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BAS-Listed\Zalekta Public Company Limited\Zalekta Public (M Picture)_Q1 March 25\"/>
    </mc:Choice>
  </mc:AlternateContent>
  <xr:revisionPtr revIDLastSave="0" documentId="13_ncr:1_{C8A68250-9CB1-455A-86CF-5191949E6912}" xr6:coauthVersionLast="47" xr6:coauthVersionMax="47" xr10:uidLastSave="{00000000-0000-0000-0000-000000000000}"/>
  <bookViews>
    <workbookView xWindow="-120" yWindow="-120" windowWidth="21840" windowHeight="13020" tabRatio="722" activeTab="5" xr2:uid="{00000000-000D-0000-FFFF-FFFF00000000}"/>
  </bookViews>
  <sheets>
    <sheet name="2-4" sheetId="27" r:id="rId1"/>
    <sheet name="5(3M)" sheetId="39" r:id="rId2"/>
    <sheet name="6(3M)" sheetId="40" r:id="rId3"/>
    <sheet name="7" sheetId="41" r:id="rId4"/>
    <sheet name="8" sheetId="42" r:id="rId5"/>
    <sheet name="9-10" sheetId="43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40" l="1"/>
  <c r="P24" i="41"/>
  <c r="J27" i="41"/>
  <c r="T27" i="41"/>
  <c r="M74" i="43" l="1"/>
  <c r="I74" i="43"/>
  <c r="K24" i="40" l="1"/>
  <c r="I24" i="40"/>
  <c r="G24" i="40"/>
  <c r="K80" i="43" l="1"/>
  <c r="G80" i="43"/>
  <c r="G74" i="43"/>
  <c r="E24" i="40"/>
  <c r="G40" i="27"/>
  <c r="R27" i="41" l="1"/>
  <c r="V27" i="41" s="1"/>
  <c r="N27" i="41"/>
  <c r="P27" i="41" s="1"/>
  <c r="P29" i="41" s="1"/>
  <c r="G25" i="27"/>
  <c r="K27" i="39"/>
  <c r="I27" i="39"/>
  <c r="G27" i="39"/>
  <c r="E27" i="39"/>
  <c r="P19" i="41"/>
  <c r="M15" i="42"/>
  <c r="M23" i="42"/>
  <c r="M20" i="42"/>
  <c r="F21" i="41"/>
  <c r="R24" i="41"/>
  <c r="V24" i="41" s="1"/>
  <c r="P16" i="41"/>
  <c r="R16" i="41" s="1"/>
  <c r="V16" i="41" s="1"/>
  <c r="G85" i="27"/>
  <c r="K40" i="27"/>
  <c r="K25" i="27"/>
  <c r="G76" i="27"/>
  <c r="M133" i="27"/>
  <c r="M136" i="27" s="1"/>
  <c r="I133" i="27"/>
  <c r="I136" i="27" s="1"/>
  <c r="M85" i="27"/>
  <c r="M76" i="27"/>
  <c r="I85" i="27"/>
  <c r="I76" i="27"/>
  <c r="M40" i="27"/>
  <c r="M25" i="27"/>
  <c r="I40" i="27"/>
  <c r="I25" i="27"/>
  <c r="K133" i="27"/>
  <c r="K19" i="39"/>
  <c r="G19" i="39"/>
  <c r="K30" i="39" l="1"/>
  <c r="K40" i="39" s="1"/>
  <c r="K43" i="39" s="1"/>
  <c r="G30" i="39"/>
  <c r="G40" i="39" s="1"/>
  <c r="G43" i="39" s="1"/>
  <c r="M87" i="27"/>
  <c r="M138" i="27" s="1"/>
  <c r="G42" i="27"/>
  <c r="I42" i="27"/>
  <c r="K42" i="27"/>
  <c r="G87" i="27"/>
  <c r="M42" i="27"/>
  <c r="I87" i="27"/>
  <c r="I138" i="27" s="1"/>
  <c r="K38" i="40"/>
  <c r="K32" i="40"/>
  <c r="G38" i="40"/>
  <c r="G32" i="40"/>
  <c r="T21" i="41"/>
  <c r="N21" i="41"/>
  <c r="L21" i="41"/>
  <c r="J21" i="41"/>
  <c r="H21" i="41"/>
  <c r="D21" i="41"/>
  <c r="R19" i="41"/>
  <c r="V19" i="41" s="1"/>
  <c r="P21" i="41"/>
  <c r="K17" i="42"/>
  <c r="I17" i="42"/>
  <c r="G17" i="42"/>
  <c r="E17" i="42"/>
  <c r="M12" i="42"/>
  <c r="M17" i="42" s="1"/>
  <c r="M80" i="43"/>
  <c r="M36" i="43"/>
  <c r="M42" i="43" s="1"/>
  <c r="I80" i="43"/>
  <c r="I36" i="43"/>
  <c r="I42" i="43" s="1"/>
  <c r="A110" i="43"/>
  <c r="K74" i="43"/>
  <c r="K25" i="42"/>
  <c r="G25" i="42"/>
  <c r="E25" i="42"/>
  <c r="A58" i="43"/>
  <c r="T29" i="41"/>
  <c r="L29" i="41"/>
  <c r="H29" i="41"/>
  <c r="F29" i="41"/>
  <c r="D29" i="41"/>
  <c r="N29" i="41"/>
  <c r="I19" i="39"/>
  <c r="I30" i="39" s="1"/>
  <c r="I40" i="39" s="1"/>
  <c r="I43" i="39" s="1"/>
  <c r="E19" i="39"/>
  <c r="E30" i="39" l="1"/>
  <c r="E40" i="39" s="1"/>
  <c r="I83" i="43"/>
  <c r="I86" i="43" s="1"/>
  <c r="M83" i="43"/>
  <c r="M86" i="43" s="1"/>
  <c r="K36" i="43"/>
  <c r="K42" i="43" s="1"/>
  <c r="K83" i="43" s="1"/>
  <c r="K86" i="43" s="1"/>
  <c r="E43" i="39" l="1"/>
  <c r="E26" i="40" s="1"/>
  <c r="G12" i="43"/>
  <c r="G36" i="43" s="1"/>
  <c r="G42" i="43" s="1"/>
  <c r="G83" i="43" s="1"/>
  <c r="G86" i="43" s="1"/>
  <c r="R21" i="41"/>
  <c r="V21" i="41"/>
  <c r="I32" i="40"/>
  <c r="I38" i="40"/>
  <c r="E32" i="40"/>
  <c r="E38" i="40"/>
  <c r="I25" i="42" l="1"/>
  <c r="M25" i="42"/>
  <c r="J29" i="41"/>
  <c r="G133" i="27" s="1"/>
  <c r="G136" i="27" s="1"/>
  <c r="G138" i="27" s="1"/>
  <c r="V29" i="41" l="1"/>
  <c r="R29" i="41"/>
  <c r="K76" i="27" l="1"/>
  <c r="A156" i="27" l="1"/>
  <c r="A104" i="27"/>
  <c r="K85" i="27"/>
  <c r="A55" i="27"/>
  <c r="A107" i="27" s="1"/>
  <c r="A53" i="27"/>
  <c r="A105" i="27" s="1"/>
  <c r="K87" i="27" l="1"/>
  <c r="K136" i="27" l="1"/>
  <c r="K138" i="27" s="1"/>
</calcChain>
</file>

<file path=xl/sharedStrings.xml><?xml version="1.0" encoding="utf-8"?>
<sst xmlns="http://schemas.openxmlformats.org/spreadsheetml/2006/main" count="357" uniqueCount="213">
  <si>
    <t>Zalekta Public Company Limited</t>
  </si>
  <si>
    <t>Statement of Financial Position</t>
  </si>
  <si>
    <t>As at 31 March 2025</t>
  </si>
  <si>
    <t>Unit: Baht'000</t>
  </si>
  <si>
    <t>Consolidated</t>
  </si>
  <si>
    <t xml:space="preserve">Separate </t>
  </si>
  <si>
    <t>financial information</t>
  </si>
  <si>
    <t>Unaudited</t>
  </si>
  <si>
    <t>Audited</t>
  </si>
  <si>
    <t>31 March</t>
  </si>
  <si>
    <t>31 December</t>
  </si>
  <si>
    <t>Notes</t>
  </si>
  <si>
    <t>2025</t>
  </si>
  <si>
    <t>2024</t>
  </si>
  <si>
    <t>Assets</t>
  </si>
  <si>
    <t>Current assets</t>
  </si>
  <si>
    <t>Cash and cash equivalents</t>
  </si>
  <si>
    <t>Short-term loans to related party</t>
  </si>
  <si>
    <t>-</t>
  </si>
  <si>
    <t>VAT receivables</t>
  </si>
  <si>
    <t>Other current assets</t>
  </si>
  <si>
    <t>Total current assets</t>
  </si>
  <si>
    <t>Non-current assets</t>
  </si>
  <si>
    <t>Investments in subsidiaries, net</t>
  </si>
  <si>
    <t>Investments in associates, net</t>
  </si>
  <si>
    <t>Investment in joint ventures, net</t>
  </si>
  <si>
    <t>Right-of-use assets</t>
  </si>
  <si>
    <t>Goodwill, net</t>
  </si>
  <si>
    <t>Intangible assets, net</t>
  </si>
  <si>
    <t>Deferred tax assets</t>
  </si>
  <si>
    <t>Other non-current assets</t>
  </si>
  <si>
    <t>Total non-current assets</t>
  </si>
  <si>
    <t>Total assets</t>
  </si>
  <si>
    <t>The accompanying notes form part of these interim consolidated and separate financial information.</t>
  </si>
  <si>
    <t xml:space="preserve">Liabilities and equity </t>
  </si>
  <si>
    <t>Current liabilities</t>
  </si>
  <si>
    <t>Trade and other current payables</t>
  </si>
  <si>
    <t>Current contract liabilities</t>
  </si>
  <si>
    <t>Current portion of lease liabilities</t>
  </si>
  <si>
    <t>Undue output VAT</t>
  </si>
  <si>
    <t>Other current liabilities</t>
  </si>
  <si>
    <t>Total current liabilities</t>
  </si>
  <si>
    <t>Non-current liabilities</t>
  </si>
  <si>
    <t>Lease liabilities</t>
  </si>
  <si>
    <t>Deferred tax liabilities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</si>
  <si>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</si>
  <si>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</si>
  <si>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</si>
  <si>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</si>
  <si>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</si>
  <si>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</si>
  <si>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</si>
  <si>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 xml:space="preserve">1,313.11 million ordinary shares </t>
  </si>
  <si>
    <t>of par Baht 0.50 each</t>
  </si>
  <si>
    <t>Issued and fully paid-up share capital</t>
  </si>
  <si>
    <t>1,300.11 million ordinary shares</t>
  </si>
  <si>
    <t>of paid-up Baht 0.50 each</t>
  </si>
  <si>
    <t>Share premium</t>
  </si>
  <si>
    <t>common control</t>
  </si>
  <si>
    <t>Deficits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</si>
  <si>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</si>
  <si>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</si>
  <si>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</si>
  <si>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</si>
  <si>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</si>
  <si>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</si>
  <si>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For the three-month period ended 31 March 2025</t>
  </si>
  <si>
    <t>Unit: Baht’000</t>
  </si>
  <si>
    <t>Revenues</t>
  </si>
  <si>
    <t>Management fee income</t>
  </si>
  <si>
    <t>Total revenues</t>
  </si>
  <si>
    <t>Gross profit</t>
  </si>
  <si>
    <t>Other income</t>
  </si>
  <si>
    <t>Administrative expenses</t>
  </si>
  <si>
    <t>Finance costs</t>
  </si>
  <si>
    <t>Profit (loss) before income tax</t>
  </si>
  <si>
    <t>Profit (loss) for the period</t>
  </si>
  <si>
    <t>Other comprehensive income:</t>
  </si>
  <si>
    <t xml:space="preserve">associate and joint venture accounted for using </t>
  </si>
  <si>
    <t>Other comprehensive income (expense)</t>
  </si>
  <si>
    <t>for the period, net of tax</t>
  </si>
  <si>
    <t>Total comprehensive income (expense) for the period</t>
  </si>
  <si>
    <t>Profit (loss) attributable to:</t>
  </si>
  <si>
    <t>Owners of the parent</t>
  </si>
  <si>
    <t xml:space="preserve">Owners of the parent </t>
  </si>
  <si>
    <t>Baht</t>
  </si>
  <si>
    <t>Earning (loss) per share</t>
  </si>
  <si>
    <t>Basic earning (loss) per share</t>
  </si>
  <si>
    <t>Statement of Changes in Equity (Unaudited)</t>
  </si>
  <si>
    <t xml:space="preserve"> Unit: Baht’000</t>
  </si>
  <si>
    <t>Consolidated financial information</t>
  </si>
  <si>
    <t>Attributable to shareholders of the parent</t>
  </si>
  <si>
    <t>Change in</t>
  </si>
  <si>
    <t>parent's</t>
  </si>
  <si>
    <t>comprehensive</t>
  </si>
  <si>
    <t>Total</t>
  </si>
  <si>
    <t>Issued and</t>
  </si>
  <si>
    <t>Deficits from</t>
  </si>
  <si>
    <t xml:space="preserve"> ownership</t>
  </si>
  <si>
    <t xml:space="preserve"> income (expense)</t>
  </si>
  <si>
    <t>other</t>
  </si>
  <si>
    <t>Total parent's</t>
  </si>
  <si>
    <t>Non-</t>
  </si>
  <si>
    <t>fully paid-up</t>
  </si>
  <si>
    <t>Share</t>
  </si>
  <si>
    <t xml:space="preserve"> business under</t>
  </si>
  <si>
    <t xml:space="preserve"> interest in</t>
  </si>
  <si>
    <t>of associates and</t>
  </si>
  <si>
    <t xml:space="preserve"> component</t>
  </si>
  <si>
    <t>shareholders'</t>
  </si>
  <si>
    <t>controlling</t>
  </si>
  <si>
    <t>share capital</t>
  </si>
  <si>
    <t>premium</t>
  </si>
  <si>
    <t>subsidiaries</t>
  </si>
  <si>
    <t>joint ventures</t>
  </si>
  <si>
    <t xml:space="preserve"> of equity</t>
  </si>
  <si>
    <t>equity</t>
  </si>
  <si>
    <t>interests</t>
  </si>
  <si>
    <t>Opening balance as at 1 January 2024</t>
  </si>
  <si>
    <t>Changes in equity for the period</t>
  </si>
  <si>
    <t>Total comprehensive income for the period</t>
  </si>
  <si>
    <t>Closing balance as at 31 March 2024</t>
  </si>
  <si>
    <t>Opening balance as at 1 January 2025</t>
  </si>
  <si>
    <t>Closing balance as at 31 March 2025</t>
  </si>
  <si>
    <t>Separate financial information</t>
  </si>
  <si>
    <t>Other</t>
  </si>
  <si>
    <t>paid-up</t>
  </si>
  <si>
    <t>components</t>
  </si>
  <si>
    <t>Premium</t>
  </si>
  <si>
    <t>Total comprehensive expense for the period</t>
  </si>
  <si>
    <t>Statement of Cash Flows (Unaudited)</t>
  </si>
  <si>
    <t>Cash flows from operating activities</t>
  </si>
  <si>
    <t>Adjustments for:</t>
  </si>
  <si>
    <t>Depreciation and amortisation charge</t>
  </si>
  <si>
    <t>Loss on write-off of films under production</t>
  </si>
  <si>
    <t>Loss from impairment of film rights</t>
  </si>
  <si>
    <t>Share of (profit) loss from associate and joint ventures</t>
  </si>
  <si>
    <t>Changes in working capital:</t>
  </si>
  <si>
    <t>- trade and other current receivables</t>
  </si>
  <si>
    <t>- films under production</t>
  </si>
  <si>
    <t>- VAT receivable</t>
  </si>
  <si>
    <t>- other current assets</t>
  </si>
  <si>
    <t>- other non-current assets</t>
  </si>
  <si>
    <t>- trade and other current payables</t>
  </si>
  <si>
    <t>- contract liabilities</t>
  </si>
  <si>
    <t>- undue output VAT</t>
  </si>
  <si>
    <t>- other current liabilities</t>
  </si>
  <si>
    <t>Add</t>
  </si>
  <si>
    <t>Withholding tax received</t>
  </si>
  <si>
    <t>Less</t>
  </si>
  <si>
    <t>Interest paid</t>
  </si>
  <si>
    <t>Income tax paid</t>
  </si>
  <si>
    <t>Net cash generated from (used in) operating activities</t>
  </si>
  <si>
    <t xml:space="preserve">Cash flows from investing activities </t>
  </si>
  <si>
    <t>Cash flows from financing activities</t>
  </si>
  <si>
    <t>Net cash used in financing activities</t>
  </si>
  <si>
    <t>Net increase (decrease) in cash and cash equivalents</t>
  </si>
  <si>
    <t>Cash and cash equivalents at the beginning of the period</t>
  </si>
  <si>
    <t>Cash and cash equivalents at the end of the period</t>
  </si>
  <si>
    <t>Non-cash transactions</t>
  </si>
  <si>
    <t>Significant non-cash transaction for the three-month periods ended 31 March 2025 and 2024:</t>
  </si>
  <si>
    <t>Purchases of fixed assets, not yet paid</t>
  </si>
  <si>
    <t>Trade and other current receivables, net</t>
  </si>
  <si>
    <t>10</t>
  </si>
  <si>
    <t>7, 8</t>
  </si>
  <si>
    <t>Leasehold improvements and equipment, net</t>
  </si>
  <si>
    <t>Services income</t>
  </si>
  <si>
    <t>Cost of providing services</t>
  </si>
  <si>
    <t xml:space="preserve">Finance costs </t>
  </si>
  <si>
    <t>Payment of principal elements of lease payments</t>
  </si>
  <si>
    <t xml:space="preserve">Share of other comprehensive income of </t>
  </si>
  <si>
    <t xml:space="preserve">Expected credit loss </t>
  </si>
  <si>
    <t>Interest received</t>
  </si>
  <si>
    <t>Expected credit loss</t>
  </si>
  <si>
    <t>accounted for using the equity method</t>
  </si>
  <si>
    <t>Repayment of short-term borrowing from director</t>
  </si>
  <si>
    <t>Share of profit (loss) of associates and joint venture</t>
  </si>
  <si>
    <t>Interest income</t>
  </si>
  <si>
    <t>Short-term loans from director and related party</t>
  </si>
  <si>
    <t>Cash generated from (used in) operating activities</t>
  </si>
  <si>
    <t>Net cash generated from (used in) investing activities</t>
  </si>
  <si>
    <t>Selling expenses and distribution costs</t>
  </si>
  <si>
    <t>Income tax income</t>
  </si>
  <si>
    <r>
      <t>Statement of Financial Position</t>
    </r>
    <r>
      <rPr>
        <sz val="9"/>
        <rFont val="Arial"/>
        <family val="2"/>
      </rPr>
      <t xml:space="preserve"> (Cont’d)</t>
    </r>
  </si>
  <si>
    <r>
      <t xml:space="preserve">Statement of Cash Flows (Unaudited) </t>
    </r>
    <r>
      <rPr>
        <sz val="9"/>
        <rFont val="Arial"/>
        <family val="2"/>
      </rPr>
      <t>(Cont’d)</t>
    </r>
  </si>
  <si>
    <r>
      <t xml:space="preserve">Statement of Changes in Equity (Unaudited) </t>
    </r>
    <r>
      <rPr>
        <sz val="9"/>
        <rFont val="Arial"/>
        <family val="2"/>
      </rPr>
      <t>(Cont’d)</t>
    </r>
  </si>
  <si>
    <r>
      <t xml:space="preserve">Statement of Comprehensive Income (Unaudited) </t>
    </r>
    <r>
      <rPr>
        <sz val="9"/>
        <rFont val="Arial"/>
        <family val="2"/>
      </rPr>
      <t>(Cont’d)</t>
    </r>
  </si>
  <si>
    <t>Restricted cash</t>
  </si>
  <si>
    <t>Cost of films production and film rights distribution</t>
  </si>
  <si>
    <t xml:space="preserve">  the equity method</t>
  </si>
  <si>
    <t>Total comprehensive income (expense) attributable to:</t>
  </si>
  <si>
    <t>- restricted cash</t>
  </si>
  <si>
    <t>Payments for purchases of equipment</t>
  </si>
  <si>
    <t>Payments for purchases of computer program</t>
  </si>
  <si>
    <t>Payments for purchases of film rights</t>
  </si>
  <si>
    <t>Proceeds from short-term loan to related party</t>
  </si>
  <si>
    <t>Proceeds from return of investments in associate</t>
  </si>
  <si>
    <t>Proceeds from return of profit sharing from associate</t>
  </si>
  <si>
    <r>
      <t xml:space="preserve">Statement of Financial Position </t>
    </r>
    <r>
      <rPr>
        <sz val="9"/>
        <rFont val="Arial"/>
        <family val="2"/>
      </rPr>
      <t>(Cont’d)</t>
    </r>
  </si>
  <si>
    <t>Share of other</t>
  </si>
  <si>
    <t>Deficit from business combination under</t>
  </si>
  <si>
    <t>profit or loss</t>
  </si>
  <si>
    <t>Items that will subsequently be reclassified to</t>
  </si>
  <si>
    <t xml:space="preserve">Reclassification to profit or loss from the disposal of </t>
  </si>
  <si>
    <t xml:space="preserve">  investment in associate</t>
  </si>
  <si>
    <t>Revenues from films production</t>
  </si>
  <si>
    <t xml:space="preserve"> and film rights distribution</t>
  </si>
  <si>
    <t>Withholding tax deducted at sources</t>
  </si>
  <si>
    <t>Cost of services</t>
  </si>
  <si>
    <t>Total cost of services</t>
  </si>
  <si>
    <t>Gain from disposal of investment in associate</t>
  </si>
  <si>
    <t>Gain from disposal of investment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</si>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</sst>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;\(#,##0\);&quot;-&quot;;@"/>
    <numFmt numFmtId="168" formatCode="#,##0.00;\(#,##0.00\);&quot;-&quot;;@"/>
    <numFmt numFmtId="169" formatCode="#,##0;\(#,##0\);&quot;-&quot;"/>
    <numFmt numFmtId="170" formatCode="_(* #,##0.0000_);_(* \(#,##0.0000\);_(* &quot;-&quot;??_);_(@_)"/>
    <numFmt numFmtId="171" formatCode="_(* #,##0_);_(* \(#,##0\);_(* &quot;-&quot;??_);_(@_)"/>
    <numFmt numFmtId="172" formatCode="#,##0.0;\(#,##0.0\)"/>
  </numFmts>
  <fonts count="8" x14ac:knownFonts="1">
    <font>
      <sz val="14"/>
      <name val="Cordia New"/>
      <charset val="222"/>
    </font>
    <font>
      <b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3" xfId="0" quotePrefix="1" applyFont="1" applyBorder="1" applyAlignment="1">
      <alignment horizontal="justify" vertical="center"/>
    </xf>
    <xf numFmtId="164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left" vertical="center"/>
    </xf>
    <xf numFmtId="167" fontId="1" fillId="0" borderId="0" xfId="0" applyNumberFormat="1" applyFont="1" applyAlignment="1">
      <alignment vertical="center"/>
    </xf>
    <xf numFmtId="167" fontId="2" fillId="0" borderId="4" xfId="0" applyNumberFormat="1" applyFont="1" applyBorder="1" applyAlignment="1">
      <alignment horizontal="right" vertical="center"/>
    </xf>
    <xf numFmtId="38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7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167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167" fontId="1" fillId="0" borderId="3" xfId="0" quotePrefix="1" applyNumberFormat="1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center" vertical="center"/>
    </xf>
    <xf numFmtId="167" fontId="1" fillId="0" borderId="0" xfId="0" quotePrefix="1" applyNumberFormat="1" applyFont="1" applyAlignment="1">
      <alignment horizontal="right" vertical="center"/>
    </xf>
    <xf numFmtId="167" fontId="1" fillId="0" borderId="0" xfId="0" applyNumberFormat="1" applyFont="1" applyAlignment="1">
      <alignment horizontal="center" vertical="center"/>
    </xf>
    <xf numFmtId="167" fontId="1" fillId="0" borderId="3" xfId="0" applyNumberFormat="1" applyFont="1" applyBorder="1" applyAlignment="1">
      <alignment horizontal="right" vertical="center"/>
    </xf>
    <xf numFmtId="167" fontId="1" fillId="0" borderId="1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7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70" fontId="2" fillId="0" borderId="0" xfId="0" applyNumberFormat="1" applyFont="1" applyAlignment="1">
      <alignment horizontal="right" vertical="center"/>
    </xf>
    <xf numFmtId="167" fontId="2" fillId="0" borderId="3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164" fontId="1" fillId="0" borderId="0" xfId="0" quotePrefix="1" applyNumberFormat="1" applyFont="1" applyAlignment="1">
      <alignment horizontal="right" vertical="center"/>
    </xf>
    <xf numFmtId="166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vertical="center"/>
    </xf>
    <xf numFmtId="169" fontId="2" fillId="0" borderId="0" xfId="0" applyNumberFormat="1" applyFont="1" applyAlignment="1">
      <alignment horizontal="right" vertical="center"/>
    </xf>
    <xf numFmtId="0" fontId="2" fillId="0" borderId="0" xfId="0" quotePrefix="1" applyFont="1" applyAlignment="1">
      <alignment horizontal="left" vertical="center"/>
    </xf>
    <xf numFmtId="3" fontId="4" fillId="0" borderId="0" xfId="0" applyNumberFormat="1" applyFont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49" fontId="2" fillId="0" borderId="0" xfId="0" applyNumberFormat="1" applyFont="1" applyAlignment="1">
      <alignment horizontal="center" vertical="center" wrapText="1"/>
    </xf>
    <xf numFmtId="169" fontId="2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3" fontId="4" fillId="0" borderId="3" xfId="0" applyNumberFormat="1" applyFont="1" applyBorder="1" applyAlignment="1">
      <alignment horizontal="right" vertical="center"/>
    </xf>
    <xf numFmtId="169" fontId="5" fillId="0" borderId="3" xfId="0" applyNumberFormat="1" applyFont="1" applyBorder="1" applyAlignment="1">
      <alignment horizontal="right" vertical="center"/>
    </xf>
    <xf numFmtId="169" fontId="2" fillId="0" borderId="6" xfId="0" applyNumberFormat="1" applyFont="1" applyBorder="1" applyAlignment="1">
      <alignment horizontal="right" vertical="center"/>
    </xf>
    <xf numFmtId="49" fontId="2" fillId="0" borderId="0" xfId="0" quotePrefix="1" applyNumberFormat="1" applyFont="1" applyAlignment="1">
      <alignment horizontal="center" vertical="center"/>
    </xf>
    <xf numFmtId="0" fontId="2" fillId="0" borderId="0" xfId="0" quotePrefix="1" applyFont="1" applyAlignment="1">
      <alignment horizontal="justify" vertical="center"/>
    </xf>
    <xf numFmtId="167" fontId="2" fillId="0" borderId="0" xfId="0" quotePrefix="1" applyNumberFormat="1" applyFont="1" applyAlignment="1">
      <alignment horizontal="justify" vertical="center"/>
    </xf>
    <xf numFmtId="167" fontId="2" fillId="0" borderId="0" xfId="0" quotePrefix="1" applyNumberFormat="1" applyFont="1" applyAlignment="1">
      <alignment horizontal="right" vertical="center"/>
    </xf>
    <xf numFmtId="166" fontId="1" fillId="0" borderId="0" xfId="0" applyNumberFormat="1" applyFont="1" applyAlignment="1">
      <alignment horizontal="left" vertical="center"/>
    </xf>
    <xf numFmtId="171" fontId="4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171" fontId="4" fillId="0" borderId="3" xfId="0" applyNumberFormat="1" applyFont="1" applyBorder="1" applyAlignment="1">
      <alignment horizontal="right" vertical="center"/>
    </xf>
    <xf numFmtId="171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171" fontId="2" fillId="0" borderId="3" xfId="0" applyNumberFormat="1" applyFont="1" applyBorder="1" applyAlignment="1">
      <alignment horizontal="right" vertical="center"/>
    </xf>
    <xf numFmtId="169" fontId="2" fillId="0" borderId="5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169" fontId="5" fillId="0" borderId="6" xfId="0" applyNumberFormat="1" applyFont="1" applyBorder="1" applyAlignment="1">
      <alignment horizontal="right" vertical="center"/>
    </xf>
    <xf numFmtId="169" fontId="5" fillId="0" borderId="4" xfId="0" applyNumberFormat="1" applyFont="1" applyBorder="1" applyAlignment="1">
      <alignment horizontal="right" vertical="center"/>
    </xf>
    <xf numFmtId="169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3" xfId="0" quotePrefix="1" applyFont="1" applyBorder="1" applyAlignment="1">
      <alignment vertical="center"/>
    </xf>
    <xf numFmtId="49" fontId="2" fillId="0" borderId="3" xfId="0" quotePrefix="1" applyNumberFormat="1" applyFont="1" applyBorder="1" applyAlignment="1">
      <alignment vertical="center"/>
    </xf>
    <xf numFmtId="167" fontId="2" fillId="0" borderId="3" xfId="0" quotePrefix="1" applyNumberFormat="1" applyFont="1" applyBorder="1" applyAlignment="1">
      <alignment vertical="center"/>
    </xf>
    <xf numFmtId="167" fontId="2" fillId="0" borderId="3" xfId="0" quotePrefix="1" applyNumberFormat="1" applyFont="1" applyBorder="1" applyAlignment="1">
      <alignment horizontal="justify" vertical="center"/>
    </xf>
    <xf numFmtId="166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 wrapText="1"/>
    </xf>
    <xf numFmtId="166" fontId="2" fillId="0" borderId="3" xfId="0" applyNumberFormat="1" applyFont="1" applyBorder="1" applyAlignment="1">
      <alignment vertical="center"/>
    </xf>
    <xf numFmtId="166" fontId="1" fillId="0" borderId="3" xfId="0" applyNumberFormat="1" applyFont="1" applyBorder="1" applyAlignment="1">
      <alignment horizontal="left" vertical="center"/>
    </xf>
    <xf numFmtId="167" fontId="1" fillId="0" borderId="3" xfId="0" applyNumberFormat="1" applyFont="1" applyBorder="1" applyAlignment="1">
      <alignment horizontal="right" vertical="center" wrapText="1"/>
    </xf>
    <xf numFmtId="43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166" fontId="2" fillId="0" borderId="3" xfId="0" applyNumberFormat="1" applyFont="1" applyBorder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7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167" fontId="5" fillId="0" borderId="0" xfId="0" applyNumberFormat="1" applyFont="1" applyAlignment="1">
      <alignment vertical="center"/>
    </xf>
    <xf numFmtId="167" fontId="5" fillId="0" borderId="3" xfId="0" applyNumberFormat="1" applyFont="1" applyBorder="1" applyAlignment="1">
      <alignment horizontal="right" vertical="center"/>
    </xf>
    <xf numFmtId="43" fontId="5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7" fontId="5" fillId="0" borderId="4" xfId="0" applyNumberFormat="1" applyFont="1" applyBorder="1" applyAlignment="1">
      <alignment horizontal="right" vertical="center"/>
    </xf>
    <xf numFmtId="170" fontId="2" fillId="0" borderId="0" xfId="0" quotePrefix="1" applyNumberFormat="1" applyFont="1" applyAlignment="1">
      <alignment horizontal="right" vertical="center"/>
    </xf>
    <xf numFmtId="168" fontId="2" fillId="0" borderId="0" xfId="0" quotePrefix="1" applyNumberFormat="1" applyFont="1" applyAlignment="1">
      <alignment horizontal="right" vertical="center"/>
    </xf>
    <xf numFmtId="168" fontId="2" fillId="0" borderId="0" xfId="0" applyNumberFormat="1" applyFont="1" applyAlignment="1">
      <alignment horizontal="right" vertical="center"/>
    </xf>
    <xf numFmtId="16" fontId="2" fillId="0" borderId="0" xfId="0" quotePrefix="1" applyNumberFormat="1" applyFont="1" applyAlignment="1">
      <alignment horizontal="center" vertical="center"/>
    </xf>
    <xf numFmtId="38" fontId="2" fillId="0" borderId="0" xfId="0" applyNumberFormat="1" applyFont="1" applyAlignment="1">
      <alignment horizontal="left" vertical="center"/>
    </xf>
    <xf numFmtId="0" fontId="2" fillId="0" borderId="3" xfId="0" quotePrefix="1" applyFont="1" applyBorder="1" applyAlignment="1">
      <alignment horizontal="left" vertical="center"/>
    </xf>
    <xf numFmtId="38" fontId="1" fillId="0" borderId="0" xfId="0" applyNumberFormat="1" applyFont="1" applyAlignment="1">
      <alignment horizontal="left" vertical="center"/>
    </xf>
    <xf numFmtId="167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 wrapText="1"/>
    </xf>
    <xf numFmtId="167" fontId="1" fillId="0" borderId="3" xfId="0" applyNumberFormat="1" applyFont="1" applyBorder="1" applyAlignment="1">
      <alignment horizontal="right" vertical="center"/>
    </xf>
    <xf numFmtId="0" fontId="2" fillId="0" borderId="3" xfId="0" quotePrefix="1" applyFont="1" applyBorder="1" applyAlignment="1">
      <alignment horizontal="justify" vertical="center"/>
    </xf>
    <xf numFmtId="167" fontId="1" fillId="0" borderId="3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1" defaultTableStyle="TableStyleMedium9" defaultPivotStyle="PivotStyleLight16">
    <tableStyle name="Invisible" pivot="0" table="0" count="0" xr9:uid="{00000000-0011-0000-FFFF-FFFF00000000}"/>
  </tableStyles>
  <colors>
    <mruColors>
      <color rgb="FF66FFFF"/>
      <color rgb="FFFF00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2060"/>
  </sheetPr>
  <dimension ref="A1:M156"/>
  <sheetViews>
    <sheetView topLeftCell="A28" zoomScale="115" zoomScaleNormal="115" zoomScaleSheetLayoutView="70" zoomScalePageLayoutView="80" workbookViewId="0">
      <selection activeCell="D162" sqref="D162"/>
    </sheetView>
  </sheetViews>
  <sheetFormatPr defaultColWidth="9.140625" defaultRowHeight="16.5" customHeight="1" x14ac:dyDescent="0.5"/>
  <cols>
    <col min="1" max="1" width="1.7109375" style="32" customWidth="1"/>
    <col min="2" max="3" width="1.7109375" style="9" customWidth="1"/>
    <col min="4" max="4" width="34.28515625" style="9" customWidth="1"/>
    <col min="5" max="5" width="6" style="37" customWidth="1"/>
    <col min="6" max="6" width="0.7109375" style="32" customWidth="1"/>
    <col min="7" max="7" width="13.7109375" style="31" customWidth="1"/>
    <col min="8" max="8" width="0.7109375" style="31" customWidth="1"/>
    <col min="9" max="9" width="13.7109375" style="31" customWidth="1"/>
    <col min="10" max="10" width="0.7109375" style="31" customWidth="1"/>
    <col min="11" max="11" width="13.7109375" style="31" customWidth="1"/>
    <col min="12" max="12" width="0.7109375" style="31" customWidth="1"/>
    <col min="13" max="13" width="13.7109375" style="31" customWidth="1"/>
    <col min="14" max="16384" width="9.140625" style="32"/>
  </cols>
  <sheetData>
    <row r="1" spans="1:13" ht="16.5" customHeight="1" x14ac:dyDescent="0.5">
      <c r="A1" s="30" t="s">
        <v>0</v>
      </c>
    </row>
    <row r="2" spans="1:13" s="34" customFormat="1" ht="16.5" customHeight="1" x14ac:dyDescent="0.5">
      <c r="A2" s="30" t="s">
        <v>1</v>
      </c>
      <c r="B2" s="30"/>
      <c r="C2" s="30"/>
      <c r="D2" s="30"/>
      <c r="E2" s="38"/>
      <c r="F2" s="29"/>
      <c r="G2" s="27"/>
      <c r="H2" s="27"/>
      <c r="I2" s="27"/>
      <c r="J2" s="27"/>
      <c r="K2" s="27"/>
      <c r="L2" s="27"/>
      <c r="M2" s="27"/>
    </row>
    <row r="3" spans="1:13" s="34" customFormat="1" ht="16.5" customHeight="1" x14ac:dyDescent="0.5">
      <c r="A3" s="26" t="s">
        <v>2</v>
      </c>
      <c r="B3" s="26"/>
      <c r="C3" s="26"/>
      <c r="D3" s="26"/>
      <c r="E3" s="39"/>
      <c r="F3" s="25"/>
      <c r="G3" s="22"/>
      <c r="H3" s="22"/>
      <c r="I3" s="22"/>
      <c r="J3" s="22"/>
      <c r="K3" s="22"/>
      <c r="L3" s="22"/>
      <c r="M3" s="22"/>
    </row>
    <row r="4" spans="1:13" s="34" customFormat="1" ht="16.5" customHeight="1" x14ac:dyDescent="0.5">
      <c r="A4" s="30"/>
      <c r="B4" s="30"/>
      <c r="C4" s="30"/>
      <c r="D4" s="30"/>
      <c r="E4" s="38"/>
      <c r="F4" s="29"/>
      <c r="G4" s="27"/>
      <c r="H4" s="27"/>
      <c r="I4" s="27"/>
      <c r="J4" s="27"/>
      <c r="K4" s="27"/>
      <c r="L4" s="27"/>
      <c r="M4" s="27"/>
    </row>
    <row r="5" spans="1:13" s="34" customFormat="1" ht="16.5" customHeight="1" x14ac:dyDescent="0.5">
      <c r="A5" s="30"/>
      <c r="B5" s="30"/>
      <c r="C5" s="30"/>
      <c r="D5" s="30"/>
      <c r="E5" s="38"/>
      <c r="F5" s="29"/>
      <c r="G5" s="27"/>
      <c r="H5" s="27"/>
      <c r="I5" s="27"/>
      <c r="J5" s="27"/>
      <c r="K5" s="27"/>
      <c r="L5" s="27"/>
      <c r="M5" s="27"/>
    </row>
    <row r="6" spans="1:13" s="34" customFormat="1" ht="16.5" customHeight="1" x14ac:dyDescent="0.5">
      <c r="A6" s="30"/>
      <c r="B6" s="30"/>
      <c r="C6" s="30"/>
      <c r="D6" s="30"/>
      <c r="E6" s="38"/>
      <c r="F6" s="29"/>
      <c r="G6" s="118" t="s">
        <v>3</v>
      </c>
      <c r="H6" s="118"/>
      <c r="I6" s="118"/>
      <c r="J6" s="118"/>
      <c r="K6" s="118"/>
      <c r="L6" s="118"/>
      <c r="M6" s="118"/>
    </row>
    <row r="7" spans="1:13" s="34" customFormat="1" ht="16.5" customHeight="1" x14ac:dyDescent="0.5">
      <c r="B7" s="30"/>
      <c r="C7" s="30"/>
      <c r="D7" s="30"/>
      <c r="E7" s="38"/>
      <c r="F7" s="29"/>
      <c r="G7" s="115" t="s">
        <v>4</v>
      </c>
      <c r="H7" s="116"/>
      <c r="I7" s="116"/>
      <c r="J7" s="21"/>
      <c r="K7" s="115" t="s">
        <v>5</v>
      </c>
      <c r="L7" s="116"/>
      <c r="M7" s="116"/>
    </row>
    <row r="8" spans="1:13" s="34" customFormat="1" ht="16.5" customHeight="1" x14ac:dyDescent="0.5">
      <c r="B8" s="30"/>
      <c r="C8" s="30"/>
      <c r="D8" s="30"/>
      <c r="E8" s="38"/>
      <c r="F8" s="29"/>
      <c r="G8" s="117" t="s">
        <v>6</v>
      </c>
      <c r="H8" s="117"/>
      <c r="I8" s="117"/>
      <c r="J8" s="21"/>
      <c r="K8" s="117" t="s">
        <v>6</v>
      </c>
      <c r="L8" s="117"/>
      <c r="M8" s="117"/>
    </row>
    <row r="9" spans="1:13" s="34" customFormat="1" ht="16.5" customHeight="1" x14ac:dyDescent="0.5">
      <c r="B9" s="30"/>
      <c r="C9" s="30"/>
      <c r="D9" s="30"/>
      <c r="E9" s="38"/>
      <c r="F9" s="29"/>
      <c r="G9" s="27" t="s">
        <v>7</v>
      </c>
      <c r="H9" s="27"/>
      <c r="I9" s="27" t="s">
        <v>8</v>
      </c>
      <c r="J9" s="27"/>
      <c r="K9" s="27" t="s">
        <v>7</v>
      </c>
      <c r="L9" s="27"/>
      <c r="M9" s="27" t="s">
        <v>8</v>
      </c>
    </row>
    <row r="10" spans="1:13" s="34" customFormat="1" ht="16.5" customHeight="1" x14ac:dyDescent="0.5">
      <c r="B10" s="30"/>
      <c r="C10" s="30"/>
      <c r="E10" s="38"/>
      <c r="F10" s="29"/>
      <c r="G10" s="20" t="s">
        <v>9</v>
      </c>
      <c r="H10" s="27"/>
      <c r="I10" s="20" t="s">
        <v>10</v>
      </c>
      <c r="J10" s="21"/>
      <c r="K10" s="20" t="s">
        <v>9</v>
      </c>
      <c r="L10" s="27"/>
      <c r="M10" s="20" t="s">
        <v>10</v>
      </c>
    </row>
    <row r="11" spans="1:13" s="34" customFormat="1" ht="16.5" customHeight="1" x14ac:dyDescent="0.5">
      <c r="B11" s="30"/>
      <c r="C11" s="30"/>
      <c r="E11" s="39" t="s">
        <v>11</v>
      </c>
      <c r="F11" s="29"/>
      <c r="G11" s="18" t="s">
        <v>12</v>
      </c>
      <c r="H11" s="20"/>
      <c r="I11" s="18" t="s">
        <v>13</v>
      </c>
      <c r="J11" s="20"/>
      <c r="K11" s="18" t="s">
        <v>12</v>
      </c>
      <c r="L11" s="20"/>
      <c r="M11" s="18" t="s">
        <v>13</v>
      </c>
    </row>
    <row r="12" spans="1:13" s="34" customFormat="1" ht="16.5" customHeight="1" x14ac:dyDescent="0.5">
      <c r="B12" s="30"/>
      <c r="C12" s="30"/>
      <c r="D12" s="30"/>
      <c r="F12" s="16"/>
      <c r="G12" s="20"/>
      <c r="H12" s="40"/>
      <c r="I12" s="20"/>
      <c r="J12" s="40"/>
      <c r="K12" s="20"/>
      <c r="L12" s="40"/>
      <c r="M12" s="20"/>
    </row>
    <row r="13" spans="1:13" s="34" customFormat="1" ht="16.5" customHeight="1" x14ac:dyDescent="0.5">
      <c r="B13" s="30"/>
      <c r="C13" s="30"/>
      <c r="D13" s="30"/>
      <c r="E13" s="38"/>
      <c r="F13" s="16"/>
      <c r="G13" s="20"/>
      <c r="H13" s="40"/>
      <c r="I13" s="20"/>
      <c r="J13" s="40"/>
      <c r="K13" s="20"/>
      <c r="L13" s="40"/>
      <c r="M13" s="20"/>
    </row>
    <row r="14" spans="1:13" s="34" customFormat="1" ht="16.5" customHeight="1" x14ac:dyDescent="0.5">
      <c r="A14" s="41" t="s">
        <v>14</v>
      </c>
      <c r="B14" s="41"/>
      <c r="C14" s="41"/>
      <c r="D14" s="30"/>
      <c r="E14" s="38"/>
      <c r="F14" s="29"/>
      <c r="G14" s="42"/>
      <c r="H14" s="42"/>
      <c r="I14" s="42"/>
      <c r="J14" s="42"/>
      <c r="K14" s="43"/>
      <c r="L14" s="43"/>
      <c r="M14" s="43"/>
    </row>
    <row r="15" spans="1:13" ht="16.5" customHeight="1" x14ac:dyDescent="0.5">
      <c r="A15" s="34"/>
      <c r="B15" s="34"/>
      <c r="C15" s="34"/>
      <c r="D15" s="30"/>
      <c r="F15" s="33"/>
      <c r="G15" s="44"/>
      <c r="H15" s="44"/>
      <c r="I15" s="44"/>
      <c r="J15" s="44"/>
      <c r="K15" s="44"/>
      <c r="L15" s="44"/>
      <c r="M15" s="44"/>
    </row>
    <row r="16" spans="1:13" ht="16.5" customHeight="1" x14ac:dyDescent="0.5">
      <c r="A16" s="41" t="s">
        <v>15</v>
      </c>
      <c r="B16" s="41"/>
      <c r="C16" s="41"/>
      <c r="D16" s="30"/>
      <c r="F16" s="33"/>
      <c r="G16" s="44"/>
      <c r="H16" s="44"/>
      <c r="I16" s="44"/>
      <c r="J16" s="44"/>
      <c r="K16" s="44"/>
      <c r="L16" s="44"/>
      <c r="M16" s="44"/>
    </row>
    <row r="17" spans="1:13" ht="16.5" customHeight="1" x14ac:dyDescent="0.5">
      <c r="A17" s="41"/>
      <c r="B17" s="41"/>
      <c r="C17" s="41"/>
      <c r="D17" s="30"/>
      <c r="F17" s="33"/>
      <c r="G17" s="44"/>
      <c r="H17" s="44"/>
      <c r="I17" s="44"/>
      <c r="J17" s="44"/>
      <c r="K17" s="44"/>
      <c r="L17" s="44"/>
      <c r="M17" s="44"/>
    </row>
    <row r="18" spans="1:13" ht="16.5" customHeight="1" x14ac:dyDescent="0.5">
      <c r="A18" s="45" t="s">
        <v>16</v>
      </c>
      <c r="B18" s="41"/>
      <c r="C18" s="41"/>
      <c r="D18" s="30"/>
      <c r="F18" s="33"/>
      <c r="G18" s="46">
        <v>195924</v>
      </c>
      <c r="H18" s="47"/>
      <c r="I18" s="46">
        <v>182484</v>
      </c>
      <c r="J18" s="47"/>
      <c r="K18" s="46">
        <v>160784</v>
      </c>
      <c r="L18" s="47"/>
      <c r="M18" s="46">
        <v>165467</v>
      </c>
    </row>
    <row r="19" spans="1:13" ht="16.5" customHeight="1" x14ac:dyDescent="0.5">
      <c r="A19" s="32" t="s">
        <v>162</v>
      </c>
      <c r="C19" s="32"/>
      <c r="E19" s="33">
        <v>6</v>
      </c>
      <c r="F19" s="33"/>
      <c r="G19" s="46">
        <v>4555</v>
      </c>
      <c r="H19" s="47"/>
      <c r="I19" s="46">
        <v>25054</v>
      </c>
      <c r="J19" s="47"/>
      <c r="K19" s="48">
        <v>575</v>
      </c>
      <c r="L19" s="47"/>
      <c r="M19" s="48">
        <v>138</v>
      </c>
    </row>
    <row r="20" spans="1:13" ht="16.5" customHeight="1" x14ac:dyDescent="0.5">
      <c r="A20" s="32" t="s">
        <v>17</v>
      </c>
      <c r="C20" s="32"/>
      <c r="E20" s="33">
        <v>14.4</v>
      </c>
      <c r="F20" s="33"/>
      <c r="G20" s="49">
        <v>0</v>
      </c>
      <c r="H20" s="47"/>
      <c r="I20" s="49">
        <v>0</v>
      </c>
      <c r="J20" s="47"/>
      <c r="K20" s="46">
        <v>5000</v>
      </c>
      <c r="L20" s="47"/>
      <c r="M20" s="46">
        <v>10000</v>
      </c>
    </row>
    <row r="21" spans="1:13" ht="16.5" customHeight="1" x14ac:dyDescent="0.5">
      <c r="A21" s="32" t="s">
        <v>19</v>
      </c>
      <c r="B21" s="32"/>
      <c r="C21" s="32"/>
      <c r="F21" s="33"/>
      <c r="G21" s="46">
        <v>7074</v>
      </c>
      <c r="H21" s="47"/>
      <c r="I21" s="46">
        <v>7009</v>
      </c>
      <c r="J21" s="47"/>
      <c r="K21" s="46">
        <v>2060</v>
      </c>
      <c r="L21" s="47"/>
      <c r="M21" s="46">
        <v>1824</v>
      </c>
    </row>
    <row r="22" spans="1:13" ht="16.5" customHeight="1" x14ac:dyDescent="0.5">
      <c r="A22" s="32" t="s">
        <v>207</v>
      </c>
      <c r="B22" s="32"/>
      <c r="C22" s="32"/>
      <c r="F22" s="33"/>
      <c r="G22" s="46">
        <v>14692</v>
      </c>
      <c r="H22" s="47"/>
      <c r="I22" s="46">
        <v>14120</v>
      </c>
      <c r="J22" s="47"/>
      <c r="K22" s="48">
        <v>399</v>
      </c>
      <c r="L22" s="47"/>
      <c r="M22" s="48">
        <v>399</v>
      </c>
    </row>
    <row r="23" spans="1:13" ht="16.5" customHeight="1" x14ac:dyDescent="0.5">
      <c r="A23" s="32" t="s">
        <v>20</v>
      </c>
      <c r="B23" s="32"/>
      <c r="C23" s="32"/>
      <c r="F23" s="33"/>
      <c r="G23" s="50">
        <v>541</v>
      </c>
      <c r="H23" s="47"/>
      <c r="I23" s="50">
        <v>378</v>
      </c>
      <c r="J23" s="47"/>
      <c r="K23" s="50">
        <v>31</v>
      </c>
      <c r="L23" s="47"/>
      <c r="M23" s="50">
        <v>99</v>
      </c>
    </row>
    <row r="24" spans="1:13" ht="16.5" customHeight="1" x14ac:dyDescent="0.5">
      <c r="B24" s="32"/>
      <c r="C24" s="32"/>
      <c r="E24" s="51"/>
      <c r="F24" s="33"/>
      <c r="G24" s="44"/>
      <c r="H24" s="44"/>
      <c r="I24" s="44"/>
      <c r="J24" s="44"/>
      <c r="K24" s="44"/>
      <c r="L24" s="44"/>
      <c r="M24" s="44"/>
    </row>
    <row r="25" spans="1:13" ht="16.5" customHeight="1" x14ac:dyDescent="0.5">
      <c r="A25" s="30" t="s">
        <v>21</v>
      </c>
      <c r="B25" s="30"/>
      <c r="C25" s="30"/>
      <c r="F25" s="33"/>
      <c r="G25" s="52">
        <f>SUM(G18:G23)</f>
        <v>222786</v>
      </c>
      <c r="H25" s="44"/>
      <c r="I25" s="52">
        <f>SUM(I18:I23)</f>
        <v>229045</v>
      </c>
      <c r="J25" s="44"/>
      <c r="K25" s="52">
        <f>SUM(K18:K23)</f>
        <v>168849</v>
      </c>
      <c r="L25" s="44"/>
      <c r="M25" s="52">
        <f>SUM(M18:M23)</f>
        <v>177927</v>
      </c>
    </row>
    <row r="26" spans="1:13" ht="16.5" customHeight="1" x14ac:dyDescent="0.5">
      <c r="A26" s="9"/>
      <c r="F26" s="33"/>
      <c r="G26" s="32"/>
      <c r="H26" s="44"/>
      <c r="I26" s="44"/>
      <c r="J26" s="44"/>
      <c r="K26" s="47"/>
      <c r="L26" s="44"/>
      <c r="M26" s="44"/>
    </row>
    <row r="27" spans="1:13" ht="16.5" customHeight="1" x14ac:dyDescent="0.5">
      <c r="A27" s="30" t="s">
        <v>22</v>
      </c>
      <c r="B27" s="30"/>
      <c r="C27" s="30"/>
      <c r="D27" s="30"/>
      <c r="F27" s="33"/>
      <c r="G27" s="32"/>
      <c r="H27" s="44"/>
      <c r="I27" s="44"/>
      <c r="J27" s="44"/>
      <c r="K27" s="47"/>
      <c r="L27" s="44"/>
      <c r="M27" s="44"/>
    </row>
    <row r="28" spans="1:13" ht="16.5" customHeight="1" x14ac:dyDescent="0.5">
      <c r="A28" s="30"/>
      <c r="B28" s="30"/>
      <c r="C28" s="30"/>
      <c r="D28" s="30"/>
      <c r="F28" s="33"/>
      <c r="G28" s="32"/>
      <c r="H28" s="44"/>
      <c r="I28" s="44"/>
      <c r="J28" s="44"/>
      <c r="K28" s="47"/>
      <c r="L28" s="44"/>
      <c r="M28" s="44"/>
    </row>
    <row r="29" spans="1:13" ht="16.5" customHeight="1" x14ac:dyDescent="0.5">
      <c r="A29" s="9" t="s">
        <v>187</v>
      </c>
      <c r="D29" s="30"/>
      <c r="F29" s="33"/>
      <c r="G29" s="32">
        <v>500</v>
      </c>
      <c r="H29" s="44"/>
      <c r="I29" s="49">
        <v>0</v>
      </c>
      <c r="J29" s="44"/>
      <c r="K29" s="49">
        <v>0</v>
      </c>
      <c r="L29" s="44"/>
      <c r="M29" s="49">
        <v>0</v>
      </c>
    </row>
    <row r="30" spans="1:13" ht="16.5" customHeight="1" x14ac:dyDescent="0.5">
      <c r="A30" s="32" t="s">
        <v>23</v>
      </c>
      <c r="B30" s="32"/>
      <c r="C30" s="32"/>
      <c r="F30" s="33"/>
      <c r="G30" s="49">
        <v>0</v>
      </c>
      <c r="H30" s="47"/>
      <c r="I30" s="49">
        <v>0</v>
      </c>
      <c r="J30" s="47"/>
      <c r="K30" s="47">
        <v>208130</v>
      </c>
      <c r="L30" s="47"/>
      <c r="M30" s="46">
        <v>208130</v>
      </c>
    </row>
    <row r="31" spans="1:13" ht="16.5" customHeight="1" x14ac:dyDescent="0.5">
      <c r="A31" s="32" t="s">
        <v>24</v>
      </c>
      <c r="B31" s="32"/>
      <c r="C31" s="32"/>
      <c r="E31" s="33">
        <v>7</v>
      </c>
      <c r="F31" s="33"/>
      <c r="G31" s="46">
        <v>77</v>
      </c>
      <c r="H31" s="47"/>
      <c r="I31" s="46">
        <v>6399</v>
      </c>
      <c r="J31" s="47"/>
      <c r="K31" s="47">
        <v>0</v>
      </c>
      <c r="L31" s="47"/>
      <c r="M31" s="46">
        <v>3457</v>
      </c>
    </row>
    <row r="32" spans="1:13" ht="16.5" customHeight="1" x14ac:dyDescent="0.5">
      <c r="A32" s="53" t="s">
        <v>25</v>
      </c>
      <c r="B32" s="32"/>
      <c r="C32" s="32"/>
      <c r="E32" s="33">
        <v>8.1</v>
      </c>
      <c r="F32" s="33"/>
      <c r="G32" s="46">
        <v>24339</v>
      </c>
      <c r="H32" s="47"/>
      <c r="I32" s="46">
        <v>27621</v>
      </c>
      <c r="J32" s="47"/>
      <c r="K32" s="47">
        <v>15000</v>
      </c>
      <c r="L32" s="47"/>
      <c r="M32" s="46">
        <v>15000</v>
      </c>
    </row>
    <row r="33" spans="1:13" ht="16.5" customHeight="1" x14ac:dyDescent="0.5">
      <c r="A33" s="9" t="s">
        <v>165</v>
      </c>
      <c r="E33" s="33">
        <v>9</v>
      </c>
      <c r="F33" s="33"/>
      <c r="G33" s="46">
        <v>7165</v>
      </c>
      <c r="H33" s="47"/>
      <c r="I33" s="46">
        <v>7242</v>
      </c>
      <c r="J33" s="47"/>
      <c r="K33" s="47">
        <v>3021</v>
      </c>
      <c r="L33" s="47"/>
      <c r="M33" s="46">
        <v>3085</v>
      </c>
    </row>
    <row r="34" spans="1:13" ht="16.5" customHeight="1" x14ac:dyDescent="0.5">
      <c r="A34" s="9" t="s">
        <v>26</v>
      </c>
      <c r="F34" s="33"/>
      <c r="G34" s="46">
        <v>11631</v>
      </c>
      <c r="H34" s="47"/>
      <c r="I34" s="46">
        <v>12207</v>
      </c>
      <c r="J34" s="47"/>
      <c r="K34" s="47">
        <v>5154</v>
      </c>
      <c r="L34" s="47"/>
      <c r="M34" s="46">
        <v>5396</v>
      </c>
    </row>
    <row r="35" spans="1:13" ht="16.5" customHeight="1" x14ac:dyDescent="0.5">
      <c r="A35" s="9" t="s">
        <v>27</v>
      </c>
      <c r="F35" s="33"/>
      <c r="G35" s="46">
        <v>49312</v>
      </c>
      <c r="H35" s="47"/>
      <c r="I35" s="46">
        <v>49312</v>
      </c>
      <c r="J35" s="47"/>
      <c r="K35" s="49">
        <v>0</v>
      </c>
      <c r="L35" s="47"/>
      <c r="M35" s="49">
        <v>0</v>
      </c>
    </row>
    <row r="36" spans="1:13" ht="16.5" customHeight="1" x14ac:dyDescent="0.5">
      <c r="A36" s="54" t="s">
        <v>28</v>
      </c>
      <c r="E36" s="37" t="s">
        <v>163</v>
      </c>
      <c r="F36" s="33"/>
      <c r="G36" s="46">
        <v>5086</v>
      </c>
      <c r="H36" s="47"/>
      <c r="I36" s="46">
        <v>5217</v>
      </c>
      <c r="J36" s="47"/>
      <c r="K36" s="47">
        <v>103</v>
      </c>
      <c r="L36" s="47"/>
      <c r="M36" s="48">
        <v>97</v>
      </c>
    </row>
    <row r="37" spans="1:13" ht="16.5" customHeight="1" x14ac:dyDescent="0.5">
      <c r="A37" s="9" t="s">
        <v>29</v>
      </c>
      <c r="F37" s="33"/>
      <c r="G37" s="48">
        <v>349</v>
      </c>
      <c r="H37" s="47"/>
      <c r="I37" s="48">
        <v>329</v>
      </c>
      <c r="J37" s="47"/>
      <c r="K37" s="49">
        <v>0</v>
      </c>
      <c r="L37" s="47"/>
      <c r="M37" s="49">
        <v>0</v>
      </c>
    </row>
    <row r="38" spans="1:13" ht="16.5" customHeight="1" x14ac:dyDescent="0.5">
      <c r="A38" s="32" t="s">
        <v>30</v>
      </c>
      <c r="B38" s="32"/>
      <c r="C38" s="32"/>
      <c r="D38" s="32"/>
      <c r="F38" s="33"/>
      <c r="G38" s="55">
        <v>955</v>
      </c>
      <c r="H38" s="47"/>
      <c r="I38" s="55">
        <v>1173</v>
      </c>
      <c r="J38" s="47"/>
      <c r="K38" s="56">
        <v>520</v>
      </c>
      <c r="L38" s="47"/>
      <c r="M38" s="50">
        <v>520</v>
      </c>
    </row>
    <row r="39" spans="1:13" ht="16.5" customHeight="1" x14ac:dyDescent="0.5">
      <c r="B39" s="32"/>
      <c r="C39" s="32"/>
      <c r="F39" s="33"/>
      <c r="G39" s="32"/>
      <c r="H39" s="44"/>
      <c r="I39" s="44"/>
      <c r="J39" s="44"/>
      <c r="K39" s="47"/>
      <c r="L39" s="44"/>
      <c r="M39" s="44"/>
    </row>
    <row r="40" spans="1:13" ht="16.5" customHeight="1" x14ac:dyDescent="0.5">
      <c r="A40" s="30" t="s">
        <v>31</v>
      </c>
      <c r="B40" s="30"/>
      <c r="C40" s="30"/>
      <c r="F40" s="33"/>
      <c r="G40" s="52">
        <f>SUM(G29:G38)</f>
        <v>99414</v>
      </c>
      <c r="H40" s="44"/>
      <c r="I40" s="52">
        <f>SUM(I30:I38)</f>
        <v>109500</v>
      </c>
      <c r="J40" s="44"/>
      <c r="K40" s="52">
        <f>SUM(K30:K38)</f>
        <v>231928</v>
      </c>
      <c r="L40" s="44"/>
      <c r="M40" s="52">
        <f>SUM(M30:M38)</f>
        <v>235685</v>
      </c>
    </row>
    <row r="41" spans="1:13" ht="16.5" customHeight="1" x14ac:dyDescent="0.5">
      <c r="B41" s="32"/>
      <c r="C41" s="32"/>
      <c r="F41" s="33"/>
      <c r="G41" s="32"/>
      <c r="H41" s="44"/>
      <c r="I41" s="44"/>
      <c r="J41" s="44"/>
      <c r="K41" s="47"/>
      <c r="L41" s="44"/>
      <c r="M41" s="44"/>
    </row>
    <row r="42" spans="1:13" ht="16.5" customHeight="1" thickBot="1" x14ac:dyDescent="0.55000000000000004">
      <c r="A42" s="34" t="s">
        <v>32</v>
      </c>
      <c r="B42" s="34"/>
      <c r="C42" s="34"/>
      <c r="F42" s="33"/>
      <c r="G42" s="57">
        <f>SUM(G25+G40)</f>
        <v>322200</v>
      </c>
      <c r="H42" s="44"/>
      <c r="I42" s="57">
        <f>SUM(I25+I40)</f>
        <v>338545</v>
      </c>
      <c r="J42" s="44"/>
      <c r="K42" s="57">
        <f>SUM(K25+K40)</f>
        <v>400777</v>
      </c>
      <c r="L42" s="44"/>
      <c r="M42" s="57">
        <f>SUM(M25+M40)</f>
        <v>413612</v>
      </c>
    </row>
    <row r="43" spans="1:13" ht="16.5" customHeight="1" thickTop="1" x14ac:dyDescent="0.5">
      <c r="A43" s="34"/>
      <c r="B43" s="34"/>
      <c r="C43" s="34"/>
      <c r="F43" s="33"/>
      <c r="H43" s="2"/>
      <c r="J43" s="2"/>
      <c r="L43" s="2"/>
    </row>
    <row r="44" spans="1:13" ht="16.5" customHeight="1" x14ac:dyDescent="0.5">
      <c r="A44" s="34"/>
      <c r="B44" s="34"/>
      <c r="C44" s="34"/>
      <c r="F44" s="33"/>
      <c r="H44" s="2"/>
      <c r="J44" s="2"/>
      <c r="L44" s="2"/>
    </row>
    <row r="45" spans="1:13" ht="16.5" customHeight="1" x14ac:dyDescent="0.5">
      <c r="A45" s="34"/>
      <c r="B45" s="34"/>
      <c r="C45" s="34"/>
      <c r="F45" s="33"/>
      <c r="H45" s="2"/>
      <c r="J45" s="2"/>
      <c r="L45" s="2"/>
    </row>
    <row r="46" spans="1:13" ht="16.5" customHeight="1" x14ac:dyDescent="0.5">
      <c r="A46" s="34"/>
      <c r="B46" s="34"/>
      <c r="C46" s="34"/>
      <c r="F46" s="33"/>
      <c r="H46" s="2"/>
      <c r="J46" s="2"/>
      <c r="L46" s="2"/>
    </row>
    <row r="47" spans="1:13" ht="16.5" customHeight="1" x14ac:dyDescent="0.5">
      <c r="A47" s="34"/>
      <c r="B47" s="34"/>
      <c r="C47" s="34"/>
      <c r="F47" s="33"/>
      <c r="H47" s="2"/>
      <c r="J47" s="2"/>
      <c r="L47" s="2"/>
    </row>
    <row r="48" spans="1:13" ht="16.5" customHeight="1" x14ac:dyDescent="0.5">
      <c r="A48" s="34"/>
      <c r="B48" s="34"/>
      <c r="C48" s="34"/>
      <c r="F48" s="33"/>
      <c r="H48" s="2"/>
      <c r="J48" s="2"/>
      <c r="L48" s="2"/>
    </row>
    <row r="49" spans="1:13" ht="16.5" customHeight="1" x14ac:dyDescent="0.5">
      <c r="A49" s="34"/>
      <c r="B49" s="34"/>
      <c r="C49" s="34"/>
      <c r="F49" s="33"/>
      <c r="H49" s="2"/>
      <c r="J49" s="2"/>
      <c r="L49" s="2"/>
    </row>
    <row r="50" spans="1:13" ht="16.149999999999999" customHeight="1" x14ac:dyDescent="0.5">
      <c r="A50" s="34"/>
      <c r="B50" s="34"/>
      <c r="C50" s="34"/>
      <c r="F50" s="33"/>
      <c r="H50" s="2"/>
      <c r="J50" s="2"/>
      <c r="L50" s="2"/>
    </row>
    <row r="51" spans="1:13" ht="9.75" customHeight="1" x14ac:dyDescent="0.5">
      <c r="A51" s="34"/>
      <c r="B51" s="34"/>
      <c r="C51" s="34"/>
      <c r="F51" s="33"/>
      <c r="H51" s="2"/>
      <c r="J51" s="2"/>
      <c r="L51" s="2"/>
    </row>
    <row r="52" spans="1:13" ht="22.35" customHeight="1" x14ac:dyDescent="0.5">
      <c r="A52" s="119" t="s">
        <v>33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</row>
    <row r="53" spans="1:13" ht="16.5" customHeight="1" x14ac:dyDescent="0.5">
      <c r="A53" s="30" t="str">
        <f>A1</f>
        <v>Zalekta Public Company Limited</v>
      </c>
      <c r="B53" s="30"/>
      <c r="C53" s="30"/>
      <c r="D53" s="30"/>
      <c r="E53" s="58"/>
      <c r="F53" s="59"/>
      <c r="G53" s="60"/>
      <c r="H53" s="60"/>
      <c r="I53" s="60"/>
      <c r="J53" s="60"/>
      <c r="K53" s="60"/>
      <c r="L53" s="60"/>
      <c r="M53" s="61"/>
    </row>
    <row r="54" spans="1:13" s="34" customFormat="1" ht="16.5" customHeight="1" x14ac:dyDescent="0.5">
      <c r="A54" s="30" t="s">
        <v>198</v>
      </c>
      <c r="B54" s="30"/>
      <c r="C54" s="30"/>
      <c r="D54" s="30"/>
      <c r="E54" s="38"/>
      <c r="F54" s="29"/>
      <c r="G54" s="27"/>
      <c r="H54" s="27"/>
      <c r="I54" s="27"/>
      <c r="J54" s="27"/>
      <c r="K54" s="27"/>
      <c r="L54" s="27"/>
      <c r="M54" s="27"/>
    </row>
    <row r="55" spans="1:13" s="34" customFormat="1" ht="16.5" customHeight="1" x14ac:dyDescent="0.5">
      <c r="A55" s="26" t="str">
        <f>+A3</f>
        <v>As at 31 March 2025</v>
      </c>
      <c r="B55" s="26"/>
      <c r="C55" s="26"/>
      <c r="D55" s="26"/>
      <c r="E55" s="39"/>
      <c r="F55" s="25"/>
      <c r="G55" s="22"/>
      <c r="H55" s="22"/>
      <c r="I55" s="22"/>
      <c r="J55" s="22"/>
      <c r="K55" s="22"/>
      <c r="L55" s="22"/>
      <c r="M55" s="22"/>
    </row>
    <row r="56" spans="1:13" s="34" customFormat="1" ht="16.5" customHeight="1" x14ac:dyDescent="0.5">
      <c r="A56" s="30"/>
      <c r="B56" s="30"/>
      <c r="C56" s="30"/>
      <c r="D56" s="30"/>
      <c r="E56" s="38"/>
      <c r="F56" s="29"/>
      <c r="G56" s="27"/>
      <c r="H56" s="27"/>
      <c r="I56" s="27"/>
      <c r="J56" s="27"/>
      <c r="K56" s="27"/>
      <c r="L56" s="27"/>
      <c r="M56" s="27"/>
    </row>
    <row r="57" spans="1:13" s="34" customFormat="1" ht="16.5" customHeight="1" x14ac:dyDescent="0.5">
      <c r="A57" s="30"/>
      <c r="B57" s="30"/>
      <c r="C57" s="30"/>
      <c r="D57" s="30"/>
      <c r="E57" s="38"/>
      <c r="F57" s="29"/>
      <c r="G57" s="27"/>
      <c r="H57" s="27"/>
      <c r="I57" s="27"/>
      <c r="J57" s="27"/>
      <c r="K57" s="27"/>
      <c r="L57" s="27"/>
      <c r="M57" s="27"/>
    </row>
    <row r="58" spans="1:13" s="34" customFormat="1" ht="16.5" customHeight="1" x14ac:dyDescent="0.5">
      <c r="A58" s="30"/>
      <c r="B58" s="30"/>
      <c r="C58" s="30"/>
      <c r="D58" s="30"/>
      <c r="E58" s="38"/>
      <c r="F58" s="29"/>
      <c r="G58" s="118" t="s">
        <v>3</v>
      </c>
      <c r="H58" s="118"/>
      <c r="I58" s="118"/>
      <c r="J58" s="118"/>
      <c r="K58" s="118"/>
      <c r="L58" s="118"/>
      <c r="M58" s="118"/>
    </row>
    <row r="59" spans="1:13" s="34" customFormat="1" ht="16.5" customHeight="1" x14ac:dyDescent="0.5">
      <c r="B59" s="30"/>
      <c r="C59" s="30"/>
      <c r="D59" s="30"/>
      <c r="E59" s="38"/>
      <c r="F59" s="29"/>
      <c r="G59" s="115" t="s">
        <v>4</v>
      </c>
      <c r="H59" s="116"/>
      <c r="I59" s="116"/>
      <c r="J59" s="21"/>
      <c r="K59" s="115" t="s">
        <v>5</v>
      </c>
      <c r="L59" s="116"/>
      <c r="M59" s="116"/>
    </row>
    <row r="60" spans="1:13" s="34" customFormat="1" ht="16.5" customHeight="1" x14ac:dyDescent="0.5">
      <c r="B60" s="30"/>
      <c r="C60" s="30"/>
      <c r="D60" s="30"/>
      <c r="E60" s="38"/>
      <c r="F60" s="29"/>
      <c r="G60" s="117" t="s">
        <v>6</v>
      </c>
      <c r="H60" s="117"/>
      <c r="I60" s="117"/>
      <c r="J60" s="21"/>
      <c r="K60" s="117" t="s">
        <v>6</v>
      </c>
      <c r="L60" s="117"/>
      <c r="M60" s="117"/>
    </row>
    <row r="61" spans="1:13" s="34" customFormat="1" ht="16.5" customHeight="1" x14ac:dyDescent="0.5">
      <c r="B61" s="30"/>
      <c r="C61" s="30"/>
      <c r="D61" s="30"/>
      <c r="E61" s="38"/>
      <c r="F61" s="29"/>
      <c r="G61" s="27" t="s">
        <v>7</v>
      </c>
      <c r="H61" s="27"/>
      <c r="I61" s="27" t="s">
        <v>8</v>
      </c>
      <c r="J61" s="27"/>
      <c r="K61" s="27" t="s">
        <v>7</v>
      </c>
      <c r="L61" s="21"/>
      <c r="M61" s="27" t="s">
        <v>8</v>
      </c>
    </row>
    <row r="62" spans="1:13" s="34" customFormat="1" ht="16.5" customHeight="1" x14ac:dyDescent="0.5">
      <c r="B62" s="30"/>
      <c r="C62" s="30"/>
      <c r="D62" s="30"/>
      <c r="E62" s="38"/>
      <c r="F62" s="29"/>
      <c r="G62" s="20" t="s">
        <v>9</v>
      </c>
      <c r="H62" s="27"/>
      <c r="I62" s="20" t="s">
        <v>10</v>
      </c>
      <c r="J62" s="21"/>
      <c r="K62" s="20" t="s">
        <v>9</v>
      </c>
      <c r="L62" s="27"/>
      <c r="M62" s="20" t="s">
        <v>10</v>
      </c>
    </row>
    <row r="63" spans="1:13" s="34" customFormat="1" ht="16.5" customHeight="1" x14ac:dyDescent="0.5">
      <c r="B63" s="30"/>
      <c r="C63" s="30"/>
      <c r="D63" s="30"/>
      <c r="E63" s="39" t="s">
        <v>11</v>
      </c>
      <c r="F63" s="29"/>
      <c r="G63" s="18" t="s">
        <v>12</v>
      </c>
      <c r="H63" s="20"/>
      <c r="I63" s="18" t="s">
        <v>13</v>
      </c>
      <c r="J63" s="20"/>
      <c r="K63" s="18" t="s">
        <v>12</v>
      </c>
      <c r="L63" s="20"/>
      <c r="M63" s="18" t="s">
        <v>13</v>
      </c>
    </row>
    <row r="64" spans="1:13" s="34" customFormat="1" ht="16.5" customHeight="1" x14ac:dyDescent="0.5">
      <c r="A64" s="32"/>
      <c r="B64" s="9"/>
      <c r="C64" s="9"/>
      <c r="D64" s="9"/>
      <c r="E64" s="38"/>
      <c r="F64" s="16"/>
      <c r="G64" s="20"/>
      <c r="H64" s="20"/>
      <c r="I64" s="20"/>
      <c r="J64" s="20"/>
      <c r="K64" s="20"/>
      <c r="L64" s="20"/>
      <c r="M64" s="20"/>
    </row>
    <row r="65" spans="1:13" ht="16.149999999999999" customHeight="1" x14ac:dyDescent="0.5">
      <c r="A65" s="62" t="s">
        <v>34</v>
      </c>
      <c r="B65" s="34"/>
      <c r="C65" s="32"/>
      <c r="D65" s="34"/>
      <c r="E65" s="38"/>
      <c r="F65" s="29"/>
      <c r="G65" s="42"/>
      <c r="H65" s="42"/>
      <c r="I65" s="42"/>
      <c r="J65" s="42"/>
      <c r="K65" s="42"/>
      <c r="L65" s="42"/>
      <c r="M65" s="42"/>
    </row>
    <row r="66" spans="1:13" ht="16.5" customHeight="1" x14ac:dyDescent="0.5">
      <c r="A66" s="30"/>
      <c r="B66" s="30"/>
      <c r="C66" s="30"/>
      <c r="D66" s="30"/>
      <c r="F66" s="33"/>
      <c r="G66" s="44"/>
      <c r="H66" s="44"/>
      <c r="I66" s="44"/>
      <c r="J66" s="44"/>
      <c r="K66" s="44"/>
      <c r="L66" s="44"/>
      <c r="M66" s="44"/>
    </row>
    <row r="67" spans="1:13" ht="16.5" customHeight="1" x14ac:dyDescent="0.5">
      <c r="A67" s="34" t="s">
        <v>35</v>
      </c>
      <c r="B67" s="34"/>
      <c r="C67" s="34"/>
      <c r="D67" s="30"/>
      <c r="F67" s="33"/>
      <c r="G67" s="44"/>
      <c r="H67" s="44"/>
      <c r="I67" s="44"/>
      <c r="J67" s="44"/>
      <c r="K67" s="44"/>
      <c r="L67" s="44"/>
      <c r="M67" s="44"/>
    </row>
    <row r="68" spans="1:13" ht="16.5" customHeight="1" x14ac:dyDescent="0.5">
      <c r="A68" s="34"/>
      <c r="B68" s="34"/>
      <c r="C68" s="34"/>
      <c r="D68" s="30"/>
      <c r="F68" s="33"/>
      <c r="G68" s="44"/>
      <c r="H68" s="44"/>
      <c r="I68" s="44"/>
      <c r="J68" s="44"/>
      <c r="K68" s="44"/>
      <c r="L68" s="44"/>
      <c r="M68" s="44"/>
    </row>
    <row r="69" spans="1:13" ht="16.5" customHeight="1" x14ac:dyDescent="0.5">
      <c r="A69" s="32" t="s">
        <v>36</v>
      </c>
      <c r="C69" s="32"/>
      <c r="E69" s="33">
        <v>11</v>
      </c>
      <c r="F69" s="33"/>
      <c r="G69" s="63">
        <v>14595</v>
      </c>
      <c r="H69" s="47"/>
      <c r="I69" s="46">
        <v>30552</v>
      </c>
      <c r="J69" s="47"/>
      <c r="K69" s="47">
        <v>2594</v>
      </c>
      <c r="L69" s="47"/>
      <c r="M69" s="46">
        <v>9836</v>
      </c>
    </row>
    <row r="70" spans="1:13" ht="16.5" customHeight="1" x14ac:dyDescent="0.5">
      <c r="A70" s="32" t="s">
        <v>178</v>
      </c>
      <c r="C70" s="32"/>
      <c r="E70" s="33">
        <v>14.5</v>
      </c>
      <c r="F70" s="33"/>
      <c r="G70" s="49">
        <v>0</v>
      </c>
      <c r="H70" s="47"/>
      <c r="I70" s="46">
        <v>1500</v>
      </c>
      <c r="J70" s="47"/>
      <c r="K70" s="47">
        <v>72000</v>
      </c>
      <c r="L70" s="47"/>
      <c r="M70" s="46">
        <v>72000</v>
      </c>
    </row>
    <row r="71" spans="1:13" ht="16.5" customHeight="1" x14ac:dyDescent="0.5">
      <c r="A71" s="32" t="s">
        <v>37</v>
      </c>
      <c r="C71" s="32"/>
      <c r="F71" s="33"/>
      <c r="G71" s="63">
        <v>4922</v>
      </c>
      <c r="H71" s="47"/>
      <c r="I71" s="48">
        <v>173</v>
      </c>
      <c r="J71" s="47"/>
      <c r="K71" s="49">
        <v>0</v>
      </c>
      <c r="L71" s="47"/>
      <c r="M71" s="49">
        <v>0</v>
      </c>
    </row>
    <row r="72" spans="1:13" ht="16.5" customHeight="1" x14ac:dyDescent="0.5">
      <c r="A72" s="32" t="s">
        <v>38</v>
      </c>
      <c r="C72" s="32"/>
      <c r="F72" s="64"/>
      <c r="G72" s="63">
        <v>1943</v>
      </c>
      <c r="H72" s="47"/>
      <c r="I72" s="46">
        <v>1908</v>
      </c>
      <c r="J72" s="47"/>
      <c r="K72" s="47">
        <v>793</v>
      </c>
      <c r="L72" s="47"/>
      <c r="M72" s="48">
        <v>775</v>
      </c>
    </row>
    <row r="73" spans="1:13" ht="16.5" customHeight="1" x14ac:dyDescent="0.5">
      <c r="A73" s="32" t="s">
        <v>39</v>
      </c>
      <c r="B73" s="32"/>
      <c r="C73" s="32"/>
      <c r="F73" s="33"/>
      <c r="G73" s="63">
        <v>49</v>
      </c>
      <c r="H73" s="47"/>
      <c r="I73" s="46">
        <v>1152</v>
      </c>
      <c r="J73" s="47"/>
      <c r="K73" s="49">
        <v>0</v>
      </c>
      <c r="L73" s="47"/>
      <c r="M73" s="48">
        <v>1</v>
      </c>
    </row>
    <row r="74" spans="1:13" ht="16.5" customHeight="1" x14ac:dyDescent="0.5">
      <c r="A74" s="32" t="s">
        <v>40</v>
      </c>
      <c r="B74" s="32"/>
      <c r="C74" s="32"/>
      <c r="F74" s="64"/>
      <c r="G74" s="65">
        <v>2058</v>
      </c>
      <c r="H74" s="47"/>
      <c r="I74" s="50">
        <v>678</v>
      </c>
      <c r="J74" s="47"/>
      <c r="K74" s="56">
        <v>323</v>
      </c>
      <c r="L74" s="47"/>
      <c r="M74" s="50">
        <v>240</v>
      </c>
    </row>
    <row r="75" spans="1:13" ht="16.5" customHeight="1" x14ac:dyDescent="0.5">
      <c r="B75" s="32"/>
      <c r="C75" s="32"/>
      <c r="G75" s="66"/>
      <c r="H75" s="67"/>
      <c r="I75" s="44"/>
      <c r="J75" s="67"/>
      <c r="K75" s="44"/>
      <c r="L75" s="44"/>
      <c r="M75" s="44"/>
    </row>
    <row r="76" spans="1:13" ht="16.5" customHeight="1" x14ac:dyDescent="0.5">
      <c r="A76" s="30" t="s">
        <v>41</v>
      </c>
      <c r="B76" s="30"/>
      <c r="C76" s="30"/>
      <c r="F76" s="33"/>
      <c r="G76" s="68">
        <f>SUM(G69:G74)</f>
        <v>23567</v>
      </c>
      <c r="H76" s="44"/>
      <c r="I76" s="52">
        <f>SUM(I69:I74)</f>
        <v>35963</v>
      </c>
      <c r="J76" s="44"/>
      <c r="K76" s="52">
        <f>SUM(K69:K74)</f>
        <v>75710</v>
      </c>
      <c r="L76" s="44"/>
      <c r="M76" s="52">
        <f>SUM(M69:M74)</f>
        <v>82852</v>
      </c>
    </row>
    <row r="77" spans="1:13" ht="16.5" customHeight="1" x14ac:dyDescent="0.5">
      <c r="B77" s="32"/>
      <c r="C77" s="32"/>
      <c r="F77" s="33"/>
      <c r="G77" s="32"/>
      <c r="H77" s="44"/>
      <c r="I77" s="44"/>
      <c r="J77" s="44"/>
      <c r="K77" s="44"/>
      <c r="L77" s="44"/>
      <c r="M77" s="44"/>
    </row>
    <row r="78" spans="1:13" ht="16.5" customHeight="1" x14ac:dyDescent="0.5">
      <c r="A78" s="34" t="s">
        <v>42</v>
      </c>
      <c r="B78" s="34"/>
      <c r="C78" s="34"/>
      <c r="D78" s="30"/>
      <c r="F78" s="33"/>
      <c r="G78" s="32"/>
      <c r="H78" s="44"/>
      <c r="I78" s="44"/>
      <c r="J78" s="44"/>
      <c r="K78" s="44"/>
      <c r="L78" s="44"/>
      <c r="M78" s="44"/>
    </row>
    <row r="79" spans="1:13" ht="16.5" customHeight="1" x14ac:dyDescent="0.5">
      <c r="A79" s="34"/>
      <c r="B79" s="34"/>
      <c r="C79" s="34"/>
      <c r="D79" s="30"/>
      <c r="F79" s="33"/>
      <c r="G79" s="32"/>
      <c r="H79" s="44"/>
      <c r="I79" s="44"/>
      <c r="J79" s="44"/>
      <c r="K79" s="44"/>
      <c r="L79" s="44"/>
      <c r="M79" s="44"/>
    </row>
    <row r="80" spans="1:13" ht="16.5" customHeight="1" x14ac:dyDescent="0.5">
      <c r="A80" s="32" t="s">
        <v>43</v>
      </c>
      <c r="B80" s="34"/>
      <c r="C80" s="34"/>
      <c r="D80" s="30"/>
      <c r="F80" s="33"/>
      <c r="G80" s="46">
        <v>10024</v>
      </c>
      <c r="H80" s="47"/>
      <c r="I80" s="46">
        <v>10522</v>
      </c>
      <c r="J80" s="47"/>
      <c r="K80" s="47">
        <v>4430</v>
      </c>
      <c r="L80" s="47"/>
      <c r="M80" s="46">
        <v>4635</v>
      </c>
    </row>
    <row r="81" spans="1:13" ht="16.5" customHeight="1" x14ac:dyDescent="0.5">
      <c r="A81" s="53" t="s">
        <v>44</v>
      </c>
      <c r="B81" s="34"/>
      <c r="C81" s="34"/>
      <c r="D81" s="30"/>
      <c r="F81" s="33"/>
      <c r="G81" s="48">
        <v>477</v>
      </c>
      <c r="H81" s="47"/>
      <c r="I81" s="48">
        <v>796</v>
      </c>
      <c r="J81" s="47"/>
      <c r="K81" s="49">
        <v>0</v>
      </c>
      <c r="L81" s="47"/>
      <c r="M81" s="49">
        <v>0</v>
      </c>
    </row>
    <row r="82" spans="1:13" ht="16.5" customHeight="1" x14ac:dyDescent="0.5">
      <c r="A82" s="32" t="s">
        <v>45</v>
      </c>
      <c r="B82" s="32"/>
      <c r="C82" s="32"/>
      <c r="D82" s="30"/>
      <c r="F82" s="33"/>
      <c r="G82" s="46">
        <v>1008</v>
      </c>
      <c r="H82" s="47"/>
      <c r="I82" s="48">
        <v>869</v>
      </c>
      <c r="J82" s="47"/>
      <c r="K82" s="47">
        <v>549</v>
      </c>
      <c r="L82" s="47"/>
      <c r="M82" s="48">
        <v>450</v>
      </c>
    </row>
    <row r="83" spans="1:13" ht="16.5" customHeight="1" x14ac:dyDescent="0.5">
      <c r="A83" s="32" t="s">
        <v>46</v>
      </c>
      <c r="B83" s="32"/>
      <c r="C83" s="32"/>
      <c r="D83" s="30"/>
      <c r="F83" s="33"/>
      <c r="G83" s="50">
        <v>87</v>
      </c>
      <c r="H83" s="47"/>
      <c r="I83" s="50">
        <v>86</v>
      </c>
      <c r="J83" s="47"/>
      <c r="K83" s="56">
        <v>87</v>
      </c>
      <c r="L83" s="47"/>
      <c r="M83" s="50">
        <v>86</v>
      </c>
    </row>
    <row r="84" spans="1:13" ht="16.5" customHeight="1" x14ac:dyDescent="0.5">
      <c r="B84" s="32"/>
      <c r="C84" s="32"/>
      <c r="G84" s="32"/>
      <c r="H84" s="67"/>
      <c r="I84" s="44"/>
      <c r="J84" s="67"/>
      <c r="K84" s="44"/>
      <c r="L84" s="44"/>
      <c r="M84" s="44"/>
    </row>
    <row r="85" spans="1:13" ht="16.5" customHeight="1" x14ac:dyDescent="0.5">
      <c r="A85" s="30" t="s">
        <v>47</v>
      </c>
      <c r="B85" s="30"/>
      <c r="C85" s="30"/>
      <c r="F85" s="33"/>
      <c r="G85" s="69">
        <f>SUM(G80:G83)</f>
        <v>11596</v>
      </c>
      <c r="H85" s="44"/>
      <c r="I85" s="69">
        <f>SUM(I80:I83)</f>
        <v>12273</v>
      </c>
      <c r="J85" s="44"/>
      <c r="K85" s="69">
        <f>SUM(K80:K83)</f>
        <v>5066</v>
      </c>
      <c r="L85" s="44"/>
      <c r="M85" s="69">
        <f>SUM(M80:M83)</f>
        <v>5171</v>
      </c>
    </row>
    <row r="86" spans="1:13" ht="16.5" customHeight="1" x14ac:dyDescent="0.5">
      <c r="B86" s="32"/>
      <c r="C86" s="32"/>
      <c r="F86" s="33"/>
      <c r="G86" s="44"/>
      <c r="H86" s="44"/>
      <c r="I86" s="44"/>
      <c r="J86" s="44"/>
      <c r="K86" s="44"/>
      <c r="L86" s="44"/>
      <c r="M86" s="44"/>
    </row>
    <row r="87" spans="1:13" ht="16.5" customHeight="1" x14ac:dyDescent="0.5">
      <c r="A87" s="34" t="s">
        <v>48</v>
      </c>
      <c r="B87" s="34"/>
      <c r="C87" s="34"/>
      <c r="F87" s="33"/>
      <c r="G87" s="69">
        <f>SUM(G76+G85)</f>
        <v>35163</v>
      </c>
      <c r="H87" s="44"/>
      <c r="I87" s="69">
        <f>SUM(I76+I85)</f>
        <v>48236</v>
      </c>
      <c r="J87" s="44"/>
      <c r="K87" s="69">
        <f>SUM(K76+K85)</f>
        <v>80776</v>
      </c>
      <c r="L87" s="44"/>
      <c r="M87" s="69">
        <f>SUM(M76+M85)</f>
        <v>88023</v>
      </c>
    </row>
    <row r="88" spans="1:13" ht="16.5" customHeight="1" x14ac:dyDescent="0.5">
      <c r="A88" s="34"/>
      <c r="B88" s="34"/>
      <c r="C88" s="34"/>
      <c r="F88" s="33"/>
      <c r="H88" s="2"/>
      <c r="J88" s="2"/>
      <c r="L88" s="2"/>
    </row>
    <row r="89" spans="1:13" ht="16.5" customHeight="1" x14ac:dyDescent="0.5">
      <c r="A89" s="34"/>
      <c r="B89" s="34"/>
      <c r="C89" s="34"/>
      <c r="F89" s="33"/>
      <c r="H89" s="2"/>
      <c r="J89" s="2"/>
      <c r="L89" s="2"/>
    </row>
    <row r="90" spans="1:13" ht="16.5" customHeight="1" x14ac:dyDescent="0.5">
      <c r="A90" s="34"/>
      <c r="B90" s="34"/>
      <c r="C90" s="34"/>
      <c r="F90" s="33"/>
      <c r="H90" s="2"/>
      <c r="J90" s="2"/>
      <c r="L90" s="2"/>
    </row>
    <row r="91" spans="1:13" ht="16.5" customHeight="1" x14ac:dyDescent="0.5">
      <c r="A91" s="34"/>
      <c r="B91" s="34"/>
      <c r="C91" s="34"/>
      <c r="F91" s="33"/>
      <c r="H91" s="2"/>
      <c r="J91" s="2"/>
      <c r="L91" s="2"/>
    </row>
    <row r="92" spans="1:13" ht="16.5" customHeight="1" x14ac:dyDescent="0.5">
      <c r="A92" s="34"/>
      <c r="B92" s="34"/>
      <c r="C92" s="34"/>
      <c r="F92" s="33"/>
      <c r="H92" s="2"/>
      <c r="J92" s="2"/>
      <c r="L92" s="2"/>
    </row>
    <row r="93" spans="1:13" ht="16.5" customHeight="1" x14ac:dyDescent="0.5">
      <c r="A93" s="34"/>
      <c r="B93" s="34"/>
      <c r="C93" s="34"/>
      <c r="F93" s="33"/>
      <c r="H93" s="2"/>
      <c r="J93" s="2"/>
      <c r="L93" s="2"/>
    </row>
    <row r="94" spans="1:13" ht="16.5" customHeight="1" x14ac:dyDescent="0.5">
      <c r="A94" s="34"/>
      <c r="B94" s="34"/>
      <c r="C94" s="34"/>
      <c r="F94" s="33"/>
      <c r="H94" s="2"/>
      <c r="J94" s="2"/>
      <c r="L94" s="2"/>
    </row>
    <row r="95" spans="1:13" ht="16.5" customHeight="1" x14ac:dyDescent="0.5">
      <c r="A95" s="34"/>
      <c r="B95" s="34"/>
      <c r="C95" s="34"/>
      <c r="F95" s="33"/>
      <c r="H95" s="2"/>
      <c r="J95" s="2"/>
      <c r="L95" s="2"/>
    </row>
    <row r="96" spans="1:13" ht="16.5" customHeight="1" x14ac:dyDescent="0.5">
      <c r="A96" s="34"/>
      <c r="B96" s="34"/>
      <c r="C96" s="34"/>
      <c r="F96" s="33"/>
      <c r="H96" s="2"/>
      <c r="J96" s="2"/>
      <c r="L96" s="2"/>
    </row>
    <row r="97" spans="1:13" ht="16.5" customHeight="1" x14ac:dyDescent="0.5">
      <c r="A97" s="34"/>
      <c r="B97" s="34"/>
      <c r="C97" s="34"/>
      <c r="F97" s="33"/>
      <c r="H97" s="2"/>
      <c r="J97" s="2"/>
      <c r="L97" s="2"/>
    </row>
    <row r="98" spans="1:13" ht="16.5" customHeight="1" x14ac:dyDescent="0.5">
      <c r="A98" s="34"/>
      <c r="B98" s="34"/>
      <c r="C98" s="34"/>
      <c r="F98" s="33"/>
      <c r="H98" s="2"/>
      <c r="J98" s="2"/>
      <c r="L98" s="2"/>
    </row>
    <row r="99" spans="1:13" ht="16.5" customHeight="1" x14ac:dyDescent="0.5">
      <c r="A99" s="34"/>
      <c r="B99" s="34"/>
      <c r="C99" s="34"/>
      <c r="F99" s="33"/>
      <c r="H99" s="2"/>
      <c r="J99" s="2"/>
      <c r="L99" s="2"/>
    </row>
    <row r="100" spans="1:13" ht="16.5" customHeight="1" x14ac:dyDescent="0.5">
      <c r="A100" s="34"/>
      <c r="B100" s="34"/>
      <c r="C100" s="34"/>
      <c r="F100" s="33"/>
      <c r="H100" s="2"/>
      <c r="J100" s="2"/>
      <c r="L100" s="2"/>
    </row>
    <row r="101" spans="1:13" ht="16.5" customHeight="1" x14ac:dyDescent="0.5">
      <c r="A101" s="34"/>
      <c r="B101" s="34"/>
      <c r="C101" s="34"/>
      <c r="F101" s="33"/>
      <c r="H101" s="2"/>
      <c r="J101" s="2"/>
      <c r="L101" s="2"/>
    </row>
    <row r="102" spans="1:13" ht="16.5" customHeight="1" x14ac:dyDescent="0.5">
      <c r="A102" s="34"/>
      <c r="B102" s="34"/>
      <c r="C102" s="34"/>
      <c r="F102" s="33"/>
      <c r="H102" s="2"/>
      <c r="J102" s="2"/>
      <c r="L102" s="2"/>
    </row>
    <row r="103" spans="1:13" ht="11.25" customHeight="1" x14ac:dyDescent="0.5">
      <c r="A103" s="34"/>
      <c r="B103" s="34"/>
      <c r="C103" s="34"/>
      <c r="F103" s="33"/>
      <c r="H103" s="2"/>
      <c r="J103" s="2"/>
      <c r="L103" s="2"/>
    </row>
    <row r="104" spans="1:13" ht="22.35" customHeight="1" x14ac:dyDescent="0.5">
      <c r="A104" s="13" t="str">
        <f>A52</f>
        <v>The accompanying notes form part of these interim consolidated and separate financial information.</v>
      </c>
      <c r="B104" s="26"/>
      <c r="C104" s="26"/>
      <c r="D104" s="26"/>
      <c r="E104" s="70"/>
      <c r="F104" s="71"/>
      <c r="G104" s="36"/>
      <c r="H104" s="36"/>
      <c r="I104" s="36"/>
      <c r="J104" s="36"/>
      <c r="K104" s="36"/>
      <c r="L104" s="36"/>
      <c r="M104" s="36"/>
    </row>
    <row r="105" spans="1:13" ht="16.5" customHeight="1" x14ac:dyDescent="0.5">
      <c r="A105" s="30" t="str">
        <f>+A53</f>
        <v>Zalekta Public Company Limited</v>
      </c>
      <c r="B105" s="30"/>
      <c r="C105" s="30"/>
      <c r="D105" s="30"/>
      <c r="E105" s="58"/>
      <c r="F105" s="59"/>
      <c r="G105" s="60"/>
      <c r="H105" s="60"/>
      <c r="I105" s="60"/>
      <c r="J105" s="60"/>
      <c r="K105" s="60"/>
      <c r="L105" s="60"/>
      <c r="M105" s="61"/>
    </row>
    <row r="106" spans="1:13" s="34" customFormat="1" ht="16.5" customHeight="1" x14ac:dyDescent="0.5">
      <c r="A106" s="30" t="s">
        <v>183</v>
      </c>
      <c r="B106" s="30"/>
      <c r="C106" s="30"/>
      <c r="D106" s="30"/>
      <c r="E106" s="38"/>
      <c r="F106" s="29"/>
      <c r="G106" s="27"/>
      <c r="H106" s="27"/>
      <c r="I106" s="27"/>
      <c r="J106" s="27"/>
      <c r="K106" s="27"/>
      <c r="L106" s="27"/>
      <c r="M106" s="27"/>
    </row>
    <row r="107" spans="1:13" s="34" customFormat="1" ht="16.5" customHeight="1" x14ac:dyDescent="0.5">
      <c r="A107" s="26" t="str">
        <f>+A55</f>
        <v>As at 31 March 2025</v>
      </c>
      <c r="B107" s="26"/>
      <c r="C107" s="26"/>
      <c r="D107" s="26"/>
      <c r="E107" s="39"/>
      <c r="F107" s="25"/>
      <c r="G107" s="22"/>
      <c r="H107" s="22"/>
      <c r="I107" s="22"/>
      <c r="J107" s="22"/>
      <c r="K107" s="22"/>
      <c r="L107" s="22"/>
      <c r="M107" s="22"/>
    </row>
    <row r="108" spans="1:13" s="34" customFormat="1" ht="16.5" customHeight="1" x14ac:dyDescent="0.5">
      <c r="A108" s="30"/>
      <c r="B108" s="30"/>
      <c r="C108" s="30"/>
      <c r="D108" s="30"/>
      <c r="E108" s="38"/>
      <c r="F108" s="29"/>
      <c r="G108" s="27"/>
      <c r="H108" s="27"/>
      <c r="I108" s="27"/>
      <c r="J108" s="27"/>
      <c r="K108" s="27"/>
      <c r="L108" s="27"/>
      <c r="M108" s="27"/>
    </row>
    <row r="109" spans="1:13" s="34" customFormat="1" ht="16.5" customHeight="1" x14ac:dyDescent="0.5">
      <c r="A109" s="30"/>
      <c r="B109" s="30"/>
      <c r="C109" s="30"/>
      <c r="D109" s="30"/>
      <c r="E109" s="38"/>
      <c r="F109" s="29"/>
      <c r="G109" s="27"/>
      <c r="H109" s="27"/>
      <c r="I109" s="27"/>
      <c r="J109" s="27"/>
      <c r="K109" s="27"/>
      <c r="L109" s="27"/>
      <c r="M109" s="27"/>
    </row>
    <row r="110" spans="1:13" s="34" customFormat="1" ht="16.5" customHeight="1" x14ac:dyDescent="0.5">
      <c r="A110" s="30"/>
      <c r="B110" s="30"/>
      <c r="C110" s="30"/>
      <c r="D110" s="30"/>
      <c r="E110" s="38"/>
      <c r="F110" s="29"/>
      <c r="G110" s="118" t="s">
        <v>3</v>
      </c>
      <c r="H110" s="118"/>
      <c r="I110" s="118"/>
      <c r="J110" s="118"/>
      <c r="K110" s="118"/>
      <c r="L110" s="118"/>
      <c r="M110" s="118"/>
    </row>
    <row r="111" spans="1:13" s="34" customFormat="1" ht="16.5" customHeight="1" x14ac:dyDescent="0.5">
      <c r="B111" s="30"/>
      <c r="C111" s="30"/>
      <c r="D111" s="30"/>
      <c r="E111" s="38"/>
      <c r="F111" s="29"/>
      <c r="G111" s="115" t="s">
        <v>4</v>
      </c>
      <c r="H111" s="116"/>
      <c r="I111" s="116"/>
      <c r="J111" s="21"/>
      <c r="K111" s="115" t="s">
        <v>5</v>
      </c>
      <c r="L111" s="116"/>
      <c r="M111" s="116"/>
    </row>
    <row r="112" spans="1:13" s="34" customFormat="1" ht="16.5" customHeight="1" x14ac:dyDescent="0.5">
      <c r="B112" s="30"/>
      <c r="C112" s="30"/>
      <c r="D112" s="30"/>
      <c r="E112" s="38"/>
      <c r="F112" s="29"/>
      <c r="G112" s="117" t="s">
        <v>6</v>
      </c>
      <c r="H112" s="117"/>
      <c r="I112" s="117"/>
      <c r="J112" s="21"/>
      <c r="K112" s="117" t="s">
        <v>6</v>
      </c>
      <c r="L112" s="117"/>
      <c r="M112" s="117"/>
    </row>
    <row r="113" spans="1:13" s="34" customFormat="1" ht="16.5" customHeight="1" x14ac:dyDescent="0.5">
      <c r="B113" s="30"/>
      <c r="C113" s="30"/>
      <c r="D113" s="30"/>
      <c r="E113" s="38"/>
      <c r="F113" s="29"/>
      <c r="G113" s="27" t="s">
        <v>7</v>
      </c>
      <c r="H113" s="27"/>
      <c r="I113" s="27" t="s">
        <v>8</v>
      </c>
      <c r="J113" s="27"/>
      <c r="K113" s="27" t="s">
        <v>7</v>
      </c>
      <c r="L113" s="21"/>
      <c r="M113" s="27" t="s">
        <v>8</v>
      </c>
    </row>
    <row r="114" spans="1:13" s="34" customFormat="1" ht="16.5" customHeight="1" x14ac:dyDescent="0.5">
      <c r="B114" s="30"/>
      <c r="C114" s="30"/>
      <c r="D114" s="30"/>
      <c r="E114" s="38"/>
      <c r="F114" s="29"/>
      <c r="G114" s="20" t="s">
        <v>9</v>
      </c>
      <c r="H114" s="27"/>
      <c r="I114" s="20" t="s">
        <v>10</v>
      </c>
      <c r="J114" s="21"/>
      <c r="K114" s="20" t="s">
        <v>9</v>
      </c>
      <c r="L114" s="27"/>
      <c r="M114" s="20" t="s">
        <v>10</v>
      </c>
    </row>
    <row r="115" spans="1:13" s="34" customFormat="1" ht="16.5" customHeight="1" x14ac:dyDescent="0.5">
      <c r="B115" s="30"/>
      <c r="C115" s="30"/>
      <c r="D115" s="30"/>
      <c r="E115" s="38"/>
      <c r="F115" s="29"/>
      <c r="G115" s="18" t="s">
        <v>12</v>
      </c>
      <c r="H115" s="20"/>
      <c r="I115" s="18" t="s">
        <v>13</v>
      </c>
      <c r="J115" s="20"/>
      <c r="K115" s="18" t="s">
        <v>12</v>
      </c>
      <c r="L115" s="20"/>
      <c r="M115" s="18" t="s">
        <v>13</v>
      </c>
    </row>
    <row r="116" spans="1:13" s="34" customFormat="1" ht="16.5" customHeight="1" x14ac:dyDescent="0.5">
      <c r="A116" s="32"/>
      <c r="B116" s="9"/>
      <c r="C116" s="9"/>
      <c r="D116" s="9"/>
      <c r="E116" s="38"/>
      <c r="F116" s="16"/>
      <c r="G116" s="20"/>
      <c r="H116" s="20"/>
      <c r="I116" s="20"/>
      <c r="J116" s="20"/>
      <c r="K116" s="20"/>
      <c r="L116" s="20"/>
      <c r="M116" s="20"/>
    </row>
    <row r="117" spans="1:13" ht="16.5" customHeight="1" x14ac:dyDescent="0.5">
      <c r="A117" s="34" t="s">
        <v>49</v>
      </c>
      <c r="B117" s="34"/>
      <c r="C117" s="34"/>
      <c r="E117" s="72"/>
      <c r="F117" s="33"/>
      <c r="G117" s="44"/>
      <c r="H117" s="44"/>
      <c r="I117" s="44"/>
      <c r="J117" s="44"/>
      <c r="K117" s="44"/>
      <c r="L117" s="44"/>
      <c r="M117" s="44"/>
    </row>
    <row r="118" spans="1:13" ht="16.5" customHeight="1" x14ac:dyDescent="0.5">
      <c r="A118" s="34"/>
      <c r="B118" s="34"/>
      <c r="C118" s="34"/>
      <c r="F118" s="33"/>
      <c r="G118" s="44"/>
      <c r="H118" s="44"/>
      <c r="I118" s="44"/>
      <c r="J118" s="44"/>
      <c r="K118" s="44"/>
      <c r="L118" s="44"/>
      <c r="M118" s="44"/>
    </row>
    <row r="119" spans="1:13" ht="16.5" customHeight="1" x14ac:dyDescent="0.5">
      <c r="A119" s="32" t="s">
        <v>50</v>
      </c>
      <c r="B119" s="32"/>
      <c r="C119" s="32"/>
      <c r="E119" s="72"/>
      <c r="F119" s="33"/>
      <c r="G119" s="44"/>
      <c r="H119" s="44"/>
      <c r="I119" s="44"/>
      <c r="J119" s="44"/>
      <c r="K119" s="44"/>
      <c r="L119" s="44"/>
      <c r="M119" s="44"/>
    </row>
    <row r="120" spans="1:13" ht="16.5" customHeight="1" x14ac:dyDescent="0.5">
      <c r="B120" s="9" t="s">
        <v>51</v>
      </c>
      <c r="D120" s="32"/>
      <c r="F120" s="33"/>
      <c r="G120" s="44"/>
      <c r="H120" s="44"/>
      <c r="I120" s="44"/>
      <c r="J120" s="44"/>
      <c r="K120" s="44"/>
      <c r="L120" s="44"/>
      <c r="M120" s="44"/>
    </row>
    <row r="121" spans="1:13" ht="16.5" customHeight="1" x14ac:dyDescent="0.5">
      <c r="C121" s="32" t="s">
        <v>52</v>
      </c>
      <c r="F121" s="33"/>
      <c r="G121" s="44"/>
      <c r="H121" s="44"/>
      <c r="I121" s="44"/>
      <c r="J121" s="44"/>
      <c r="K121" s="44"/>
      <c r="L121" s="44"/>
      <c r="M121" s="44"/>
    </row>
    <row r="122" spans="1:13" ht="16.5" customHeight="1" thickBot="1" x14ac:dyDescent="0.55000000000000004">
      <c r="B122" s="32"/>
      <c r="C122" s="32"/>
      <c r="D122" s="73" t="s">
        <v>53</v>
      </c>
      <c r="F122" s="33"/>
      <c r="G122" s="74">
        <v>656559</v>
      </c>
      <c r="H122" s="47"/>
      <c r="I122" s="74">
        <v>656559</v>
      </c>
      <c r="J122" s="47"/>
      <c r="K122" s="74">
        <v>656559</v>
      </c>
      <c r="L122" s="47"/>
      <c r="M122" s="75">
        <v>656559</v>
      </c>
    </row>
    <row r="123" spans="1:13" ht="16.5" customHeight="1" thickTop="1" x14ac:dyDescent="0.5">
      <c r="B123" s="32"/>
      <c r="C123" s="32"/>
      <c r="D123" s="73"/>
      <c r="F123" s="33"/>
      <c r="G123" s="32"/>
      <c r="H123" s="32"/>
      <c r="I123" s="32"/>
      <c r="J123" s="32"/>
      <c r="K123" s="32"/>
      <c r="L123" s="32"/>
      <c r="M123" s="47"/>
    </row>
    <row r="124" spans="1:13" ht="16.5" customHeight="1" x14ac:dyDescent="0.5">
      <c r="B124" s="9" t="s">
        <v>54</v>
      </c>
      <c r="D124" s="32"/>
      <c r="F124" s="33"/>
      <c r="G124" s="44"/>
      <c r="H124" s="44"/>
      <c r="I124" s="44"/>
      <c r="J124" s="44"/>
      <c r="K124" s="44"/>
      <c r="L124" s="44"/>
      <c r="M124" s="47"/>
    </row>
    <row r="125" spans="1:13" ht="16.5" customHeight="1" x14ac:dyDescent="0.5">
      <c r="A125" s="9"/>
      <c r="C125" s="32" t="s">
        <v>55</v>
      </c>
      <c r="F125" s="33"/>
      <c r="G125" s="47"/>
      <c r="H125" s="47"/>
      <c r="I125" s="32"/>
      <c r="J125" s="47"/>
      <c r="K125" s="47"/>
      <c r="L125" s="47"/>
      <c r="M125" s="32"/>
    </row>
    <row r="126" spans="1:13" ht="16.5" customHeight="1" x14ac:dyDescent="0.5">
      <c r="B126" s="32"/>
      <c r="C126" s="32"/>
      <c r="D126" s="73" t="s">
        <v>56</v>
      </c>
      <c r="F126" s="33"/>
      <c r="G126" s="47">
        <v>650060</v>
      </c>
      <c r="H126" s="47"/>
      <c r="I126" s="47">
        <v>650060</v>
      </c>
      <c r="J126" s="47"/>
      <c r="K126" s="47">
        <v>650060</v>
      </c>
      <c r="L126" s="47"/>
      <c r="M126" s="47">
        <v>650060</v>
      </c>
    </row>
    <row r="127" spans="1:13" ht="16.5" customHeight="1" x14ac:dyDescent="0.5">
      <c r="A127" s="9" t="s">
        <v>57</v>
      </c>
      <c r="F127" s="33"/>
      <c r="G127" s="47">
        <v>132612</v>
      </c>
      <c r="H127" s="44"/>
      <c r="I127" s="47">
        <v>132612</v>
      </c>
      <c r="J127" s="44"/>
      <c r="K127" s="47">
        <v>132612</v>
      </c>
      <c r="L127" s="44"/>
      <c r="M127" s="47">
        <v>132612</v>
      </c>
    </row>
    <row r="128" spans="1:13" ht="16.5" customHeight="1" x14ac:dyDescent="0.5">
      <c r="A128" s="9" t="s">
        <v>200</v>
      </c>
      <c r="F128" s="33"/>
      <c r="G128" s="32"/>
      <c r="H128" s="32"/>
      <c r="I128" s="32"/>
      <c r="J128" s="32"/>
      <c r="K128" s="32"/>
      <c r="L128" s="32"/>
      <c r="M128" s="32"/>
    </row>
    <row r="129" spans="1:13" ht="16.5" customHeight="1" x14ac:dyDescent="0.5">
      <c r="A129" s="9"/>
      <c r="B129" s="9" t="s">
        <v>58</v>
      </c>
      <c r="F129" s="33"/>
      <c r="G129" s="47">
        <v>-20106</v>
      </c>
      <c r="H129" s="47"/>
      <c r="I129" s="47">
        <v>-20106</v>
      </c>
      <c r="J129" s="47"/>
      <c r="K129" s="49">
        <v>0</v>
      </c>
      <c r="L129" s="47"/>
      <c r="M129" s="49">
        <v>0</v>
      </c>
    </row>
    <row r="130" spans="1:13" ht="16.5" customHeight="1" x14ac:dyDescent="0.5">
      <c r="A130" s="9" t="s">
        <v>59</v>
      </c>
      <c r="D130" s="32"/>
      <c r="G130" s="47">
        <v>-454885</v>
      </c>
      <c r="H130" s="47"/>
      <c r="I130" s="47">
        <v>-446232</v>
      </c>
      <c r="J130" s="47"/>
      <c r="K130" s="47">
        <v>-462671</v>
      </c>
      <c r="L130" s="47"/>
      <c r="M130" s="47">
        <v>-457083</v>
      </c>
    </row>
    <row r="131" spans="1:13" ht="16.5" customHeight="1" x14ac:dyDescent="0.5">
      <c r="A131" s="32" t="s">
        <v>60</v>
      </c>
      <c r="B131" s="32"/>
      <c r="C131" s="32"/>
      <c r="D131" s="32"/>
      <c r="G131" s="56">
        <v>-27341</v>
      </c>
      <c r="H131" s="76"/>
      <c r="I131" s="56">
        <v>-27035</v>
      </c>
      <c r="J131" s="76"/>
      <c r="K131" s="56">
        <v>0</v>
      </c>
      <c r="L131" s="76"/>
      <c r="M131" s="56" t="s">
        <v>18</v>
      </c>
    </row>
    <row r="132" spans="1:13" ht="16.5" customHeight="1" x14ac:dyDescent="0.5">
      <c r="A132" s="34"/>
      <c r="B132" s="32"/>
      <c r="C132" s="32"/>
      <c r="D132" s="32"/>
      <c r="E132" s="72"/>
      <c r="G132" s="47"/>
      <c r="H132" s="67"/>
      <c r="I132" s="67"/>
      <c r="J132" s="67"/>
      <c r="K132" s="67"/>
      <c r="L132" s="32"/>
      <c r="M132" s="67"/>
    </row>
    <row r="133" spans="1:13" ht="16.5" customHeight="1" x14ac:dyDescent="0.5">
      <c r="A133" s="32" t="s">
        <v>61</v>
      </c>
      <c r="B133" s="32"/>
      <c r="C133" s="34"/>
      <c r="F133" s="33"/>
      <c r="G133" s="44">
        <f>SUM(G125:G131)</f>
        <v>280340</v>
      </c>
      <c r="H133" s="44"/>
      <c r="I133" s="44">
        <f>SUM(I126:I131)</f>
        <v>289299</v>
      </c>
      <c r="J133" s="44"/>
      <c r="K133" s="44">
        <f>SUM(K125:K131)</f>
        <v>320001</v>
      </c>
      <c r="L133" s="44"/>
      <c r="M133" s="44">
        <f>SUM(M126:M131)</f>
        <v>325589</v>
      </c>
    </row>
    <row r="134" spans="1:13" ht="16.5" customHeight="1" x14ac:dyDescent="0.5">
      <c r="A134" s="9" t="s">
        <v>62</v>
      </c>
      <c r="F134" s="77"/>
      <c r="G134" s="56">
        <v>6697</v>
      </c>
      <c r="H134" s="47"/>
      <c r="I134" s="56">
        <v>1010</v>
      </c>
      <c r="J134" s="47"/>
      <c r="K134" s="78">
        <v>0</v>
      </c>
      <c r="L134" s="47"/>
      <c r="M134" s="78">
        <v>0</v>
      </c>
    </row>
    <row r="135" spans="1:13" ht="16.5" customHeight="1" x14ac:dyDescent="0.5">
      <c r="B135" s="32"/>
      <c r="C135" s="32"/>
      <c r="F135" s="77"/>
      <c r="G135" s="44"/>
      <c r="H135" s="44"/>
      <c r="I135" s="44"/>
      <c r="J135" s="44"/>
      <c r="K135" s="44"/>
      <c r="L135" s="44"/>
      <c r="M135" s="44"/>
    </row>
    <row r="136" spans="1:13" ht="16.5" customHeight="1" x14ac:dyDescent="0.5">
      <c r="A136" s="30" t="s">
        <v>63</v>
      </c>
      <c r="B136" s="30"/>
      <c r="C136" s="30"/>
      <c r="D136" s="32"/>
      <c r="F136" s="77"/>
      <c r="G136" s="69">
        <f>SUM(G133:G134)</f>
        <v>287037</v>
      </c>
      <c r="H136" s="44"/>
      <c r="I136" s="69">
        <f>SUM(I133:I134)</f>
        <v>290309</v>
      </c>
      <c r="J136" s="44"/>
      <c r="K136" s="69">
        <f>SUM(K133:K134)</f>
        <v>320001</v>
      </c>
      <c r="L136" s="44"/>
      <c r="M136" s="69">
        <f>SUM(M133:M134)</f>
        <v>325589</v>
      </c>
    </row>
    <row r="137" spans="1:13" ht="16.5" customHeight="1" x14ac:dyDescent="0.5">
      <c r="A137" s="30"/>
      <c r="B137" s="30"/>
      <c r="C137" s="30"/>
      <c r="D137" s="32"/>
      <c r="F137" s="77"/>
      <c r="G137" s="44"/>
      <c r="H137" s="44"/>
      <c r="I137" s="44"/>
      <c r="J137" s="44"/>
      <c r="K137" s="44"/>
      <c r="L137" s="44"/>
      <c r="M137" s="44"/>
    </row>
    <row r="138" spans="1:13" ht="16.5" customHeight="1" thickBot="1" x14ac:dyDescent="0.55000000000000004">
      <c r="A138" s="30" t="s">
        <v>64</v>
      </c>
      <c r="B138" s="30"/>
      <c r="C138" s="30"/>
      <c r="D138" s="30"/>
      <c r="F138" s="33"/>
      <c r="G138" s="57">
        <f>SUM(G87+G136)</f>
        <v>322200</v>
      </c>
      <c r="H138" s="44"/>
      <c r="I138" s="57">
        <f>SUM(I87+I136)</f>
        <v>338545</v>
      </c>
      <c r="J138" s="44"/>
      <c r="K138" s="57">
        <f>SUM(K87+K136)</f>
        <v>400777</v>
      </c>
      <c r="L138" s="44"/>
      <c r="M138" s="57">
        <f>SUM(M87+M136)</f>
        <v>413612</v>
      </c>
    </row>
    <row r="139" spans="1:13" ht="16.5" customHeight="1" thickTop="1" x14ac:dyDescent="0.5">
      <c r="A139" s="30"/>
      <c r="B139" s="30"/>
      <c r="C139" s="30"/>
      <c r="D139" s="30"/>
      <c r="F139" s="33"/>
      <c r="G139" s="44"/>
      <c r="I139" s="44"/>
      <c r="K139" s="44"/>
      <c r="M139" s="44"/>
    </row>
    <row r="140" spans="1:13" ht="16.5" customHeight="1" x14ac:dyDescent="0.5">
      <c r="A140" s="30"/>
      <c r="B140" s="30"/>
      <c r="C140" s="30"/>
      <c r="D140" s="30"/>
      <c r="F140" s="33"/>
      <c r="I140" s="79"/>
      <c r="K140" s="79"/>
      <c r="M140" s="79"/>
    </row>
    <row r="141" spans="1:13" ht="16.5" customHeight="1" x14ac:dyDescent="0.5">
      <c r="A141" s="30"/>
      <c r="B141" s="30"/>
      <c r="C141" s="30"/>
      <c r="D141" s="30"/>
      <c r="F141" s="33"/>
      <c r="G141" s="79"/>
    </row>
    <row r="142" spans="1:13" ht="16.5" customHeight="1" x14ac:dyDescent="0.5">
      <c r="A142" s="30"/>
      <c r="B142" s="30"/>
      <c r="C142" s="30"/>
      <c r="D142" s="30"/>
      <c r="F142" s="33"/>
      <c r="G142" s="79"/>
    </row>
    <row r="143" spans="1:13" ht="16.5" customHeight="1" x14ac:dyDescent="0.5">
      <c r="A143" s="30"/>
      <c r="B143" s="30"/>
      <c r="C143" s="30"/>
      <c r="D143" s="30"/>
      <c r="F143" s="33"/>
      <c r="G143" s="79"/>
    </row>
    <row r="144" spans="1:13" ht="16.5" customHeight="1" x14ac:dyDescent="0.5">
      <c r="A144" s="30"/>
      <c r="B144" s="30"/>
      <c r="C144" s="30"/>
      <c r="D144" s="30"/>
      <c r="F144" s="33"/>
      <c r="G144" s="79"/>
    </row>
    <row r="145" spans="1:13" ht="16.5" customHeight="1" x14ac:dyDescent="0.5">
      <c r="A145" s="30"/>
      <c r="B145" s="30"/>
      <c r="C145" s="30"/>
      <c r="D145" s="30"/>
      <c r="F145" s="33"/>
      <c r="G145" s="79"/>
    </row>
    <row r="146" spans="1:13" ht="16.5" customHeight="1" x14ac:dyDescent="0.5">
      <c r="A146" s="30"/>
      <c r="B146" s="30"/>
      <c r="C146" s="30"/>
      <c r="D146" s="30"/>
      <c r="F146" s="33"/>
      <c r="G146" s="79"/>
    </row>
    <row r="147" spans="1:13" ht="16.5" customHeight="1" x14ac:dyDescent="0.5">
      <c r="A147" s="30"/>
      <c r="B147" s="30"/>
      <c r="C147" s="30"/>
      <c r="D147" s="30"/>
      <c r="F147" s="33"/>
    </row>
    <row r="148" spans="1:13" ht="16.5" customHeight="1" x14ac:dyDescent="0.5">
      <c r="A148" s="30"/>
      <c r="B148" s="30"/>
      <c r="C148" s="30"/>
      <c r="D148" s="30"/>
      <c r="F148" s="33"/>
    </row>
    <row r="149" spans="1:13" ht="16.5" customHeight="1" x14ac:dyDescent="0.5">
      <c r="A149" s="30"/>
      <c r="B149" s="30"/>
      <c r="C149" s="30"/>
      <c r="D149" s="30"/>
      <c r="F149" s="33"/>
    </row>
    <row r="150" spans="1:13" ht="16.5" customHeight="1" x14ac:dyDescent="0.5">
      <c r="A150" s="30"/>
      <c r="B150" s="30"/>
      <c r="C150" s="30"/>
      <c r="D150" s="30"/>
      <c r="F150" s="33"/>
    </row>
    <row r="151" spans="1:13" ht="16.5" customHeight="1" x14ac:dyDescent="0.5">
      <c r="A151" s="30"/>
      <c r="B151" s="30"/>
      <c r="C151" s="30"/>
      <c r="D151" s="30"/>
      <c r="F151" s="33"/>
    </row>
    <row r="152" spans="1:13" ht="16.5" customHeight="1" x14ac:dyDescent="0.5">
      <c r="A152" s="30"/>
      <c r="B152" s="30"/>
      <c r="C152" s="30"/>
      <c r="D152" s="30"/>
      <c r="F152" s="33"/>
    </row>
    <row r="153" spans="1:13" ht="16.149999999999999" customHeight="1" x14ac:dyDescent="0.5">
      <c r="A153" s="30"/>
      <c r="B153" s="30"/>
      <c r="C153" s="30"/>
      <c r="D153" s="30"/>
      <c r="F153" s="33"/>
    </row>
    <row r="155" spans="1:13" ht="10.5" customHeight="1" x14ac:dyDescent="0.5"/>
    <row r="156" spans="1:13" ht="22.35" customHeight="1" x14ac:dyDescent="0.5">
      <c r="A156" s="80" t="str">
        <f>A52</f>
        <v>The accompanying notes form part of these interim consolidated and separate financial information.</v>
      </c>
      <c r="B156" s="80"/>
      <c r="C156" s="80"/>
      <c r="D156" s="80"/>
      <c r="E156" s="81"/>
      <c r="F156" s="80"/>
      <c r="G156" s="82"/>
      <c r="H156" s="80"/>
      <c r="I156" s="82"/>
      <c r="J156" s="80"/>
      <c r="K156" s="82"/>
      <c r="L156" s="1"/>
      <c r="M156" s="83"/>
    </row>
  </sheetData>
  <mergeCells count="16">
    <mergeCell ref="G6:M6"/>
    <mergeCell ref="A52:M52"/>
    <mergeCell ref="G7:I7"/>
    <mergeCell ref="K7:M7"/>
    <mergeCell ref="G8:I8"/>
    <mergeCell ref="K8:M8"/>
    <mergeCell ref="G111:I111"/>
    <mergeCell ref="K111:M111"/>
    <mergeCell ref="G112:I112"/>
    <mergeCell ref="K112:M112"/>
    <mergeCell ref="G58:M58"/>
    <mergeCell ref="G59:I59"/>
    <mergeCell ref="K59:M59"/>
    <mergeCell ref="G60:I60"/>
    <mergeCell ref="K60:M60"/>
    <mergeCell ref="G110:M110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 scaleWithDoc="0">
    <oddFooter>&amp;R&amp;"Arial,Regular"&amp;9&amp;P</oddFooter>
  </headerFooter>
  <rowBreaks count="2" manualBreakCount="2">
    <brk id="52" max="16383" man="1"/>
    <brk id="1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71D88-7D51-42F6-AFA1-4A620D3838A8}">
  <sheetPr>
    <tabColor rgb="FF002060"/>
  </sheetPr>
  <dimension ref="A1:K52"/>
  <sheetViews>
    <sheetView showZeros="0" topLeftCell="A28" zoomScaleNormal="100" zoomScaleSheetLayoutView="70" zoomScalePageLayoutView="80" workbookViewId="0">
      <selection activeCell="B52" sqref="B51:B52"/>
    </sheetView>
  </sheetViews>
  <sheetFormatPr defaultColWidth="9.140625" defaultRowHeight="16.5" customHeight="1" x14ac:dyDescent="0.5"/>
  <cols>
    <col min="1" max="1" width="1.7109375" style="32" customWidth="1"/>
    <col min="2" max="2" width="42.140625" style="9" customWidth="1"/>
    <col min="3" max="3" width="5.7109375" style="33" customWidth="1"/>
    <col min="4" max="4" width="0.7109375" style="32" customWidth="1"/>
    <col min="5" max="5" width="12.7109375" style="31" customWidth="1"/>
    <col min="6" max="6" width="0.7109375" style="31" customWidth="1"/>
    <col min="7" max="7" width="12.7109375" style="31" customWidth="1"/>
    <col min="8" max="8" width="0.7109375" style="31" customWidth="1"/>
    <col min="9" max="9" width="12.7109375" style="31" customWidth="1"/>
    <col min="10" max="10" width="0.7109375" style="31" customWidth="1"/>
    <col min="11" max="11" width="12.7109375" style="31" customWidth="1"/>
    <col min="12" max="12" width="9.140625" style="32" customWidth="1"/>
    <col min="13" max="16384" width="9.140625" style="32"/>
  </cols>
  <sheetData>
    <row r="1" spans="1:11" ht="16.5" customHeight="1" x14ac:dyDescent="0.5">
      <c r="A1" s="34" t="s">
        <v>0</v>
      </c>
      <c r="B1" s="59"/>
      <c r="C1" s="98"/>
      <c r="D1" s="59"/>
      <c r="E1" s="60"/>
      <c r="F1" s="60"/>
      <c r="G1" s="60"/>
      <c r="H1" s="60"/>
      <c r="I1" s="60"/>
      <c r="J1" s="60"/>
      <c r="K1" s="60"/>
    </row>
    <row r="2" spans="1:11" ht="16.5" customHeight="1" x14ac:dyDescent="0.5">
      <c r="A2" s="30" t="s">
        <v>65</v>
      </c>
      <c r="B2" s="30"/>
      <c r="C2" s="29"/>
      <c r="D2" s="28"/>
      <c r="E2" s="27"/>
      <c r="F2" s="27"/>
      <c r="G2" s="27"/>
      <c r="H2" s="27"/>
      <c r="I2" s="27"/>
      <c r="J2" s="27"/>
      <c r="K2" s="27"/>
    </row>
    <row r="3" spans="1:11" ht="16.5" customHeight="1" x14ac:dyDescent="0.5">
      <c r="A3" s="26" t="s">
        <v>66</v>
      </c>
      <c r="B3" s="26"/>
      <c r="C3" s="25"/>
      <c r="D3" s="24"/>
      <c r="E3" s="22"/>
      <c r="F3" s="22"/>
      <c r="G3" s="22"/>
      <c r="H3" s="22"/>
      <c r="I3" s="22"/>
      <c r="J3" s="22"/>
      <c r="K3" s="22"/>
    </row>
    <row r="4" spans="1:11" ht="16.5" customHeight="1" x14ac:dyDescent="0.5">
      <c r="A4" s="30"/>
      <c r="B4" s="30"/>
      <c r="C4" s="29"/>
      <c r="D4" s="28"/>
      <c r="E4" s="27"/>
      <c r="F4" s="27"/>
      <c r="G4" s="27"/>
      <c r="H4" s="27"/>
      <c r="I4" s="27"/>
      <c r="J4" s="27"/>
      <c r="K4" s="27"/>
    </row>
    <row r="5" spans="1:11" ht="16.5" customHeight="1" x14ac:dyDescent="0.5">
      <c r="A5" s="30"/>
      <c r="B5" s="30"/>
      <c r="C5" s="29"/>
      <c r="D5" s="28"/>
      <c r="E5" s="27"/>
      <c r="F5" s="27"/>
      <c r="G5" s="27"/>
      <c r="H5" s="27"/>
      <c r="I5" s="27"/>
      <c r="J5" s="27"/>
      <c r="K5" s="27"/>
    </row>
    <row r="6" spans="1:11" ht="16.5" customHeight="1" x14ac:dyDescent="0.5">
      <c r="A6" s="30"/>
      <c r="B6" s="30"/>
      <c r="C6" s="29"/>
      <c r="D6" s="28"/>
      <c r="E6" s="118" t="s">
        <v>67</v>
      </c>
      <c r="F6" s="118"/>
      <c r="G6" s="118"/>
      <c r="H6" s="118"/>
      <c r="I6" s="118"/>
      <c r="J6" s="118"/>
      <c r="K6" s="118"/>
    </row>
    <row r="7" spans="1:11" ht="16.5" customHeight="1" x14ac:dyDescent="0.5">
      <c r="A7" s="30"/>
      <c r="B7" s="30"/>
      <c r="C7" s="29"/>
      <c r="D7" s="28"/>
      <c r="E7" s="115" t="s">
        <v>4</v>
      </c>
      <c r="F7" s="116"/>
      <c r="G7" s="116"/>
      <c r="H7" s="21"/>
      <c r="I7" s="115" t="s">
        <v>5</v>
      </c>
      <c r="J7" s="116"/>
      <c r="K7" s="116"/>
    </row>
    <row r="8" spans="1:11" ht="16.5" customHeight="1" x14ac:dyDescent="0.5">
      <c r="A8" s="34"/>
      <c r="B8" s="30"/>
      <c r="D8" s="29"/>
      <c r="E8" s="117" t="s">
        <v>6</v>
      </c>
      <c r="F8" s="117"/>
      <c r="G8" s="117"/>
      <c r="H8" s="21"/>
      <c r="I8" s="117" t="s">
        <v>6</v>
      </c>
      <c r="J8" s="117"/>
      <c r="K8" s="117"/>
    </row>
    <row r="9" spans="1:11" ht="16.5" customHeight="1" x14ac:dyDescent="0.5">
      <c r="C9" s="32"/>
      <c r="D9" s="16"/>
      <c r="E9" s="20" t="s">
        <v>9</v>
      </c>
      <c r="G9" s="20" t="s">
        <v>9</v>
      </c>
      <c r="I9" s="20" t="s">
        <v>9</v>
      </c>
      <c r="K9" s="20" t="s">
        <v>9</v>
      </c>
    </row>
    <row r="10" spans="1:11" ht="16.5" customHeight="1" x14ac:dyDescent="0.5">
      <c r="C10" s="25" t="s">
        <v>11</v>
      </c>
      <c r="D10" s="16"/>
      <c r="E10" s="18" t="s">
        <v>12</v>
      </c>
      <c r="F10" s="20"/>
      <c r="G10" s="18" t="s">
        <v>13</v>
      </c>
      <c r="H10" s="20"/>
      <c r="I10" s="18" t="s">
        <v>12</v>
      </c>
      <c r="J10" s="20"/>
      <c r="K10" s="18" t="s">
        <v>13</v>
      </c>
    </row>
    <row r="11" spans="1:11" ht="16.5" customHeight="1" x14ac:dyDescent="0.5">
      <c r="A11" s="34"/>
      <c r="B11" s="30"/>
      <c r="C11" s="29"/>
      <c r="D11" s="29"/>
      <c r="E11" s="20"/>
      <c r="F11" s="20"/>
      <c r="G11" s="20"/>
      <c r="H11" s="20"/>
      <c r="I11" s="20"/>
      <c r="J11" s="20"/>
      <c r="K11" s="20"/>
    </row>
    <row r="12" spans="1:11" ht="16.5" customHeight="1" x14ac:dyDescent="0.5">
      <c r="A12" s="30" t="s">
        <v>68</v>
      </c>
      <c r="D12" s="33"/>
    </row>
    <row r="13" spans="1:11" ht="16.5" customHeight="1" x14ac:dyDescent="0.5">
      <c r="A13" s="30"/>
      <c r="D13" s="33"/>
    </row>
    <row r="14" spans="1:11" ht="16.5" customHeight="1" x14ac:dyDescent="0.5">
      <c r="A14" s="9" t="s">
        <v>69</v>
      </c>
      <c r="C14" s="111"/>
      <c r="D14" s="33"/>
      <c r="E14" s="31">
        <v>0</v>
      </c>
      <c r="G14" s="31">
        <v>791</v>
      </c>
      <c r="I14" s="31">
        <v>0</v>
      </c>
      <c r="K14" s="31">
        <v>0</v>
      </c>
    </row>
    <row r="15" spans="1:11" ht="16.5" customHeight="1" x14ac:dyDescent="0.5">
      <c r="A15" s="9" t="s">
        <v>205</v>
      </c>
      <c r="C15" s="111"/>
      <c r="D15" s="33"/>
    </row>
    <row r="16" spans="1:11" ht="16.5" customHeight="1" x14ac:dyDescent="0.5">
      <c r="B16" s="9" t="s">
        <v>206</v>
      </c>
      <c r="D16" s="33"/>
      <c r="E16" s="31">
        <v>0</v>
      </c>
      <c r="G16" s="31">
        <v>28293</v>
      </c>
      <c r="I16" s="31">
        <v>0</v>
      </c>
      <c r="K16" s="31">
        <v>0</v>
      </c>
    </row>
    <row r="17" spans="1:11" ht="16.350000000000001" customHeight="1" x14ac:dyDescent="0.5">
      <c r="A17" s="9" t="s">
        <v>166</v>
      </c>
      <c r="D17" s="33"/>
      <c r="E17" s="36">
        <v>32168</v>
      </c>
      <c r="G17" s="36">
        <v>100</v>
      </c>
      <c r="I17" s="36">
        <v>0</v>
      </c>
      <c r="K17" s="36">
        <v>0</v>
      </c>
    </row>
    <row r="18" spans="1:11" ht="16.5" customHeight="1" x14ac:dyDescent="0.5">
      <c r="A18" s="9"/>
      <c r="B18" s="32"/>
      <c r="D18" s="33"/>
      <c r="F18" s="7"/>
      <c r="H18" s="7"/>
      <c r="J18" s="7"/>
    </row>
    <row r="19" spans="1:11" ht="16.5" customHeight="1" x14ac:dyDescent="0.5">
      <c r="A19" s="30" t="s">
        <v>70</v>
      </c>
      <c r="D19" s="33"/>
      <c r="E19" s="36">
        <f>SUM(E14:E17)</f>
        <v>32168</v>
      </c>
      <c r="G19" s="36">
        <f>SUM(G14:G17)</f>
        <v>29184</v>
      </c>
      <c r="I19" s="36">
        <f>SUM(I14:I17)</f>
        <v>0</v>
      </c>
      <c r="K19" s="36">
        <f>SUM(K14:K17)</f>
        <v>0</v>
      </c>
    </row>
    <row r="20" spans="1:11" ht="16.5" customHeight="1" x14ac:dyDescent="0.5">
      <c r="A20" s="9"/>
      <c r="B20" s="30"/>
      <c r="D20" s="33"/>
    </row>
    <row r="21" spans="1:11" ht="16.5" customHeight="1" x14ac:dyDescent="0.5">
      <c r="A21" s="9"/>
      <c r="B21" s="30"/>
      <c r="D21" s="33"/>
    </row>
    <row r="22" spans="1:11" ht="16.5" customHeight="1" x14ac:dyDescent="0.5">
      <c r="A22" s="30" t="s">
        <v>208</v>
      </c>
      <c r="B22" s="30"/>
      <c r="D22" s="33"/>
    </row>
    <row r="23" spans="1:11" ht="16.5" customHeight="1" x14ac:dyDescent="0.5">
      <c r="A23" s="30"/>
      <c r="B23" s="30"/>
      <c r="D23" s="33"/>
    </row>
    <row r="24" spans="1:11" ht="16.5" customHeight="1" x14ac:dyDescent="0.5">
      <c r="A24" s="112" t="s">
        <v>188</v>
      </c>
      <c r="D24" s="33"/>
      <c r="E24" s="31">
        <v>0</v>
      </c>
      <c r="G24" s="31">
        <v>9436</v>
      </c>
      <c r="I24" s="31">
        <v>0</v>
      </c>
      <c r="K24" s="31">
        <v>0</v>
      </c>
    </row>
    <row r="25" spans="1:11" ht="16.5" customHeight="1" x14ac:dyDescent="0.5">
      <c r="A25" s="112" t="s">
        <v>167</v>
      </c>
      <c r="D25" s="33"/>
      <c r="E25" s="36">
        <v>13613</v>
      </c>
      <c r="G25" s="36">
        <v>0</v>
      </c>
      <c r="I25" s="36">
        <v>0</v>
      </c>
      <c r="K25" s="36">
        <v>0</v>
      </c>
    </row>
    <row r="26" spans="1:11" ht="16.5" customHeight="1" x14ac:dyDescent="0.5">
      <c r="A26" s="112"/>
      <c r="D26" s="33"/>
    </row>
    <row r="27" spans="1:11" ht="16.5" customHeight="1" x14ac:dyDescent="0.5">
      <c r="A27" s="114" t="s">
        <v>209</v>
      </c>
      <c r="D27" s="33"/>
      <c r="E27" s="36">
        <f>SUM(E24:E25)</f>
        <v>13613</v>
      </c>
      <c r="G27" s="36">
        <f>SUM(G24:G25)</f>
        <v>9436</v>
      </c>
      <c r="I27" s="36">
        <f>SUM(I24:I25)</f>
        <v>0</v>
      </c>
      <c r="K27" s="36">
        <f>SUM(K24:K25)</f>
        <v>0</v>
      </c>
    </row>
    <row r="28" spans="1:11" ht="16.5" customHeight="1" x14ac:dyDescent="0.5">
      <c r="A28" s="112"/>
      <c r="D28" s="33"/>
    </row>
    <row r="29" spans="1:11" ht="16.5" customHeight="1" x14ac:dyDescent="0.5">
      <c r="A29" s="112"/>
      <c r="D29" s="33"/>
    </row>
    <row r="30" spans="1:11" ht="16.5" customHeight="1" x14ac:dyDescent="0.5">
      <c r="A30" s="114" t="s">
        <v>71</v>
      </c>
      <c r="D30" s="33"/>
      <c r="E30" s="31">
        <f>E19-E27</f>
        <v>18555</v>
      </c>
      <c r="G30" s="31">
        <f>G19-G27</f>
        <v>19748</v>
      </c>
      <c r="I30" s="31">
        <f>I19-I27</f>
        <v>0</v>
      </c>
      <c r="K30" s="31">
        <f>K19-K27</f>
        <v>0</v>
      </c>
    </row>
    <row r="31" spans="1:11" ht="16.5" customHeight="1" x14ac:dyDescent="0.5">
      <c r="A31" s="112" t="s">
        <v>72</v>
      </c>
      <c r="C31" s="33">
        <v>12</v>
      </c>
      <c r="D31" s="33"/>
      <c r="E31" s="31">
        <v>463</v>
      </c>
      <c r="G31" s="31">
        <v>1805</v>
      </c>
      <c r="I31" s="31">
        <v>175</v>
      </c>
      <c r="K31" s="31">
        <v>0</v>
      </c>
    </row>
    <row r="32" spans="1:11" ht="16.5" customHeight="1" x14ac:dyDescent="0.5">
      <c r="A32" s="112" t="s">
        <v>211</v>
      </c>
      <c r="C32" s="33">
        <v>7</v>
      </c>
      <c r="D32" s="33"/>
      <c r="E32" s="31">
        <v>1040</v>
      </c>
      <c r="G32" s="31">
        <v>0</v>
      </c>
      <c r="I32" s="31">
        <v>3083</v>
      </c>
      <c r="K32" s="31">
        <v>0</v>
      </c>
    </row>
    <row r="33" spans="1:11" ht="16.5" customHeight="1" x14ac:dyDescent="0.5">
      <c r="A33" s="32" t="s">
        <v>181</v>
      </c>
      <c r="D33" s="33"/>
      <c r="E33" s="31">
        <v>-4749</v>
      </c>
      <c r="G33" s="31">
        <v>-5297</v>
      </c>
      <c r="I33" s="31">
        <v>0</v>
      </c>
      <c r="K33" s="31">
        <v>0</v>
      </c>
    </row>
    <row r="34" spans="1:11" ht="16.5" customHeight="1" x14ac:dyDescent="0.5">
      <c r="A34" s="32" t="s">
        <v>73</v>
      </c>
      <c r="D34" s="33"/>
      <c r="E34" s="31">
        <v>-14634</v>
      </c>
      <c r="G34" s="31">
        <v>-16872</v>
      </c>
      <c r="I34" s="31">
        <v>-8544</v>
      </c>
      <c r="K34" s="31">
        <v>-7107</v>
      </c>
    </row>
    <row r="35" spans="1:11" ht="16.5" customHeight="1" x14ac:dyDescent="0.5">
      <c r="A35" s="32" t="s">
        <v>173</v>
      </c>
      <c r="D35" s="33"/>
      <c r="E35" s="31">
        <v>0</v>
      </c>
      <c r="G35" s="31">
        <v>-300</v>
      </c>
      <c r="I35" s="31">
        <v>0</v>
      </c>
      <c r="K35" s="31">
        <v>0</v>
      </c>
    </row>
    <row r="36" spans="1:11" ht="16.5" customHeight="1" x14ac:dyDescent="0.5">
      <c r="A36" s="9" t="s">
        <v>74</v>
      </c>
      <c r="B36" s="34"/>
      <c r="D36" s="33"/>
      <c r="E36" s="31">
        <v>-309</v>
      </c>
      <c r="G36" s="31">
        <v>-65</v>
      </c>
      <c r="I36" s="31">
        <v>-302</v>
      </c>
      <c r="K36" s="31">
        <v>-118</v>
      </c>
    </row>
    <row r="37" spans="1:11" ht="16.5" customHeight="1" x14ac:dyDescent="0.5">
      <c r="A37" s="9" t="s">
        <v>176</v>
      </c>
      <c r="B37" s="34"/>
      <c r="D37" s="33"/>
    </row>
    <row r="38" spans="1:11" ht="16.5" customHeight="1" x14ac:dyDescent="0.5">
      <c r="A38" s="9"/>
      <c r="B38" s="32" t="s">
        <v>174</v>
      </c>
      <c r="C38" s="33" t="s">
        <v>164</v>
      </c>
      <c r="D38" s="33"/>
      <c r="E38" s="36">
        <v>-3670</v>
      </c>
      <c r="G38" s="36">
        <v>3138</v>
      </c>
      <c r="I38" s="36">
        <v>0</v>
      </c>
      <c r="K38" s="36">
        <v>0</v>
      </c>
    </row>
    <row r="39" spans="1:11" ht="16.5" customHeight="1" x14ac:dyDescent="0.5">
      <c r="A39" s="30"/>
      <c r="B39" s="30"/>
      <c r="D39" s="33"/>
    </row>
    <row r="40" spans="1:11" ht="16.5" customHeight="1" x14ac:dyDescent="0.5">
      <c r="A40" s="30" t="s">
        <v>75</v>
      </c>
      <c r="D40" s="33"/>
      <c r="E40" s="31">
        <f>SUM(E30:E38)</f>
        <v>-3304</v>
      </c>
      <c r="G40" s="31">
        <f>SUM(G30:G38)</f>
        <v>2157</v>
      </c>
      <c r="I40" s="31">
        <f>SUM(I30:I38)</f>
        <v>-5588</v>
      </c>
      <c r="K40" s="31">
        <f>SUM(K30:K38)</f>
        <v>-7225</v>
      </c>
    </row>
    <row r="41" spans="1:11" ht="16.5" customHeight="1" x14ac:dyDescent="0.5">
      <c r="A41" s="9" t="s">
        <v>182</v>
      </c>
      <c r="C41" s="33">
        <v>13</v>
      </c>
      <c r="D41" s="33"/>
      <c r="E41" s="36">
        <v>338</v>
      </c>
      <c r="G41" s="36">
        <v>207</v>
      </c>
      <c r="I41" s="36">
        <v>0</v>
      </c>
      <c r="K41" s="36">
        <v>4</v>
      </c>
    </row>
    <row r="42" spans="1:11" ht="16.5" customHeight="1" x14ac:dyDescent="0.5">
      <c r="A42" s="30"/>
      <c r="B42" s="30"/>
      <c r="D42" s="33"/>
    </row>
    <row r="43" spans="1:11" ht="16.5" customHeight="1" x14ac:dyDescent="0.5">
      <c r="A43" s="30" t="s">
        <v>76</v>
      </c>
      <c r="B43" s="30"/>
      <c r="D43" s="31"/>
      <c r="E43" s="36">
        <f>SUM(E40:E41)</f>
        <v>-2966</v>
      </c>
      <c r="G43" s="36">
        <f>SUM(G40:G41)</f>
        <v>2364</v>
      </c>
      <c r="I43" s="36">
        <f>SUM(I40:I41)</f>
        <v>-5588</v>
      </c>
      <c r="K43" s="36">
        <f>SUM(K40:K41)</f>
        <v>-7221</v>
      </c>
    </row>
    <row r="44" spans="1:11" ht="16.5" customHeight="1" x14ac:dyDescent="0.5">
      <c r="A44" s="30"/>
      <c r="B44" s="30"/>
      <c r="D44" s="33"/>
      <c r="F44" s="7"/>
    </row>
    <row r="45" spans="1:11" ht="15" customHeight="1" x14ac:dyDescent="0.5">
      <c r="B45" s="34"/>
      <c r="D45" s="33"/>
      <c r="E45" s="7"/>
      <c r="F45" s="7"/>
      <c r="G45" s="7"/>
    </row>
    <row r="46" spans="1:11" ht="15" customHeight="1" x14ac:dyDescent="0.5">
      <c r="B46" s="34"/>
      <c r="D46" s="33"/>
      <c r="E46" s="7"/>
      <c r="F46" s="7"/>
      <c r="G46" s="7"/>
    </row>
    <row r="47" spans="1:11" ht="15" customHeight="1" x14ac:dyDescent="0.5">
      <c r="B47" s="34"/>
      <c r="D47" s="33"/>
      <c r="E47" s="7"/>
      <c r="F47" s="7"/>
      <c r="G47" s="7"/>
    </row>
    <row r="48" spans="1:11" ht="15" customHeight="1" x14ac:dyDescent="0.5">
      <c r="B48" s="34"/>
      <c r="D48" s="33"/>
      <c r="E48" s="7"/>
      <c r="F48" s="7"/>
      <c r="G48" s="7"/>
    </row>
    <row r="49" spans="1:11" ht="15" customHeight="1" x14ac:dyDescent="0.5">
      <c r="B49" s="34"/>
      <c r="D49" s="33"/>
      <c r="E49" s="7"/>
      <c r="F49" s="7"/>
      <c r="G49" s="7"/>
    </row>
    <row r="50" spans="1:11" ht="15" customHeight="1" x14ac:dyDescent="0.5">
      <c r="B50" s="34"/>
      <c r="D50" s="33"/>
      <c r="E50" s="7"/>
      <c r="F50" s="7"/>
      <c r="G50" s="7"/>
    </row>
    <row r="51" spans="1:11" ht="19.5" customHeight="1" x14ac:dyDescent="0.5">
      <c r="B51" s="34"/>
      <c r="D51" s="33"/>
      <c r="E51" s="7"/>
      <c r="F51" s="7"/>
      <c r="G51" s="7"/>
    </row>
    <row r="52" spans="1:11" ht="22.35" customHeight="1" x14ac:dyDescent="0.5">
      <c r="A52" s="113" t="s">
        <v>33</v>
      </c>
      <c r="B52" s="1"/>
      <c r="C52" s="1"/>
      <c r="D52" s="1"/>
      <c r="E52" s="1"/>
      <c r="F52" s="1"/>
      <c r="G52" s="1"/>
      <c r="H52" s="1"/>
      <c r="I52" s="1"/>
      <c r="J52" s="1"/>
      <c r="K52" s="1"/>
    </row>
  </sheetData>
  <mergeCells count="5"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45661-02C7-47EF-A723-E8B41322711B}">
  <sheetPr>
    <tabColor rgb="FF002060"/>
  </sheetPr>
  <dimension ref="A1:K53"/>
  <sheetViews>
    <sheetView showZeros="0" topLeftCell="A38" zoomScale="115" zoomScaleNormal="115" zoomScaleSheetLayoutView="85" zoomScalePageLayoutView="90" workbookViewId="0">
      <selection activeCell="B16" sqref="B16"/>
    </sheetView>
  </sheetViews>
  <sheetFormatPr defaultColWidth="9.140625" defaultRowHeight="16.5" customHeight="1" x14ac:dyDescent="0.5"/>
  <cols>
    <col min="1" max="1" width="1.42578125" style="32" customWidth="1"/>
    <col min="2" max="2" width="47.28515625" style="9" customWidth="1"/>
    <col min="3" max="3" width="4.85546875" style="33" customWidth="1"/>
    <col min="4" max="4" width="0.7109375" style="33" customWidth="1"/>
    <col min="5" max="5" width="11.7109375" style="31" customWidth="1"/>
    <col min="6" max="6" width="0.7109375" style="31" customWidth="1"/>
    <col min="7" max="7" width="11.7109375" style="31" customWidth="1"/>
    <col min="8" max="8" width="0.7109375" style="31" customWidth="1"/>
    <col min="9" max="9" width="11.7109375" style="31" customWidth="1"/>
    <col min="10" max="10" width="0.7109375" style="31" customWidth="1"/>
    <col min="11" max="11" width="11.7109375" style="31" customWidth="1"/>
    <col min="12" max="12" width="9.140625" style="32" customWidth="1"/>
    <col min="13" max="16384" width="9.140625" style="32"/>
  </cols>
  <sheetData>
    <row r="1" spans="1:11" ht="16.5" customHeight="1" x14ac:dyDescent="0.5">
      <c r="A1" s="34" t="s">
        <v>0</v>
      </c>
      <c r="B1" s="59"/>
      <c r="C1" s="98"/>
      <c r="D1" s="98"/>
      <c r="E1" s="60"/>
      <c r="F1" s="60"/>
      <c r="G1" s="60"/>
      <c r="H1" s="60"/>
      <c r="I1" s="60"/>
      <c r="J1" s="60"/>
      <c r="K1" s="60"/>
    </row>
    <row r="2" spans="1:11" ht="16.5" customHeight="1" x14ac:dyDescent="0.5">
      <c r="A2" s="30" t="s">
        <v>186</v>
      </c>
      <c r="B2" s="30"/>
      <c r="C2" s="29"/>
      <c r="D2" s="29"/>
      <c r="E2" s="27"/>
      <c r="F2" s="27"/>
      <c r="G2" s="27"/>
      <c r="H2" s="27"/>
      <c r="I2" s="27"/>
      <c r="J2" s="27"/>
      <c r="K2" s="27"/>
    </row>
    <row r="3" spans="1:11" ht="16.5" customHeight="1" x14ac:dyDescent="0.5">
      <c r="A3" s="26" t="s">
        <v>66</v>
      </c>
      <c r="B3" s="26"/>
      <c r="C3" s="25"/>
      <c r="D3" s="25"/>
      <c r="E3" s="22"/>
      <c r="F3" s="22"/>
      <c r="G3" s="22"/>
      <c r="H3" s="22"/>
      <c r="I3" s="22"/>
      <c r="J3" s="22"/>
      <c r="K3" s="22"/>
    </row>
    <row r="4" spans="1:11" ht="16.5" customHeight="1" x14ac:dyDescent="0.5">
      <c r="A4" s="30"/>
      <c r="B4" s="30"/>
      <c r="C4" s="29"/>
      <c r="D4" s="29"/>
      <c r="E4" s="23"/>
      <c r="F4" s="23"/>
      <c r="G4" s="23"/>
      <c r="H4" s="23"/>
      <c r="I4" s="23"/>
      <c r="J4" s="23"/>
      <c r="K4" s="23"/>
    </row>
    <row r="5" spans="1:11" ht="16.5" customHeight="1" x14ac:dyDescent="0.5">
      <c r="A5" s="30"/>
      <c r="B5" s="30"/>
      <c r="C5" s="29"/>
      <c r="D5" s="29"/>
      <c r="E5" s="27"/>
      <c r="F5" s="27"/>
      <c r="G5" s="27"/>
      <c r="H5" s="27"/>
      <c r="I5" s="27"/>
      <c r="J5" s="27"/>
      <c r="K5" s="27"/>
    </row>
    <row r="6" spans="1:11" ht="16.5" customHeight="1" x14ac:dyDescent="0.5">
      <c r="A6" s="30"/>
      <c r="B6" s="30"/>
      <c r="C6" s="29"/>
      <c r="D6" s="29"/>
      <c r="E6" s="118" t="s">
        <v>67</v>
      </c>
      <c r="F6" s="118"/>
      <c r="G6" s="118"/>
      <c r="H6" s="118"/>
      <c r="I6" s="118"/>
      <c r="J6" s="118"/>
      <c r="K6" s="118"/>
    </row>
    <row r="7" spans="1:11" ht="16.5" customHeight="1" x14ac:dyDescent="0.5">
      <c r="A7" s="30"/>
      <c r="B7" s="30"/>
      <c r="C7" s="29"/>
      <c r="D7" s="29"/>
      <c r="E7" s="115" t="s">
        <v>4</v>
      </c>
      <c r="F7" s="116"/>
      <c r="G7" s="116" t="s">
        <v>4</v>
      </c>
      <c r="H7" s="21"/>
      <c r="I7" s="115" t="s">
        <v>5</v>
      </c>
      <c r="J7" s="116"/>
      <c r="K7" s="116" t="s">
        <v>5</v>
      </c>
    </row>
    <row r="8" spans="1:11" ht="16.5" customHeight="1" x14ac:dyDescent="0.5">
      <c r="A8" s="34"/>
      <c r="B8" s="30"/>
      <c r="C8" s="29"/>
      <c r="D8" s="29"/>
      <c r="E8" s="117" t="s">
        <v>6</v>
      </c>
      <c r="F8" s="117"/>
      <c r="G8" s="117" t="s">
        <v>6</v>
      </c>
      <c r="H8" s="21"/>
      <c r="I8" s="117" t="s">
        <v>6</v>
      </c>
      <c r="J8" s="117"/>
      <c r="K8" s="117" t="s">
        <v>6</v>
      </c>
    </row>
    <row r="9" spans="1:11" ht="16.5" customHeight="1" x14ac:dyDescent="0.5">
      <c r="E9" s="20" t="s">
        <v>9</v>
      </c>
      <c r="G9" s="20" t="s">
        <v>9</v>
      </c>
      <c r="I9" s="20" t="s">
        <v>9</v>
      </c>
      <c r="K9" s="20" t="s">
        <v>9</v>
      </c>
    </row>
    <row r="10" spans="1:11" ht="16.5" customHeight="1" x14ac:dyDescent="0.5">
      <c r="C10" s="25" t="s">
        <v>212</v>
      </c>
      <c r="E10" s="18" t="s">
        <v>12</v>
      </c>
      <c r="F10" s="20"/>
      <c r="G10" s="18" t="s">
        <v>13</v>
      </c>
      <c r="H10" s="20"/>
      <c r="I10" s="18" t="s">
        <v>12</v>
      </c>
      <c r="J10" s="20"/>
      <c r="K10" s="18" t="s">
        <v>13</v>
      </c>
    </row>
    <row r="11" spans="1:11" ht="16.5" customHeight="1" x14ac:dyDescent="0.5">
      <c r="A11" s="34"/>
      <c r="B11" s="30"/>
      <c r="C11" s="29"/>
      <c r="D11" s="29"/>
      <c r="E11" s="20"/>
      <c r="F11" s="20"/>
      <c r="G11" s="20"/>
      <c r="H11" s="20"/>
      <c r="I11" s="20"/>
      <c r="J11" s="20"/>
      <c r="K11" s="20"/>
    </row>
    <row r="12" spans="1:11" ht="16.5" customHeight="1" x14ac:dyDescent="0.5">
      <c r="A12" s="30" t="s">
        <v>77</v>
      </c>
      <c r="B12" s="32"/>
    </row>
    <row r="13" spans="1:11" ht="16.5" customHeight="1" x14ac:dyDescent="0.5">
      <c r="A13" s="53"/>
      <c r="B13" s="99"/>
      <c r="C13" s="100"/>
      <c r="D13" s="100"/>
      <c r="E13" s="101"/>
      <c r="F13" s="101"/>
      <c r="G13" s="101"/>
      <c r="H13" s="101"/>
      <c r="I13" s="101"/>
      <c r="J13" s="101"/>
      <c r="K13" s="101"/>
    </row>
    <row r="14" spans="1:11" ht="16.5" customHeight="1" x14ac:dyDescent="0.5">
      <c r="A14" s="99" t="s">
        <v>202</v>
      </c>
      <c r="B14" s="99"/>
      <c r="C14" s="100"/>
      <c r="D14" s="100"/>
      <c r="E14" s="103"/>
      <c r="F14" s="103"/>
      <c r="G14" s="103"/>
      <c r="H14" s="103"/>
      <c r="I14" s="103"/>
      <c r="J14" s="101"/>
      <c r="K14" s="103"/>
    </row>
    <row r="15" spans="1:11" ht="16.5" customHeight="1" x14ac:dyDescent="0.5">
      <c r="A15" s="99"/>
      <c r="B15" s="99" t="s">
        <v>201</v>
      </c>
      <c r="C15" s="100"/>
      <c r="D15" s="100"/>
      <c r="E15" s="103"/>
      <c r="F15" s="103"/>
      <c r="G15" s="103"/>
      <c r="H15" s="103"/>
      <c r="I15" s="103"/>
      <c r="J15" s="101"/>
      <c r="K15" s="103"/>
    </row>
    <row r="16" spans="1:11" ht="16.5" customHeight="1" x14ac:dyDescent="0.5">
      <c r="A16" s="53" t="s">
        <v>170</v>
      </c>
      <c r="B16" s="53"/>
      <c r="C16" s="100"/>
      <c r="D16" s="100"/>
      <c r="E16" s="103"/>
      <c r="F16" s="103"/>
      <c r="G16" s="103"/>
      <c r="H16" s="103"/>
      <c r="I16" s="103"/>
      <c r="J16" s="101"/>
      <c r="K16" s="103"/>
    </row>
    <row r="17" spans="1:11" ht="16.350000000000001" customHeight="1" x14ac:dyDescent="0.5">
      <c r="A17" s="53"/>
      <c r="B17" s="54" t="s">
        <v>78</v>
      </c>
      <c r="C17" s="100"/>
      <c r="D17" s="100"/>
      <c r="F17" s="103"/>
      <c r="G17" s="103"/>
      <c r="H17" s="103"/>
      <c r="I17" s="103"/>
      <c r="J17" s="101"/>
      <c r="K17" s="103"/>
    </row>
    <row r="18" spans="1:11" ht="16.350000000000001" customHeight="1" x14ac:dyDescent="0.5">
      <c r="A18" s="53"/>
      <c r="B18" s="54" t="s">
        <v>189</v>
      </c>
      <c r="C18" s="100">
        <v>7</v>
      </c>
      <c r="D18" s="100"/>
      <c r="E18" s="103">
        <v>16</v>
      </c>
      <c r="F18" s="103"/>
      <c r="G18" s="103">
        <v>413</v>
      </c>
      <c r="H18" s="103"/>
      <c r="I18" s="101">
        <v>0</v>
      </c>
      <c r="J18" s="101"/>
      <c r="K18" s="101">
        <v>0</v>
      </c>
    </row>
    <row r="19" spans="1:11" ht="16.350000000000001" customHeight="1" x14ac:dyDescent="0.5">
      <c r="A19" s="53" t="s">
        <v>203</v>
      </c>
      <c r="B19" s="54"/>
      <c r="C19" s="100"/>
      <c r="D19" s="100"/>
      <c r="E19" s="103"/>
      <c r="F19" s="103"/>
      <c r="G19" s="103"/>
      <c r="H19" s="103"/>
      <c r="I19" s="101"/>
      <c r="J19" s="101"/>
      <c r="K19" s="101"/>
    </row>
    <row r="20" spans="1:11" ht="16.5" customHeight="1" x14ac:dyDescent="0.5">
      <c r="A20" s="53"/>
      <c r="B20" s="53" t="s">
        <v>204</v>
      </c>
      <c r="C20" s="100">
        <v>7</v>
      </c>
      <c r="D20" s="100"/>
      <c r="E20" s="104">
        <v>-322</v>
      </c>
      <c r="F20" s="101"/>
      <c r="G20" s="104">
        <v>0</v>
      </c>
      <c r="H20" s="101"/>
      <c r="I20" s="104">
        <v>0</v>
      </c>
      <c r="J20" s="101"/>
      <c r="K20" s="104">
        <v>0</v>
      </c>
    </row>
    <row r="21" spans="1:11" ht="16.5" customHeight="1" x14ac:dyDescent="0.5">
      <c r="A21" s="53"/>
      <c r="B21" s="54"/>
      <c r="C21" s="100"/>
      <c r="D21" s="100"/>
      <c r="E21" s="101"/>
      <c r="F21" s="101"/>
      <c r="G21" s="101"/>
      <c r="H21" s="101"/>
      <c r="I21" s="101"/>
      <c r="J21" s="101"/>
      <c r="K21" s="101"/>
    </row>
    <row r="22" spans="1:11" ht="16.5" hidden="1" customHeight="1" x14ac:dyDescent="0.5">
      <c r="A22" s="53"/>
      <c r="B22" s="102"/>
      <c r="C22" s="100"/>
      <c r="D22" s="100"/>
      <c r="E22" s="101"/>
      <c r="F22" s="101"/>
      <c r="G22" s="101"/>
      <c r="H22" s="101"/>
      <c r="I22" s="101"/>
      <c r="J22" s="101"/>
      <c r="K22" s="101"/>
    </row>
    <row r="23" spans="1:11" ht="16.5" customHeight="1" x14ac:dyDescent="0.5">
      <c r="A23" s="99" t="s">
        <v>79</v>
      </c>
      <c r="B23" s="99"/>
      <c r="C23" s="100"/>
      <c r="D23" s="100"/>
      <c r="E23" s="101"/>
      <c r="F23" s="101"/>
      <c r="G23" s="101"/>
      <c r="H23" s="101"/>
      <c r="I23" s="101"/>
      <c r="J23" s="101"/>
      <c r="K23" s="101"/>
    </row>
    <row r="24" spans="1:11" ht="16.5" customHeight="1" x14ac:dyDescent="0.5">
      <c r="A24" s="99"/>
      <c r="B24" s="99" t="s">
        <v>80</v>
      </c>
      <c r="C24" s="100"/>
      <c r="D24" s="100"/>
      <c r="E24" s="104">
        <f>SUM(E18:E23)</f>
        <v>-306</v>
      </c>
      <c r="F24" s="101"/>
      <c r="G24" s="104">
        <f>SUM(G18:G23)</f>
        <v>413</v>
      </c>
      <c r="H24" s="101"/>
      <c r="I24" s="104">
        <f>SUM(I18:I23)</f>
        <v>0</v>
      </c>
      <c r="J24" s="101"/>
      <c r="K24" s="104">
        <f>SUM(K18:K23)</f>
        <v>0</v>
      </c>
    </row>
    <row r="25" spans="1:11" s="106" customFormat="1" ht="16.5" customHeight="1" x14ac:dyDescent="0.5">
      <c r="A25" s="105"/>
      <c r="B25" s="99"/>
      <c r="C25" s="100"/>
      <c r="D25" s="100"/>
      <c r="E25" s="101"/>
      <c r="F25" s="101"/>
      <c r="G25" s="101"/>
      <c r="H25" s="101"/>
      <c r="I25" s="101"/>
      <c r="J25" s="101"/>
      <c r="K25" s="101"/>
    </row>
    <row r="26" spans="1:11" s="106" customFormat="1" ht="16.5" customHeight="1" thickBot="1" x14ac:dyDescent="0.55000000000000004">
      <c r="A26" s="102" t="s">
        <v>81</v>
      </c>
      <c r="B26" s="102"/>
      <c r="C26" s="100"/>
      <c r="D26" s="100"/>
      <c r="E26" s="107">
        <f>E24+'5(3M)'!E43</f>
        <v>-3272</v>
      </c>
      <c r="F26" s="101"/>
      <c r="G26" s="107">
        <v>2777</v>
      </c>
      <c r="H26" s="101"/>
      <c r="I26" s="107">
        <f>'5(3M)'!I43</f>
        <v>-5588</v>
      </c>
      <c r="J26" s="101"/>
      <c r="K26" s="107">
        <v>-7221</v>
      </c>
    </row>
    <row r="27" spans="1:11" s="106" customFormat="1" ht="16.5" customHeight="1" thickTop="1" x14ac:dyDescent="0.5">
      <c r="A27" s="102"/>
      <c r="B27" s="102"/>
      <c r="C27" s="100"/>
      <c r="D27" s="100"/>
      <c r="E27" s="101"/>
      <c r="F27" s="101"/>
      <c r="G27" s="101"/>
      <c r="H27" s="101"/>
      <c r="I27" s="101"/>
      <c r="J27" s="101"/>
      <c r="K27" s="101"/>
    </row>
    <row r="28" spans="1:11" ht="16.5" customHeight="1" x14ac:dyDescent="0.5">
      <c r="A28" s="102" t="s">
        <v>82</v>
      </c>
      <c r="B28" s="102"/>
      <c r="C28" s="100"/>
      <c r="D28" s="100"/>
      <c r="E28" s="101"/>
      <c r="F28" s="101"/>
      <c r="G28" s="101"/>
      <c r="H28" s="101"/>
      <c r="I28" s="101"/>
      <c r="J28" s="101"/>
      <c r="K28" s="101"/>
    </row>
    <row r="29" spans="1:11" ht="16.5" customHeight="1" x14ac:dyDescent="0.5">
      <c r="A29" s="54" t="s">
        <v>83</v>
      </c>
      <c r="B29" s="102"/>
      <c r="C29" s="100"/>
      <c r="D29" s="100"/>
      <c r="E29" s="101">
        <v>-8653</v>
      </c>
      <c r="F29" s="101"/>
      <c r="G29" s="101">
        <v>2364</v>
      </c>
      <c r="H29" s="101"/>
      <c r="I29" s="101">
        <v>-5588</v>
      </c>
      <c r="J29" s="101"/>
      <c r="K29" s="101">
        <v>-7221</v>
      </c>
    </row>
    <row r="30" spans="1:11" ht="16.5" customHeight="1" x14ac:dyDescent="0.5">
      <c r="A30" s="54" t="s">
        <v>62</v>
      </c>
      <c r="B30" s="54"/>
      <c r="C30" s="100"/>
      <c r="D30" s="100"/>
      <c r="E30" s="104">
        <v>5687</v>
      </c>
      <c r="F30" s="101"/>
      <c r="G30" s="104">
        <v>0</v>
      </c>
      <c r="H30" s="101"/>
      <c r="I30" s="104">
        <v>0</v>
      </c>
      <c r="J30" s="101"/>
      <c r="K30" s="104">
        <v>0</v>
      </c>
    </row>
    <row r="31" spans="1:11" ht="16.5" customHeight="1" x14ac:dyDescent="0.5">
      <c r="A31" s="54"/>
      <c r="B31" s="54"/>
      <c r="C31" s="100"/>
      <c r="D31" s="100"/>
      <c r="E31" s="101"/>
      <c r="F31" s="101"/>
      <c r="G31" s="101"/>
      <c r="H31" s="101"/>
      <c r="I31" s="101"/>
      <c r="J31" s="101"/>
      <c r="K31" s="101"/>
    </row>
    <row r="32" spans="1:11" ht="16.5" customHeight="1" thickBot="1" x14ac:dyDescent="0.55000000000000004">
      <c r="A32" s="102"/>
      <c r="B32" s="54"/>
      <c r="C32" s="100"/>
      <c r="D32" s="100"/>
      <c r="E32" s="107">
        <f>SUM(E29:E30)</f>
        <v>-2966</v>
      </c>
      <c r="F32" s="101"/>
      <c r="G32" s="107">
        <f>SUM(G29:G30)</f>
        <v>2364</v>
      </c>
      <c r="H32" s="101"/>
      <c r="I32" s="107">
        <f>SUM(I29:I30)</f>
        <v>-5588</v>
      </c>
      <c r="J32" s="101"/>
      <c r="K32" s="107">
        <f>SUM(K29:K30)</f>
        <v>-7221</v>
      </c>
    </row>
    <row r="33" spans="1:11" ht="16.5" customHeight="1" thickTop="1" x14ac:dyDescent="0.5">
      <c r="A33" s="102"/>
      <c r="B33" s="54"/>
      <c r="C33" s="100"/>
      <c r="D33" s="100"/>
      <c r="E33" s="101"/>
      <c r="F33" s="103"/>
      <c r="G33" s="101"/>
      <c r="H33" s="103"/>
      <c r="I33" s="101"/>
      <c r="J33" s="101"/>
      <c r="K33" s="101"/>
    </row>
    <row r="34" spans="1:11" ht="16.5" customHeight="1" x14ac:dyDescent="0.5">
      <c r="A34" s="102" t="s">
        <v>190</v>
      </c>
      <c r="B34" s="102"/>
      <c r="C34" s="100"/>
      <c r="D34" s="100"/>
      <c r="E34" s="101"/>
      <c r="F34" s="101"/>
      <c r="G34" s="101"/>
      <c r="H34" s="101"/>
      <c r="I34" s="101"/>
      <c r="J34" s="101"/>
      <c r="K34" s="101"/>
    </row>
    <row r="35" spans="1:11" ht="16.5" customHeight="1" x14ac:dyDescent="0.5">
      <c r="A35" s="54" t="s">
        <v>84</v>
      </c>
      <c r="B35" s="102"/>
      <c r="C35" s="100"/>
      <c r="D35" s="100"/>
      <c r="E35" s="101">
        <v>-8959</v>
      </c>
      <c r="F35" s="103"/>
      <c r="G35" s="101">
        <v>2777</v>
      </c>
      <c r="H35" s="103"/>
      <c r="I35" s="101">
        <v>-5588</v>
      </c>
      <c r="J35" s="101"/>
      <c r="K35" s="101">
        <v>-7221</v>
      </c>
    </row>
    <row r="36" spans="1:11" ht="16.5" customHeight="1" x14ac:dyDescent="0.5">
      <c r="A36" s="54" t="s">
        <v>62</v>
      </c>
      <c r="B36" s="54"/>
      <c r="C36" s="100"/>
      <c r="D36" s="100"/>
      <c r="E36" s="104">
        <v>5687</v>
      </c>
      <c r="F36" s="101"/>
      <c r="G36" s="104">
        <v>0</v>
      </c>
      <c r="H36" s="101"/>
      <c r="I36" s="104">
        <v>0</v>
      </c>
      <c r="J36" s="101"/>
      <c r="K36" s="104">
        <v>0</v>
      </c>
    </row>
    <row r="37" spans="1:11" ht="16.5" customHeight="1" x14ac:dyDescent="0.5">
      <c r="A37" s="9"/>
      <c r="F37" s="7"/>
      <c r="H37" s="7"/>
    </row>
    <row r="38" spans="1:11" ht="16.5" customHeight="1" thickBot="1" x14ac:dyDescent="0.55000000000000004">
      <c r="A38" s="9"/>
      <c r="E38" s="5">
        <f>SUM(E35:E36)</f>
        <v>-3272</v>
      </c>
      <c r="G38" s="5">
        <f>SUM(G35:G36)</f>
        <v>2777</v>
      </c>
      <c r="I38" s="5">
        <f>SUM(I35:I36)</f>
        <v>-5588</v>
      </c>
      <c r="K38" s="5">
        <f>SUM(K35:K36)</f>
        <v>-7221</v>
      </c>
    </row>
    <row r="39" spans="1:11" ht="16.5" customHeight="1" thickTop="1" x14ac:dyDescent="0.5">
      <c r="A39" s="9"/>
    </row>
    <row r="40" spans="1:11" ht="16.5" customHeight="1" x14ac:dyDescent="0.5">
      <c r="A40" s="9"/>
    </row>
    <row r="41" spans="1:11" ht="16.5" customHeight="1" x14ac:dyDescent="0.5">
      <c r="A41" s="30"/>
      <c r="B41" s="30"/>
      <c r="E41" s="22" t="s">
        <v>85</v>
      </c>
      <c r="G41" s="22" t="s">
        <v>85</v>
      </c>
      <c r="I41" s="22" t="s">
        <v>85</v>
      </c>
      <c r="K41" s="22" t="s">
        <v>85</v>
      </c>
    </row>
    <row r="42" spans="1:11" ht="16.5" customHeight="1" x14ac:dyDescent="0.5">
      <c r="A42" s="34"/>
    </row>
    <row r="43" spans="1:11" ht="16.5" customHeight="1" x14ac:dyDescent="0.5">
      <c r="A43" s="34" t="s">
        <v>86</v>
      </c>
      <c r="B43" s="30"/>
    </row>
    <row r="44" spans="1:11" ht="16.5" customHeight="1" x14ac:dyDescent="0.5">
      <c r="A44" s="34"/>
    </row>
    <row r="45" spans="1:11" ht="16.5" customHeight="1" x14ac:dyDescent="0.5">
      <c r="A45" s="32" t="s">
        <v>87</v>
      </c>
      <c r="E45" s="35">
        <v>-6.7000000000000002E-3</v>
      </c>
      <c r="F45" s="35"/>
      <c r="G45" s="108">
        <v>1.8E-3</v>
      </c>
      <c r="H45" s="35"/>
      <c r="I45" s="108">
        <v>-4.2980978532585704E-3</v>
      </c>
      <c r="J45" s="35"/>
      <c r="K45" s="108">
        <v>-5.5999999999999999E-3</v>
      </c>
    </row>
    <row r="46" spans="1:11" ht="16.5" customHeight="1" x14ac:dyDescent="0.5">
      <c r="E46" s="109"/>
      <c r="F46" s="110"/>
      <c r="G46" s="109"/>
      <c r="H46" s="110"/>
      <c r="I46" s="109"/>
      <c r="J46" s="110"/>
      <c r="K46" s="109"/>
    </row>
    <row r="47" spans="1:11" ht="16.5" customHeight="1" x14ac:dyDescent="0.5">
      <c r="E47" s="109"/>
      <c r="F47" s="110"/>
      <c r="G47" s="109"/>
      <c r="H47" s="110"/>
      <c r="I47" s="109"/>
      <c r="J47" s="110"/>
      <c r="K47" s="109"/>
    </row>
    <row r="48" spans="1:11" ht="16.5" customHeight="1" x14ac:dyDescent="0.5">
      <c r="E48" s="109"/>
      <c r="F48" s="110"/>
      <c r="G48" s="109"/>
      <c r="H48" s="110"/>
      <c r="I48" s="109"/>
      <c r="J48" s="110"/>
      <c r="K48" s="109"/>
    </row>
    <row r="49" spans="1:11" ht="16.5" customHeight="1" x14ac:dyDescent="0.5">
      <c r="E49" s="109"/>
      <c r="F49" s="110"/>
      <c r="G49" s="109"/>
      <c r="H49" s="110"/>
      <c r="I49" s="109"/>
      <c r="J49" s="110"/>
      <c r="K49" s="109"/>
    </row>
    <row r="50" spans="1:11" ht="16.5" customHeight="1" x14ac:dyDescent="0.5">
      <c r="E50" s="109"/>
      <c r="F50" s="110"/>
      <c r="G50" s="109"/>
      <c r="H50" s="110"/>
      <c r="I50" s="109"/>
      <c r="J50" s="110"/>
      <c r="K50" s="109"/>
    </row>
    <row r="51" spans="1:11" ht="12" customHeight="1" x14ac:dyDescent="0.5">
      <c r="E51" s="109"/>
      <c r="F51" s="110"/>
      <c r="G51" s="109"/>
      <c r="H51" s="110"/>
      <c r="I51" s="109"/>
      <c r="J51" s="110"/>
      <c r="K51" s="109"/>
    </row>
    <row r="52" spans="1:11" ht="15" customHeight="1" x14ac:dyDescent="0.5">
      <c r="E52" s="109"/>
      <c r="F52" s="110"/>
      <c r="G52" s="109"/>
      <c r="H52" s="110"/>
      <c r="I52" s="109"/>
      <c r="J52" s="110"/>
      <c r="K52" s="109"/>
    </row>
    <row r="53" spans="1:11" ht="22.35" customHeight="1" x14ac:dyDescent="0.5">
      <c r="A53" s="119" t="s">
        <v>33</v>
      </c>
      <c r="B53" s="119"/>
      <c r="C53" s="119"/>
      <c r="D53" s="119"/>
      <c r="E53" s="119"/>
      <c r="F53" s="119"/>
      <c r="G53" s="119"/>
      <c r="H53" s="119"/>
      <c r="I53" s="119"/>
      <c r="J53" s="119"/>
      <c r="K53" s="119"/>
    </row>
  </sheetData>
  <mergeCells count="6">
    <mergeCell ref="A53:K53"/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B2E5-BB47-44B5-9AB3-E5801D4AEE86}">
  <sheetPr>
    <tabColor rgb="FF002060"/>
  </sheetPr>
  <dimension ref="A1:V42"/>
  <sheetViews>
    <sheetView zoomScale="85" zoomScaleNormal="85" zoomScaleSheetLayoutView="70" zoomScalePageLayoutView="70" workbookViewId="0">
      <selection activeCell="H34" sqref="H34"/>
    </sheetView>
  </sheetViews>
  <sheetFormatPr defaultColWidth="0.85546875" defaultRowHeight="16.5" customHeight="1" x14ac:dyDescent="0.5"/>
  <cols>
    <col min="1" max="1" width="1.42578125" style="84" customWidth="1"/>
    <col min="2" max="2" width="30.28515625" style="84" customWidth="1"/>
    <col min="3" max="3" width="12.28515625" style="84" customWidth="1"/>
    <col min="4" max="4" width="13.42578125" style="31" bestFit="1" customWidth="1"/>
    <col min="5" max="5" width="0.7109375" style="31" customWidth="1"/>
    <col min="6" max="6" width="10.5703125" style="31" bestFit="1" customWidth="1"/>
    <col min="7" max="7" width="0.7109375" style="31" customWidth="1"/>
    <col min="8" max="8" width="16.85546875" style="31" bestFit="1" customWidth="1"/>
    <col min="9" max="9" width="0.7109375" style="31" customWidth="1"/>
    <col min="10" max="10" width="11.42578125" style="31" customWidth="1"/>
    <col min="11" max="11" width="0.7109375" style="31" customWidth="1"/>
    <col min="12" max="12" width="17.5703125" style="31" customWidth="1"/>
    <col min="13" max="13" width="0.7109375" style="31" customWidth="1"/>
    <col min="14" max="14" width="21.42578125" style="31" customWidth="1"/>
    <col min="15" max="15" width="0.7109375" style="31" customWidth="1"/>
    <col min="16" max="16" width="12.42578125" style="31" bestFit="1" customWidth="1"/>
    <col min="17" max="17" width="0.7109375" style="31" customWidth="1"/>
    <col min="18" max="18" width="14.5703125" style="31" bestFit="1" customWidth="1"/>
    <col min="19" max="19" width="0.7109375" style="31" customWidth="1"/>
    <col min="20" max="20" width="10.5703125" style="31" bestFit="1" customWidth="1"/>
    <col min="21" max="21" width="0.7109375" style="31" customWidth="1"/>
    <col min="22" max="22" width="12.5703125" style="31" customWidth="1"/>
    <col min="23" max="116" width="18.42578125" style="84" customWidth="1"/>
    <col min="117" max="16384" width="0.85546875" style="84"/>
  </cols>
  <sheetData>
    <row r="1" spans="1:22" ht="16.5" customHeight="1" x14ac:dyDescent="0.5">
      <c r="A1" s="34" t="s">
        <v>0</v>
      </c>
    </row>
    <row r="2" spans="1:22" ht="16.5" customHeight="1" x14ac:dyDescent="0.5">
      <c r="A2" s="62" t="s">
        <v>88</v>
      </c>
      <c r="B2" s="62"/>
      <c r="C2" s="62"/>
      <c r="D2" s="27"/>
      <c r="E2" s="27"/>
      <c r="F2" s="27"/>
      <c r="G2" s="27"/>
      <c r="I2" s="27"/>
      <c r="K2" s="27"/>
      <c r="L2" s="27"/>
      <c r="M2" s="27"/>
      <c r="N2" s="27"/>
      <c r="O2" s="27"/>
      <c r="P2" s="27"/>
      <c r="Q2" s="27"/>
      <c r="S2" s="27"/>
    </row>
    <row r="3" spans="1:22" ht="16.5" customHeight="1" x14ac:dyDescent="0.5">
      <c r="A3" s="26" t="s">
        <v>66</v>
      </c>
      <c r="B3" s="93"/>
      <c r="C3" s="93"/>
      <c r="D3" s="22"/>
      <c r="E3" s="22"/>
      <c r="F3" s="22"/>
      <c r="G3" s="22"/>
      <c r="H3" s="36"/>
      <c r="I3" s="22"/>
      <c r="J3" s="36"/>
      <c r="K3" s="22"/>
      <c r="L3" s="22"/>
      <c r="M3" s="22"/>
      <c r="N3" s="22"/>
      <c r="O3" s="22"/>
      <c r="P3" s="22"/>
      <c r="Q3" s="22"/>
      <c r="R3" s="36"/>
      <c r="S3" s="22"/>
      <c r="T3" s="36"/>
      <c r="U3" s="36"/>
      <c r="V3" s="36"/>
    </row>
    <row r="4" spans="1:22" ht="16.5" customHeight="1" x14ac:dyDescent="0.5">
      <c r="A4" s="62"/>
      <c r="B4" s="62"/>
      <c r="C4" s="62"/>
      <c r="D4" s="27"/>
      <c r="E4" s="27"/>
      <c r="F4" s="27"/>
      <c r="G4" s="27"/>
      <c r="I4" s="27"/>
      <c r="K4" s="27"/>
      <c r="L4" s="27"/>
      <c r="M4" s="27"/>
      <c r="N4" s="27"/>
      <c r="O4" s="27"/>
      <c r="P4" s="27"/>
      <c r="Q4" s="27"/>
      <c r="S4" s="27"/>
    </row>
    <row r="5" spans="1:22" ht="16.5" customHeight="1" x14ac:dyDescent="0.5">
      <c r="A5" s="62"/>
      <c r="B5" s="62"/>
      <c r="C5" s="62"/>
      <c r="D5" s="27"/>
      <c r="E5" s="27"/>
      <c r="F5" s="27"/>
      <c r="G5" s="27"/>
      <c r="I5" s="27"/>
      <c r="K5" s="27"/>
      <c r="L5" s="27"/>
      <c r="M5" s="27"/>
      <c r="N5" s="27"/>
      <c r="O5" s="27"/>
      <c r="P5" s="27"/>
      <c r="Q5" s="27"/>
      <c r="S5" s="27"/>
    </row>
    <row r="6" spans="1:22" ht="16.5" customHeight="1" x14ac:dyDescent="0.5">
      <c r="A6" s="62"/>
      <c r="B6" s="62"/>
      <c r="C6" s="62"/>
      <c r="D6" s="22"/>
      <c r="E6" s="22"/>
      <c r="F6" s="22"/>
      <c r="G6" s="22"/>
      <c r="H6" s="36"/>
      <c r="I6" s="22"/>
      <c r="J6" s="36"/>
      <c r="K6" s="22"/>
      <c r="L6" s="22"/>
      <c r="M6" s="22"/>
      <c r="N6" s="22"/>
      <c r="O6" s="22"/>
      <c r="P6" s="118" t="s">
        <v>89</v>
      </c>
      <c r="Q6" s="118"/>
      <c r="R6" s="118"/>
      <c r="S6" s="118"/>
      <c r="T6" s="118"/>
      <c r="U6" s="118"/>
      <c r="V6" s="118"/>
    </row>
    <row r="7" spans="1:22" ht="16.5" customHeight="1" x14ac:dyDescent="0.5">
      <c r="A7" s="41"/>
      <c r="C7" s="41"/>
      <c r="D7" s="120" t="s">
        <v>90</v>
      </c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</row>
    <row r="8" spans="1:22" ht="16.5" customHeight="1" x14ac:dyDescent="0.5">
      <c r="A8" s="41"/>
      <c r="B8" s="41"/>
      <c r="C8" s="41"/>
      <c r="D8" s="120" t="s">
        <v>91</v>
      </c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4"/>
      <c r="T8" s="4"/>
      <c r="U8" s="4"/>
      <c r="V8" s="4"/>
    </row>
    <row r="9" spans="1:22" ht="16.5" customHeight="1" x14ac:dyDescent="0.5">
      <c r="A9" s="41"/>
      <c r="B9" s="41"/>
      <c r="C9" s="41"/>
      <c r="D9" s="21"/>
      <c r="E9" s="21"/>
      <c r="F9" s="21"/>
      <c r="G9" s="21"/>
      <c r="H9" s="21"/>
      <c r="I9" s="21"/>
      <c r="J9" s="21"/>
      <c r="K9" s="21"/>
      <c r="L9" s="121" t="s">
        <v>60</v>
      </c>
      <c r="M9" s="121"/>
      <c r="N9" s="121"/>
      <c r="O9" s="121"/>
      <c r="P9" s="121"/>
      <c r="Q9" s="121"/>
      <c r="R9" s="21"/>
      <c r="S9" s="4"/>
      <c r="T9" s="4"/>
      <c r="U9" s="4"/>
      <c r="V9" s="4"/>
    </row>
    <row r="10" spans="1:22" ht="16.5" customHeight="1" x14ac:dyDescent="0.5">
      <c r="A10" s="41"/>
      <c r="B10" s="41"/>
      <c r="C10" s="41"/>
      <c r="D10" s="21"/>
      <c r="E10" s="21"/>
      <c r="F10" s="21"/>
      <c r="G10" s="21"/>
      <c r="H10" s="21"/>
      <c r="I10" s="21"/>
      <c r="J10" s="21"/>
      <c r="K10" s="21"/>
      <c r="L10" s="27" t="s">
        <v>92</v>
      </c>
      <c r="M10" s="21"/>
      <c r="N10" s="27" t="s">
        <v>199</v>
      </c>
      <c r="O10" s="21"/>
      <c r="P10" s="21"/>
      <c r="Q10" s="21"/>
      <c r="R10" s="21"/>
      <c r="S10" s="4"/>
      <c r="T10" s="4"/>
      <c r="U10" s="4"/>
      <c r="V10" s="4"/>
    </row>
    <row r="11" spans="1:22" ht="16.5" customHeight="1" x14ac:dyDescent="0.5">
      <c r="A11" s="41"/>
      <c r="B11" s="41"/>
      <c r="C11" s="41"/>
      <c r="D11" s="21"/>
      <c r="E11" s="21"/>
      <c r="F11" s="21"/>
      <c r="G11" s="21"/>
      <c r="H11" s="27"/>
      <c r="I11" s="21"/>
      <c r="J11" s="21"/>
      <c r="K11" s="21"/>
      <c r="L11" s="27" t="s">
        <v>93</v>
      </c>
      <c r="M11" s="21"/>
      <c r="N11" s="27" t="s">
        <v>94</v>
      </c>
      <c r="O11" s="21"/>
      <c r="P11" s="27" t="s">
        <v>95</v>
      </c>
      <c r="Q11" s="21"/>
      <c r="R11" s="21"/>
      <c r="S11" s="4"/>
      <c r="T11" s="4"/>
      <c r="U11" s="4"/>
      <c r="V11" s="4"/>
    </row>
    <row r="12" spans="1:22" s="85" customFormat="1" ht="16.5" customHeight="1" x14ac:dyDescent="0.5">
      <c r="D12" s="27" t="s">
        <v>96</v>
      </c>
      <c r="E12" s="20"/>
      <c r="F12" s="27"/>
      <c r="G12" s="27"/>
      <c r="H12" s="27" t="s">
        <v>97</v>
      </c>
      <c r="I12" s="27"/>
      <c r="J12" s="4"/>
      <c r="K12" s="27"/>
      <c r="L12" s="27" t="s">
        <v>98</v>
      </c>
      <c r="M12" s="27"/>
      <c r="N12" s="27" t="s">
        <v>99</v>
      </c>
      <c r="O12" s="27"/>
      <c r="P12" s="27" t="s">
        <v>100</v>
      </c>
      <c r="Q12" s="27"/>
      <c r="R12" s="27" t="s">
        <v>101</v>
      </c>
      <c r="S12" s="27"/>
      <c r="T12" s="27" t="s">
        <v>102</v>
      </c>
      <c r="U12" s="27"/>
      <c r="V12" s="27"/>
    </row>
    <row r="13" spans="1:22" s="85" customFormat="1" ht="16.5" customHeight="1" x14ac:dyDescent="0.5">
      <c r="D13" s="27" t="s">
        <v>103</v>
      </c>
      <c r="E13" s="20"/>
      <c r="F13" s="27" t="s">
        <v>104</v>
      </c>
      <c r="G13" s="27"/>
      <c r="H13" s="27" t="s">
        <v>105</v>
      </c>
      <c r="I13" s="27"/>
      <c r="J13" s="27"/>
      <c r="K13" s="27"/>
      <c r="L13" s="91" t="s">
        <v>106</v>
      </c>
      <c r="M13" s="27"/>
      <c r="N13" s="27" t="s">
        <v>107</v>
      </c>
      <c r="O13" s="27"/>
      <c r="P13" s="27" t="s">
        <v>108</v>
      </c>
      <c r="Q13" s="27"/>
      <c r="R13" s="27" t="s">
        <v>109</v>
      </c>
      <c r="S13" s="27"/>
      <c r="T13" s="27" t="s">
        <v>110</v>
      </c>
      <c r="U13" s="27"/>
      <c r="V13" s="90"/>
    </row>
    <row r="14" spans="1:22" s="85" customFormat="1" ht="16.5" customHeight="1" x14ac:dyDescent="0.5">
      <c r="D14" s="22" t="s">
        <v>111</v>
      </c>
      <c r="E14" s="20"/>
      <c r="F14" s="22" t="s">
        <v>112</v>
      </c>
      <c r="G14" s="27"/>
      <c r="H14" s="22" t="s">
        <v>58</v>
      </c>
      <c r="I14" s="27"/>
      <c r="J14" s="22" t="s">
        <v>59</v>
      </c>
      <c r="K14" s="27"/>
      <c r="L14" s="22" t="s">
        <v>113</v>
      </c>
      <c r="M14" s="27"/>
      <c r="N14" s="94" t="s">
        <v>114</v>
      </c>
      <c r="O14" s="27"/>
      <c r="P14" s="22" t="s">
        <v>115</v>
      </c>
      <c r="Q14" s="27"/>
      <c r="R14" s="22" t="s">
        <v>116</v>
      </c>
      <c r="S14" s="27"/>
      <c r="T14" s="22" t="s">
        <v>117</v>
      </c>
      <c r="U14" s="27"/>
      <c r="V14" s="22" t="s">
        <v>63</v>
      </c>
    </row>
    <row r="15" spans="1:22" ht="16.5" customHeight="1" x14ac:dyDescent="0.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</row>
    <row r="16" spans="1:22" s="85" customFormat="1" ht="16.5" customHeight="1" x14ac:dyDescent="0.5">
      <c r="A16" s="62" t="s">
        <v>118</v>
      </c>
      <c r="D16" s="31">
        <v>650060</v>
      </c>
      <c r="E16" s="31"/>
      <c r="F16" s="31">
        <v>132612</v>
      </c>
      <c r="G16" s="31"/>
      <c r="H16" s="31">
        <v>-20106</v>
      </c>
      <c r="I16" s="31"/>
      <c r="J16" s="31">
        <v>-326896</v>
      </c>
      <c r="K16" s="31"/>
      <c r="L16" s="31">
        <v>-27341</v>
      </c>
      <c r="M16" s="95"/>
      <c r="N16" s="31">
        <v>550</v>
      </c>
      <c r="O16" s="95"/>
      <c r="P16" s="31">
        <f>SUM(N16,L16)</f>
        <v>-26791</v>
      </c>
      <c r="Q16" s="31"/>
      <c r="R16" s="31">
        <f>SUM(P16,D16:J16)</f>
        <v>408879</v>
      </c>
      <c r="S16" s="31"/>
      <c r="T16" s="31">
        <v>0</v>
      </c>
      <c r="U16" s="31"/>
      <c r="V16" s="31">
        <f>SUM(R16:T16)</f>
        <v>408879</v>
      </c>
    </row>
    <row r="17" spans="1:22" s="85" customFormat="1" ht="6" customHeight="1" x14ac:dyDescent="0.5">
      <c r="A17" s="62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85" customFormat="1" ht="16.5" customHeight="1" x14ac:dyDescent="0.5">
      <c r="A18" s="62" t="s">
        <v>119</v>
      </c>
      <c r="B18" s="3"/>
      <c r="C18" s="3"/>
    </row>
    <row r="19" spans="1:22" s="85" customFormat="1" ht="16.5" customHeight="1" x14ac:dyDescent="0.5">
      <c r="A19" s="3" t="s">
        <v>120</v>
      </c>
      <c r="B19" s="96"/>
      <c r="C19" s="96"/>
      <c r="D19" s="36">
        <v>0</v>
      </c>
      <c r="E19" s="31"/>
      <c r="F19" s="36">
        <v>0</v>
      </c>
      <c r="G19" s="61"/>
      <c r="H19" s="36">
        <v>0</v>
      </c>
      <c r="I19" s="61"/>
      <c r="J19" s="36">
        <v>2364</v>
      </c>
      <c r="K19" s="31"/>
      <c r="L19" s="36">
        <v>0</v>
      </c>
      <c r="M19" s="31"/>
      <c r="N19" s="36">
        <v>413</v>
      </c>
      <c r="O19" s="31"/>
      <c r="P19" s="36">
        <f>SUM(L19:N19)</f>
        <v>413</v>
      </c>
      <c r="Q19" s="7"/>
      <c r="R19" s="36">
        <f>SUM(D19:J19,P19)</f>
        <v>2777</v>
      </c>
      <c r="S19" s="7"/>
      <c r="T19" s="36">
        <v>0</v>
      </c>
      <c r="U19" s="31"/>
      <c r="V19" s="31">
        <f>SUM(R19:T19)</f>
        <v>2777</v>
      </c>
    </row>
    <row r="20" spans="1:22" ht="16.5" customHeight="1" x14ac:dyDescent="0.5">
      <c r="A20" s="62"/>
      <c r="B20" s="62"/>
      <c r="C20" s="62"/>
      <c r="D20" s="88"/>
      <c r="F20" s="88"/>
      <c r="G20" s="61"/>
      <c r="H20" s="88"/>
      <c r="I20" s="61"/>
      <c r="J20" s="88"/>
      <c r="L20" s="88"/>
      <c r="N20" s="88"/>
      <c r="P20" s="88"/>
      <c r="R20" s="88"/>
      <c r="T20" s="88"/>
      <c r="V20" s="88"/>
    </row>
    <row r="21" spans="1:22" ht="16.5" customHeight="1" thickBot="1" x14ac:dyDescent="0.55000000000000004">
      <c r="A21" s="62" t="s">
        <v>121</v>
      </c>
      <c r="B21" s="62"/>
      <c r="C21" s="62"/>
      <c r="D21" s="5">
        <f>SUM(D16:D19)</f>
        <v>650060</v>
      </c>
      <c r="F21" s="5">
        <f>SUM(F16:F19)</f>
        <v>132612</v>
      </c>
      <c r="H21" s="5">
        <f>SUM(H16:H19)</f>
        <v>-20106</v>
      </c>
      <c r="J21" s="5">
        <f>SUM(J16:J19)</f>
        <v>-324532</v>
      </c>
      <c r="L21" s="5">
        <f>SUM(L16:L19)</f>
        <v>-27341</v>
      </c>
      <c r="N21" s="5">
        <f>SUM(N16:N19)</f>
        <v>963</v>
      </c>
      <c r="P21" s="5">
        <f>SUM(P16:P19)</f>
        <v>-26378</v>
      </c>
      <c r="R21" s="5">
        <f>SUM(R16:R19)</f>
        <v>411656</v>
      </c>
      <c r="T21" s="5">
        <f>SUM(T16:T19)</f>
        <v>0</v>
      </c>
      <c r="V21" s="5">
        <f>SUM(V16:V19)</f>
        <v>411656</v>
      </c>
    </row>
    <row r="22" spans="1:22" ht="16.5" customHeight="1" thickTop="1" x14ac:dyDescent="0.5">
      <c r="A22" s="62"/>
      <c r="B22" s="62"/>
      <c r="C22" s="62"/>
    </row>
    <row r="23" spans="1:22" ht="16.5" customHeight="1" x14ac:dyDescent="0.5">
      <c r="A23" s="62"/>
      <c r="B23" s="62"/>
      <c r="C23" s="62"/>
    </row>
    <row r="24" spans="1:22" s="85" customFormat="1" ht="16.5" customHeight="1" x14ac:dyDescent="0.5">
      <c r="A24" s="62" t="s">
        <v>122</v>
      </c>
      <c r="D24" s="31">
        <v>650060</v>
      </c>
      <c r="E24" s="31"/>
      <c r="F24" s="31">
        <v>132612</v>
      </c>
      <c r="G24" s="31"/>
      <c r="H24" s="31">
        <v>-20106</v>
      </c>
      <c r="I24" s="31"/>
      <c r="J24" s="31">
        <v>-446232</v>
      </c>
      <c r="K24" s="31"/>
      <c r="L24" s="31">
        <v>-27341</v>
      </c>
      <c r="M24" s="31"/>
      <c r="N24" s="31">
        <v>306</v>
      </c>
      <c r="O24" s="31"/>
      <c r="P24" s="31">
        <f>SUM(L24,N24)</f>
        <v>-27035</v>
      </c>
      <c r="Q24" s="31"/>
      <c r="R24" s="31">
        <f>SUM(P24,D24:J24)</f>
        <v>289299</v>
      </c>
      <c r="S24" s="31"/>
      <c r="T24" s="31">
        <v>1010</v>
      </c>
      <c r="U24" s="31"/>
      <c r="V24" s="31">
        <f>SUM(R24:T24)</f>
        <v>290309</v>
      </c>
    </row>
    <row r="25" spans="1:22" s="85" customFormat="1" ht="6" customHeight="1" x14ac:dyDescent="0.5">
      <c r="A25" s="6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s="85" customFormat="1" ht="16.5" customHeight="1" x14ac:dyDescent="0.5">
      <c r="A26" s="62" t="s">
        <v>119</v>
      </c>
      <c r="B26" s="3"/>
      <c r="C26" s="3"/>
    </row>
    <row r="27" spans="1:22" s="85" customFormat="1" ht="16.5" customHeight="1" x14ac:dyDescent="0.5">
      <c r="A27" s="3" t="s">
        <v>81</v>
      </c>
      <c r="B27" s="96"/>
      <c r="C27" s="96"/>
      <c r="D27" s="36">
        <v>0</v>
      </c>
      <c r="E27" s="31"/>
      <c r="F27" s="36">
        <v>0</v>
      </c>
      <c r="G27" s="61"/>
      <c r="H27" s="36">
        <v>0</v>
      </c>
      <c r="I27" s="61"/>
      <c r="J27" s="36">
        <f>'6(3M)'!E29</f>
        <v>-8653</v>
      </c>
      <c r="K27" s="31"/>
      <c r="L27" s="36">
        <v>0</v>
      </c>
      <c r="M27" s="31"/>
      <c r="N27" s="36">
        <f>'6(3M)'!E24</f>
        <v>-306</v>
      </c>
      <c r="O27" s="31"/>
      <c r="P27" s="36">
        <f>SUM(L27,N27)</f>
        <v>-306</v>
      </c>
      <c r="Q27" s="7"/>
      <c r="R27" s="36">
        <f>'6(3M)'!E35</f>
        <v>-8959</v>
      </c>
      <c r="S27" s="7"/>
      <c r="T27" s="36">
        <f>'6(3M)'!E36</f>
        <v>5687</v>
      </c>
      <c r="U27" s="31"/>
      <c r="V27" s="31">
        <f>SUM(R27:T27)</f>
        <v>-3272</v>
      </c>
    </row>
    <row r="28" spans="1:22" ht="16.5" customHeight="1" x14ac:dyDescent="0.5">
      <c r="A28" s="62"/>
      <c r="B28" s="62"/>
      <c r="C28" s="62"/>
      <c r="D28" s="88"/>
      <c r="F28" s="88"/>
      <c r="G28" s="61"/>
      <c r="H28" s="88"/>
      <c r="I28" s="61"/>
      <c r="J28" s="88"/>
      <c r="L28" s="88"/>
      <c r="N28" s="88"/>
      <c r="P28" s="88"/>
      <c r="R28" s="88"/>
      <c r="T28" s="88"/>
      <c r="V28" s="88"/>
    </row>
    <row r="29" spans="1:22" ht="16.5" customHeight="1" thickBot="1" x14ac:dyDescent="0.55000000000000004">
      <c r="A29" s="62" t="s">
        <v>123</v>
      </c>
      <c r="B29" s="62"/>
      <c r="C29" s="62"/>
      <c r="D29" s="5">
        <f>SUM(D24:D27)</f>
        <v>650060</v>
      </c>
      <c r="F29" s="5">
        <f>SUM(F24:F27)</f>
        <v>132612</v>
      </c>
      <c r="H29" s="5">
        <f>SUM(H24:H27)</f>
        <v>-20106</v>
      </c>
      <c r="J29" s="5">
        <f>SUM(J24:J27)</f>
        <v>-454885</v>
      </c>
      <c r="L29" s="5">
        <f>SUM(L24:L27)</f>
        <v>-27341</v>
      </c>
      <c r="N29" s="5">
        <f>SUM(N24:N27)</f>
        <v>0</v>
      </c>
      <c r="P29" s="5">
        <f>SUM(P24:P27)</f>
        <v>-27341</v>
      </c>
      <c r="R29" s="5">
        <f>SUM(R24:R27)</f>
        <v>280340</v>
      </c>
      <c r="T29" s="5">
        <f>SUM(T24:T27)</f>
        <v>6697</v>
      </c>
      <c r="V29" s="5">
        <f>SUM(V24:V27)</f>
        <v>287037</v>
      </c>
    </row>
    <row r="30" spans="1:22" ht="16.5" customHeight="1" thickTop="1" x14ac:dyDescent="0.5">
      <c r="A30" s="62"/>
      <c r="B30" s="62"/>
      <c r="C30" s="62"/>
    </row>
    <row r="31" spans="1:22" ht="16.5" customHeight="1" x14ac:dyDescent="0.5">
      <c r="A31" s="62"/>
      <c r="B31" s="62"/>
      <c r="C31" s="62"/>
    </row>
    <row r="32" spans="1:22" ht="16.5" customHeight="1" x14ac:dyDescent="0.5">
      <c r="A32" s="62"/>
      <c r="B32" s="62"/>
      <c r="C32" s="62"/>
    </row>
    <row r="36" spans="1:22" ht="21" customHeight="1" x14ac:dyDescent="0.5"/>
    <row r="41" spans="1:22" ht="21" customHeight="1" x14ac:dyDescent="0.5"/>
    <row r="42" spans="1:22" ht="22.35" customHeight="1" x14ac:dyDescent="0.5">
      <c r="A42" s="97" t="s">
        <v>33</v>
      </c>
      <c r="B42" s="93"/>
      <c r="C42" s="93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</row>
  </sheetData>
  <mergeCells count="4">
    <mergeCell ref="P6:V6"/>
    <mergeCell ref="D7:V7"/>
    <mergeCell ref="D8:R8"/>
    <mergeCell ref="L9:Q9"/>
  </mergeCells>
  <pageMargins left="0.4" right="0.4" top="0.5" bottom="0.6" header="0.49" footer="0.4"/>
  <pageSetup paperSize="9" scale="80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0A3EF-639C-431A-9685-831474B571F8}">
  <sheetPr>
    <tabColor rgb="FF002060"/>
  </sheetPr>
  <dimension ref="A1:M34"/>
  <sheetViews>
    <sheetView zoomScaleNormal="100" zoomScaleSheetLayoutView="70" zoomScalePageLayoutView="90" workbookViewId="0">
      <selection activeCell="M34" sqref="M34"/>
    </sheetView>
  </sheetViews>
  <sheetFormatPr defaultColWidth="18.5703125" defaultRowHeight="16.5" customHeight="1" x14ac:dyDescent="0.5"/>
  <cols>
    <col min="1" max="1" width="41.85546875" style="84" customWidth="1"/>
    <col min="2" max="2" width="12.140625" style="84" customWidth="1"/>
    <col min="3" max="3" width="3.85546875" style="31" customWidth="1"/>
    <col min="4" max="4" width="2" style="31" customWidth="1"/>
    <col min="5" max="5" width="14.7109375" style="31" customWidth="1"/>
    <col min="6" max="6" width="0.7109375" style="31" customWidth="1"/>
    <col min="7" max="7" width="14.7109375" style="31" customWidth="1"/>
    <col min="8" max="8" width="0.7109375" style="31" customWidth="1"/>
    <col min="9" max="9" width="14.7109375" style="31" customWidth="1"/>
    <col min="10" max="10" width="0.85546875" style="31" customWidth="1"/>
    <col min="11" max="11" width="14.7109375" style="31" customWidth="1"/>
    <col min="12" max="12" width="0.85546875" style="31" customWidth="1"/>
    <col min="13" max="13" width="14.7109375" style="31" customWidth="1"/>
    <col min="14" max="22" width="11.42578125" style="84" customWidth="1"/>
    <col min="23" max="16384" width="18.5703125" style="84"/>
  </cols>
  <sheetData>
    <row r="1" spans="1:13" ht="16.5" customHeight="1" x14ac:dyDescent="0.5">
      <c r="A1" s="34" t="s">
        <v>0</v>
      </c>
    </row>
    <row r="2" spans="1:13" ht="16.5" customHeight="1" x14ac:dyDescent="0.5">
      <c r="A2" s="62" t="s">
        <v>185</v>
      </c>
      <c r="B2" s="85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6.5" customHeight="1" x14ac:dyDescent="0.5">
      <c r="A3" s="26" t="s">
        <v>66</v>
      </c>
      <c r="B3" s="8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ht="16.5" customHeight="1" x14ac:dyDescent="0.5">
      <c r="A4" s="86"/>
      <c r="B4" s="87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</row>
    <row r="5" spans="1:13" ht="16.5" customHeight="1" x14ac:dyDescent="0.5">
      <c r="A5" s="41"/>
      <c r="B5" s="85"/>
    </row>
    <row r="6" spans="1:13" ht="16.5" customHeight="1" x14ac:dyDescent="0.5">
      <c r="A6" s="41"/>
      <c r="B6" s="85"/>
      <c r="E6" s="36"/>
      <c r="F6" s="36"/>
      <c r="G6" s="36"/>
      <c r="H6" s="118" t="s">
        <v>89</v>
      </c>
      <c r="I6" s="118"/>
      <c r="J6" s="118"/>
      <c r="K6" s="118"/>
      <c r="L6" s="118"/>
      <c r="M6" s="118"/>
    </row>
    <row r="7" spans="1:13" ht="16.5" customHeight="1" x14ac:dyDescent="0.5">
      <c r="A7" s="41"/>
      <c r="B7" s="85"/>
      <c r="C7" s="85"/>
      <c r="D7" s="85"/>
      <c r="E7" s="120" t="s">
        <v>124</v>
      </c>
      <c r="F7" s="120"/>
      <c r="G7" s="120"/>
      <c r="H7" s="120"/>
      <c r="I7" s="120"/>
      <c r="J7" s="120"/>
      <c r="K7" s="120"/>
      <c r="L7" s="120"/>
      <c r="M7" s="120"/>
    </row>
    <row r="8" spans="1:13" s="85" customFormat="1" ht="16.5" customHeight="1" x14ac:dyDescent="0.5">
      <c r="B8" s="89"/>
      <c r="C8" s="27"/>
      <c r="D8" s="20"/>
      <c r="E8" s="27" t="s">
        <v>96</v>
      </c>
      <c r="F8" s="20"/>
      <c r="G8" s="27"/>
      <c r="H8" s="4"/>
      <c r="I8" s="27"/>
      <c r="J8" s="27"/>
      <c r="K8" s="90" t="s">
        <v>125</v>
      </c>
      <c r="L8" s="90"/>
      <c r="M8" s="27"/>
    </row>
    <row r="9" spans="1:13" s="85" customFormat="1" ht="16.5" customHeight="1" x14ac:dyDescent="0.5">
      <c r="B9" s="89"/>
      <c r="C9" s="27"/>
      <c r="D9" s="20"/>
      <c r="E9" s="27" t="s">
        <v>126</v>
      </c>
      <c r="F9" s="20"/>
      <c r="G9" s="27" t="s">
        <v>104</v>
      </c>
      <c r="H9" s="27"/>
      <c r="I9" s="27"/>
      <c r="J9" s="27"/>
      <c r="K9" s="91" t="s">
        <v>127</v>
      </c>
      <c r="L9" s="90"/>
      <c r="M9" s="27" t="s">
        <v>95</v>
      </c>
    </row>
    <row r="10" spans="1:13" s="85" customFormat="1" ht="16.5" customHeight="1" x14ac:dyDescent="0.5">
      <c r="B10" s="29"/>
      <c r="D10" s="20"/>
      <c r="E10" s="22" t="s">
        <v>111</v>
      </c>
      <c r="F10" s="20"/>
      <c r="G10" s="22" t="s">
        <v>128</v>
      </c>
      <c r="H10" s="27"/>
      <c r="I10" s="22" t="s">
        <v>59</v>
      </c>
      <c r="J10" s="27"/>
      <c r="K10" s="22" t="s">
        <v>115</v>
      </c>
      <c r="L10" s="90"/>
      <c r="M10" s="22" t="s">
        <v>116</v>
      </c>
    </row>
    <row r="11" spans="1:13" s="85" customFormat="1" ht="16.5" customHeight="1" x14ac:dyDescent="0.5">
      <c r="A11" s="62"/>
      <c r="B11" s="10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 s="85" customFormat="1" ht="16.5" customHeight="1" x14ac:dyDescent="0.5">
      <c r="A12" s="62" t="s">
        <v>118</v>
      </c>
      <c r="B12" s="10"/>
      <c r="C12" s="31"/>
      <c r="D12" s="31"/>
      <c r="E12" s="31">
        <v>650060</v>
      </c>
      <c r="F12" s="31"/>
      <c r="G12" s="31">
        <v>132612</v>
      </c>
      <c r="H12" s="31"/>
      <c r="I12" s="31">
        <v>-420616</v>
      </c>
      <c r="J12" s="31"/>
      <c r="K12" s="31">
        <v>0</v>
      </c>
      <c r="L12" s="31"/>
      <c r="M12" s="31">
        <f>SUM(K12,I12,G12,E12)</f>
        <v>362056</v>
      </c>
    </row>
    <row r="13" spans="1:13" s="85" customFormat="1" ht="6" customHeight="1" x14ac:dyDescent="0.5">
      <c r="A13" s="62"/>
      <c r="B13" s="10"/>
      <c r="C13" s="31"/>
      <c r="D13" s="31"/>
      <c r="E13" s="31"/>
      <c r="F13" s="31"/>
      <c r="G13" s="31"/>
      <c r="H13" s="27"/>
      <c r="I13" s="31"/>
      <c r="J13" s="27"/>
      <c r="K13" s="31"/>
      <c r="L13" s="27"/>
      <c r="M13" s="31"/>
    </row>
    <row r="14" spans="1:13" s="85" customFormat="1" ht="16.5" customHeight="1" x14ac:dyDescent="0.5">
      <c r="A14" s="62" t="s">
        <v>119</v>
      </c>
      <c r="C14" s="31"/>
      <c r="D14" s="31"/>
      <c r="E14" s="31"/>
      <c r="F14" s="31"/>
      <c r="G14" s="31"/>
      <c r="M14" s="31"/>
    </row>
    <row r="15" spans="1:13" s="85" customFormat="1" ht="16.5" customHeight="1" x14ac:dyDescent="0.5">
      <c r="A15" s="3" t="s">
        <v>129</v>
      </c>
      <c r="B15" s="10"/>
      <c r="C15" s="31"/>
      <c r="D15" s="31"/>
      <c r="E15" s="31">
        <v>0</v>
      </c>
      <c r="F15" s="31"/>
      <c r="G15" s="31">
        <v>0</v>
      </c>
      <c r="H15" s="31"/>
      <c r="I15" s="31">
        <v>-7221</v>
      </c>
      <c r="J15" s="31"/>
      <c r="K15" s="31">
        <v>0</v>
      </c>
      <c r="M15" s="31">
        <f>SUM(I15:L15)</f>
        <v>-7221</v>
      </c>
    </row>
    <row r="16" spans="1:13" ht="16.5" customHeight="1" x14ac:dyDescent="0.5">
      <c r="A16" s="3"/>
      <c r="B16" s="3"/>
      <c r="E16" s="88"/>
      <c r="G16" s="88"/>
      <c r="I16" s="88"/>
      <c r="K16" s="88"/>
      <c r="M16" s="88"/>
    </row>
    <row r="17" spans="1:13" ht="16.5" customHeight="1" thickBot="1" x14ac:dyDescent="0.55000000000000004">
      <c r="A17" s="62" t="s">
        <v>121</v>
      </c>
      <c r="B17" s="10"/>
      <c r="E17" s="5">
        <f>SUM(E12:E15)</f>
        <v>650060</v>
      </c>
      <c r="G17" s="5">
        <f>SUM(G12:G15)</f>
        <v>132612</v>
      </c>
      <c r="I17" s="5">
        <f>SUM(I12:I15)</f>
        <v>-427837</v>
      </c>
      <c r="K17" s="5">
        <f>SUM(K12:K15)</f>
        <v>0</v>
      </c>
      <c r="M17" s="5">
        <f>SUM(M12:M15)</f>
        <v>354835</v>
      </c>
    </row>
    <row r="18" spans="1:13" ht="16.5" customHeight="1" thickTop="1" x14ac:dyDescent="0.5">
      <c r="A18" s="62"/>
      <c r="B18" s="10"/>
    </row>
    <row r="19" spans="1:13" ht="16.5" customHeight="1" x14ac:dyDescent="0.5">
      <c r="A19" s="62"/>
      <c r="B19" s="10"/>
    </row>
    <row r="20" spans="1:13" s="85" customFormat="1" ht="16.5" customHeight="1" x14ac:dyDescent="0.5">
      <c r="A20" s="62" t="s">
        <v>122</v>
      </c>
      <c r="B20" s="10"/>
      <c r="C20" s="31"/>
      <c r="D20" s="31"/>
      <c r="E20" s="31">
        <v>650060</v>
      </c>
      <c r="F20" s="31"/>
      <c r="G20" s="31">
        <v>132612</v>
      </c>
      <c r="H20" s="31"/>
      <c r="I20" s="31">
        <v>-457083</v>
      </c>
      <c r="J20" s="31"/>
      <c r="K20" s="31">
        <v>0</v>
      </c>
      <c r="L20" s="31"/>
      <c r="M20" s="31">
        <f>SUM(K20,I20,G20,E20)</f>
        <v>325589</v>
      </c>
    </row>
    <row r="21" spans="1:13" s="85" customFormat="1" ht="6" customHeight="1" x14ac:dyDescent="0.5">
      <c r="A21" s="62"/>
      <c r="B21" s="10"/>
      <c r="C21" s="31"/>
      <c r="D21" s="31"/>
      <c r="E21" s="31"/>
      <c r="F21" s="31"/>
      <c r="G21" s="31"/>
      <c r="H21" s="27"/>
      <c r="I21" s="31"/>
      <c r="J21" s="27"/>
      <c r="K21" s="31"/>
      <c r="L21" s="27"/>
      <c r="M21" s="31"/>
    </row>
    <row r="22" spans="1:13" s="85" customFormat="1" ht="16.5" customHeight="1" x14ac:dyDescent="0.5">
      <c r="A22" s="62" t="s">
        <v>119</v>
      </c>
      <c r="C22" s="31"/>
      <c r="D22" s="31"/>
      <c r="E22" s="31"/>
      <c r="F22" s="31"/>
      <c r="G22" s="31"/>
      <c r="M22" s="31"/>
    </row>
    <row r="23" spans="1:13" s="85" customFormat="1" ht="16.5" customHeight="1" x14ac:dyDescent="0.5">
      <c r="A23" s="3" t="s">
        <v>129</v>
      </c>
      <c r="B23" s="10"/>
      <c r="C23" s="31"/>
      <c r="D23" s="31"/>
      <c r="E23" s="31">
        <v>0</v>
      </c>
      <c r="F23" s="31"/>
      <c r="G23" s="31">
        <v>0</v>
      </c>
      <c r="H23" s="31"/>
      <c r="I23" s="31">
        <v>-5588</v>
      </c>
      <c r="J23" s="31"/>
      <c r="K23" s="31">
        <v>0</v>
      </c>
      <c r="M23" s="31">
        <f>SUM(I23:L23)</f>
        <v>-5588</v>
      </c>
    </row>
    <row r="24" spans="1:13" ht="16.5" customHeight="1" x14ac:dyDescent="0.5">
      <c r="A24" s="3"/>
      <c r="B24" s="3"/>
      <c r="E24" s="88"/>
      <c r="G24" s="88"/>
      <c r="I24" s="88"/>
      <c r="K24" s="88"/>
      <c r="M24" s="88"/>
    </row>
    <row r="25" spans="1:13" ht="16.5" customHeight="1" thickBot="1" x14ac:dyDescent="0.55000000000000004">
      <c r="A25" s="62" t="s">
        <v>123</v>
      </c>
      <c r="B25" s="10"/>
      <c r="E25" s="5">
        <f>SUM(E20:E23)</f>
        <v>650060</v>
      </c>
      <c r="G25" s="5">
        <f>SUM(G20:G23)</f>
        <v>132612</v>
      </c>
      <c r="I25" s="5">
        <f>SUM(I20:I23)</f>
        <v>-462671</v>
      </c>
      <c r="K25" s="5">
        <f>SUM(K20:K23)</f>
        <v>0</v>
      </c>
      <c r="M25" s="5">
        <f>SUM(M20:M23)</f>
        <v>320001</v>
      </c>
    </row>
    <row r="26" spans="1:13" ht="16.5" customHeight="1" thickTop="1" x14ac:dyDescent="0.5">
      <c r="A26" s="62"/>
      <c r="B26" s="10"/>
    </row>
    <row r="27" spans="1:13" ht="16.5" customHeight="1" x14ac:dyDescent="0.5">
      <c r="A27" s="62"/>
      <c r="B27" s="10"/>
    </row>
    <row r="28" spans="1:13" ht="16.5" customHeight="1" x14ac:dyDescent="0.5">
      <c r="A28" s="62"/>
      <c r="B28" s="10"/>
    </row>
    <row r="29" spans="1:13" ht="16.5" customHeight="1" x14ac:dyDescent="0.5">
      <c r="A29" s="62"/>
      <c r="B29" s="10"/>
    </row>
    <row r="30" spans="1:13" ht="16.5" customHeight="1" x14ac:dyDescent="0.5">
      <c r="A30" s="62"/>
      <c r="B30" s="10"/>
    </row>
    <row r="31" spans="1:13" ht="16.5" customHeight="1" x14ac:dyDescent="0.5">
      <c r="A31" s="62"/>
      <c r="B31" s="10"/>
    </row>
    <row r="32" spans="1:13" ht="16.5" customHeight="1" x14ac:dyDescent="0.5">
      <c r="A32" s="62"/>
      <c r="B32" s="10"/>
    </row>
    <row r="33" spans="1:13" ht="19.5" customHeight="1" x14ac:dyDescent="0.5">
      <c r="A33" s="62"/>
      <c r="B33" s="10"/>
    </row>
    <row r="34" spans="1:13" ht="22.35" customHeight="1" x14ac:dyDescent="0.5">
      <c r="A34" s="92" t="s">
        <v>33</v>
      </c>
      <c r="B34" s="92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</sheetData>
  <mergeCells count="2">
    <mergeCell ref="H6:M6"/>
    <mergeCell ref="E7:M7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617B6-7952-4FE4-AF27-D4524D8519A3}">
  <sheetPr>
    <tabColor rgb="FF002060"/>
  </sheetPr>
  <dimension ref="A1:M110"/>
  <sheetViews>
    <sheetView showZeros="0" tabSelected="1" topLeftCell="A64" zoomScale="115" zoomScaleNormal="115" zoomScaleSheetLayoutView="85" zoomScalePageLayoutView="90" workbookViewId="0">
      <selection activeCell="K79" sqref="K79"/>
    </sheetView>
  </sheetViews>
  <sheetFormatPr defaultColWidth="9.140625" defaultRowHeight="16.5" customHeight="1" x14ac:dyDescent="0.5"/>
  <cols>
    <col min="1" max="3" width="1.7109375" style="32" customWidth="1"/>
    <col min="4" max="4" width="42.5703125" style="32" customWidth="1"/>
    <col min="5" max="5" width="5.85546875" style="33" customWidth="1"/>
    <col min="6" max="6" width="0.7109375" style="32" customWidth="1"/>
    <col min="7" max="7" width="13.140625" style="31" bestFit="1" customWidth="1"/>
    <col min="8" max="8" width="0.7109375" style="31" customWidth="1"/>
    <col min="9" max="9" width="13.140625" style="31" bestFit="1" customWidth="1"/>
    <col min="10" max="10" width="0.7109375" style="31" customWidth="1"/>
    <col min="11" max="11" width="13.140625" style="31" bestFit="1" customWidth="1"/>
    <col min="12" max="12" width="0.7109375" style="31" customWidth="1"/>
    <col min="13" max="13" width="13.140625" style="31" bestFit="1" customWidth="1"/>
    <col min="14" max="14" width="9.140625" style="32" customWidth="1"/>
    <col min="15" max="16384" width="9.140625" style="32"/>
  </cols>
  <sheetData>
    <row r="1" spans="1:13" ht="16.5" customHeight="1" x14ac:dyDescent="0.5">
      <c r="A1" s="34" t="s">
        <v>0</v>
      </c>
      <c r="B1" s="34"/>
      <c r="C1" s="34"/>
      <c r="D1" s="34"/>
    </row>
    <row r="2" spans="1:13" s="34" customFormat="1" ht="16.5" customHeight="1" x14ac:dyDescent="0.5">
      <c r="A2" s="30" t="s">
        <v>130</v>
      </c>
      <c r="B2" s="30"/>
      <c r="C2" s="30"/>
      <c r="D2" s="30"/>
      <c r="E2" s="29"/>
      <c r="F2" s="28"/>
      <c r="G2" s="27"/>
      <c r="H2" s="27"/>
      <c r="I2" s="27"/>
      <c r="J2" s="27"/>
      <c r="K2" s="27"/>
      <c r="L2" s="27"/>
      <c r="M2" s="27"/>
    </row>
    <row r="3" spans="1:13" s="34" customFormat="1" ht="16.5" customHeight="1" x14ac:dyDescent="0.5">
      <c r="A3" s="26" t="s">
        <v>66</v>
      </c>
      <c r="B3" s="26"/>
      <c r="C3" s="26"/>
      <c r="D3" s="26"/>
      <c r="E3" s="25"/>
      <c r="F3" s="24"/>
      <c r="G3" s="22"/>
      <c r="H3" s="22"/>
      <c r="I3" s="22"/>
      <c r="J3" s="22"/>
      <c r="K3" s="22"/>
      <c r="L3" s="22"/>
      <c r="M3" s="22"/>
    </row>
    <row r="4" spans="1:13" s="34" customFormat="1" ht="16.5" customHeight="1" x14ac:dyDescent="0.5">
      <c r="A4" s="30"/>
      <c r="B4" s="30"/>
      <c r="C4" s="30"/>
      <c r="D4" s="30"/>
      <c r="E4" s="29"/>
      <c r="F4" s="28"/>
      <c r="G4" s="23"/>
      <c r="H4" s="23"/>
      <c r="I4" s="23"/>
      <c r="J4" s="23"/>
      <c r="K4" s="23"/>
      <c r="L4" s="23"/>
      <c r="M4" s="23"/>
    </row>
    <row r="5" spans="1:13" s="34" customFormat="1" ht="16.5" customHeight="1" x14ac:dyDescent="0.5">
      <c r="A5" s="30"/>
      <c r="B5" s="30"/>
      <c r="C5" s="30"/>
      <c r="D5" s="30"/>
      <c r="E5" s="29"/>
      <c r="F5" s="28"/>
      <c r="G5" s="27"/>
      <c r="H5" s="27"/>
      <c r="I5" s="27"/>
      <c r="J5" s="27"/>
      <c r="K5" s="27"/>
      <c r="L5" s="27"/>
      <c r="M5" s="27"/>
    </row>
    <row r="6" spans="1:13" s="34" customFormat="1" ht="16.5" customHeight="1" x14ac:dyDescent="0.5">
      <c r="A6" s="30"/>
      <c r="B6" s="30"/>
      <c r="C6" s="30"/>
      <c r="D6" s="30"/>
      <c r="E6" s="29"/>
      <c r="F6" s="28"/>
      <c r="G6" s="118" t="s">
        <v>67</v>
      </c>
      <c r="H6" s="118"/>
      <c r="I6" s="118"/>
      <c r="J6" s="118"/>
      <c r="K6" s="118"/>
      <c r="L6" s="118"/>
      <c r="M6" s="118"/>
    </row>
    <row r="7" spans="1:13" s="34" customFormat="1" ht="16.5" customHeight="1" x14ac:dyDescent="0.5">
      <c r="A7" s="30"/>
      <c r="B7" s="30"/>
      <c r="C7" s="30"/>
      <c r="D7" s="30"/>
      <c r="E7" s="29"/>
      <c r="F7" s="28"/>
      <c r="G7" s="115" t="s">
        <v>4</v>
      </c>
      <c r="H7" s="116"/>
      <c r="I7" s="116"/>
      <c r="J7" s="21"/>
      <c r="K7" s="115" t="s">
        <v>5</v>
      </c>
      <c r="L7" s="116"/>
      <c r="M7" s="116"/>
    </row>
    <row r="8" spans="1:13" s="34" customFormat="1" ht="16.5" customHeight="1" x14ac:dyDescent="0.5">
      <c r="E8" s="33"/>
      <c r="F8" s="33"/>
      <c r="G8" s="117" t="s">
        <v>6</v>
      </c>
      <c r="H8" s="117"/>
      <c r="I8" s="117"/>
      <c r="J8" s="21"/>
      <c r="K8" s="117" t="s">
        <v>6</v>
      </c>
      <c r="L8" s="117"/>
      <c r="M8" s="117"/>
    </row>
    <row r="9" spans="1:13" s="34" customFormat="1" ht="16.5" customHeight="1" x14ac:dyDescent="0.5">
      <c r="E9" s="33"/>
      <c r="F9" s="33"/>
      <c r="G9" s="20" t="s">
        <v>9</v>
      </c>
      <c r="H9" s="31"/>
      <c r="I9" s="20" t="s">
        <v>9</v>
      </c>
      <c r="J9" s="31"/>
      <c r="K9" s="20" t="s">
        <v>9</v>
      </c>
      <c r="L9" s="31"/>
      <c r="M9" s="20" t="s">
        <v>9</v>
      </c>
    </row>
    <row r="10" spans="1:13" s="34" customFormat="1" ht="16.5" customHeight="1" x14ac:dyDescent="0.5">
      <c r="E10" s="19" t="s">
        <v>11</v>
      </c>
      <c r="F10" s="33"/>
      <c r="G10" s="18" t="s">
        <v>12</v>
      </c>
      <c r="H10" s="20"/>
      <c r="I10" s="18" t="s">
        <v>13</v>
      </c>
      <c r="J10" s="20"/>
      <c r="K10" s="18" t="s">
        <v>12</v>
      </c>
      <c r="L10" s="20"/>
      <c r="M10" s="18" t="s">
        <v>13</v>
      </c>
    </row>
    <row r="11" spans="1:13" s="34" customFormat="1" ht="16.5" customHeight="1" x14ac:dyDescent="0.5">
      <c r="A11" s="34" t="s">
        <v>131</v>
      </c>
      <c r="B11" s="17"/>
      <c r="C11" s="32"/>
      <c r="D11" s="32"/>
      <c r="E11" s="16"/>
      <c r="F11" s="29"/>
      <c r="G11" s="15"/>
      <c r="H11" s="27"/>
      <c r="I11" s="15"/>
      <c r="J11" s="27"/>
      <c r="K11" s="15"/>
      <c r="L11" s="27"/>
      <c r="M11" s="15"/>
    </row>
    <row r="12" spans="1:13" s="34" customFormat="1" ht="16.5" customHeight="1" x14ac:dyDescent="0.5">
      <c r="A12" s="32" t="s">
        <v>75</v>
      </c>
      <c r="C12" s="32"/>
      <c r="D12" s="32"/>
      <c r="E12" s="16"/>
      <c r="F12" s="29"/>
      <c r="G12" s="31">
        <f>'5(3M)'!E40</f>
        <v>-3304</v>
      </c>
      <c r="H12" s="15"/>
      <c r="I12" s="31">
        <v>2157</v>
      </c>
      <c r="J12" s="15"/>
      <c r="K12" s="31">
        <v>-5588</v>
      </c>
      <c r="L12" s="15"/>
      <c r="M12" s="31">
        <v>-7225</v>
      </c>
    </row>
    <row r="13" spans="1:13" ht="16.5" customHeight="1" x14ac:dyDescent="0.5">
      <c r="A13" s="32" t="s">
        <v>132</v>
      </c>
      <c r="B13" s="34"/>
      <c r="E13" s="16"/>
      <c r="F13" s="29"/>
      <c r="G13" s="15"/>
      <c r="H13" s="15"/>
      <c r="I13" s="15"/>
      <c r="J13" s="15"/>
      <c r="K13" s="15"/>
      <c r="L13" s="15"/>
      <c r="M13" s="15"/>
    </row>
    <row r="14" spans="1:13" ht="16.5" customHeight="1" x14ac:dyDescent="0.5">
      <c r="A14" s="34"/>
      <c r="B14" s="32" t="s">
        <v>133</v>
      </c>
      <c r="F14" s="29"/>
      <c r="G14" s="31">
        <v>1092</v>
      </c>
      <c r="H14" s="15"/>
      <c r="I14" s="31">
        <v>7422</v>
      </c>
      <c r="J14" s="15"/>
      <c r="K14" s="31">
        <v>390</v>
      </c>
      <c r="L14" s="15"/>
      <c r="M14" s="31">
        <v>10</v>
      </c>
    </row>
    <row r="15" spans="1:13" ht="16.5" customHeight="1" x14ac:dyDescent="0.5">
      <c r="A15" s="34"/>
      <c r="B15" s="32" t="s">
        <v>177</v>
      </c>
      <c r="E15" s="33">
        <v>12</v>
      </c>
      <c r="F15" s="29"/>
      <c r="G15" s="31">
        <v>-154</v>
      </c>
      <c r="H15" s="15"/>
      <c r="I15" s="31">
        <v>0</v>
      </c>
      <c r="J15" s="15"/>
      <c r="K15" s="31">
        <v>-175</v>
      </c>
      <c r="L15" s="15"/>
      <c r="M15" s="31">
        <v>0</v>
      </c>
    </row>
    <row r="16" spans="1:13" ht="16.5" customHeight="1" x14ac:dyDescent="0.5">
      <c r="A16" s="34"/>
      <c r="B16" s="32" t="s">
        <v>168</v>
      </c>
      <c r="E16" s="16"/>
      <c r="F16" s="29"/>
      <c r="G16" s="31">
        <v>309</v>
      </c>
      <c r="H16" s="15"/>
      <c r="I16" s="31">
        <v>65</v>
      </c>
      <c r="J16" s="15"/>
      <c r="K16" s="31">
        <v>302</v>
      </c>
      <c r="L16" s="15"/>
      <c r="M16" s="31">
        <v>118</v>
      </c>
    </row>
    <row r="17" spans="1:13" ht="16.5" customHeight="1" x14ac:dyDescent="0.5">
      <c r="A17" s="34"/>
      <c r="B17" s="32" t="s">
        <v>171</v>
      </c>
      <c r="F17" s="29"/>
      <c r="G17" s="31">
        <v>0</v>
      </c>
      <c r="H17" s="15"/>
      <c r="I17" s="31">
        <v>300</v>
      </c>
      <c r="J17" s="15"/>
      <c r="K17" s="31">
        <v>0</v>
      </c>
      <c r="L17" s="15"/>
      <c r="M17" s="31">
        <v>0</v>
      </c>
    </row>
    <row r="18" spans="1:13" ht="16.5" customHeight="1" x14ac:dyDescent="0.5">
      <c r="A18" s="34"/>
      <c r="B18" s="32" t="s">
        <v>134</v>
      </c>
      <c r="F18" s="29"/>
      <c r="G18" s="31">
        <v>0</v>
      </c>
      <c r="H18" s="15"/>
      <c r="I18" s="31">
        <v>600</v>
      </c>
      <c r="J18" s="15"/>
      <c r="K18" s="31">
        <v>0</v>
      </c>
      <c r="L18" s="15"/>
      <c r="M18" s="31">
        <v>0</v>
      </c>
    </row>
    <row r="19" spans="1:13" ht="16.5" customHeight="1" x14ac:dyDescent="0.5">
      <c r="A19" s="34"/>
      <c r="B19" s="32" t="s">
        <v>135</v>
      </c>
      <c r="F19" s="29"/>
      <c r="G19" s="31">
        <v>0</v>
      </c>
      <c r="H19" s="15"/>
      <c r="I19" s="31">
        <v>1120</v>
      </c>
      <c r="J19" s="15"/>
      <c r="K19" s="31">
        <v>0</v>
      </c>
      <c r="L19" s="15"/>
      <c r="M19" s="31">
        <v>0</v>
      </c>
    </row>
    <row r="20" spans="1:13" ht="16.5" customHeight="1" x14ac:dyDescent="0.5">
      <c r="A20" s="34"/>
      <c r="B20" s="32" t="s">
        <v>45</v>
      </c>
      <c r="F20" s="29"/>
      <c r="G20" s="31">
        <v>139</v>
      </c>
      <c r="H20" s="15"/>
      <c r="I20" s="31">
        <v>107</v>
      </c>
      <c r="J20" s="15"/>
      <c r="K20" s="31">
        <v>99</v>
      </c>
      <c r="L20" s="15"/>
      <c r="M20" s="31">
        <v>19</v>
      </c>
    </row>
    <row r="21" spans="1:13" ht="16.5" customHeight="1" x14ac:dyDescent="0.5">
      <c r="A21" s="34"/>
      <c r="B21" s="32" t="s">
        <v>136</v>
      </c>
      <c r="E21" s="33" t="s">
        <v>164</v>
      </c>
      <c r="F21" s="29"/>
      <c r="G21" s="31">
        <v>3670</v>
      </c>
      <c r="H21" s="15"/>
      <c r="I21" s="31">
        <v>-3138</v>
      </c>
      <c r="J21" s="15"/>
      <c r="K21" s="31">
        <v>0</v>
      </c>
      <c r="L21" s="15"/>
      <c r="M21" s="31">
        <v>0</v>
      </c>
    </row>
    <row r="22" spans="1:13" ht="16.5" customHeight="1" x14ac:dyDescent="0.5">
      <c r="A22" s="34"/>
      <c r="B22" s="32" t="s">
        <v>210</v>
      </c>
      <c r="E22" s="33">
        <v>7</v>
      </c>
      <c r="F22" s="29"/>
      <c r="G22" s="31">
        <v>-1040</v>
      </c>
      <c r="I22" s="31">
        <v>0</v>
      </c>
      <c r="K22" s="31">
        <v>-3084</v>
      </c>
      <c r="M22" s="31">
        <v>0</v>
      </c>
    </row>
    <row r="23" spans="1:13" ht="16.5" customHeight="1" x14ac:dyDescent="0.5">
      <c r="F23" s="33"/>
      <c r="H23" s="15"/>
      <c r="J23" s="15"/>
      <c r="L23" s="15"/>
    </row>
    <row r="24" spans="1:13" ht="16.5" customHeight="1" x14ac:dyDescent="0.5">
      <c r="A24" s="32" t="s">
        <v>137</v>
      </c>
      <c r="D24" s="34"/>
      <c r="E24" s="16"/>
      <c r="F24" s="29"/>
      <c r="H24" s="15"/>
      <c r="J24" s="15"/>
      <c r="L24" s="15"/>
    </row>
    <row r="25" spans="1:13" ht="16.5" customHeight="1" x14ac:dyDescent="0.5">
      <c r="A25" s="34"/>
      <c r="B25" s="17" t="s">
        <v>138</v>
      </c>
      <c r="E25" s="16"/>
      <c r="F25" s="29"/>
      <c r="G25" s="31">
        <v>20654</v>
      </c>
      <c r="H25" s="15"/>
      <c r="I25" s="31">
        <v>-68205</v>
      </c>
      <c r="J25" s="15"/>
      <c r="K25" s="31">
        <v>-289</v>
      </c>
      <c r="L25" s="15"/>
      <c r="M25" s="31">
        <v>-72</v>
      </c>
    </row>
    <row r="26" spans="1:13" ht="16.5" customHeight="1" x14ac:dyDescent="0.5">
      <c r="A26" s="34"/>
      <c r="B26" s="17" t="s">
        <v>139</v>
      </c>
      <c r="E26" s="16"/>
      <c r="F26" s="29"/>
      <c r="G26" s="31">
        <v>0</v>
      </c>
      <c r="H26" s="15"/>
      <c r="I26" s="31">
        <v>1778</v>
      </c>
      <c r="J26" s="15"/>
      <c r="K26" s="31">
        <v>0</v>
      </c>
      <c r="L26" s="15"/>
      <c r="M26" s="31">
        <v>0</v>
      </c>
    </row>
    <row r="27" spans="1:13" ht="16.5" customHeight="1" x14ac:dyDescent="0.5">
      <c r="A27" s="34"/>
      <c r="B27" s="17" t="s">
        <v>140</v>
      </c>
      <c r="E27" s="16"/>
      <c r="F27" s="29"/>
      <c r="G27" s="31">
        <v>-65</v>
      </c>
      <c r="H27" s="15"/>
      <c r="I27" s="31">
        <v>3113</v>
      </c>
      <c r="J27" s="15"/>
      <c r="K27" s="31">
        <v>-236</v>
      </c>
      <c r="L27" s="15"/>
      <c r="M27" s="31">
        <v>-409</v>
      </c>
    </row>
    <row r="28" spans="1:13" ht="16.5" customHeight="1" x14ac:dyDescent="0.5">
      <c r="A28" s="34"/>
      <c r="B28" s="32" t="s">
        <v>141</v>
      </c>
      <c r="E28" s="16"/>
      <c r="F28" s="29"/>
      <c r="G28" s="31">
        <v>-163</v>
      </c>
      <c r="H28" s="15"/>
      <c r="I28" s="31">
        <v>-1070</v>
      </c>
      <c r="J28" s="15"/>
      <c r="K28" s="31">
        <v>68</v>
      </c>
      <c r="L28" s="15"/>
      <c r="M28" s="31">
        <v>-196</v>
      </c>
    </row>
    <row r="29" spans="1:13" ht="16.5" customHeight="1" x14ac:dyDescent="0.5">
      <c r="A29" s="34"/>
      <c r="B29" s="17" t="s">
        <v>191</v>
      </c>
      <c r="E29" s="16"/>
      <c r="F29" s="29"/>
      <c r="G29" s="31">
        <v>-500</v>
      </c>
      <c r="H29" s="15"/>
      <c r="I29" s="31">
        <v>0</v>
      </c>
      <c r="J29" s="15"/>
      <c r="K29" s="31">
        <v>0</v>
      </c>
      <c r="L29" s="15"/>
      <c r="M29" s="31">
        <v>0</v>
      </c>
    </row>
    <row r="30" spans="1:13" ht="16.5" customHeight="1" x14ac:dyDescent="0.5">
      <c r="A30" s="34"/>
      <c r="B30" s="32" t="s">
        <v>142</v>
      </c>
      <c r="E30" s="16"/>
      <c r="F30" s="29"/>
      <c r="G30" s="31">
        <v>218</v>
      </c>
      <c r="H30" s="15"/>
      <c r="I30" s="31">
        <v>112</v>
      </c>
      <c r="J30" s="15"/>
      <c r="K30" s="31">
        <v>0</v>
      </c>
      <c r="L30" s="15"/>
      <c r="M30" s="31">
        <v>112</v>
      </c>
    </row>
    <row r="31" spans="1:13" ht="16.5" customHeight="1" x14ac:dyDescent="0.5">
      <c r="A31" s="34"/>
      <c r="B31" s="17" t="s">
        <v>143</v>
      </c>
      <c r="E31" s="16"/>
      <c r="F31" s="29"/>
      <c r="G31" s="31">
        <v>-8827</v>
      </c>
      <c r="H31" s="15"/>
      <c r="I31" s="31">
        <v>67747</v>
      </c>
      <c r="J31" s="15"/>
      <c r="K31" s="31">
        <v>-877</v>
      </c>
      <c r="L31" s="15"/>
      <c r="M31" s="31">
        <v>-6</v>
      </c>
    </row>
    <row r="32" spans="1:13" ht="16.5" customHeight="1" x14ac:dyDescent="0.5">
      <c r="A32" s="34"/>
      <c r="B32" s="17" t="s">
        <v>144</v>
      </c>
      <c r="E32" s="16"/>
      <c r="F32" s="29"/>
      <c r="G32" s="31">
        <v>4749</v>
      </c>
      <c r="H32" s="15"/>
      <c r="I32" s="31">
        <v>617</v>
      </c>
      <c r="J32" s="15"/>
      <c r="K32" s="31">
        <v>0</v>
      </c>
      <c r="L32" s="15"/>
      <c r="M32" s="31">
        <v>0</v>
      </c>
    </row>
    <row r="33" spans="1:13" ht="16.5" customHeight="1" x14ac:dyDescent="0.5">
      <c r="A33" s="34"/>
      <c r="B33" s="32" t="s">
        <v>145</v>
      </c>
      <c r="E33" s="16"/>
      <c r="F33" s="29"/>
      <c r="G33" s="31">
        <v>-1103</v>
      </c>
      <c r="H33" s="15"/>
      <c r="I33" s="31">
        <v>537</v>
      </c>
      <c r="J33" s="15"/>
      <c r="K33" s="31">
        <v>-1</v>
      </c>
      <c r="L33" s="15"/>
      <c r="M33" s="31">
        <v>0</v>
      </c>
    </row>
    <row r="34" spans="1:13" ht="16.5" customHeight="1" x14ac:dyDescent="0.5">
      <c r="A34" s="34"/>
      <c r="B34" s="32" t="s">
        <v>146</v>
      </c>
      <c r="E34" s="16"/>
      <c r="F34" s="29"/>
      <c r="G34" s="36">
        <v>1350</v>
      </c>
      <c r="H34" s="15"/>
      <c r="I34" s="36">
        <v>-592</v>
      </c>
      <c r="J34" s="15"/>
      <c r="K34" s="36">
        <v>83</v>
      </c>
      <c r="L34" s="15"/>
      <c r="M34" s="36">
        <v>47</v>
      </c>
    </row>
    <row r="35" spans="1:13" ht="16.5" customHeight="1" x14ac:dyDescent="0.5">
      <c r="A35" s="34"/>
      <c r="B35" s="17"/>
      <c r="E35" s="16"/>
      <c r="F35" s="29"/>
      <c r="G35" s="15"/>
      <c r="H35" s="27"/>
      <c r="I35" s="15"/>
      <c r="J35" s="27"/>
      <c r="K35" s="15"/>
      <c r="L35" s="27"/>
      <c r="M35" s="15"/>
    </row>
    <row r="36" spans="1:13" ht="16.5" customHeight="1" x14ac:dyDescent="0.5">
      <c r="A36" s="32" t="s">
        <v>179</v>
      </c>
      <c r="E36" s="16"/>
      <c r="F36" s="29"/>
      <c r="G36" s="31">
        <f>SUM(G12:G34)</f>
        <v>17025</v>
      </c>
      <c r="I36" s="31">
        <f>SUM(I12:I34)</f>
        <v>12670</v>
      </c>
      <c r="K36" s="31">
        <f>SUM(K12:K34)</f>
        <v>-9308</v>
      </c>
      <c r="M36" s="31">
        <f>SUM(M12:M34)</f>
        <v>-7602</v>
      </c>
    </row>
    <row r="37" spans="1:13" ht="16.5" customHeight="1" x14ac:dyDescent="0.5">
      <c r="A37" s="14" t="s">
        <v>147</v>
      </c>
      <c r="D37" s="32" t="s">
        <v>172</v>
      </c>
      <c r="E37" s="16"/>
      <c r="F37" s="29"/>
      <c r="G37" s="31">
        <v>0</v>
      </c>
      <c r="H37" s="27"/>
      <c r="I37" s="31">
        <v>0</v>
      </c>
      <c r="J37" s="27"/>
      <c r="K37" s="31">
        <v>27</v>
      </c>
      <c r="L37" s="27"/>
      <c r="M37" s="31">
        <v>0</v>
      </c>
    </row>
    <row r="38" spans="1:13" ht="16.5" customHeight="1" x14ac:dyDescent="0.5">
      <c r="A38" s="14"/>
      <c r="D38" s="32" t="s">
        <v>148</v>
      </c>
      <c r="E38" s="16"/>
      <c r="F38" s="29"/>
      <c r="G38" s="31">
        <v>0</v>
      </c>
      <c r="H38" s="27"/>
      <c r="I38" s="31">
        <v>133</v>
      </c>
      <c r="J38" s="27"/>
      <c r="K38" s="31">
        <v>0</v>
      </c>
      <c r="L38" s="27"/>
      <c r="M38" s="31">
        <v>0</v>
      </c>
    </row>
    <row r="39" spans="1:13" ht="16.5" customHeight="1" x14ac:dyDescent="0.5">
      <c r="A39" s="14" t="s">
        <v>149</v>
      </c>
      <c r="D39" s="32" t="s">
        <v>150</v>
      </c>
      <c r="E39" s="16"/>
      <c r="F39" s="29"/>
      <c r="G39" s="31">
        <v>-314</v>
      </c>
      <c r="I39" s="31">
        <v>-65</v>
      </c>
      <c r="K39" s="31">
        <v>-125</v>
      </c>
      <c r="M39" s="31">
        <v>0</v>
      </c>
    </row>
    <row r="40" spans="1:13" ht="16.5" customHeight="1" x14ac:dyDescent="0.5">
      <c r="A40" s="14"/>
      <c r="D40" s="32" t="s">
        <v>151</v>
      </c>
      <c r="E40" s="16"/>
      <c r="F40" s="29"/>
      <c r="G40" s="36">
        <v>-543</v>
      </c>
      <c r="H40" s="27"/>
      <c r="I40" s="36">
        <v>-2645</v>
      </c>
      <c r="J40" s="27"/>
      <c r="K40" s="36">
        <v>-1</v>
      </c>
      <c r="L40" s="27"/>
      <c r="M40" s="36">
        <v>0</v>
      </c>
    </row>
    <row r="41" spans="1:13" ht="16.5" customHeight="1" x14ac:dyDescent="0.5">
      <c r="A41" s="34"/>
      <c r="D41" s="34"/>
      <c r="E41" s="16"/>
      <c r="F41" s="29"/>
      <c r="G41" s="15"/>
      <c r="H41" s="27"/>
      <c r="I41" s="15"/>
      <c r="J41" s="27"/>
      <c r="K41" s="15"/>
      <c r="L41" s="27"/>
      <c r="M41" s="15"/>
    </row>
    <row r="42" spans="1:13" ht="16.5" customHeight="1" x14ac:dyDescent="0.5">
      <c r="A42" s="32" t="s">
        <v>152</v>
      </c>
      <c r="E42" s="16"/>
      <c r="F42" s="29"/>
      <c r="G42" s="36">
        <f>SUM(G36:G40)</f>
        <v>16168</v>
      </c>
      <c r="I42" s="36">
        <f>SUM(I36:I40)</f>
        <v>10093</v>
      </c>
      <c r="K42" s="36">
        <f>SUM(K36:K40)</f>
        <v>-9407</v>
      </c>
      <c r="M42" s="36">
        <f>SUM(M36:M40)</f>
        <v>-7602</v>
      </c>
    </row>
    <row r="43" spans="1:13" ht="16.5" customHeight="1" x14ac:dyDescent="0.5">
      <c r="A43" s="34"/>
      <c r="E43" s="16"/>
      <c r="F43" s="29"/>
    </row>
    <row r="44" spans="1:13" ht="16.5" customHeight="1" x14ac:dyDescent="0.5">
      <c r="A44" s="34"/>
      <c r="E44" s="16"/>
      <c r="F44" s="29"/>
    </row>
    <row r="45" spans="1:13" ht="11.25" customHeight="1" x14ac:dyDescent="0.5">
      <c r="A45" s="34"/>
      <c r="E45" s="16"/>
      <c r="F45" s="29"/>
    </row>
    <row r="46" spans="1:13" ht="16.5" customHeight="1" x14ac:dyDescent="0.5">
      <c r="A46" s="34"/>
      <c r="E46" s="16"/>
      <c r="F46" s="29"/>
    </row>
    <row r="47" spans="1:13" ht="16.5" customHeight="1" x14ac:dyDescent="0.5">
      <c r="A47" s="34"/>
      <c r="E47" s="16"/>
      <c r="F47" s="29"/>
    </row>
    <row r="48" spans="1:13" ht="16.5" customHeight="1" x14ac:dyDescent="0.5">
      <c r="A48" s="34"/>
      <c r="E48" s="16"/>
      <c r="F48" s="29"/>
    </row>
    <row r="49" spans="1:13" ht="18" customHeight="1" x14ac:dyDescent="0.5">
      <c r="A49" s="34"/>
      <c r="E49" s="16"/>
      <c r="F49" s="29"/>
    </row>
    <row r="50" spans="1:13" ht="13.5" customHeight="1" x14ac:dyDescent="0.5">
      <c r="A50" s="34"/>
      <c r="E50" s="16"/>
      <c r="F50" s="29"/>
    </row>
    <row r="51" spans="1:13" ht="16.5" customHeight="1" x14ac:dyDescent="0.5">
      <c r="A51" s="34"/>
      <c r="E51" s="16"/>
      <c r="F51" s="29"/>
    </row>
    <row r="52" spans="1:13" ht="16.5" customHeight="1" x14ac:dyDescent="0.5">
      <c r="A52" s="34"/>
      <c r="E52" s="16"/>
      <c r="F52" s="29"/>
    </row>
    <row r="53" spans="1:13" ht="16.5" customHeight="1" x14ac:dyDescent="0.5">
      <c r="A53" s="34"/>
      <c r="E53" s="16"/>
      <c r="F53" s="29"/>
    </row>
    <row r="54" spans="1:13" ht="16.5" customHeight="1" x14ac:dyDescent="0.5">
      <c r="A54" s="34"/>
      <c r="E54" s="16"/>
      <c r="F54" s="29"/>
    </row>
    <row r="55" spans="1:13" ht="22.35" customHeight="1" x14ac:dyDescent="0.5">
      <c r="A55" s="13" t="s">
        <v>33</v>
      </c>
      <c r="B55" s="13"/>
      <c r="C55" s="13"/>
      <c r="D55" s="13"/>
      <c r="E55" s="12"/>
      <c r="F55" s="25"/>
      <c r="G55" s="36"/>
      <c r="H55" s="36"/>
      <c r="I55" s="36"/>
      <c r="J55" s="36"/>
      <c r="K55" s="36"/>
      <c r="L55" s="36"/>
      <c r="M55" s="36"/>
    </row>
    <row r="56" spans="1:13" ht="16.5" customHeight="1" x14ac:dyDescent="0.5">
      <c r="A56" s="34" t="s">
        <v>0</v>
      </c>
      <c r="B56" s="34"/>
      <c r="C56" s="34"/>
      <c r="D56" s="34"/>
      <c r="E56" s="16"/>
      <c r="F56" s="29"/>
      <c r="G56" s="27"/>
      <c r="H56" s="27"/>
      <c r="I56" s="27"/>
      <c r="J56" s="27"/>
      <c r="K56" s="27"/>
      <c r="L56" s="27"/>
      <c r="M56" s="27"/>
    </row>
    <row r="57" spans="1:13" ht="16.5" customHeight="1" x14ac:dyDescent="0.5">
      <c r="A57" s="30" t="s">
        <v>184</v>
      </c>
      <c r="B57" s="34"/>
      <c r="C57" s="34"/>
      <c r="D57" s="34"/>
      <c r="E57" s="16"/>
      <c r="F57" s="29"/>
      <c r="G57" s="27"/>
      <c r="H57" s="27"/>
      <c r="I57" s="27"/>
      <c r="J57" s="27"/>
      <c r="K57" s="27"/>
      <c r="L57" s="27"/>
      <c r="M57" s="27"/>
    </row>
    <row r="58" spans="1:13" s="34" customFormat="1" ht="16.5" customHeight="1" x14ac:dyDescent="0.5">
      <c r="A58" s="11" t="str">
        <f>A3</f>
        <v>For the three-month period ended 31 March 2025</v>
      </c>
      <c r="B58" s="11"/>
      <c r="C58" s="11"/>
      <c r="D58" s="11"/>
      <c r="E58" s="12"/>
      <c r="F58" s="25"/>
      <c r="G58" s="22"/>
      <c r="H58" s="22"/>
      <c r="I58" s="22"/>
      <c r="J58" s="22"/>
      <c r="K58" s="22"/>
      <c r="L58" s="22"/>
      <c r="M58" s="22"/>
    </row>
    <row r="59" spans="1:13" ht="16.5" customHeight="1" x14ac:dyDescent="0.5">
      <c r="E59" s="16"/>
      <c r="F59" s="29"/>
      <c r="G59" s="27"/>
      <c r="H59" s="27"/>
      <c r="I59" s="27"/>
      <c r="J59" s="27"/>
      <c r="K59" s="27"/>
      <c r="L59" s="27"/>
      <c r="M59" s="27"/>
    </row>
    <row r="60" spans="1:13" ht="16.5" customHeight="1" x14ac:dyDescent="0.5">
      <c r="E60" s="16"/>
      <c r="F60" s="29"/>
      <c r="G60" s="27"/>
      <c r="H60" s="27"/>
      <c r="I60" s="27"/>
      <c r="J60" s="27"/>
      <c r="K60" s="27"/>
      <c r="L60" s="27"/>
      <c r="M60" s="27"/>
    </row>
    <row r="61" spans="1:13" ht="16.5" customHeight="1" x14ac:dyDescent="0.5">
      <c r="E61" s="29"/>
      <c r="F61" s="28"/>
      <c r="G61" s="118" t="s">
        <v>67</v>
      </c>
      <c r="H61" s="118"/>
      <c r="I61" s="118"/>
      <c r="J61" s="118"/>
      <c r="K61" s="118"/>
      <c r="L61" s="118"/>
      <c r="M61" s="118"/>
    </row>
    <row r="62" spans="1:13" ht="16.5" customHeight="1" x14ac:dyDescent="0.5">
      <c r="E62" s="29"/>
      <c r="F62" s="28"/>
      <c r="G62" s="115" t="s">
        <v>4</v>
      </c>
      <c r="H62" s="116"/>
      <c r="I62" s="116"/>
      <c r="J62" s="21"/>
      <c r="K62" s="115" t="s">
        <v>5</v>
      </c>
      <c r="L62" s="116"/>
      <c r="M62" s="116"/>
    </row>
    <row r="63" spans="1:13" ht="16.5" customHeight="1" x14ac:dyDescent="0.5">
      <c r="F63" s="33"/>
      <c r="G63" s="117" t="s">
        <v>6</v>
      </c>
      <c r="H63" s="117"/>
      <c r="I63" s="117"/>
      <c r="J63" s="21"/>
      <c r="K63" s="117" t="s">
        <v>6</v>
      </c>
      <c r="L63" s="117"/>
      <c r="M63" s="117"/>
    </row>
    <row r="64" spans="1:13" ht="16.5" customHeight="1" x14ac:dyDescent="0.5">
      <c r="F64" s="33"/>
      <c r="G64" s="20" t="s">
        <v>9</v>
      </c>
      <c r="I64" s="20" t="s">
        <v>9</v>
      </c>
      <c r="K64" s="20" t="s">
        <v>9</v>
      </c>
      <c r="M64" s="20" t="s">
        <v>9</v>
      </c>
    </row>
    <row r="65" spans="1:13" ht="16.5" customHeight="1" x14ac:dyDescent="0.5">
      <c r="E65" s="19" t="s">
        <v>11</v>
      </c>
      <c r="F65" s="33"/>
      <c r="G65" s="18" t="s">
        <v>12</v>
      </c>
      <c r="H65" s="20"/>
      <c r="I65" s="18" t="s">
        <v>13</v>
      </c>
      <c r="J65" s="20"/>
      <c r="K65" s="18" t="s">
        <v>12</v>
      </c>
      <c r="L65" s="20"/>
      <c r="M65" s="18" t="s">
        <v>13</v>
      </c>
    </row>
    <row r="66" spans="1:13" ht="16.5" customHeight="1" x14ac:dyDescent="0.5">
      <c r="A66" s="34" t="s">
        <v>153</v>
      </c>
      <c r="B66" s="34"/>
      <c r="C66" s="34"/>
      <c r="D66" s="34"/>
      <c r="F66" s="33"/>
    </row>
    <row r="67" spans="1:13" ht="16.5" customHeight="1" x14ac:dyDescent="0.5">
      <c r="A67" s="32" t="s">
        <v>192</v>
      </c>
      <c r="E67" s="10"/>
      <c r="F67" s="10"/>
      <c r="G67" s="31">
        <v>-880</v>
      </c>
      <c r="I67" s="31">
        <v>-126</v>
      </c>
      <c r="K67" s="31">
        <v>-77</v>
      </c>
      <c r="M67" s="31">
        <v>-126</v>
      </c>
    </row>
    <row r="68" spans="1:13" ht="16.5" customHeight="1" x14ac:dyDescent="0.5">
      <c r="A68" s="9" t="s">
        <v>193</v>
      </c>
      <c r="E68" s="10">
        <v>10</v>
      </c>
      <c r="F68" s="10"/>
      <c r="G68" s="31">
        <v>-12</v>
      </c>
      <c r="I68" s="31">
        <v>-49</v>
      </c>
      <c r="K68" s="31">
        <v>-12</v>
      </c>
      <c r="M68" s="31">
        <v>-49</v>
      </c>
    </row>
    <row r="69" spans="1:13" ht="16.5" customHeight="1" x14ac:dyDescent="0.5">
      <c r="A69" s="9" t="s">
        <v>195</v>
      </c>
      <c r="E69" s="8">
        <v>14.4</v>
      </c>
      <c r="F69" s="10"/>
      <c r="G69" s="31">
        <v>0</v>
      </c>
      <c r="I69" s="31">
        <v>0</v>
      </c>
      <c r="K69" s="31">
        <v>5000</v>
      </c>
      <c r="M69" s="31">
        <v>0</v>
      </c>
    </row>
    <row r="70" spans="1:13" ht="16.5" customHeight="1" x14ac:dyDescent="0.5">
      <c r="A70" s="32" t="s">
        <v>194</v>
      </c>
      <c r="E70" s="10"/>
      <c r="F70" s="10"/>
      <c r="G70" s="31">
        <v>0</v>
      </c>
      <c r="I70" s="31">
        <v>-5426</v>
      </c>
      <c r="K70" s="31">
        <v>0</v>
      </c>
      <c r="M70" s="31">
        <v>0</v>
      </c>
    </row>
    <row r="71" spans="1:13" ht="16.5" customHeight="1" x14ac:dyDescent="0.5">
      <c r="A71" s="9" t="s">
        <v>196</v>
      </c>
      <c r="E71" s="10">
        <v>7</v>
      </c>
      <c r="F71" s="10"/>
      <c r="G71" s="31">
        <v>123</v>
      </c>
      <c r="I71" s="31">
        <v>0</v>
      </c>
      <c r="K71" s="31">
        <v>0</v>
      </c>
      <c r="M71" s="31">
        <v>0</v>
      </c>
    </row>
    <row r="72" spans="1:13" ht="16.5" customHeight="1" x14ac:dyDescent="0.5">
      <c r="A72" s="9" t="s">
        <v>197</v>
      </c>
      <c r="E72" s="10">
        <v>7</v>
      </c>
      <c r="F72" s="10"/>
      <c r="G72" s="36">
        <v>4</v>
      </c>
      <c r="I72" s="36">
        <v>0</v>
      </c>
      <c r="K72" s="36">
        <v>0</v>
      </c>
      <c r="M72" s="36">
        <v>0</v>
      </c>
    </row>
    <row r="73" spans="1:13" ht="16.5" customHeight="1" x14ac:dyDescent="0.5">
      <c r="A73" s="9"/>
      <c r="E73" s="10"/>
      <c r="F73" s="10"/>
    </row>
    <row r="74" spans="1:13" ht="16.5" customHeight="1" x14ac:dyDescent="0.5">
      <c r="A74" s="32" t="s">
        <v>180</v>
      </c>
      <c r="B74" s="9"/>
      <c r="C74" s="9"/>
      <c r="D74" s="9"/>
      <c r="E74" s="10"/>
      <c r="F74" s="10"/>
      <c r="G74" s="36">
        <f>SUM(G67:G72)</f>
        <v>-765</v>
      </c>
      <c r="I74" s="36">
        <f>SUM(I67:I72)</f>
        <v>-5601</v>
      </c>
      <c r="K74" s="36">
        <f>SUM(K67:K70)</f>
        <v>4911</v>
      </c>
      <c r="M74" s="36">
        <f>SUM(M67:M72)</f>
        <v>-175</v>
      </c>
    </row>
    <row r="75" spans="1:13" ht="16.5" customHeight="1" x14ac:dyDescent="0.5">
      <c r="A75" s="9"/>
      <c r="B75" s="9"/>
      <c r="C75" s="9"/>
      <c r="D75" s="9"/>
      <c r="F75" s="33"/>
      <c r="L75" s="7"/>
    </row>
    <row r="76" spans="1:13" ht="16.5" customHeight="1" x14ac:dyDescent="0.5">
      <c r="A76" s="34" t="s">
        <v>154</v>
      </c>
      <c r="B76" s="34"/>
      <c r="C76" s="34"/>
      <c r="D76" s="34"/>
      <c r="F76" s="33"/>
      <c r="L76" s="7"/>
    </row>
    <row r="77" spans="1:13" ht="16.5" customHeight="1" x14ac:dyDescent="0.5">
      <c r="A77" s="6" t="s">
        <v>175</v>
      </c>
      <c r="B77" s="34"/>
      <c r="C77" s="34"/>
      <c r="D77" s="34"/>
      <c r="E77" s="33">
        <v>14.5</v>
      </c>
      <c r="F77" s="33"/>
      <c r="G77" s="31">
        <v>-1500</v>
      </c>
      <c r="I77" s="31">
        <v>0</v>
      </c>
      <c r="K77" s="31">
        <v>0</v>
      </c>
      <c r="L77" s="7"/>
      <c r="M77" s="31">
        <v>0</v>
      </c>
    </row>
    <row r="78" spans="1:13" ht="16.5" customHeight="1" x14ac:dyDescent="0.5">
      <c r="A78" s="6" t="s">
        <v>169</v>
      </c>
      <c r="B78" s="6"/>
      <c r="C78" s="6"/>
      <c r="D78" s="6"/>
      <c r="E78" s="10"/>
      <c r="F78" s="33"/>
      <c r="G78" s="36">
        <v>-463</v>
      </c>
      <c r="I78" s="36">
        <v>-486</v>
      </c>
      <c r="K78" s="36">
        <v>-187</v>
      </c>
      <c r="M78" s="36">
        <v>0</v>
      </c>
    </row>
    <row r="79" spans="1:13" ht="16.5" customHeight="1" x14ac:dyDescent="0.5">
      <c r="B79" s="9"/>
      <c r="C79" s="9"/>
      <c r="D79" s="9"/>
      <c r="E79" s="10"/>
      <c r="F79" s="33"/>
    </row>
    <row r="80" spans="1:13" ht="16.5" customHeight="1" x14ac:dyDescent="0.5">
      <c r="A80" s="9" t="s">
        <v>155</v>
      </c>
      <c r="B80" s="9"/>
      <c r="C80" s="9"/>
      <c r="D80" s="9"/>
      <c r="F80" s="33"/>
      <c r="G80" s="36">
        <f>SUM(G77:G78)</f>
        <v>-1963</v>
      </c>
      <c r="I80" s="36">
        <f>SUM(I78:I78)</f>
        <v>-486</v>
      </c>
      <c r="K80" s="36">
        <f>SUM(K78:K78)</f>
        <v>-187</v>
      </c>
      <c r="M80" s="36">
        <f>SUM(M78:M78)</f>
        <v>0</v>
      </c>
    </row>
    <row r="81" spans="1:13" ht="16.5" customHeight="1" x14ac:dyDescent="0.5">
      <c r="A81" s="9"/>
      <c r="B81" s="9"/>
      <c r="C81" s="9"/>
      <c r="D81" s="9"/>
      <c r="F81" s="33"/>
    </row>
    <row r="83" spans="1:13" ht="16.5" customHeight="1" x14ac:dyDescent="0.5">
      <c r="A83" s="30" t="s">
        <v>156</v>
      </c>
      <c r="B83" s="9"/>
      <c r="C83" s="9"/>
      <c r="D83" s="9"/>
      <c r="F83" s="33"/>
      <c r="G83" s="31">
        <f>SUM(G80,G74,G42)</f>
        <v>13440</v>
      </c>
      <c r="I83" s="31">
        <f>SUM(I80,I74,I42)</f>
        <v>4006</v>
      </c>
      <c r="K83" s="31">
        <f>SUM(K80,K74,K42)</f>
        <v>-4683</v>
      </c>
      <c r="M83" s="31">
        <f>SUM(M80,M74,M42)</f>
        <v>-7777</v>
      </c>
    </row>
    <row r="84" spans="1:13" ht="16.5" customHeight="1" x14ac:dyDescent="0.5">
      <c r="A84" s="9" t="s">
        <v>157</v>
      </c>
      <c r="B84" s="9"/>
      <c r="C84" s="9"/>
      <c r="D84" s="9"/>
      <c r="F84" s="33"/>
      <c r="G84" s="36">
        <v>182484</v>
      </c>
      <c r="I84" s="36">
        <v>269095</v>
      </c>
      <c r="K84" s="36">
        <v>165467</v>
      </c>
      <c r="M84" s="36">
        <v>180796</v>
      </c>
    </row>
    <row r="85" spans="1:13" ht="16.5" customHeight="1" x14ac:dyDescent="0.5">
      <c r="B85" s="9"/>
      <c r="C85" s="9"/>
      <c r="D85" s="9"/>
      <c r="E85" s="10"/>
      <c r="F85" s="33"/>
    </row>
    <row r="86" spans="1:13" ht="16.5" customHeight="1" thickBot="1" x14ac:dyDescent="0.55000000000000004">
      <c r="A86" s="30" t="s">
        <v>158</v>
      </c>
      <c r="B86" s="9"/>
      <c r="C86" s="9"/>
      <c r="D86" s="9"/>
      <c r="F86" s="33"/>
      <c r="G86" s="5">
        <f>SUM(G83:G85)</f>
        <v>195924</v>
      </c>
      <c r="I86" s="5">
        <f>SUM(I83:I85)</f>
        <v>273101</v>
      </c>
      <c r="K86" s="5">
        <f>SUM(K83:K85)</f>
        <v>160784</v>
      </c>
      <c r="M86" s="5">
        <f>SUM(M83:M85)</f>
        <v>173019</v>
      </c>
    </row>
    <row r="87" spans="1:13" ht="16.5" customHeight="1" thickTop="1" x14ac:dyDescent="0.5">
      <c r="A87" s="30"/>
      <c r="B87" s="9"/>
      <c r="C87" s="9"/>
      <c r="D87" s="9"/>
      <c r="F87" s="33"/>
    </row>
    <row r="88" spans="1:13" ht="16.5" customHeight="1" x14ac:dyDescent="0.5">
      <c r="A88" s="30" t="s">
        <v>159</v>
      </c>
      <c r="B88" s="30"/>
      <c r="C88" s="30"/>
      <c r="D88" s="30"/>
      <c r="E88" s="29"/>
      <c r="F88" s="28"/>
      <c r="G88" s="27"/>
      <c r="H88" s="27"/>
      <c r="I88" s="27"/>
      <c r="J88" s="27"/>
      <c r="K88" s="27"/>
      <c r="L88" s="27"/>
      <c r="M88" s="27"/>
    </row>
    <row r="89" spans="1:13" ht="16.5" customHeight="1" x14ac:dyDescent="0.5">
      <c r="A89" s="30"/>
      <c r="B89" s="30"/>
      <c r="C89" s="30"/>
      <c r="D89" s="30"/>
      <c r="E89" s="29"/>
      <c r="F89" s="28"/>
      <c r="G89" s="27"/>
      <c r="H89" s="27"/>
      <c r="I89" s="27"/>
      <c r="J89" s="27"/>
      <c r="K89" s="27"/>
      <c r="L89" s="27"/>
      <c r="M89" s="27"/>
    </row>
    <row r="90" spans="1:13" ht="16.5" customHeight="1" x14ac:dyDescent="0.5">
      <c r="A90" s="9" t="s">
        <v>160</v>
      </c>
      <c r="B90" s="9"/>
      <c r="C90" s="29"/>
      <c r="D90" s="29"/>
      <c r="E90" s="4"/>
      <c r="F90" s="4"/>
      <c r="G90" s="4"/>
      <c r="H90" s="27"/>
      <c r="I90" s="4"/>
      <c r="J90" s="27"/>
      <c r="K90" s="27"/>
      <c r="L90" s="27"/>
      <c r="M90" s="27"/>
    </row>
    <row r="91" spans="1:13" ht="16.5" customHeight="1" x14ac:dyDescent="0.5">
      <c r="A91" s="9"/>
      <c r="B91" s="9"/>
      <c r="C91" s="29"/>
      <c r="D91" s="28"/>
      <c r="E91" s="27"/>
      <c r="F91" s="27"/>
      <c r="G91" s="27"/>
      <c r="H91" s="27"/>
      <c r="I91" s="27"/>
      <c r="J91" s="27"/>
      <c r="K91" s="27"/>
      <c r="L91" s="27"/>
      <c r="M91" s="27"/>
    </row>
    <row r="92" spans="1:13" ht="16.5" customHeight="1" x14ac:dyDescent="0.5">
      <c r="A92" s="3" t="s">
        <v>161</v>
      </c>
      <c r="C92" s="29"/>
      <c r="D92" s="28"/>
      <c r="E92" s="32"/>
      <c r="G92" s="31">
        <v>181</v>
      </c>
      <c r="H92" s="2"/>
      <c r="I92" s="31">
        <v>13</v>
      </c>
      <c r="J92" s="2"/>
      <c r="K92" s="31">
        <v>0</v>
      </c>
      <c r="L92" s="2"/>
      <c r="M92" s="31">
        <v>0</v>
      </c>
    </row>
    <row r="93" spans="1:13" ht="16.5" customHeight="1" x14ac:dyDescent="0.5">
      <c r="B93" s="3"/>
      <c r="C93" s="3"/>
      <c r="D93" s="30"/>
      <c r="E93" s="29"/>
      <c r="F93" s="28"/>
    </row>
    <row r="94" spans="1:13" ht="16.5" customHeight="1" x14ac:dyDescent="0.5">
      <c r="B94" s="3"/>
      <c r="C94" s="3"/>
      <c r="D94" s="30"/>
      <c r="E94" s="29"/>
      <c r="F94" s="28"/>
    </row>
    <row r="95" spans="1:13" ht="16.5" customHeight="1" x14ac:dyDescent="0.5">
      <c r="B95" s="3"/>
      <c r="C95" s="3"/>
      <c r="D95" s="30"/>
      <c r="E95" s="29"/>
      <c r="F95" s="28"/>
    </row>
    <row r="96" spans="1:13" ht="16.5" customHeight="1" x14ac:dyDescent="0.5">
      <c r="B96" s="3"/>
      <c r="C96" s="3"/>
      <c r="D96" s="30"/>
      <c r="E96" s="29"/>
      <c r="F96" s="28"/>
    </row>
    <row r="97" spans="1:13" ht="9.75" customHeight="1" x14ac:dyDescent="0.5">
      <c r="B97" s="3"/>
      <c r="C97" s="3"/>
      <c r="D97" s="30"/>
      <c r="E97" s="29"/>
      <c r="F97" s="28"/>
    </row>
    <row r="98" spans="1:13" ht="16.5" customHeight="1" x14ac:dyDescent="0.5">
      <c r="B98" s="3"/>
      <c r="C98" s="3"/>
      <c r="D98" s="30"/>
      <c r="E98" s="29"/>
      <c r="F98" s="28"/>
    </row>
    <row r="99" spans="1:13" ht="16.5" customHeight="1" x14ac:dyDescent="0.5">
      <c r="B99" s="3"/>
      <c r="C99" s="3"/>
      <c r="D99" s="30"/>
      <c r="E99" s="29"/>
      <c r="F99" s="28"/>
    </row>
    <row r="100" spans="1:13" ht="16.5" customHeight="1" x14ac:dyDescent="0.5">
      <c r="B100" s="3"/>
      <c r="C100" s="3"/>
      <c r="D100" s="30"/>
      <c r="E100" s="29"/>
      <c r="F100" s="28"/>
    </row>
    <row r="101" spans="1:13" ht="16.5" customHeight="1" x14ac:dyDescent="0.5">
      <c r="B101" s="3"/>
      <c r="C101" s="3"/>
      <c r="D101" s="30"/>
      <c r="E101" s="29"/>
      <c r="F101" s="28"/>
    </row>
    <row r="102" spans="1:13" ht="16.5" customHeight="1" x14ac:dyDescent="0.5">
      <c r="B102" s="3"/>
      <c r="C102" s="3"/>
      <c r="D102" s="30"/>
      <c r="E102" s="29"/>
      <c r="F102" s="28"/>
    </row>
    <row r="103" spans="1:13" ht="16.5" customHeight="1" x14ac:dyDescent="0.5">
      <c r="B103" s="3"/>
      <c r="C103" s="3"/>
      <c r="D103" s="30"/>
      <c r="E103" s="29"/>
      <c r="F103" s="28"/>
    </row>
    <row r="104" spans="1:13" ht="16.5" customHeight="1" x14ac:dyDescent="0.5">
      <c r="B104" s="3"/>
      <c r="C104" s="3"/>
      <c r="D104" s="30"/>
      <c r="E104" s="29"/>
      <c r="F104" s="28"/>
    </row>
    <row r="105" spans="1:13" ht="16.5" customHeight="1" x14ac:dyDescent="0.5">
      <c r="B105" s="3"/>
      <c r="C105" s="3"/>
      <c r="D105" s="30"/>
      <c r="E105" s="29"/>
      <c r="F105" s="28"/>
    </row>
    <row r="106" spans="1:13" ht="16.5" customHeight="1" x14ac:dyDescent="0.5">
      <c r="B106" s="3"/>
      <c r="C106" s="3"/>
      <c r="D106" s="30"/>
      <c r="E106" s="29"/>
      <c r="F106" s="28"/>
    </row>
    <row r="107" spans="1:13" ht="16.5" customHeight="1" x14ac:dyDescent="0.5">
      <c r="B107" s="3"/>
      <c r="C107" s="3"/>
      <c r="D107" s="30"/>
      <c r="E107" s="29"/>
      <c r="F107" s="28"/>
    </row>
    <row r="108" spans="1:13" ht="16.5" customHeight="1" x14ac:dyDescent="0.5">
      <c r="B108" s="3"/>
      <c r="C108" s="3"/>
      <c r="D108" s="30"/>
      <c r="E108" s="29"/>
      <c r="F108" s="28"/>
    </row>
    <row r="109" spans="1:13" ht="15.75" customHeight="1" x14ac:dyDescent="0.5">
      <c r="B109" s="3"/>
      <c r="C109" s="3"/>
      <c r="D109" s="30"/>
      <c r="E109" s="29"/>
      <c r="F109" s="28"/>
    </row>
    <row r="110" spans="1:13" ht="22.15" customHeight="1" x14ac:dyDescent="0.5">
      <c r="A110" s="119" t="str">
        <f>A55</f>
        <v>The accompanying notes form part of these interim consolidated and separate financial information.</v>
      </c>
      <c r="B110" s="119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</row>
  </sheetData>
  <mergeCells count="11">
    <mergeCell ref="G62:I62"/>
    <mergeCell ref="K62:M62"/>
    <mergeCell ref="G63:I63"/>
    <mergeCell ref="K63:M63"/>
    <mergeCell ref="A110:M110"/>
    <mergeCell ref="G61:M61"/>
    <mergeCell ref="G6:M6"/>
    <mergeCell ref="G7:I7"/>
    <mergeCell ref="K7:M7"/>
    <mergeCell ref="G8:I8"/>
    <mergeCell ref="K8:M8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&amp;R&amp;"Arial,Regular"&amp;9 &amp;P</oddFooter>
    <evenFooter>&amp;R&amp;"Arial,Regular"&amp;9 10</evenFoot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5(3M)</vt:lpstr>
      <vt:lpstr>6(3M)</vt:lpstr>
      <vt:lpstr>7</vt:lpstr>
      <vt:lpstr>8</vt:lpstr>
      <vt:lpstr>9-10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Pakhathorn Khannarong (TH)</cp:lastModifiedBy>
  <cp:revision/>
  <cp:lastPrinted>2025-05-07T07:31:16Z</cp:lastPrinted>
  <dcterms:created xsi:type="dcterms:W3CDTF">2001-04-26T00:45:21Z</dcterms:created>
  <dcterms:modified xsi:type="dcterms:W3CDTF">2025-05-07T07:46:20Z</dcterms:modified>
  <cp:category/>
  <cp:contentStatus/>
</cp:coreProperties>
</file>