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ABAS-Listed\Zalekta Public Company Limited\Zalekta Public (M Picture)_Q2 June 25\"/>
    </mc:Choice>
  </mc:AlternateContent>
  <xr:revisionPtr revIDLastSave="0" documentId="13_ncr:1_{82D15BA0-45EC-4C2A-A53E-87A2489C00A0}" xr6:coauthVersionLast="47" xr6:coauthVersionMax="47" xr10:uidLastSave="{00000000-0000-0000-0000-000000000000}"/>
  <bookViews>
    <workbookView xWindow="-120" yWindow="-120" windowWidth="21840" windowHeight="13020" tabRatio="722" xr2:uid="{00000000-000D-0000-FFFF-FFFF00000000}"/>
  </bookViews>
  <sheets>
    <sheet name="2-4" sheetId="27" r:id="rId1"/>
    <sheet name="5(3M)" sheetId="39" r:id="rId2"/>
    <sheet name="6(3M)" sheetId="40" r:id="rId3"/>
    <sheet name="7(6M)" sheetId="44" r:id="rId4"/>
    <sheet name="8(6M)" sheetId="45" r:id="rId5"/>
    <sheet name="9" sheetId="41" r:id="rId6"/>
    <sheet name="10" sheetId="42" r:id="rId7"/>
    <sheet name="11-12" sheetId="43" r:id="rId8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4" i="45" l="1"/>
  <c r="G44" i="45"/>
  <c r="K42" i="40"/>
  <c r="G42" i="40"/>
  <c r="I42" i="40"/>
  <c r="I44" i="45" l="1"/>
  <c r="G83" i="43"/>
  <c r="U30" i="41" l="1"/>
  <c r="O30" i="41"/>
  <c r="M30" i="41"/>
  <c r="I30" i="41"/>
  <c r="G30" i="41"/>
  <c r="E30" i="41"/>
  <c r="K26" i="39"/>
  <c r="M90" i="43"/>
  <c r="I90" i="43"/>
  <c r="Q19" i="41"/>
  <c r="S19" i="41" s="1"/>
  <c r="W19" i="41" s="1"/>
  <c r="K37" i="45" l="1"/>
  <c r="I37" i="45"/>
  <c r="G37" i="45"/>
  <c r="K31" i="45"/>
  <c r="I31" i="45"/>
  <c r="G31" i="45"/>
  <c r="K23" i="45"/>
  <c r="I23" i="45"/>
  <c r="G23" i="45"/>
  <c r="E23" i="45"/>
  <c r="K26" i="44"/>
  <c r="I26" i="44"/>
  <c r="G26" i="44"/>
  <c r="E26" i="44"/>
  <c r="K18" i="44"/>
  <c r="I18" i="44"/>
  <c r="G18" i="44"/>
  <c r="E18" i="44"/>
  <c r="E29" i="44" l="1"/>
  <c r="E42" i="44" s="1"/>
  <c r="G45" i="43" s="1"/>
  <c r="I29" i="44"/>
  <c r="I42" i="44" s="1"/>
  <c r="K29" i="44"/>
  <c r="K42" i="44" s="1"/>
  <c r="K45" i="44" s="1"/>
  <c r="K25" i="45" s="1"/>
  <c r="G29" i="44"/>
  <c r="G42" i="44" s="1"/>
  <c r="G45" i="44" s="1"/>
  <c r="G25" i="45" s="1"/>
  <c r="Q25" i="41"/>
  <c r="E45" i="44" l="1"/>
  <c r="E31" i="45" s="1"/>
  <c r="I45" i="44"/>
  <c r="I25" i="45" s="1"/>
  <c r="M83" i="43"/>
  <c r="I83" i="43"/>
  <c r="E25" i="45" l="1"/>
  <c r="E37" i="45" s="1"/>
  <c r="E44" i="45"/>
  <c r="K21" i="40"/>
  <c r="I21" i="40"/>
  <c r="G21" i="40"/>
  <c r="K30" i="41" l="1"/>
  <c r="K90" i="43"/>
  <c r="G90" i="43"/>
  <c r="E21" i="40"/>
  <c r="G41" i="27"/>
  <c r="Q28" i="41" l="1"/>
  <c r="G26" i="27"/>
  <c r="I26" i="39"/>
  <c r="G26" i="39"/>
  <c r="E26" i="39"/>
  <c r="Q20" i="41"/>
  <c r="L15" i="42"/>
  <c r="L23" i="42"/>
  <c r="L20" i="42"/>
  <c r="G22" i="41"/>
  <c r="S25" i="41"/>
  <c r="Q16" i="41"/>
  <c r="S16" i="41" s="1"/>
  <c r="W16" i="41" s="1"/>
  <c r="G86" i="27"/>
  <c r="K41" i="27"/>
  <c r="K26" i="27"/>
  <c r="G77" i="27"/>
  <c r="M136" i="27"/>
  <c r="M139" i="27" s="1"/>
  <c r="I136" i="27"/>
  <c r="I139" i="27" s="1"/>
  <c r="M86" i="27"/>
  <c r="M77" i="27"/>
  <c r="I86" i="27"/>
  <c r="I77" i="27"/>
  <c r="M41" i="27"/>
  <c r="M26" i="27"/>
  <c r="I41" i="27"/>
  <c r="I26" i="27"/>
  <c r="K136" i="27"/>
  <c r="K18" i="39"/>
  <c r="G18" i="39"/>
  <c r="Q30" i="41" l="1"/>
  <c r="S28" i="41"/>
  <c r="W28" i="41" s="1"/>
  <c r="W25" i="41"/>
  <c r="K29" i="39"/>
  <c r="K41" i="39" s="1"/>
  <c r="K44" i="39" s="1"/>
  <c r="G29" i="39"/>
  <c r="G41" i="39" s="1"/>
  <c r="G44" i="39" s="1"/>
  <c r="M88" i="27"/>
  <c r="M141" i="27" s="1"/>
  <c r="G43" i="27"/>
  <c r="I43" i="27"/>
  <c r="K43" i="27"/>
  <c r="G88" i="27"/>
  <c r="M43" i="27"/>
  <c r="I88" i="27"/>
  <c r="I141" i="27" s="1"/>
  <c r="K35" i="40"/>
  <c r="K29" i="40"/>
  <c r="G35" i="40"/>
  <c r="G29" i="40"/>
  <c r="U22" i="41"/>
  <c r="O22" i="41"/>
  <c r="M22" i="41"/>
  <c r="K22" i="41"/>
  <c r="I22" i="41"/>
  <c r="E22" i="41"/>
  <c r="S20" i="41"/>
  <c r="W20" i="41" s="1"/>
  <c r="Q22" i="41"/>
  <c r="J17" i="42"/>
  <c r="H17" i="42"/>
  <c r="F17" i="42"/>
  <c r="D17" i="42"/>
  <c r="L12" i="42"/>
  <c r="L17" i="42" s="1"/>
  <c r="M45" i="43"/>
  <c r="M51" i="43" s="1"/>
  <c r="I45" i="43"/>
  <c r="I51" i="43" s="1"/>
  <c r="A116" i="43"/>
  <c r="K83" i="43"/>
  <c r="J25" i="42"/>
  <c r="F25" i="42"/>
  <c r="D25" i="42"/>
  <c r="A61" i="43"/>
  <c r="I18" i="39"/>
  <c r="I29" i="39" s="1"/>
  <c r="I41" i="39" s="1"/>
  <c r="I44" i="39" s="1"/>
  <c r="E18" i="39"/>
  <c r="S30" i="41" l="1"/>
  <c r="W30" i="41"/>
  <c r="I23" i="40"/>
  <c r="K23" i="40"/>
  <c r="G23" i="40"/>
  <c r="E29" i="39"/>
  <c r="E41" i="39" s="1"/>
  <c r="I93" i="43"/>
  <c r="I96" i="43" s="1"/>
  <c r="M93" i="43"/>
  <c r="M96" i="43" s="1"/>
  <c r="K45" i="43"/>
  <c r="K51" i="43" s="1"/>
  <c r="K93" i="43" s="1"/>
  <c r="K96" i="43" s="1"/>
  <c r="E44" i="39" l="1"/>
  <c r="E29" i="40" s="1"/>
  <c r="E42" i="40" s="1"/>
  <c r="G51" i="43"/>
  <c r="G93" i="43" s="1"/>
  <c r="G96" i="43" s="1"/>
  <c r="S22" i="41"/>
  <c r="W22" i="41"/>
  <c r="I29" i="40"/>
  <c r="I35" i="40"/>
  <c r="E23" i="40" l="1"/>
  <c r="E35" i="40" s="1"/>
  <c r="H25" i="42"/>
  <c r="L25" i="42"/>
  <c r="G136" i="27"/>
  <c r="G139" i="27" s="1"/>
  <c r="G141" i="27" l="1"/>
  <c r="K77" i="27"/>
  <c r="A154" i="27" l="1"/>
  <c r="A103" i="27"/>
  <c r="K86" i="27"/>
  <c r="A55" i="27"/>
  <c r="A106" i="27" s="1"/>
  <c r="A53" i="27"/>
  <c r="A104" i="27" s="1"/>
  <c r="K88" i="27" l="1"/>
  <c r="K139" i="27" l="1"/>
  <c r="K141" i="27" l="1"/>
</calcChain>
</file>

<file path=xl/sharedStrings.xml><?xml version="1.0" encoding="utf-8"?>
<sst xmlns="http://schemas.openxmlformats.org/spreadsheetml/2006/main" count="474" uniqueCount="247">
  <si>
    <t>Zalekta Public Company Limited</t>
  </si>
  <si>
    <t>Statement of Financial Position</t>
  </si>
  <si>
    <t>Unit: Baht'000</t>
  </si>
  <si>
    <t>Consolidated</t>
  </si>
  <si>
    <t xml:space="preserve">Separate </t>
  </si>
  <si>
    <t>financial information</t>
  </si>
  <si>
    <t>Unaudited</t>
  </si>
  <si>
    <t>Audited</t>
  </si>
  <si>
    <t>31 December</t>
  </si>
  <si>
    <t>Notes</t>
  </si>
  <si>
    <t>2025</t>
  </si>
  <si>
    <t>2024</t>
  </si>
  <si>
    <t>Assets</t>
  </si>
  <si>
    <t>Current assets</t>
  </si>
  <si>
    <t>Cash and cash equivalents</t>
  </si>
  <si>
    <t>-</t>
  </si>
  <si>
    <t>VAT receivables</t>
  </si>
  <si>
    <t>Other current assets</t>
  </si>
  <si>
    <t>Total current assets</t>
  </si>
  <si>
    <t>Non-current assets</t>
  </si>
  <si>
    <t>Investments in subsidiaries, net</t>
  </si>
  <si>
    <t>Investments in associates, net</t>
  </si>
  <si>
    <t>Investment in joint ventures, net</t>
  </si>
  <si>
    <t>Right-of-use assets</t>
  </si>
  <si>
    <t>Goodwill, net</t>
  </si>
  <si>
    <t>Intangible assets, net</t>
  </si>
  <si>
    <t>Deferred tax assets</t>
  </si>
  <si>
    <t>Other non-current assets</t>
  </si>
  <si>
    <t>Total non-current assets</t>
  </si>
  <si>
    <t>Total assets</t>
  </si>
  <si>
    <t>The accompanying notes form part of these interim consolidated and separate financial information.</t>
  </si>
  <si>
    <t xml:space="preserve">Liabilities and equity </t>
  </si>
  <si>
    <t>Current liabilities</t>
  </si>
  <si>
    <t>Trade and other current payables</t>
  </si>
  <si>
    <t>Current contract liabilities</t>
  </si>
  <si>
    <t>Current portion of lease liabilities</t>
  </si>
  <si>
    <t>Undue output VAT</t>
  </si>
  <si>
    <t>Other current liabilities</t>
  </si>
  <si>
    <t>Total current liabilities</t>
  </si>
  <si>
    <t>Non-current liabilities</t>
  </si>
  <si>
    <t>Lease liabilities</t>
  </si>
  <si>
    <t>Deferred tax liabilities</t>
  </si>
  <si>
    <t>Employee benefit obligations</t>
  </si>
  <si>
    <t>Other non-current liabilities</t>
  </si>
  <si>
    <t>Total non-current liabilities</t>
  </si>
  <si>
    <t>Total liabilities</t>
  </si>
  <si>
    <t>Equity</t>
  </si>
  <si>
    <t>Share capital</t>
  </si>
  <si>
    <t>Authorised share capital</t>
  </si>
  <si>
    <t>Issued and fully paid-up share capital</t>
  </si>
  <si>
    <t>Share premium</t>
  </si>
  <si>
    <t>common control</t>
  </si>
  <si>
    <t>Deficits</t>
  </si>
  <si>
    <t>Other components of equity</t>
  </si>
  <si>
    <t>Equity attributable to owners of the parent</t>
  </si>
  <si>
    <t>Non-controlling interests</t>
  </si>
  <si>
    <t>Total equity</t>
  </si>
  <si>
    <t>Total liabilities and equity</t>
  </si>
  <si>
    <t>Statement of Comprehensive Income (Unaudited)</t>
  </si>
  <si>
    <t>Unit: Baht’000</t>
  </si>
  <si>
    <t>Revenues</t>
  </si>
  <si>
    <t>Management fee income</t>
  </si>
  <si>
    <t>Total revenues</t>
  </si>
  <si>
    <t>Gross profit</t>
  </si>
  <si>
    <t>Other income</t>
  </si>
  <si>
    <t>Administrative expenses</t>
  </si>
  <si>
    <t>Finance costs</t>
  </si>
  <si>
    <t>Other comprehensive income:</t>
  </si>
  <si>
    <t xml:space="preserve">associate and joint venture accounted for using </t>
  </si>
  <si>
    <t>Other comprehensive income (expense)</t>
  </si>
  <si>
    <t>for the period, net of tax</t>
  </si>
  <si>
    <t>Total comprehensive income (expense) for the period</t>
  </si>
  <si>
    <t>Owners of the parent</t>
  </si>
  <si>
    <t xml:space="preserve">Owners of the parent </t>
  </si>
  <si>
    <t>Baht</t>
  </si>
  <si>
    <t>Statement of Changes in Equity (Unaudited)</t>
  </si>
  <si>
    <t xml:space="preserve"> Unit: Baht’000</t>
  </si>
  <si>
    <t>Consolidated financial information</t>
  </si>
  <si>
    <t>Attributable to shareholders of the parent</t>
  </si>
  <si>
    <t>Change in</t>
  </si>
  <si>
    <t>parent's</t>
  </si>
  <si>
    <t>comprehensive</t>
  </si>
  <si>
    <t>Total</t>
  </si>
  <si>
    <t>Issued and</t>
  </si>
  <si>
    <t>Deficits from</t>
  </si>
  <si>
    <t xml:space="preserve"> ownership</t>
  </si>
  <si>
    <t xml:space="preserve"> income (expense)</t>
  </si>
  <si>
    <t>other</t>
  </si>
  <si>
    <t>Total parent's</t>
  </si>
  <si>
    <t>Non-</t>
  </si>
  <si>
    <t>fully paid-up</t>
  </si>
  <si>
    <t>Share</t>
  </si>
  <si>
    <t xml:space="preserve"> interest in</t>
  </si>
  <si>
    <t>of associates and</t>
  </si>
  <si>
    <t xml:space="preserve"> component</t>
  </si>
  <si>
    <t>shareholders'</t>
  </si>
  <si>
    <t>controlling</t>
  </si>
  <si>
    <t>share capital</t>
  </si>
  <si>
    <t>premium</t>
  </si>
  <si>
    <t>subsidiaries</t>
  </si>
  <si>
    <t>joint ventures</t>
  </si>
  <si>
    <t xml:space="preserve"> of equity</t>
  </si>
  <si>
    <t>equity</t>
  </si>
  <si>
    <t>interests</t>
  </si>
  <si>
    <t>Opening balance as at 1 January 2024</t>
  </si>
  <si>
    <t>Changes in equity for the period</t>
  </si>
  <si>
    <t>Opening balance as at 1 January 2025</t>
  </si>
  <si>
    <t>Separate financial information</t>
  </si>
  <si>
    <t>Other</t>
  </si>
  <si>
    <t>paid-up</t>
  </si>
  <si>
    <t>components</t>
  </si>
  <si>
    <t>Premium</t>
  </si>
  <si>
    <t>Total comprehensive expense for the period</t>
  </si>
  <si>
    <t>Statement of Cash Flows (Unaudited)</t>
  </si>
  <si>
    <t>Cash flows from operating activities</t>
  </si>
  <si>
    <t>Adjustments for:</t>
  </si>
  <si>
    <t>Depreciation and amortisation charge</t>
  </si>
  <si>
    <t>Loss on write-off of films under production</t>
  </si>
  <si>
    <t>Loss from impairment of film rights</t>
  </si>
  <si>
    <t>Share of (profit) loss from associate and joint ventures</t>
  </si>
  <si>
    <t>Changes in working capital:</t>
  </si>
  <si>
    <t>- trade and other current receivables</t>
  </si>
  <si>
    <t>- films under production</t>
  </si>
  <si>
    <t>- VAT receivable</t>
  </si>
  <si>
    <t>- other current assets</t>
  </si>
  <si>
    <t>- other non-current assets</t>
  </si>
  <si>
    <t>- trade and other current payables</t>
  </si>
  <si>
    <t>- contract liabilities</t>
  </si>
  <si>
    <t>- undue output VAT</t>
  </si>
  <si>
    <t>- other current liabilities</t>
  </si>
  <si>
    <t>Add</t>
  </si>
  <si>
    <t>Withholding tax received</t>
  </si>
  <si>
    <t>Less</t>
  </si>
  <si>
    <t>Interest paid</t>
  </si>
  <si>
    <t>Income tax paid</t>
  </si>
  <si>
    <t>Net cash generated from (used in) operating activities</t>
  </si>
  <si>
    <t xml:space="preserve">Cash flows from investing activities </t>
  </si>
  <si>
    <t>Cash flows from financing activities</t>
  </si>
  <si>
    <t>Cash and cash equivalents at the beginning of the period</t>
  </si>
  <si>
    <t>Cash and cash equivalents at the end of the period</t>
  </si>
  <si>
    <t>Non-cash transactions</t>
  </si>
  <si>
    <t>Purchases of fixed assets, not yet paid</t>
  </si>
  <si>
    <t>Trade and other current receivables, net</t>
  </si>
  <si>
    <t>Leasehold improvements and equipment, net</t>
  </si>
  <si>
    <t>Services income</t>
  </si>
  <si>
    <t>Cost of providing services</t>
  </si>
  <si>
    <t xml:space="preserve">Finance costs </t>
  </si>
  <si>
    <t>Payment of principal elements of lease payments</t>
  </si>
  <si>
    <t xml:space="preserve">Share of other comprehensive income of </t>
  </si>
  <si>
    <t>Interest received</t>
  </si>
  <si>
    <t>accounted for using the equity method</t>
  </si>
  <si>
    <t>Share of profit (loss) of associates and joint venture</t>
  </si>
  <si>
    <t>Interest income</t>
  </si>
  <si>
    <t>Short-term loans from director and related party</t>
  </si>
  <si>
    <t>Cash generated from (used in) operating activities</t>
  </si>
  <si>
    <t>Selling expenses and distribution costs</t>
  </si>
  <si>
    <t>Restricted cash</t>
  </si>
  <si>
    <t>Cost of films production and film rights distribution</t>
  </si>
  <si>
    <t xml:space="preserve">  the equity method</t>
  </si>
  <si>
    <t>Payments for purchases of equipment</t>
  </si>
  <si>
    <t>Payments for purchases of computer program</t>
  </si>
  <si>
    <t>Payments for purchases of film rights</t>
  </si>
  <si>
    <t>Proceeds from short-term loan to related party</t>
  </si>
  <si>
    <t>Proceeds from return of investments in associate</t>
  </si>
  <si>
    <t>Proceeds from return of profit sharing from associate</t>
  </si>
  <si>
    <t>Share of other</t>
  </si>
  <si>
    <t>Deficit from business combination under</t>
  </si>
  <si>
    <t>profit or loss</t>
  </si>
  <si>
    <t xml:space="preserve">Reclassification to profit or loss from the disposal of </t>
  </si>
  <si>
    <t xml:space="preserve">  investment in associate</t>
  </si>
  <si>
    <t>Withholding tax deducted at sources</t>
  </si>
  <si>
    <t>Cost of services</t>
  </si>
  <si>
    <t>Total cost of services</t>
  </si>
  <si>
    <t>Gain from disposal of investment in associate</t>
  </si>
  <si>
    <t>Note</t>
  </si>
  <si>
    <t>As at 30 June 2025</t>
  </si>
  <si>
    <t>30 June</t>
  </si>
  <si>
    <t>For the three-month period ended 30 June 2025</t>
  </si>
  <si>
    <t>For the six-month period ended 30 June 2025</t>
  </si>
  <si>
    <t xml:space="preserve">Loss from changes in fair value of financial </t>
  </si>
  <si>
    <t>assets at fair value through profit or loss</t>
  </si>
  <si>
    <t>Acquisition of a subsidiary</t>
  </si>
  <si>
    <t xml:space="preserve">Loss from changes in fair value of </t>
  </si>
  <si>
    <t>financial assets at fair value through profit or loss</t>
  </si>
  <si>
    <t>Loss from disposal of films under production</t>
  </si>
  <si>
    <t>Loss on write-off of computer program</t>
  </si>
  <si>
    <t>Loss from disposal of film rights</t>
  </si>
  <si>
    <t>Foreign exchange gain</t>
  </si>
  <si>
    <t>net of cash acquired</t>
  </si>
  <si>
    <t>Proceed from disposal of film rights</t>
  </si>
  <si>
    <t>Proceed from disposal of computer program</t>
  </si>
  <si>
    <t>Significant non-cash transaction for the six-month period ended 30 June 2025 and 2024:</t>
  </si>
  <si>
    <t>Gain from selling assets</t>
  </si>
  <si>
    <t>Closing balance as at 30 June 2024</t>
  </si>
  <si>
    <t>Closing balance as at 30 June 2025</t>
  </si>
  <si>
    <t xml:space="preserve">Reversal of expected credit loss </t>
  </si>
  <si>
    <t>Revenues from films production and film rights distribution</t>
  </si>
  <si>
    <t>Reversal of expected credit loss</t>
  </si>
  <si>
    <t>Gain from disposal of investment</t>
  </si>
  <si>
    <t>combination</t>
  </si>
  <si>
    <t xml:space="preserve"> business</t>
  </si>
  <si>
    <t xml:space="preserve"> control</t>
  </si>
  <si>
    <t>under common</t>
  </si>
  <si>
    <t xml:space="preserve">Payment for acquisition of a subsidiary, </t>
  </si>
  <si>
    <t>Net cash generated from (used in) financing activities</t>
  </si>
  <si>
    <t xml:space="preserve">656.56 million ordinary shares </t>
  </si>
  <si>
    <t xml:space="preserve">650.06 million ordinary shares </t>
  </si>
  <si>
    <t>Proceed from disposal of equipment</t>
  </si>
  <si>
    <t>Repayment of short-term loan from director</t>
  </si>
  <si>
    <t xml:space="preserve">(2024: 1,313.11 million ordinary shares </t>
  </si>
  <si>
    <t>of par Baht 0.50 each)</t>
  </si>
  <si>
    <t>(2024: 1,300.11 million ordinary shares</t>
  </si>
  <si>
    <t>of paid-up Baht 0.50 each)</t>
  </si>
  <si>
    <t>Proceeds from short-term loan from director</t>
  </si>
  <si>
    <t>of par Baht 1 each</t>
  </si>
  <si>
    <t>of paid - up Baht 1 each</t>
  </si>
  <si>
    <t>Gain from disposal of equipment</t>
  </si>
  <si>
    <t>Inventories</t>
  </si>
  <si>
    <t>Share of loss of associates and joint venture</t>
  </si>
  <si>
    <t>Loss before income tax</t>
  </si>
  <si>
    <t>Income tax (expense) income</t>
  </si>
  <si>
    <t>Loss for the period</t>
  </si>
  <si>
    <t>Basic loss per share</t>
  </si>
  <si>
    <t>Other comprehensive income</t>
  </si>
  <si>
    <t>- Inventories</t>
  </si>
  <si>
    <t>- other non-current liabilities</t>
  </si>
  <si>
    <t>Net decrease in cash and cash equivalents</t>
  </si>
  <si>
    <t>Payment for short-term loan to related party</t>
  </si>
  <si>
    <t>Short-term loans to related parties</t>
  </si>
  <si>
    <t>Net cash used in investing activities</t>
  </si>
  <si>
    <t>Loss attributable to:</t>
  </si>
  <si>
    <t>Total comprehensive expense attributable to:</t>
  </si>
  <si>
    <t>Loss per share</t>
  </si>
  <si>
    <t>Corporate income tax payable</t>
  </si>
  <si>
    <t>8</t>
  </si>
  <si>
    <t>12</t>
  </si>
  <si>
    <t>9, 10</t>
  </si>
  <si>
    <t>16</t>
  </si>
  <si>
    <t>Total comprehensive income (expense) attributable to:</t>
  </si>
  <si>
    <t>Profit (loss) attributable to:</t>
  </si>
  <si>
    <t>Items that will be reclassified subsequently to</t>
  </si>
  <si>
    <t>- restricted cash</t>
  </si>
  <si>
    <r>
      <t xml:space="preserve">Statement of Financial Position </t>
    </r>
    <r>
      <rPr>
        <sz val="9"/>
        <rFont val="Arial"/>
        <family val="2"/>
      </rPr>
      <t>(Cont’d)</t>
    </r>
  </si>
  <si>
    <r>
      <t>Statement of Financial Position</t>
    </r>
    <r>
      <rPr>
        <sz val="9"/>
        <rFont val="Arial"/>
        <family val="2"/>
      </rPr>
      <t xml:space="preserve"> (Cont’d)</t>
    </r>
  </si>
  <si>
    <r>
      <t xml:space="preserve">Statement of Cash Flows (Unaudited) </t>
    </r>
    <r>
      <rPr>
        <sz val="9"/>
        <rFont val="Arial"/>
        <family val="2"/>
      </rPr>
      <t>(Cont’d)</t>
    </r>
  </si>
  <si>
    <r>
      <t xml:space="preserve">Statement of Changes in Equity (Unaudited) </t>
    </r>
    <r>
      <rPr>
        <sz val="9"/>
        <rFont val="Arial"/>
        <family val="2"/>
      </rPr>
      <t>(Cont’d)</t>
    </r>
  </si>
  <si>
    <r>
      <t xml:space="preserve">Statement of Comprehensive Income (Unaudited) </t>
    </r>
    <r>
      <rPr>
        <sz val="9"/>
        <rFont val="Arial"/>
        <family val="2"/>
      </rPr>
      <t>(Cont’d)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</si>
</sst>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1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;\(#,##0\)"/>
    <numFmt numFmtId="167" formatCode="#,##0;\(#,##0\);&quot;-&quot;;@"/>
    <numFmt numFmtId="168" formatCode="#,##0.00;\(#,##0.00\);&quot;-&quot;;@"/>
    <numFmt numFmtId="169" formatCode="#,##0;\(#,##0\);&quot;-&quot;"/>
    <numFmt numFmtId="170" formatCode="_(* #,##0_);_(* \(#,##0\);_(* &quot;-&quot;??_);_(@_)"/>
    <numFmt numFmtId="171" formatCode="#,##0.0;\(#,##0.0\)"/>
    <numFmt numFmtId="172" formatCode="#,##0.0000;\(#,##0.0000\);&quot;-&quot;;@"/>
    <numFmt numFmtId="173" formatCode="_(* #,##0.0000_);_(* \(#,##0.0000\);_(* &quot;-&quot;??_);_(@_)"/>
  </numFmts>
  <fonts count="6" x14ac:knownFonts="1">
    <font>
      <sz val="14"/>
      <name val="Cordia New"/>
      <charset val="222"/>
    </font>
    <font>
      <sz val="14"/>
      <name val="Cordia New"/>
      <family val="2"/>
    </font>
    <font>
      <sz val="9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</borders>
  <cellStyleXfs count="10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</cellStyleXfs>
  <cellXfs count="129">
    <xf numFmtId="0" fontId="0" fillId="0" borderId="0" xfId="0"/>
    <xf numFmtId="167" fontId="3" fillId="0" borderId="0" xfId="2" quotePrefix="1" applyNumberFormat="1" applyFont="1" applyFill="1" applyAlignment="1">
      <alignment horizontal="right" vertical="center"/>
    </xf>
    <xf numFmtId="167" fontId="3" fillId="0" borderId="0" xfId="4" quotePrefix="1" applyNumberFormat="1" applyFont="1" applyFill="1" applyAlignment="1">
      <alignment horizontal="right" vertical="center"/>
    </xf>
    <xf numFmtId="167" fontId="2" fillId="0" borderId="0" xfId="6" applyNumberFormat="1" applyFont="1" applyFill="1" applyAlignment="1">
      <alignment horizontal="right" vertical="center"/>
    </xf>
    <xf numFmtId="167" fontId="2" fillId="0" borderId="3" xfId="6" applyNumberFormat="1" applyFont="1" applyFill="1" applyBorder="1" applyAlignment="1">
      <alignment horizontal="right" vertical="center"/>
    </xf>
    <xf numFmtId="167" fontId="2" fillId="0" borderId="0" xfId="8" applyNumberFormat="1" applyFont="1" applyFill="1" applyAlignment="1">
      <alignment horizontal="right" vertical="center"/>
    </xf>
    <xf numFmtId="167" fontId="2" fillId="0" borderId="0" xfId="5" applyNumberFormat="1" applyFont="1" applyFill="1" applyAlignment="1">
      <alignment horizontal="right" vertical="center"/>
    </xf>
    <xf numFmtId="167" fontId="2" fillId="0" borderId="0" xfId="7" applyNumberFormat="1" applyFont="1" applyFill="1" applyAlignment="1">
      <alignment horizontal="right" vertical="center"/>
    </xf>
    <xf numFmtId="167" fontId="2" fillId="0" borderId="3" xfId="7" applyNumberFormat="1" applyFont="1" applyFill="1" applyBorder="1" applyAlignment="1">
      <alignment horizontal="right" vertical="center"/>
    </xf>
    <xf numFmtId="167" fontId="2" fillId="0" borderId="0" xfId="2" applyNumberFormat="1" applyFont="1" applyFill="1" applyAlignment="1">
      <alignment horizontal="right" vertical="center"/>
    </xf>
    <xf numFmtId="167" fontId="2" fillId="0" borderId="3" xfId="2" applyNumberFormat="1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67" fontId="2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Continuous" vertical="center"/>
    </xf>
    <xf numFmtId="167" fontId="3" fillId="0" borderId="0" xfId="0" applyNumberFormat="1" applyFont="1" applyAlignment="1">
      <alignment horizontal="right" vertical="center"/>
    </xf>
    <xf numFmtId="0" fontId="3" fillId="0" borderId="3" xfId="3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Continuous" vertical="center"/>
    </xf>
    <xf numFmtId="167" fontId="3" fillId="0" borderId="3" xfId="0" applyNumberFormat="1" applyFont="1" applyBorder="1" applyAlignment="1">
      <alignment horizontal="right" vertical="center"/>
    </xf>
    <xf numFmtId="167" fontId="3" fillId="0" borderId="1" xfId="0" applyNumberFormat="1" applyFont="1" applyBorder="1" applyAlignment="1">
      <alignment horizontal="right" vertical="center"/>
    </xf>
    <xf numFmtId="167" fontId="3" fillId="0" borderId="0" xfId="0" applyNumberFormat="1" applyFont="1" applyAlignment="1">
      <alignment horizontal="center" vertical="center"/>
    </xf>
    <xf numFmtId="166" fontId="3" fillId="0" borderId="3" xfId="0" applyNumberFormat="1" applyFont="1" applyBorder="1" applyAlignment="1">
      <alignment horizontal="center" vertical="center"/>
    </xf>
    <xf numFmtId="167" fontId="3" fillId="0" borderId="3" xfId="0" quotePrefix="1" applyNumberFormat="1" applyFont="1" applyBorder="1" applyAlignment="1">
      <alignment horizontal="right" vertical="center"/>
    </xf>
    <xf numFmtId="167" fontId="3" fillId="0" borderId="0" xfId="0" quotePrefix="1" applyNumberFormat="1" applyFont="1" applyAlignment="1">
      <alignment horizontal="right" vertical="center"/>
    </xf>
    <xf numFmtId="0" fontId="2" fillId="0" borderId="0" xfId="0" quotePrefix="1" applyFont="1" applyAlignment="1">
      <alignment vertical="center"/>
    </xf>
    <xf numFmtId="0" fontId="4" fillId="0" borderId="0" xfId="0" applyFont="1" applyAlignment="1">
      <alignment horizontal="center" vertical="center"/>
    </xf>
    <xf numFmtId="167" fontId="2" fillId="0" borderId="0" xfId="0" applyNumberFormat="1" applyFont="1" applyAlignment="1">
      <alignment horizontal="right" vertical="center" wrapText="1"/>
    </xf>
    <xf numFmtId="0" fontId="2" fillId="0" borderId="0" xfId="9" applyFont="1" applyAlignment="1">
      <alignment vertical="center"/>
    </xf>
    <xf numFmtId="0" fontId="2" fillId="0" borderId="0" xfId="3" applyFont="1" applyAlignment="1">
      <alignment vertical="center"/>
    </xf>
    <xf numFmtId="167" fontId="2" fillId="0" borderId="3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2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38" fontId="2" fillId="0" borderId="0" xfId="0" applyNumberFormat="1" applyFont="1" applyAlignment="1">
      <alignment vertical="center"/>
    </xf>
    <xf numFmtId="16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67" fontId="2" fillId="0" borderId="4" xfId="0" applyNumberFormat="1" applyFont="1" applyBorder="1" applyAlignment="1">
      <alignment horizontal="right" vertical="center"/>
    </xf>
    <xf numFmtId="0" fontId="2" fillId="0" borderId="0" xfId="3" applyFont="1" applyAlignment="1">
      <alignment horizontal="left" vertical="center"/>
    </xf>
    <xf numFmtId="167" fontId="3" fillId="0" borderId="0" xfId="0" applyNumberFormat="1" applyFont="1" applyAlignment="1">
      <alignment vertical="center"/>
    </xf>
    <xf numFmtId="166" fontId="2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right" vertical="center"/>
    </xf>
    <xf numFmtId="0" fontId="2" fillId="0" borderId="3" xfId="0" quotePrefix="1" applyFont="1" applyBorder="1" applyAlignment="1">
      <alignment horizontal="justify" vertical="center"/>
    </xf>
    <xf numFmtId="166" fontId="2" fillId="0" borderId="0" xfId="0" applyNumberFormat="1" applyFont="1" applyAlignment="1">
      <alignment vertical="center"/>
    </xf>
    <xf numFmtId="166" fontId="3" fillId="0" borderId="0" xfId="0" applyNumberFormat="1" applyFont="1" applyAlignment="1">
      <alignment horizontal="left" vertical="center"/>
    </xf>
    <xf numFmtId="166" fontId="3" fillId="0" borderId="0" xfId="0" applyNumberFormat="1" applyFont="1" applyAlignment="1">
      <alignment horizontal="center" vertical="center"/>
    </xf>
    <xf numFmtId="166" fontId="3" fillId="0" borderId="1" xfId="0" applyNumberFormat="1" applyFont="1" applyBorder="1" applyAlignment="1">
      <alignment vertical="center"/>
    </xf>
    <xf numFmtId="166" fontId="3" fillId="0" borderId="1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right" vertical="center"/>
    </xf>
    <xf numFmtId="166" fontId="3" fillId="0" borderId="0" xfId="0" applyNumberFormat="1" applyFont="1" applyAlignment="1">
      <alignment vertical="center"/>
    </xf>
    <xf numFmtId="166" fontId="4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horizontal="right" vertical="center"/>
    </xf>
    <xf numFmtId="167" fontId="3" fillId="0" borderId="0" xfId="0" applyNumberFormat="1" applyFont="1" applyAlignment="1">
      <alignment horizontal="right" vertical="center" wrapText="1"/>
    </xf>
    <xf numFmtId="166" fontId="2" fillId="0" borderId="3" xfId="0" applyNumberFormat="1" applyFont="1" applyBorder="1" applyAlignment="1">
      <alignment vertical="center"/>
    </xf>
    <xf numFmtId="166" fontId="3" fillId="0" borderId="3" xfId="0" applyNumberFormat="1" applyFont="1" applyBorder="1" applyAlignment="1">
      <alignment horizontal="left" vertical="center"/>
    </xf>
    <xf numFmtId="167" fontId="3" fillId="0" borderId="3" xfId="0" applyNumberFormat="1" applyFont="1" applyBorder="1" applyAlignment="1">
      <alignment horizontal="right" vertical="center" wrapText="1"/>
    </xf>
    <xf numFmtId="43" fontId="2" fillId="0" borderId="0" xfId="0" applyNumberFormat="1" applyFont="1" applyAlignment="1">
      <alignment horizontal="right" vertical="center"/>
    </xf>
    <xf numFmtId="166" fontId="2" fillId="0" borderId="0" xfId="3" applyNumberFormat="1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167" fontId="2" fillId="0" borderId="0" xfId="0" quotePrefix="1" applyNumberFormat="1" applyFont="1" applyAlignment="1">
      <alignment horizontal="right" vertical="center"/>
    </xf>
    <xf numFmtId="167" fontId="2" fillId="0" borderId="0" xfId="0" applyNumberFormat="1" applyFont="1" applyAlignment="1">
      <alignment vertical="center"/>
    </xf>
    <xf numFmtId="166" fontId="2" fillId="0" borderId="3" xfId="0" applyNumberFormat="1" applyFont="1" applyBorder="1" applyAlignment="1">
      <alignment horizontal="left" vertical="center"/>
    </xf>
    <xf numFmtId="0" fontId="2" fillId="0" borderId="0" xfId="0" quotePrefix="1" applyFont="1" applyAlignment="1">
      <alignment horizontal="justify" vertical="center"/>
    </xf>
    <xf numFmtId="0" fontId="2" fillId="0" borderId="0" xfId="0" quotePrefix="1" applyFont="1" applyAlignment="1">
      <alignment horizontal="center" vertical="center"/>
    </xf>
    <xf numFmtId="167" fontId="2" fillId="0" borderId="0" xfId="0" quotePrefix="1" applyNumberFormat="1" applyFont="1" applyAlignment="1">
      <alignment horizontal="justify" vertical="center"/>
    </xf>
    <xf numFmtId="43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173" fontId="2" fillId="0" borderId="0" xfId="0" applyNumberFormat="1" applyFont="1" applyAlignment="1">
      <alignment horizontal="right" vertical="center"/>
    </xf>
    <xf numFmtId="168" fontId="2" fillId="0" borderId="0" xfId="0" quotePrefix="1" applyNumberFormat="1" applyFont="1" applyAlignment="1">
      <alignment horizontal="right" vertical="center"/>
    </xf>
    <xf numFmtId="168" fontId="2" fillId="0" borderId="0" xfId="0" applyNumberFormat="1" applyFont="1" applyAlignment="1">
      <alignment horizontal="right" vertical="center"/>
    </xf>
    <xf numFmtId="16" fontId="2" fillId="0" borderId="0" xfId="0" quotePrefix="1" applyNumberFormat="1" applyFont="1" applyAlignment="1">
      <alignment horizontal="center" vertical="center"/>
    </xf>
    <xf numFmtId="38" fontId="2" fillId="0" borderId="0" xfId="0" applyNumberFormat="1" applyFont="1" applyAlignment="1">
      <alignment horizontal="left" vertical="center"/>
    </xf>
    <xf numFmtId="38" fontId="3" fillId="0" borderId="0" xfId="0" applyNumberFormat="1" applyFont="1" applyAlignment="1">
      <alignment horizontal="left" vertical="center"/>
    </xf>
    <xf numFmtId="0" fontId="2" fillId="0" borderId="3" xfId="0" quotePrefix="1" applyFont="1" applyBorder="1" applyAlignment="1">
      <alignment horizontal="left" vertical="center"/>
    </xf>
    <xf numFmtId="172" fontId="2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3" fillId="0" borderId="3" xfId="1" applyFont="1" applyBorder="1" applyAlignment="1">
      <alignment horizontal="left" vertical="center"/>
    </xf>
    <xf numFmtId="49" fontId="3" fillId="0" borderId="3" xfId="0" applyNumberFormat="1" applyFont="1" applyBorder="1" applyAlignment="1">
      <alignment horizontal="center" vertical="center"/>
    </xf>
    <xf numFmtId="164" fontId="3" fillId="0" borderId="0" xfId="0" quotePrefix="1" applyNumberFormat="1" applyFont="1" applyAlignment="1">
      <alignment horizontal="right" vertical="center"/>
    </xf>
    <xf numFmtId="169" fontId="3" fillId="0" borderId="0" xfId="0" applyNumberFormat="1" applyFont="1" applyAlignment="1">
      <alignment horizontal="right" vertical="center"/>
    </xf>
    <xf numFmtId="169" fontId="3" fillId="0" borderId="0" xfId="0" applyNumberFormat="1" applyFont="1" applyAlignment="1">
      <alignment vertical="center"/>
    </xf>
    <xf numFmtId="169" fontId="2" fillId="0" borderId="0" xfId="0" applyNumberFormat="1" applyFont="1" applyAlignment="1">
      <alignment horizontal="right" vertical="center"/>
    </xf>
    <xf numFmtId="0" fontId="2" fillId="0" borderId="0" xfId="0" quotePrefix="1" applyFont="1" applyAlignment="1">
      <alignment horizontal="left" vertical="center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49" fontId="2" fillId="0" borderId="0" xfId="0" applyNumberFormat="1" applyFont="1" applyAlignment="1">
      <alignment horizontal="center" vertical="center" wrapText="1"/>
    </xf>
    <xf numFmtId="169" fontId="2" fillId="0" borderId="3" xfId="0" applyNumberFormat="1" applyFont="1" applyBorder="1" applyAlignment="1">
      <alignment horizontal="right" vertical="center"/>
    </xf>
    <xf numFmtId="3" fontId="2" fillId="0" borderId="3" xfId="0" applyNumberFormat="1" applyFont="1" applyBorder="1" applyAlignment="1">
      <alignment horizontal="right" vertical="center"/>
    </xf>
    <xf numFmtId="169" fontId="2" fillId="0" borderId="6" xfId="0" applyNumberFormat="1" applyFont="1" applyBorder="1" applyAlignment="1">
      <alignment horizontal="right" vertical="center"/>
    </xf>
    <xf numFmtId="49" fontId="2" fillId="0" borderId="0" xfId="0" quotePrefix="1" applyNumberFormat="1" applyFont="1" applyAlignment="1">
      <alignment horizontal="center" vertical="center"/>
    </xf>
    <xf numFmtId="170" fontId="2" fillId="0" borderId="0" xfId="0" applyNumberFormat="1" applyFont="1" applyAlignment="1">
      <alignment horizontal="right" vertical="center"/>
    </xf>
    <xf numFmtId="37" fontId="2" fillId="0" borderId="0" xfId="0" applyNumberFormat="1" applyFont="1" applyAlignment="1">
      <alignment horizontal="center" vertical="center"/>
    </xf>
    <xf numFmtId="170" fontId="2" fillId="0" borderId="3" xfId="0" applyNumberFormat="1" applyFont="1" applyBorder="1" applyAlignment="1">
      <alignment horizontal="right" vertical="center"/>
    </xf>
    <xf numFmtId="170" fontId="2" fillId="0" borderId="0" xfId="0" applyNumberFormat="1" applyFont="1" applyAlignment="1">
      <alignment vertical="center"/>
    </xf>
    <xf numFmtId="169" fontId="2" fillId="0" borderId="0" xfId="0" applyNumberFormat="1" applyFont="1" applyAlignment="1">
      <alignment vertical="center"/>
    </xf>
    <xf numFmtId="169" fontId="2" fillId="0" borderId="5" xfId="0" applyNumberFormat="1" applyFont="1" applyBorder="1" applyAlignment="1">
      <alignment horizontal="right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9" fontId="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 indent="2"/>
    </xf>
    <xf numFmtId="169" fontId="2" fillId="0" borderId="4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 indent="2"/>
    </xf>
    <xf numFmtId="0" fontId="5" fillId="0" borderId="0" xfId="0" applyFont="1" applyAlignment="1">
      <alignment horizontal="center" vertical="center"/>
    </xf>
    <xf numFmtId="164" fontId="2" fillId="0" borderId="3" xfId="0" applyNumberFormat="1" applyFont="1" applyBorder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0" fontId="2" fillId="0" borderId="3" xfId="0" quotePrefix="1" applyFont="1" applyBorder="1" applyAlignment="1">
      <alignment vertical="center"/>
    </xf>
    <xf numFmtId="49" fontId="2" fillId="0" borderId="3" xfId="0" quotePrefix="1" applyNumberFormat="1" applyFont="1" applyBorder="1" applyAlignment="1">
      <alignment vertical="center"/>
    </xf>
    <xf numFmtId="167" fontId="2" fillId="0" borderId="3" xfId="0" quotePrefix="1" applyNumberFormat="1" applyFont="1" applyBorder="1" applyAlignment="1">
      <alignment vertical="center"/>
    </xf>
    <xf numFmtId="167" fontId="2" fillId="0" borderId="3" xfId="0" quotePrefix="1" applyNumberFormat="1" applyFont="1" applyBorder="1" applyAlignment="1">
      <alignment horizontal="justify" vertical="center"/>
    </xf>
    <xf numFmtId="167" fontId="3" fillId="0" borderId="0" xfId="0" applyNumberFormat="1" applyFont="1" applyAlignment="1">
      <alignment horizontal="center" vertical="center" wrapText="1"/>
    </xf>
    <xf numFmtId="167" fontId="3" fillId="0" borderId="0" xfId="0" applyNumberFormat="1" applyFont="1" applyAlignment="1">
      <alignment horizontal="center" vertical="center"/>
    </xf>
    <xf numFmtId="167" fontId="3" fillId="0" borderId="3" xfId="0" applyNumberFormat="1" applyFont="1" applyBorder="1" applyAlignment="1">
      <alignment horizontal="right" vertical="center"/>
    </xf>
    <xf numFmtId="167" fontId="3" fillId="0" borderId="3" xfId="0" applyNumberFormat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justify" vertical="center"/>
    </xf>
    <xf numFmtId="167" fontId="3" fillId="0" borderId="3" xfId="0" applyNumberFormat="1" applyFont="1" applyBorder="1" applyAlignment="1">
      <alignment horizontal="center" vertical="center"/>
    </xf>
    <xf numFmtId="167" fontId="3" fillId="0" borderId="2" xfId="0" applyNumberFormat="1" applyFont="1" applyBorder="1" applyAlignment="1">
      <alignment horizontal="center" vertical="center"/>
    </xf>
    <xf numFmtId="172" fontId="2" fillId="0" borderId="0" xfId="2" quotePrefix="1" applyNumberFormat="1" applyFont="1" applyFill="1" applyAlignment="1">
      <alignment horizontal="right" vertical="center"/>
    </xf>
    <xf numFmtId="173" fontId="2" fillId="0" borderId="0" xfId="2" quotePrefix="1" applyNumberFormat="1" applyFont="1" applyFill="1" applyAlignment="1">
      <alignment horizontal="right" vertical="center"/>
    </xf>
    <xf numFmtId="173" fontId="2" fillId="0" borderId="0" xfId="2" applyNumberFormat="1" applyFont="1" applyFill="1" applyAlignment="1">
      <alignment horizontal="right" vertical="center"/>
    </xf>
    <xf numFmtId="171" fontId="2" fillId="0" borderId="0" xfId="0" applyNumberFormat="1" applyFont="1" applyAlignment="1">
      <alignment horizontal="center" vertical="center"/>
    </xf>
  </cellXfs>
  <cellStyles count="10">
    <cellStyle name="Comma 2 2 2" xfId="6" xr:uid="{35370C46-EE94-47F3-8692-C47F1035EFC0}"/>
    <cellStyle name="Comma 3 2" xfId="2" xr:uid="{7834044A-C1E4-4F15-AF49-D4C33FAD0315}"/>
    <cellStyle name="Comma 3 2 2" xfId="7" xr:uid="{DE491D08-0D58-4C81-B636-ADAAF45173AB}"/>
    <cellStyle name="Comma 7" xfId="4" xr:uid="{75685457-8637-4A57-AC48-7459CB9F935C}"/>
    <cellStyle name="Comma_RGR Q2'03 - Eng" xfId="5" xr:uid="{20915406-F82C-4E61-BCA1-2A12C8E16C19}"/>
    <cellStyle name="Comma_RGR Q2'03 - Eng 2" xfId="8" xr:uid="{B9B1A68E-A99A-4AEB-87D9-F20AE8376F36}"/>
    <cellStyle name="Normal" xfId="0" builtinId="0"/>
    <cellStyle name="Normal 2 2" xfId="3" xr:uid="{8972248E-3426-4B6E-AF65-101E3419CD56}"/>
    <cellStyle name="Normal 3 14" xfId="1" xr:uid="{4B967AE8-224B-4F24-A1E8-0AFE89ADBCEB}"/>
    <cellStyle name="Normal 3 2" xfId="9" xr:uid="{4EE28399-7375-4ECB-AD91-E284736DC803}"/>
  </cellStyles>
  <dxfs count="0"/>
  <tableStyles count="1" defaultTableStyle="TableStyleMedium9" defaultPivotStyle="PivotStyleLight16">
    <tableStyle name="Invisible" pivot="0" table="0" count="0" xr9:uid="{00000000-0011-0000-FFFF-FFFF00000000}"/>
  </tableStyles>
  <colors>
    <mruColors>
      <color rgb="FFFFE699"/>
      <color rgb="FFFDFBD9"/>
      <color rgb="FFFF99FF"/>
      <color rgb="FFFF00FF"/>
      <color rgb="FF00FF00"/>
      <color rgb="FF66FFFF"/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C000"/>
  </sheetPr>
  <dimension ref="A1:M154"/>
  <sheetViews>
    <sheetView tabSelected="1" zoomScaleNormal="100" zoomScaleSheetLayoutView="100" zoomScalePageLayoutView="90" workbookViewId="0">
      <selection activeCell="D11" sqref="D11"/>
    </sheetView>
  </sheetViews>
  <sheetFormatPr defaultColWidth="9.140625" defaultRowHeight="16.5" customHeight="1" x14ac:dyDescent="0.5"/>
  <cols>
    <col min="1" max="1" width="1.7109375" style="13" customWidth="1"/>
    <col min="2" max="3" width="1.7109375" style="41" customWidth="1"/>
    <col min="4" max="4" width="34.28515625" style="41" customWidth="1"/>
    <col min="5" max="5" width="6" style="80" customWidth="1"/>
    <col min="6" max="6" width="0.7109375" style="13" customWidth="1"/>
    <col min="7" max="7" width="13.7109375" style="14" customWidth="1"/>
    <col min="8" max="8" width="0.7109375" style="14" customWidth="1"/>
    <col min="9" max="9" width="13.7109375" style="14" customWidth="1"/>
    <col min="10" max="10" width="0.7109375" style="14" customWidth="1"/>
    <col min="11" max="11" width="13.7109375" style="14" customWidth="1"/>
    <col min="12" max="12" width="0.7109375" style="14" customWidth="1"/>
    <col min="13" max="13" width="13.7109375" style="14" customWidth="1"/>
    <col min="14" max="16384" width="9.140625" style="13"/>
  </cols>
  <sheetData>
    <row r="1" spans="1:13" ht="16.5" customHeight="1" x14ac:dyDescent="0.5">
      <c r="A1" s="15" t="s">
        <v>0</v>
      </c>
    </row>
    <row r="2" spans="1:13" s="11" customFormat="1" ht="16.5" customHeight="1" x14ac:dyDescent="0.5">
      <c r="A2" s="15" t="s">
        <v>1</v>
      </c>
      <c r="B2" s="15"/>
      <c r="C2" s="15"/>
      <c r="D2" s="15"/>
      <c r="E2" s="81"/>
      <c r="F2" s="16"/>
      <c r="G2" s="18"/>
      <c r="H2" s="18"/>
      <c r="I2" s="18"/>
      <c r="J2" s="18"/>
      <c r="K2" s="18"/>
      <c r="L2" s="18"/>
      <c r="M2" s="18"/>
    </row>
    <row r="3" spans="1:13" s="11" customFormat="1" ht="16.5" customHeight="1" x14ac:dyDescent="0.5">
      <c r="A3" s="82" t="s">
        <v>175</v>
      </c>
      <c r="B3" s="20"/>
      <c r="C3" s="20"/>
      <c r="D3" s="20"/>
      <c r="E3" s="83"/>
      <c r="F3" s="21"/>
      <c r="G3" s="23"/>
      <c r="H3" s="23"/>
      <c r="I3" s="23"/>
      <c r="J3" s="23"/>
      <c r="K3" s="23"/>
      <c r="L3" s="23"/>
      <c r="M3" s="23"/>
    </row>
    <row r="4" spans="1:13" s="11" customFormat="1" ht="16.5" customHeight="1" x14ac:dyDescent="0.5">
      <c r="A4" s="15"/>
      <c r="B4" s="15"/>
      <c r="C4" s="15"/>
      <c r="D4" s="15"/>
      <c r="E4" s="81"/>
      <c r="F4" s="16"/>
      <c r="G4" s="18"/>
      <c r="H4" s="18"/>
      <c r="I4" s="18"/>
      <c r="J4" s="18"/>
      <c r="K4" s="18"/>
      <c r="L4" s="18"/>
      <c r="M4" s="18"/>
    </row>
    <row r="5" spans="1:13" s="11" customFormat="1" ht="16.5" customHeight="1" x14ac:dyDescent="0.5">
      <c r="A5" s="15"/>
      <c r="B5" s="15"/>
      <c r="C5" s="15"/>
      <c r="D5" s="15"/>
      <c r="E5" s="81"/>
      <c r="F5" s="16"/>
      <c r="G5" s="18"/>
      <c r="H5" s="18"/>
      <c r="I5" s="18"/>
      <c r="J5" s="18"/>
      <c r="K5" s="18"/>
      <c r="L5" s="18"/>
      <c r="M5" s="18"/>
    </row>
    <row r="6" spans="1:13" s="11" customFormat="1" ht="16.5" customHeight="1" x14ac:dyDescent="0.5">
      <c r="A6" s="15"/>
      <c r="B6" s="15"/>
      <c r="C6" s="15"/>
      <c r="D6" s="15"/>
      <c r="E6" s="81"/>
      <c r="F6" s="16"/>
      <c r="G6" s="120" t="s">
        <v>2</v>
      </c>
      <c r="H6" s="120"/>
      <c r="I6" s="120"/>
      <c r="J6" s="120"/>
      <c r="K6" s="120"/>
      <c r="L6" s="120"/>
      <c r="M6" s="120"/>
    </row>
    <row r="7" spans="1:13" s="11" customFormat="1" ht="16.5" customHeight="1" x14ac:dyDescent="0.5">
      <c r="B7" s="15"/>
      <c r="C7" s="15"/>
      <c r="D7" s="15"/>
      <c r="E7" s="81"/>
      <c r="F7" s="16"/>
      <c r="G7" s="118" t="s">
        <v>3</v>
      </c>
      <c r="H7" s="119"/>
      <c r="I7" s="119"/>
      <c r="J7" s="25"/>
      <c r="K7" s="118" t="s">
        <v>4</v>
      </c>
      <c r="L7" s="119"/>
      <c r="M7" s="119"/>
    </row>
    <row r="8" spans="1:13" s="11" customFormat="1" ht="16.5" customHeight="1" x14ac:dyDescent="0.5">
      <c r="B8" s="15"/>
      <c r="C8" s="15"/>
      <c r="D8" s="15"/>
      <c r="E8" s="81"/>
      <c r="F8" s="16"/>
      <c r="G8" s="121" t="s">
        <v>5</v>
      </c>
      <c r="H8" s="121"/>
      <c r="I8" s="121"/>
      <c r="J8" s="25"/>
      <c r="K8" s="121" t="s">
        <v>5</v>
      </c>
      <c r="L8" s="121"/>
      <c r="M8" s="121"/>
    </row>
    <row r="9" spans="1:13" s="11" customFormat="1" ht="16.5" customHeight="1" x14ac:dyDescent="0.5">
      <c r="B9" s="15"/>
      <c r="C9" s="15"/>
      <c r="D9" s="15"/>
      <c r="E9" s="81"/>
      <c r="F9" s="16"/>
      <c r="G9" s="18" t="s">
        <v>6</v>
      </c>
      <c r="H9" s="18"/>
      <c r="I9" s="18" t="s">
        <v>7</v>
      </c>
      <c r="J9" s="18"/>
      <c r="K9" s="18" t="s">
        <v>6</v>
      </c>
      <c r="L9" s="18"/>
      <c r="M9" s="18" t="s">
        <v>7</v>
      </c>
    </row>
    <row r="10" spans="1:13" s="11" customFormat="1" ht="16.5" customHeight="1" x14ac:dyDescent="0.5">
      <c r="B10" s="15"/>
      <c r="C10" s="15"/>
      <c r="E10" s="81"/>
      <c r="F10" s="16"/>
      <c r="G10" s="1" t="s">
        <v>176</v>
      </c>
      <c r="H10" s="18"/>
      <c r="I10" s="28" t="s">
        <v>8</v>
      </c>
      <c r="J10" s="25"/>
      <c r="K10" s="1" t="s">
        <v>176</v>
      </c>
      <c r="L10" s="18"/>
      <c r="M10" s="28" t="s">
        <v>8</v>
      </c>
    </row>
    <row r="11" spans="1:13" s="11" customFormat="1" ht="16.5" customHeight="1" x14ac:dyDescent="0.5">
      <c r="B11" s="15"/>
      <c r="C11" s="15"/>
      <c r="E11" s="83" t="s">
        <v>9</v>
      </c>
      <c r="F11" s="16"/>
      <c r="G11" s="27" t="s">
        <v>10</v>
      </c>
      <c r="H11" s="28"/>
      <c r="I11" s="27" t="s">
        <v>11</v>
      </c>
      <c r="J11" s="28"/>
      <c r="K11" s="27" t="s">
        <v>10</v>
      </c>
      <c r="L11" s="28"/>
      <c r="M11" s="27" t="s">
        <v>11</v>
      </c>
    </row>
    <row r="12" spans="1:13" s="11" customFormat="1" ht="16.5" customHeight="1" x14ac:dyDescent="0.5">
      <c r="B12" s="15"/>
      <c r="C12" s="15"/>
      <c r="D12" s="15"/>
      <c r="F12" s="30"/>
      <c r="G12" s="28"/>
      <c r="H12" s="84"/>
      <c r="I12" s="28"/>
      <c r="J12" s="84"/>
      <c r="K12" s="28"/>
      <c r="L12" s="84"/>
      <c r="M12" s="28"/>
    </row>
    <row r="13" spans="1:13" s="11" customFormat="1" ht="16.5" customHeight="1" x14ac:dyDescent="0.5">
      <c r="B13" s="15"/>
      <c r="C13" s="15"/>
      <c r="D13" s="15"/>
      <c r="E13" s="81"/>
      <c r="F13" s="30"/>
      <c r="G13" s="28"/>
      <c r="H13" s="84"/>
      <c r="I13" s="28"/>
      <c r="J13" s="84"/>
      <c r="K13" s="28"/>
      <c r="L13" s="84"/>
      <c r="M13" s="28"/>
    </row>
    <row r="14" spans="1:13" s="11" customFormat="1" ht="16.5" customHeight="1" x14ac:dyDescent="0.5">
      <c r="A14" s="54" t="s">
        <v>12</v>
      </c>
      <c r="B14" s="54"/>
      <c r="C14" s="54"/>
      <c r="D14" s="15"/>
      <c r="E14" s="81"/>
      <c r="F14" s="16"/>
      <c r="G14" s="85"/>
      <c r="H14" s="85"/>
      <c r="I14" s="85"/>
      <c r="J14" s="85"/>
      <c r="K14" s="86"/>
      <c r="L14" s="86"/>
      <c r="M14" s="86"/>
    </row>
    <row r="15" spans="1:13" ht="16.5" customHeight="1" x14ac:dyDescent="0.5">
      <c r="A15" s="11"/>
      <c r="B15" s="11"/>
      <c r="C15" s="11"/>
      <c r="D15" s="15"/>
      <c r="F15" s="12"/>
      <c r="G15" s="87"/>
      <c r="H15" s="87"/>
      <c r="I15" s="87"/>
      <c r="J15" s="87"/>
      <c r="K15" s="87"/>
      <c r="L15" s="87"/>
      <c r="M15" s="87"/>
    </row>
    <row r="16" spans="1:13" ht="16.5" customHeight="1" x14ac:dyDescent="0.5">
      <c r="A16" s="54" t="s">
        <v>13</v>
      </c>
      <c r="B16" s="54"/>
      <c r="C16" s="54"/>
      <c r="D16" s="15"/>
      <c r="F16" s="12"/>
      <c r="G16" s="87"/>
      <c r="H16" s="87"/>
      <c r="I16" s="87"/>
      <c r="J16" s="87"/>
      <c r="K16" s="87"/>
      <c r="L16" s="87"/>
      <c r="M16" s="87"/>
    </row>
    <row r="17" spans="1:13" ht="16.5" customHeight="1" x14ac:dyDescent="0.5">
      <c r="A17" s="54"/>
      <c r="B17" s="54"/>
      <c r="C17" s="54"/>
      <c r="D17" s="15"/>
      <c r="F17" s="12"/>
      <c r="G17" s="87"/>
      <c r="H17" s="87"/>
      <c r="I17" s="87"/>
      <c r="J17" s="87"/>
      <c r="K17" s="87"/>
      <c r="L17" s="87"/>
      <c r="M17" s="87"/>
    </row>
    <row r="18" spans="1:13" ht="16.5" customHeight="1" x14ac:dyDescent="0.5">
      <c r="A18" s="88" t="s">
        <v>14</v>
      </c>
      <c r="B18" s="54"/>
      <c r="C18" s="54"/>
      <c r="D18" s="15"/>
      <c r="F18" s="12"/>
      <c r="G18" s="89">
        <v>172892</v>
      </c>
      <c r="H18" s="87"/>
      <c r="I18" s="89">
        <v>182484</v>
      </c>
      <c r="J18" s="87"/>
      <c r="K18" s="89">
        <v>97411</v>
      </c>
      <c r="L18" s="87"/>
      <c r="M18" s="89">
        <v>165467</v>
      </c>
    </row>
    <row r="19" spans="1:13" ht="16.5" customHeight="1" x14ac:dyDescent="0.5">
      <c r="A19" s="13" t="s">
        <v>142</v>
      </c>
      <c r="C19" s="13"/>
      <c r="E19" s="12">
        <v>7</v>
      </c>
      <c r="F19" s="12"/>
      <c r="G19" s="89">
        <v>7724</v>
      </c>
      <c r="H19" s="87"/>
      <c r="I19" s="89">
        <v>25054</v>
      </c>
      <c r="J19" s="87"/>
      <c r="K19" s="90">
        <v>345</v>
      </c>
      <c r="L19" s="87"/>
      <c r="M19" s="90">
        <v>138</v>
      </c>
    </row>
    <row r="20" spans="1:13" ht="16.5" customHeight="1" x14ac:dyDescent="0.5">
      <c r="A20" s="13" t="s">
        <v>228</v>
      </c>
      <c r="C20" s="13"/>
      <c r="E20" s="12">
        <v>18.399999999999999</v>
      </c>
      <c r="F20" s="12"/>
      <c r="G20" s="46">
        <v>0</v>
      </c>
      <c r="H20" s="87"/>
      <c r="I20" s="46">
        <v>0</v>
      </c>
      <c r="J20" s="87"/>
      <c r="K20" s="89">
        <v>60000</v>
      </c>
      <c r="L20" s="87"/>
      <c r="M20" s="89">
        <v>10000</v>
      </c>
    </row>
    <row r="21" spans="1:13" ht="16.5" customHeight="1" x14ac:dyDescent="0.5">
      <c r="A21" s="13" t="s">
        <v>217</v>
      </c>
      <c r="C21" s="13"/>
      <c r="E21" s="12"/>
      <c r="F21" s="12"/>
      <c r="G21" s="46">
        <v>65</v>
      </c>
      <c r="H21" s="87"/>
      <c r="I21" s="46">
        <v>0</v>
      </c>
      <c r="J21" s="87"/>
      <c r="K21" s="46">
        <v>0</v>
      </c>
      <c r="L21" s="87"/>
      <c r="M21" s="46">
        <v>0</v>
      </c>
    </row>
    <row r="22" spans="1:13" ht="16.5" customHeight="1" x14ac:dyDescent="0.5">
      <c r="A22" s="13" t="s">
        <v>16</v>
      </c>
      <c r="B22" s="13"/>
      <c r="C22" s="13"/>
      <c r="F22" s="12"/>
      <c r="G22" s="89">
        <v>7482</v>
      </c>
      <c r="H22" s="87"/>
      <c r="I22" s="89">
        <v>7009</v>
      </c>
      <c r="J22" s="87"/>
      <c r="K22" s="89">
        <v>2206</v>
      </c>
      <c r="L22" s="87"/>
      <c r="M22" s="89">
        <v>1824</v>
      </c>
    </row>
    <row r="23" spans="1:13" ht="16.5" customHeight="1" x14ac:dyDescent="0.5">
      <c r="A23" s="13" t="s">
        <v>170</v>
      </c>
      <c r="B23" s="13"/>
      <c r="C23" s="13"/>
      <c r="F23" s="12"/>
      <c r="G23" s="89">
        <v>14507</v>
      </c>
      <c r="H23" s="87"/>
      <c r="I23" s="89">
        <v>14120</v>
      </c>
      <c r="J23" s="87"/>
      <c r="K23" s="90">
        <v>382</v>
      </c>
      <c r="L23" s="87"/>
      <c r="M23" s="90">
        <v>399</v>
      </c>
    </row>
    <row r="24" spans="1:13" ht="16.5" customHeight="1" x14ac:dyDescent="0.5">
      <c r="A24" s="13" t="s">
        <v>17</v>
      </c>
      <c r="B24" s="13"/>
      <c r="C24" s="13"/>
      <c r="F24" s="12"/>
      <c r="G24" s="91">
        <v>416</v>
      </c>
      <c r="H24" s="87"/>
      <c r="I24" s="91">
        <v>378</v>
      </c>
      <c r="J24" s="87"/>
      <c r="K24" s="91">
        <v>10</v>
      </c>
      <c r="L24" s="87"/>
      <c r="M24" s="91">
        <v>99</v>
      </c>
    </row>
    <row r="25" spans="1:13" ht="16.5" customHeight="1" x14ac:dyDescent="0.5">
      <c r="B25" s="13"/>
      <c r="C25" s="13"/>
      <c r="E25" s="92"/>
      <c r="F25" s="12"/>
      <c r="G25" s="87"/>
      <c r="H25" s="87"/>
      <c r="I25" s="87"/>
      <c r="J25" s="87"/>
      <c r="K25" s="87"/>
      <c r="L25" s="87"/>
      <c r="M25" s="87"/>
    </row>
    <row r="26" spans="1:13" ht="16.5" customHeight="1" x14ac:dyDescent="0.5">
      <c r="A26" s="15" t="s">
        <v>18</v>
      </c>
      <c r="B26" s="15"/>
      <c r="C26" s="15"/>
      <c r="F26" s="12"/>
      <c r="G26" s="93">
        <f>SUM(G18:G24)</f>
        <v>203086</v>
      </c>
      <c r="H26" s="87"/>
      <c r="I26" s="93">
        <f>SUM(I18:I24)</f>
        <v>229045</v>
      </c>
      <c r="J26" s="87"/>
      <c r="K26" s="93">
        <f>SUM(K18:K24)</f>
        <v>160354</v>
      </c>
      <c r="L26" s="87"/>
      <c r="M26" s="93">
        <f>SUM(M18:M24)</f>
        <v>177927</v>
      </c>
    </row>
    <row r="27" spans="1:13" ht="16.5" customHeight="1" x14ac:dyDescent="0.5">
      <c r="A27" s="41"/>
      <c r="F27" s="12"/>
      <c r="G27" s="13"/>
      <c r="H27" s="87"/>
      <c r="I27" s="87"/>
      <c r="J27" s="87"/>
      <c r="K27" s="87"/>
      <c r="L27" s="87"/>
      <c r="M27" s="87"/>
    </row>
    <row r="28" spans="1:13" ht="16.5" customHeight="1" x14ac:dyDescent="0.5">
      <c r="A28" s="15" t="s">
        <v>19</v>
      </c>
      <c r="B28" s="15"/>
      <c r="C28" s="15"/>
      <c r="D28" s="15"/>
      <c r="F28" s="12"/>
      <c r="G28" s="13"/>
      <c r="H28" s="87"/>
      <c r="I28" s="87"/>
      <c r="J28" s="87"/>
      <c r="K28" s="87"/>
      <c r="L28" s="87"/>
      <c r="M28" s="87"/>
    </row>
    <row r="29" spans="1:13" ht="16.5" customHeight="1" x14ac:dyDescent="0.5">
      <c r="A29" s="15"/>
      <c r="B29" s="15"/>
      <c r="C29" s="15"/>
      <c r="D29" s="15"/>
      <c r="F29" s="12"/>
      <c r="G29" s="13"/>
      <c r="H29" s="87"/>
      <c r="I29" s="87"/>
      <c r="J29" s="87"/>
      <c r="K29" s="87"/>
      <c r="L29" s="87"/>
      <c r="M29" s="87"/>
    </row>
    <row r="30" spans="1:13" ht="16.5" customHeight="1" x14ac:dyDescent="0.5">
      <c r="A30" s="41" t="s">
        <v>156</v>
      </c>
      <c r="D30" s="15"/>
      <c r="E30" s="80" t="s">
        <v>234</v>
      </c>
      <c r="F30" s="12"/>
      <c r="G30" s="13">
        <v>500</v>
      </c>
      <c r="H30" s="87"/>
      <c r="I30" s="46">
        <v>0</v>
      </c>
      <c r="J30" s="87"/>
      <c r="K30" s="46">
        <v>0</v>
      </c>
      <c r="L30" s="87"/>
      <c r="M30" s="46">
        <v>0</v>
      </c>
    </row>
    <row r="31" spans="1:13" ht="16.5" customHeight="1" x14ac:dyDescent="0.5">
      <c r="A31" s="13" t="s">
        <v>20</v>
      </c>
      <c r="B31" s="13"/>
      <c r="C31" s="13"/>
      <c r="F31" s="12"/>
      <c r="G31" s="46">
        <v>0</v>
      </c>
      <c r="H31" s="87"/>
      <c r="I31" s="46">
        <v>0</v>
      </c>
      <c r="J31" s="87"/>
      <c r="K31" s="87">
        <v>208130</v>
      </c>
      <c r="L31" s="87"/>
      <c r="M31" s="89">
        <v>208130</v>
      </c>
    </row>
    <row r="32" spans="1:13" ht="16.5" customHeight="1" x14ac:dyDescent="0.5">
      <c r="A32" s="13" t="s">
        <v>21</v>
      </c>
      <c r="B32" s="13"/>
      <c r="C32" s="13"/>
      <c r="E32" s="12">
        <v>9</v>
      </c>
      <c r="F32" s="12"/>
      <c r="G32" s="46">
        <v>0</v>
      </c>
      <c r="H32" s="87"/>
      <c r="I32" s="89">
        <v>6399</v>
      </c>
      <c r="J32" s="87"/>
      <c r="K32" s="87">
        <v>0</v>
      </c>
      <c r="L32" s="87"/>
      <c r="M32" s="89">
        <v>3457</v>
      </c>
    </row>
    <row r="33" spans="1:13" ht="16.5" customHeight="1" x14ac:dyDescent="0.5">
      <c r="A33" s="13" t="s">
        <v>22</v>
      </c>
      <c r="B33" s="13"/>
      <c r="C33" s="13"/>
      <c r="E33" s="12">
        <v>10.1</v>
      </c>
      <c r="F33" s="12"/>
      <c r="G33" s="89">
        <v>23386</v>
      </c>
      <c r="H33" s="87"/>
      <c r="I33" s="89">
        <v>27621</v>
      </c>
      <c r="J33" s="87"/>
      <c r="K33" s="87">
        <v>15000</v>
      </c>
      <c r="L33" s="87"/>
      <c r="M33" s="89">
        <v>15000</v>
      </c>
    </row>
    <row r="34" spans="1:13" ht="16.5" customHeight="1" x14ac:dyDescent="0.5">
      <c r="A34" s="41" t="s">
        <v>143</v>
      </c>
      <c r="E34" s="12">
        <v>11</v>
      </c>
      <c r="F34" s="12"/>
      <c r="G34" s="89">
        <v>7122</v>
      </c>
      <c r="H34" s="87"/>
      <c r="I34" s="89">
        <v>7242</v>
      </c>
      <c r="J34" s="87"/>
      <c r="K34" s="87">
        <v>2875</v>
      </c>
      <c r="L34" s="87"/>
      <c r="M34" s="89">
        <v>3085</v>
      </c>
    </row>
    <row r="35" spans="1:13" ht="16.5" customHeight="1" x14ac:dyDescent="0.5">
      <c r="A35" s="41" t="s">
        <v>23</v>
      </c>
      <c r="F35" s="12"/>
      <c r="G35" s="89">
        <v>11054</v>
      </c>
      <c r="H35" s="87"/>
      <c r="I35" s="89">
        <v>12207</v>
      </c>
      <c r="J35" s="87"/>
      <c r="K35" s="87">
        <v>4912</v>
      </c>
      <c r="L35" s="87"/>
      <c r="M35" s="89">
        <v>5396</v>
      </c>
    </row>
    <row r="36" spans="1:13" ht="16.5" customHeight="1" x14ac:dyDescent="0.5">
      <c r="A36" s="41" t="s">
        <v>24</v>
      </c>
      <c r="F36" s="12"/>
      <c r="G36" s="89">
        <v>49312</v>
      </c>
      <c r="H36" s="87"/>
      <c r="I36" s="89">
        <v>49312</v>
      </c>
      <c r="J36" s="87"/>
      <c r="K36" s="46">
        <v>0</v>
      </c>
      <c r="L36" s="87"/>
      <c r="M36" s="46">
        <v>0</v>
      </c>
    </row>
    <row r="37" spans="1:13" ht="16.5" customHeight="1" x14ac:dyDescent="0.5">
      <c r="A37" s="41" t="s">
        <v>25</v>
      </c>
      <c r="E37" s="80" t="s">
        <v>235</v>
      </c>
      <c r="F37" s="12"/>
      <c r="G37" s="89">
        <v>4942</v>
      </c>
      <c r="H37" s="87"/>
      <c r="I37" s="89">
        <v>5217</v>
      </c>
      <c r="J37" s="87"/>
      <c r="K37" s="87">
        <v>97</v>
      </c>
      <c r="L37" s="87"/>
      <c r="M37" s="90">
        <v>97</v>
      </c>
    </row>
    <row r="38" spans="1:13" ht="16.5" customHeight="1" x14ac:dyDescent="0.5">
      <c r="A38" s="41" t="s">
        <v>26</v>
      </c>
      <c r="F38" s="12"/>
      <c r="G38" s="90">
        <v>368</v>
      </c>
      <c r="H38" s="87"/>
      <c r="I38" s="90">
        <v>329</v>
      </c>
      <c r="J38" s="87"/>
      <c r="K38" s="46">
        <v>0</v>
      </c>
      <c r="L38" s="87"/>
      <c r="M38" s="46">
        <v>0</v>
      </c>
    </row>
    <row r="39" spans="1:13" ht="16.5" customHeight="1" x14ac:dyDescent="0.5">
      <c r="A39" s="13" t="s">
        <v>27</v>
      </c>
      <c r="B39" s="13"/>
      <c r="C39" s="13"/>
      <c r="D39" s="13"/>
      <c r="F39" s="12"/>
      <c r="G39" s="94">
        <v>999</v>
      </c>
      <c r="H39" s="87"/>
      <c r="I39" s="94">
        <v>1173</v>
      </c>
      <c r="J39" s="87"/>
      <c r="K39" s="93">
        <v>555</v>
      </c>
      <c r="L39" s="87"/>
      <c r="M39" s="91">
        <v>520</v>
      </c>
    </row>
    <row r="40" spans="1:13" ht="16.5" customHeight="1" x14ac:dyDescent="0.5">
      <c r="B40" s="13"/>
      <c r="C40" s="13"/>
      <c r="F40" s="12"/>
      <c r="G40" s="13"/>
      <c r="H40" s="87"/>
      <c r="I40" s="87"/>
      <c r="J40" s="87"/>
      <c r="K40" s="87"/>
      <c r="L40" s="87"/>
      <c r="M40" s="87"/>
    </row>
    <row r="41" spans="1:13" ht="16.5" customHeight="1" x14ac:dyDescent="0.5">
      <c r="A41" s="15" t="s">
        <v>28</v>
      </c>
      <c r="B41" s="15"/>
      <c r="C41" s="15"/>
      <c r="F41" s="12"/>
      <c r="G41" s="93">
        <f>SUM(G30:G39)</f>
        <v>97683</v>
      </c>
      <c r="H41" s="87"/>
      <c r="I41" s="93">
        <f>SUM(I31:I39)</f>
        <v>109500</v>
      </c>
      <c r="J41" s="87"/>
      <c r="K41" s="93">
        <f>SUM(K31:K39)</f>
        <v>231569</v>
      </c>
      <c r="L41" s="87"/>
      <c r="M41" s="93">
        <f>SUM(M31:M39)</f>
        <v>235685</v>
      </c>
    </row>
    <row r="42" spans="1:13" ht="16.5" customHeight="1" x14ac:dyDescent="0.5">
      <c r="B42" s="13"/>
      <c r="C42" s="13"/>
      <c r="F42" s="12"/>
      <c r="G42" s="13"/>
      <c r="H42" s="87"/>
      <c r="I42" s="87"/>
      <c r="J42" s="87"/>
      <c r="K42" s="87"/>
      <c r="L42" s="87"/>
      <c r="M42" s="87"/>
    </row>
    <row r="43" spans="1:13" ht="16.5" customHeight="1" thickBot="1" x14ac:dyDescent="0.55000000000000004">
      <c r="A43" s="11" t="s">
        <v>29</v>
      </c>
      <c r="B43" s="11"/>
      <c r="C43" s="11"/>
      <c r="F43" s="12"/>
      <c r="G43" s="95">
        <f>SUM(G26+G41)</f>
        <v>300769</v>
      </c>
      <c r="H43" s="87"/>
      <c r="I43" s="95">
        <f>SUM(I26+I41)</f>
        <v>338545</v>
      </c>
      <c r="J43" s="87"/>
      <c r="K43" s="95">
        <f>SUM(K26+K41)</f>
        <v>391923</v>
      </c>
      <c r="L43" s="87"/>
      <c r="M43" s="95">
        <f>SUM(M26+M41)</f>
        <v>413612</v>
      </c>
    </row>
    <row r="44" spans="1:13" ht="16.5" customHeight="1" thickTop="1" x14ac:dyDescent="0.5">
      <c r="A44" s="11"/>
      <c r="B44" s="11"/>
      <c r="C44" s="11"/>
      <c r="F44" s="12"/>
      <c r="H44" s="46"/>
      <c r="J44" s="46"/>
      <c r="L44" s="46"/>
    </row>
    <row r="45" spans="1:13" ht="16.5" customHeight="1" x14ac:dyDescent="0.5">
      <c r="A45" s="11"/>
      <c r="B45" s="11"/>
      <c r="C45" s="11"/>
      <c r="F45" s="12"/>
      <c r="H45" s="46"/>
      <c r="J45" s="46"/>
      <c r="L45" s="46"/>
    </row>
    <row r="46" spans="1:13" ht="16.5" customHeight="1" x14ac:dyDescent="0.5">
      <c r="A46" s="11"/>
      <c r="B46" s="11"/>
      <c r="C46" s="11"/>
      <c r="F46" s="12"/>
      <c r="H46" s="46"/>
      <c r="J46" s="46"/>
      <c r="L46" s="46"/>
    </row>
    <row r="47" spans="1:13" ht="16.5" customHeight="1" x14ac:dyDescent="0.5">
      <c r="A47" s="11"/>
      <c r="B47" s="11"/>
      <c r="C47" s="11"/>
      <c r="F47" s="12"/>
      <c r="H47" s="46"/>
      <c r="J47" s="46"/>
      <c r="L47" s="46"/>
    </row>
    <row r="48" spans="1:13" ht="16.5" customHeight="1" x14ac:dyDescent="0.5">
      <c r="A48" s="11"/>
      <c r="B48" s="11"/>
      <c r="C48" s="11"/>
      <c r="F48" s="12"/>
      <c r="H48" s="46"/>
      <c r="J48" s="46"/>
      <c r="L48" s="46"/>
    </row>
    <row r="49" spans="1:13" ht="16.5" customHeight="1" x14ac:dyDescent="0.5">
      <c r="A49" s="11"/>
      <c r="B49" s="11"/>
      <c r="C49" s="11"/>
      <c r="F49" s="12"/>
      <c r="H49" s="46"/>
      <c r="J49" s="46"/>
      <c r="L49" s="46"/>
    </row>
    <row r="50" spans="1:13" ht="16.5" customHeight="1" x14ac:dyDescent="0.5">
      <c r="A50" s="11"/>
      <c r="B50" s="11"/>
      <c r="C50" s="11"/>
      <c r="F50" s="12"/>
      <c r="H50" s="46"/>
      <c r="J50" s="46"/>
      <c r="L50" s="46"/>
    </row>
    <row r="51" spans="1:13" ht="9" customHeight="1" x14ac:dyDescent="0.5">
      <c r="A51" s="11"/>
      <c r="B51" s="11"/>
      <c r="C51" s="11"/>
      <c r="F51" s="12"/>
      <c r="H51" s="46"/>
      <c r="J51" s="46"/>
      <c r="L51" s="46"/>
    </row>
    <row r="52" spans="1:13" ht="22.35" customHeight="1" x14ac:dyDescent="0.5">
      <c r="A52" s="122" t="s">
        <v>30</v>
      </c>
      <c r="B52" s="122"/>
      <c r="C52" s="122"/>
      <c r="D52" s="122"/>
      <c r="E52" s="122"/>
      <c r="F52" s="122"/>
      <c r="G52" s="122"/>
      <c r="H52" s="122"/>
      <c r="I52" s="122"/>
      <c r="J52" s="122"/>
      <c r="K52" s="122"/>
      <c r="L52" s="122"/>
      <c r="M52" s="122"/>
    </row>
    <row r="53" spans="1:13" ht="16.5" customHeight="1" x14ac:dyDescent="0.5">
      <c r="A53" s="15" t="str">
        <f>A1</f>
        <v>Zalekta Public Company Limited</v>
      </c>
      <c r="B53" s="15"/>
      <c r="C53" s="15"/>
      <c r="D53" s="15"/>
      <c r="E53" s="96"/>
      <c r="F53" s="67"/>
      <c r="G53" s="69"/>
      <c r="H53" s="69"/>
      <c r="I53" s="69"/>
      <c r="J53" s="69"/>
      <c r="K53" s="69"/>
      <c r="L53" s="69"/>
      <c r="M53" s="64"/>
    </row>
    <row r="54" spans="1:13" s="11" customFormat="1" ht="16.5" customHeight="1" x14ac:dyDescent="0.5">
      <c r="A54" s="15" t="s">
        <v>242</v>
      </c>
      <c r="B54" s="15"/>
      <c r="C54" s="15"/>
      <c r="D54" s="15"/>
      <c r="E54" s="81"/>
      <c r="F54" s="16"/>
      <c r="G54" s="18"/>
      <c r="H54" s="18"/>
      <c r="I54" s="18"/>
      <c r="J54" s="18"/>
      <c r="K54" s="18"/>
      <c r="L54" s="18"/>
      <c r="M54" s="18"/>
    </row>
    <row r="55" spans="1:13" s="11" customFormat="1" ht="16.5" customHeight="1" x14ac:dyDescent="0.5">
      <c r="A55" s="20" t="str">
        <f>+A3</f>
        <v>As at 30 June 2025</v>
      </c>
      <c r="B55" s="20"/>
      <c r="C55" s="20"/>
      <c r="D55" s="20"/>
      <c r="E55" s="83"/>
      <c r="F55" s="21"/>
      <c r="G55" s="23"/>
      <c r="H55" s="23"/>
      <c r="I55" s="23"/>
      <c r="J55" s="23"/>
      <c r="K55" s="23"/>
      <c r="L55" s="23"/>
      <c r="M55" s="23"/>
    </row>
    <row r="56" spans="1:13" s="11" customFormat="1" ht="16.5" customHeight="1" x14ac:dyDescent="0.5">
      <c r="A56" s="15"/>
      <c r="B56" s="15"/>
      <c r="C56" s="15"/>
      <c r="D56" s="15"/>
      <c r="E56" s="81"/>
      <c r="F56" s="16"/>
      <c r="G56" s="18"/>
      <c r="H56" s="18"/>
      <c r="I56" s="18"/>
      <c r="J56" s="18"/>
      <c r="K56" s="18"/>
      <c r="L56" s="18"/>
      <c r="M56" s="18"/>
    </row>
    <row r="57" spans="1:13" s="11" customFormat="1" ht="16.5" customHeight="1" x14ac:dyDescent="0.5">
      <c r="A57" s="15"/>
      <c r="B57" s="15"/>
      <c r="C57" s="15"/>
      <c r="D57" s="15"/>
      <c r="E57" s="81"/>
      <c r="F57" s="16"/>
      <c r="G57" s="18"/>
      <c r="H57" s="18"/>
      <c r="I57" s="18"/>
      <c r="J57" s="18"/>
      <c r="K57" s="18"/>
      <c r="L57" s="18"/>
      <c r="M57" s="18"/>
    </row>
    <row r="58" spans="1:13" s="11" customFormat="1" ht="16.5" customHeight="1" x14ac:dyDescent="0.5">
      <c r="A58" s="15"/>
      <c r="B58" s="15"/>
      <c r="C58" s="15"/>
      <c r="D58" s="15"/>
      <c r="E58" s="81"/>
      <c r="F58" s="16"/>
      <c r="G58" s="120" t="s">
        <v>2</v>
      </c>
      <c r="H58" s="120"/>
      <c r="I58" s="120"/>
      <c r="J58" s="120"/>
      <c r="K58" s="120"/>
      <c r="L58" s="120"/>
      <c r="M58" s="120"/>
    </row>
    <row r="59" spans="1:13" s="11" customFormat="1" ht="16.5" customHeight="1" x14ac:dyDescent="0.5">
      <c r="B59" s="15"/>
      <c r="C59" s="15"/>
      <c r="D59" s="15"/>
      <c r="E59" s="81"/>
      <c r="F59" s="16"/>
      <c r="G59" s="118" t="s">
        <v>3</v>
      </c>
      <c r="H59" s="119"/>
      <c r="I59" s="119"/>
      <c r="J59" s="25"/>
      <c r="K59" s="118" t="s">
        <v>4</v>
      </c>
      <c r="L59" s="119"/>
      <c r="M59" s="119"/>
    </row>
    <row r="60" spans="1:13" s="11" customFormat="1" ht="16.5" customHeight="1" x14ac:dyDescent="0.5">
      <c r="B60" s="15"/>
      <c r="C60" s="15"/>
      <c r="D60" s="15"/>
      <c r="E60" s="81"/>
      <c r="F60" s="16"/>
      <c r="G60" s="121" t="s">
        <v>5</v>
      </c>
      <c r="H60" s="121"/>
      <c r="I60" s="121"/>
      <c r="J60" s="25"/>
      <c r="K60" s="121" t="s">
        <v>5</v>
      </c>
      <c r="L60" s="121"/>
      <c r="M60" s="121"/>
    </row>
    <row r="61" spans="1:13" s="11" customFormat="1" ht="16.5" customHeight="1" x14ac:dyDescent="0.5">
      <c r="B61" s="15"/>
      <c r="C61" s="15"/>
      <c r="D61" s="15"/>
      <c r="E61" s="81"/>
      <c r="F61" s="16"/>
      <c r="G61" s="18" t="s">
        <v>6</v>
      </c>
      <c r="H61" s="18"/>
      <c r="I61" s="18" t="s">
        <v>7</v>
      </c>
      <c r="J61" s="18"/>
      <c r="K61" s="18" t="s">
        <v>6</v>
      </c>
      <c r="L61" s="25"/>
      <c r="M61" s="18" t="s">
        <v>7</v>
      </c>
    </row>
    <row r="62" spans="1:13" s="11" customFormat="1" ht="16.5" customHeight="1" x14ac:dyDescent="0.5">
      <c r="B62" s="15"/>
      <c r="C62" s="15"/>
      <c r="D62" s="15"/>
      <c r="E62" s="81"/>
      <c r="F62" s="16"/>
      <c r="G62" s="1" t="s">
        <v>176</v>
      </c>
      <c r="H62" s="18"/>
      <c r="I62" s="28" t="s">
        <v>8</v>
      </c>
      <c r="J62" s="25"/>
      <c r="K62" s="1" t="s">
        <v>176</v>
      </c>
      <c r="L62" s="18"/>
      <c r="M62" s="28" t="s">
        <v>8</v>
      </c>
    </row>
    <row r="63" spans="1:13" s="11" customFormat="1" ht="16.5" customHeight="1" x14ac:dyDescent="0.5">
      <c r="B63" s="15"/>
      <c r="C63" s="15"/>
      <c r="D63" s="15"/>
      <c r="E63" s="83" t="s">
        <v>9</v>
      </c>
      <c r="F63" s="16"/>
      <c r="G63" s="27" t="s">
        <v>10</v>
      </c>
      <c r="H63" s="28"/>
      <c r="I63" s="27" t="s">
        <v>11</v>
      </c>
      <c r="J63" s="28"/>
      <c r="K63" s="27" t="s">
        <v>10</v>
      </c>
      <c r="L63" s="28"/>
      <c r="M63" s="27" t="s">
        <v>11</v>
      </c>
    </row>
    <row r="64" spans="1:13" s="11" customFormat="1" ht="16.5" customHeight="1" x14ac:dyDescent="0.5">
      <c r="A64" s="13"/>
      <c r="B64" s="41"/>
      <c r="C64" s="41"/>
      <c r="D64" s="41"/>
      <c r="E64" s="81"/>
      <c r="F64" s="30"/>
      <c r="G64" s="28"/>
      <c r="H64" s="28"/>
      <c r="I64" s="28"/>
      <c r="J64" s="28"/>
      <c r="K64" s="28"/>
      <c r="L64" s="28"/>
      <c r="M64" s="28"/>
    </row>
    <row r="65" spans="1:13" ht="16.149999999999999" customHeight="1" x14ac:dyDescent="0.5">
      <c r="A65" s="49" t="s">
        <v>31</v>
      </c>
      <c r="B65" s="11"/>
      <c r="C65" s="13"/>
      <c r="D65" s="11"/>
      <c r="E65" s="81"/>
      <c r="F65" s="16"/>
      <c r="G65" s="85"/>
      <c r="H65" s="85"/>
      <c r="I65" s="85"/>
      <c r="J65" s="85"/>
      <c r="K65" s="85"/>
      <c r="L65" s="85"/>
      <c r="M65" s="85"/>
    </row>
    <row r="66" spans="1:13" ht="16.5" customHeight="1" x14ac:dyDescent="0.5">
      <c r="A66" s="15"/>
      <c r="B66" s="15"/>
      <c r="C66" s="15"/>
      <c r="D66" s="15"/>
      <c r="F66" s="12"/>
      <c r="G66" s="87"/>
      <c r="H66" s="87"/>
      <c r="I66" s="87"/>
      <c r="J66" s="87"/>
      <c r="K66" s="87"/>
      <c r="L66" s="87"/>
      <c r="M66" s="87"/>
    </row>
    <row r="67" spans="1:13" ht="16.5" customHeight="1" x14ac:dyDescent="0.5">
      <c r="A67" s="11" t="s">
        <v>32</v>
      </c>
      <c r="B67" s="11"/>
      <c r="C67" s="11"/>
      <c r="D67" s="15"/>
      <c r="F67" s="12"/>
      <c r="G67" s="87"/>
      <c r="H67" s="87"/>
      <c r="I67" s="87"/>
      <c r="J67" s="87"/>
      <c r="K67" s="87"/>
      <c r="L67" s="87"/>
      <c r="M67" s="87"/>
    </row>
    <row r="68" spans="1:13" ht="16.5" customHeight="1" x14ac:dyDescent="0.5">
      <c r="A68" s="11"/>
      <c r="B68" s="11"/>
      <c r="C68" s="11"/>
      <c r="D68" s="15"/>
      <c r="F68" s="12"/>
      <c r="G68" s="87"/>
      <c r="H68" s="87"/>
      <c r="I68" s="87"/>
      <c r="J68" s="87"/>
      <c r="K68" s="87"/>
      <c r="L68" s="87"/>
      <c r="M68" s="87"/>
    </row>
    <row r="69" spans="1:13" ht="16.5" customHeight="1" x14ac:dyDescent="0.5">
      <c r="A69" s="13" t="s">
        <v>33</v>
      </c>
      <c r="C69" s="13"/>
      <c r="E69" s="12">
        <v>13</v>
      </c>
      <c r="F69" s="12"/>
      <c r="G69" s="97">
        <v>9795</v>
      </c>
      <c r="H69" s="87"/>
      <c r="I69" s="89">
        <v>30552</v>
      </c>
      <c r="J69" s="87"/>
      <c r="K69" s="87">
        <v>2676</v>
      </c>
      <c r="L69" s="87"/>
      <c r="M69" s="89">
        <v>9836</v>
      </c>
    </row>
    <row r="70" spans="1:13" ht="16.5" customHeight="1" x14ac:dyDescent="0.5">
      <c r="A70" s="13" t="s">
        <v>153</v>
      </c>
      <c r="C70" s="13"/>
      <c r="E70" s="12">
        <v>18.5</v>
      </c>
      <c r="F70" s="12"/>
      <c r="G70" s="46">
        <v>0</v>
      </c>
      <c r="H70" s="87"/>
      <c r="I70" s="89">
        <v>1500</v>
      </c>
      <c r="J70" s="87"/>
      <c r="K70" s="87">
        <v>72000</v>
      </c>
      <c r="L70" s="87"/>
      <c r="M70" s="89">
        <v>72000</v>
      </c>
    </row>
    <row r="71" spans="1:13" ht="16.5" customHeight="1" x14ac:dyDescent="0.5">
      <c r="A71" s="13" t="s">
        <v>34</v>
      </c>
      <c r="C71" s="13"/>
      <c r="F71" s="12"/>
      <c r="G71" s="97">
        <v>1338</v>
      </c>
      <c r="H71" s="87"/>
      <c r="I71" s="90">
        <v>173</v>
      </c>
      <c r="J71" s="87"/>
      <c r="K71" s="46">
        <v>0</v>
      </c>
      <c r="L71" s="87"/>
      <c r="M71" s="46">
        <v>0</v>
      </c>
    </row>
    <row r="72" spans="1:13" ht="16.5" customHeight="1" x14ac:dyDescent="0.5">
      <c r="A72" s="13" t="s">
        <v>35</v>
      </c>
      <c r="C72" s="13"/>
      <c r="F72" s="98"/>
      <c r="G72" s="97">
        <v>1999</v>
      </c>
      <c r="H72" s="87"/>
      <c r="I72" s="89">
        <v>1908</v>
      </c>
      <c r="J72" s="87"/>
      <c r="K72" s="87">
        <v>812</v>
      </c>
      <c r="L72" s="87"/>
      <c r="M72" s="90">
        <v>775</v>
      </c>
    </row>
    <row r="73" spans="1:13" ht="16.5" customHeight="1" x14ac:dyDescent="0.5">
      <c r="A73" s="13" t="s">
        <v>36</v>
      </c>
      <c r="B73" s="13"/>
      <c r="C73" s="13"/>
      <c r="F73" s="12"/>
      <c r="G73" s="97">
        <v>49</v>
      </c>
      <c r="H73" s="87"/>
      <c r="I73" s="89">
        <v>1152</v>
      </c>
      <c r="J73" s="87"/>
      <c r="K73" s="46">
        <v>0</v>
      </c>
      <c r="L73" s="87"/>
      <c r="M73" s="90">
        <v>1</v>
      </c>
    </row>
    <row r="74" spans="1:13" ht="16.5" customHeight="1" x14ac:dyDescent="0.5">
      <c r="A74" s="13" t="s">
        <v>233</v>
      </c>
      <c r="B74" s="13"/>
      <c r="C74" s="13"/>
      <c r="F74" s="12"/>
      <c r="G74" s="97">
        <v>2563</v>
      </c>
      <c r="H74" s="87"/>
      <c r="I74" s="46">
        <v>0</v>
      </c>
      <c r="J74" s="87"/>
      <c r="K74" s="46">
        <v>0</v>
      </c>
      <c r="L74" s="87"/>
      <c r="M74" s="46">
        <v>0</v>
      </c>
    </row>
    <row r="75" spans="1:13" ht="16.5" customHeight="1" x14ac:dyDescent="0.5">
      <c r="A75" s="13" t="s">
        <v>37</v>
      </c>
      <c r="B75" s="13"/>
      <c r="C75" s="13"/>
      <c r="F75" s="98"/>
      <c r="G75" s="99">
        <v>660</v>
      </c>
      <c r="H75" s="87"/>
      <c r="I75" s="91">
        <v>678</v>
      </c>
      <c r="J75" s="87"/>
      <c r="K75" s="93">
        <v>338</v>
      </c>
      <c r="L75" s="87"/>
      <c r="M75" s="91">
        <v>240</v>
      </c>
    </row>
    <row r="76" spans="1:13" ht="16.5" customHeight="1" x14ac:dyDescent="0.5">
      <c r="B76" s="13"/>
      <c r="C76" s="13"/>
      <c r="G76" s="100"/>
      <c r="H76" s="101"/>
      <c r="I76" s="87"/>
      <c r="J76" s="101"/>
      <c r="K76" s="87"/>
      <c r="L76" s="87"/>
      <c r="M76" s="87"/>
    </row>
    <row r="77" spans="1:13" ht="16.5" customHeight="1" x14ac:dyDescent="0.5">
      <c r="A77" s="15" t="s">
        <v>38</v>
      </c>
      <c r="B77" s="15"/>
      <c r="C77" s="15"/>
      <c r="F77" s="12"/>
      <c r="G77" s="99">
        <f>SUM(G69:G75)</f>
        <v>16404</v>
      </c>
      <c r="H77" s="87"/>
      <c r="I77" s="93">
        <f>SUM(I69:I75)</f>
        <v>35963</v>
      </c>
      <c r="J77" s="87"/>
      <c r="K77" s="93">
        <f>SUM(K69:K75)</f>
        <v>75826</v>
      </c>
      <c r="L77" s="87"/>
      <c r="M77" s="93">
        <f>SUM(M69:M75)</f>
        <v>82852</v>
      </c>
    </row>
    <row r="78" spans="1:13" ht="16.5" customHeight="1" x14ac:dyDescent="0.5">
      <c r="B78" s="13"/>
      <c r="C78" s="13"/>
      <c r="F78" s="12"/>
      <c r="G78" s="13"/>
      <c r="H78" s="87"/>
      <c r="I78" s="87"/>
      <c r="J78" s="87"/>
      <c r="K78" s="87"/>
      <c r="L78" s="87"/>
      <c r="M78" s="87"/>
    </row>
    <row r="79" spans="1:13" ht="16.5" customHeight="1" x14ac:dyDescent="0.5">
      <c r="A79" s="11" t="s">
        <v>39</v>
      </c>
      <c r="B79" s="11"/>
      <c r="C79" s="11"/>
      <c r="D79" s="15"/>
      <c r="F79" s="12"/>
      <c r="G79" s="13"/>
      <c r="H79" s="87"/>
      <c r="I79" s="87"/>
      <c r="J79" s="87"/>
      <c r="K79" s="87"/>
      <c r="L79" s="87"/>
      <c r="M79" s="87"/>
    </row>
    <row r="80" spans="1:13" ht="16.5" customHeight="1" x14ac:dyDescent="0.5">
      <c r="A80" s="11"/>
      <c r="B80" s="11"/>
      <c r="C80" s="11"/>
      <c r="D80" s="15"/>
      <c r="F80" s="12"/>
      <c r="G80" s="13"/>
      <c r="H80" s="87"/>
      <c r="I80" s="87"/>
      <c r="J80" s="87"/>
      <c r="K80" s="87"/>
      <c r="L80" s="87"/>
      <c r="M80" s="87"/>
    </row>
    <row r="81" spans="1:13" ht="16.5" customHeight="1" x14ac:dyDescent="0.5">
      <c r="A81" s="13" t="s">
        <v>40</v>
      </c>
      <c r="B81" s="11"/>
      <c r="C81" s="11"/>
      <c r="D81" s="15"/>
      <c r="F81" s="12"/>
      <c r="G81" s="89">
        <v>9497</v>
      </c>
      <c r="H81" s="87"/>
      <c r="I81" s="89">
        <v>10522</v>
      </c>
      <c r="J81" s="87"/>
      <c r="K81" s="87">
        <v>4220</v>
      </c>
      <c r="L81" s="87"/>
      <c r="M81" s="89">
        <v>4635</v>
      </c>
    </row>
    <row r="82" spans="1:13" ht="16.5" customHeight="1" x14ac:dyDescent="0.5">
      <c r="A82" s="13" t="s">
        <v>41</v>
      </c>
      <c r="B82" s="11"/>
      <c r="C82" s="11"/>
      <c r="D82" s="15"/>
      <c r="F82" s="12"/>
      <c r="G82" s="90">
        <v>729</v>
      </c>
      <c r="H82" s="87"/>
      <c r="I82" s="90">
        <v>796</v>
      </c>
      <c r="J82" s="87"/>
      <c r="K82" s="46">
        <v>0</v>
      </c>
      <c r="L82" s="87"/>
      <c r="M82" s="46">
        <v>0</v>
      </c>
    </row>
    <row r="83" spans="1:13" ht="16.5" customHeight="1" x14ac:dyDescent="0.5">
      <c r="A83" s="13" t="s">
        <v>42</v>
      </c>
      <c r="B83" s="13"/>
      <c r="C83" s="13"/>
      <c r="D83" s="15"/>
      <c r="F83" s="12"/>
      <c r="G83" s="89">
        <v>1146</v>
      </c>
      <c r="H83" s="87"/>
      <c r="I83" s="90">
        <v>869</v>
      </c>
      <c r="J83" s="87"/>
      <c r="K83" s="87">
        <v>649</v>
      </c>
      <c r="L83" s="87"/>
      <c r="M83" s="90">
        <v>450</v>
      </c>
    </row>
    <row r="84" spans="1:13" ht="16.5" customHeight="1" x14ac:dyDescent="0.5">
      <c r="A84" s="13" t="s">
        <v>43</v>
      </c>
      <c r="B84" s="13"/>
      <c r="C84" s="13"/>
      <c r="D84" s="15"/>
      <c r="F84" s="12"/>
      <c r="G84" s="91">
        <v>87</v>
      </c>
      <c r="H84" s="87"/>
      <c r="I84" s="91">
        <v>86</v>
      </c>
      <c r="J84" s="87"/>
      <c r="K84" s="93">
        <v>87</v>
      </c>
      <c r="L84" s="87"/>
      <c r="M84" s="91">
        <v>86</v>
      </c>
    </row>
    <row r="85" spans="1:13" ht="16.5" customHeight="1" x14ac:dyDescent="0.5">
      <c r="B85" s="13"/>
      <c r="C85" s="13"/>
      <c r="G85" s="13"/>
      <c r="H85" s="101"/>
      <c r="I85" s="87"/>
      <c r="J85" s="101"/>
      <c r="K85" s="87"/>
      <c r="L85" s="87"/>
      <c r="M85" s="87"/>
    </row>
    <row r="86" spans="1:13" ht="16.5" customHeight="1" x14ac:dyDescent="0.5">
      <c r="A86" s="15" t="s">
        <v>44</v>
      </c>
      <c r="B86" s="15"/>
      <c r="C86" s="15"/>
      <c r="F86" s="12"/>
      <c r="G86" s="102">
        <f>SUM(G81:G84)</f>
        <v>11459</v>
      </c>
      <c r="H86" s="87"/>
      <c r="I86" s="102">
        <f>SUM(I81:I84)</f>
        <v>12273</v>
      </c>
      <c r="J86" s="87"/>
      <c r="K86" s="102">
        <f>SUM(K81:K84)</f>
        <v>4956</v>
      </c>
      <c r="L86" s="87"/>
      <c r="M86" s="102">
        <f>SUM(M81:M84)</f>
        <v>5171</v>
      </c>
    </row>
    <row r="87" spans="1:13" ht="16.5" customHeight="1" x14ac:dyDescent="0.5">
      <c r="B87" s="13"/>
      <c r="C87" s="13"/>
      <c r="F87" s="12"/>
      <c r="G87" s="87"/>
      <c r="H87" s="87"/>
      <c r="I87" s="87"/>
      <c r="J87" s="87"/>
      <c r="K87" s="87"/>
      <c r="L87" s="87"/>
      <c r="M87" s="87"/>
    </row>
    <row r="88" spans="1:13" ht="16.5" customHeight="1" x14ac:dyDescent="0.5">
      <c r="A88" s="11" t="s">
        <v>45</v>
      </c>
      <c r="B88" s="11"/>
      <c r="C88" s="11"/>
      <c r="F88" s="12"/>
      <c r="G88" s="102">
        <f>SUM(G77+G86)</f>
        <v>27863</v>
      </c>
      <c r="H88" s="87"/>
      <c r="I88" s="102">
        <f>SUM(I77+I86)</f>
        <v>48236</v>
      </c>
      <c r="J88" s="87"/>
      <c r="K88" s="102">
        <f>SUM(K77+K86)</f>
        <v>80782</v>
      </c>
      <c r="L88" s="87"/>
      <c r="M88" s="102">
        <f>SUM(M77+M86)</f>
        <v>88023</v>
      </c>
    </row>
    <row r="89" spans="1:13" ht="16.5" customHeight="1" x14ac:dyDescent="0.5">
      <c r="A89" s="11"/>
      <c r="B89" s="11"/>
      <c r="C89" s="11"/>
      <c r="F89" s="12"/>
      <c r="H89" s="46"/>
      <c r="J89" s="46"/>
      <c r="L89" s="46"/>
    </row>
    <row r="90" spans="1:13" ht="16.5" customHeight="1" x14ac:dyDescent="0.5">
      <c r="A90" s="11"/>
      <c r="B90" s="11"/>
      <c r="C90" s="11"/>
      <c r="F90" s="12"/>
      <c r="H90" s="46"/>
      <c r="J90" s="46"/>
      <c r="L90" s="46"/>
    </row>
    <row r="91" spans="1:13" ht="16.5" customHeight="1" x14ac:dyDescent="0.5">
      <c r="A91" s="11"/>
      <c r="B91" s="11"/>
      <c r="C91" s="11"/>
      <c r="F91" s="12"/>
      <c r="H91" s="46"/>
      <c r="J91" s="46"/>
      <c r="L91" s="46"/>
    </row>
    <row r="92" spans="1:13" ht="16.5" customHeight="1" x14ac:dyDescent="0.5">
      <c r="A92" s="11"/>
      <c r="B92" s="11"/>
      <c r="C92" s="11"/>
      <c r="F92" s="12"/>
      <c r="H92" s="46"/>
      <c r="J92" s="46"/>
      <c r="L92" s="46"/>
    </row>
    <row r="93" spans="1:13" ht="16.5" customHeight="1" x14ac:dyDescent="0.5">
      <c r="A93" s="11"/>
      <c r="B93" s="11"/>
      <c r="C93" s="11"/>
      <c r="F93" s="12"/>
      <c r="H93" s="46"/>
      <c r="J93" s="46"/>
      <c r="L93" s="46"/>
    </row>
    <row r="94" spans="1:13" ht="16.5" customHeight="1" x14ac:dyDescent="0.5">
      <c r="A94" s="11"/>
      <c r="B94" s="11"/>
      <c r="C94" s="11"/>
      <c r="F94" s="12"/>
      <c r="H94" s="46"/>
      <c r="J94" s="46"/>
      <c r="L94" s="46"/>
    </row>
    <row r="95" spans="1:13" ht="16.5" customHeight="1" x14ac:dyDescent="0.5">
      <c r="A95" s="11"/>
      <c r="B95" s="11"/>
      <c r="C95" s="11"/>
      <c r="F95" s="12"/>
      <c r="H95" s="46"/>
      <c r="J95" s="46"/>
      <c r="L95" s="46"/>
    </row>
    <row r="96" spans="1:13" ht="16.5" customHeight="1" x14ac:dyDescent="0.5">
      <c r="A96" s="11"/>
      <c r="B96" s="11"/>
      <c r="C96" s="11"/>
      <c r="F96" s="12"/>
      <c r="H96" s="46"/>
      <c r="J96" s="46"/>
      <c r="L96" s="46"/>
    </row>
    <row r="97" spans="1:13" ht="16.5" customHeight="1" x14ac:dyDescent="0.5">
      <c r="A97" s="11"/>
      <c r="B97" s="11"/>
      <c r="C97" s="11"/>
      <c r="F97" s="12"/>
      <c r="H97" s="46"/>
      <c r="J97" s="46"/>
      <c r="L97" s="46"/>
    </row>
    <row r="98" spans="1:13" ht="16.5" customHeight="1" x14ac:dyDescent="0.5">
      <c r="A98" s="11"/>
      <c r="B98" s="11"/>
      <c r="C98" s="11"/>
      <c r="F98" s="12"/>
      <c r="H98" s="46"/>
      <c r="J98" s="46"/>
      <c r="L98" s="46"/>
    </row>
    <row r="99" spans="1:13" ht="16.5" customHeight="1" x14ac:dyDescent="0.5">
      <c r="A99" s="11"/>
      <c r="B99" s="11"/>
      <c r="C99" s="11"/>
      <c r="F99" s="12"/>
      <c r="H99" s="46"/>
      <c r="J99" s="46"/>
      <c r="L99" s="46"/>
    </row>
    <row r="100" spans="1:13" ht="16.5" customHeight="1" x14ac:dyDescent="0.5">
      <c r="A100" s="11"/>
      <c r="B100" s="11"/>
      <c r="C100" s="11"/>
      <c r="F100" s="12"/>
      <c r="H100" s="46"/>
      <c r="J100" s="46"/>
      <c r="L100" s="46"/>
    </row>
    <row r="101" spans="1:13" ht="16.5" customHeight="1" x14ac:dyDescent="0.5">
      <c r="A101" s="11"/>
      <c r="B101" s="11"/>
      <c r="C101" s="11"/>
      <c r="F101" s="12"/>
      <c r="H101" s="46"/>
      <c r="J101" s="46"/>
      <c r="L101" s="46"/>
    </row>
    <row r="102" spans="1:13" ht="27" customHeight="1" x14ac:dyDescent="0.5">
      <c r="A102" s="11"/>
      <c r="B102" s="11"/>
      <c r="C102" s="11"/>
      <c r="F102" s="12"/>
      <c r="H102" s="46"/>
      <c r="J102" s="46"/>
      <c r="L102" s="46"/>
    </row>
    <row r="103" spans="1:13" ht="22.15" customHeight="1" x14ac:dyDescent="0.5">
      <c r="A103" s="36" t="str">
        <f>A52</f>
        <v>The accompanying notes form part of these interim consolidated and separate financial information.</v>
      </c>
      <c r="B103" s="20"/>
      <c r="C103" s="20"/>
      <c r="D103" s="20"/>
      <c r="E103" s="103"/>
      <c r="F103" s="104"/>
      <c r="G103" s="34"/>
      <c r="H103" s="34"/>
      <c r="I103" s="34"/>
      <c r="J103" s="34"/>
      <c r="K103" s="34"/>
      <c r="L103" s="34"/>
      <c r="M103" s="34"/>
    </row>
    <row r="104" spans="1:13" ht="16.5" customHeight="1" x14ac:dyDescent="0.5">
      <c r="A104" s="15" t="str">
        <f>+A53</f>
        <v>Zalekta Public Company Limited</v>
      </c>
      <c r="B104" s="15"/>
      <c r="C104" s="15"/>
      <c r="D104" s="15"/>
      <c r="E104" s="96"/>
      <c r="F104" s="67"/>
      <c r="G104" s="69"/>
      <c r="H104" s="69"/>
      <c r="I104" s="69"/>
      <c r="J104" s="69"/>
      <c r="K104" s="69"/>
      <c r="L104" s="69"/>
      <c r="M104" s="64"/>
    </row>
    <row r="105" spans="1:13" s="11" customFormat="1" ht="16.5" customHeight="1" x14ac:dyDescent="0.5">
      <c r="A105" s="15" t="s">
        <v>243</v>
      </c>
      <c r="B105" s="15"/>
      <c r="C105" s="15"/>
      <c r="D105" s="15"/>
      <c r="E105" s="81"/>
      <c r="F105" s="16"/>
      <c r="G105" s="18"/>
      <c r="H105" s="18"/>
      <c r="I105" s="18"/>
      <c r="J105" s="18"/>
      <c r="K105" s="18"/>
      <c r="L105" s="18"/>
      <c r="M105" s="18"/>
    </row>
    <row r="106" spans="1:13" s="11" customFormat="1" ht="16.5" customHeight="1" x14ac:dyDescent="0.5">
      <c r="A106" s="20" t="str">
        <f>+A55</f>
        <v>As at 30 June 2025</v>
      </c>
      <c r="B106" s="20"/>
      <c r="C106" s="20"/>
      <c r="D106" s="20"/>
      <c r="E106" s="83"/>
      <c r="F106" s="21"/>
      <c r="G106" s="23"/>
      <c r="H106" s="23"/>
      <c r="I106" s="23"/>
      <c r="J106" s="23"/>
      <c r="K106" s="23"/>
      <c r="L106" s="23"/>
      <c r="M106" s="23"/>
    </row>
    <row r="107" spans="1:13" s="11" customFormat="1" ht="16.5" customHeight="1" x14ac:dyDescent="0.5">
      <c r="A107" s="15"/>
      <c r="B107" s="15"/>
      <c r="C107" s="15"/>
      <c r="D107" s="15"/>
      <c r="E107" s="81"/>
      <c r="F107" s="16"/>
      <c r="G107" s="18"/>
      <c r="H107" s="18"/>
      <c r="I107" s="18"/>
      <c r="J107" s="18"/>
      <c r="K107" s="18"/>
      <c r="L107" s="18"/>
      <c r="M107" s="18"/>
    </row>
    <row r="108" spans="1:13" s="11" customFormat="1" ht="16.5" customHeight="1" x14ac:dyDescent="0.5">
      <c r="A108" s="15"/>
      <c r="B108" s="15"/>
      <c r="C108" s="15"/>
      <c r="D108" s="15"/>
      <c r="E108" s="81"/>
      <c r="F108" s="16"/>
      <c r="G108" s="18"/>
      <c r="H108" s="18"/>
      <c r="I108" s="18"/>
      <c r="J108" s="18"/>
      <c r="K108" s="18"/>
      <c r="L108" s="18"/>
      <c r="M108" s="18"/>
    </row>
    <row r="109" spans="1:13" s="11" customFormat="1" ht="16.5" customHeight="1" x14ac:dyDescent="0.5">
      <c r="A109" s="15"/>
      <c r="B109" s="15"/>
      <c r="C109" s="15"/>
      <c r="D109" s="15"/>
      <c r="E109" s="81"/>
      <c r="F109" s="16"/>
      <c r="G109" s="120" t="s">
        <v>2</v>
      </c>
      <c r="H109" s="120"/>
      <c r="I109" s="120"/>
      <c r="J109" s="120"/>
      <c r="K109" s="120"/>
      <c r="L109" s="120"/>
      <c r="M109" s="120"/>
    </row>
    <row r="110" spans="1:13" s="11" customFormat="1" ht="16.899999999999999" customHeight="1" x14ac:dyDescent="0.5">
      <c r="A110" s="15"/>
      <c r="B110" s="15"/>
      <c r="C110" s="15"/>
      <c r="D110" s="15"/>
      <c r="E110" s="81"/>
      <c r="F110" s="16"/>
      <c r="G110" s="18"/>
      <c r="H110" s="18"/>
      <c r="I110" s="18"/>
      <c r="J110" s="18"/>
      <c r="K110" s="18"/>
      <c r="L110" s="18"/>
      <c r="M110" s="18"/>
    </row>
    <row r="111" spans="1:13" s="11" customFormat="1" ht="16.5" customHeight="1" x14ac:dyDescent="0.5">
      <c r="B111" s="15"/>
      <c r="C111" s="15"/>
      <c r="D111" s="15"/>
      <c r="E111" s="81"/>
      <c r="F111" s="16"/>
      <c r="G111" s="118" t="s">
        <v>3</v>
      </c>
      <c r="H111" s="119"/>
      <c r="I111" s="119"/>
      <c r="J111" s="25"/>
      <c r="K111" s="118" t="s">
        <v>4</v>
      </c>
      <c r="L111" s="119"/>
      <c r="M111" s="119"/>
    </row>
    <row r="112" spans="1:13" s="11" customFormat="1" ht="16.5" customHeight="1" x14ac:dyDescent="0.5">
      <c r="B112" s="15"/>
      <c r="C112" s="15"/>
      <c r="D112" s="15"/>
      <c r="E112" s="81"/>
      <c r="F112" s="16"/>
      <c r="G112" s="18" t="s">
        <v>6</v>
      </c>
      <c r="H112" s="18"/>
      <c r="I112" s="18" t="s">
        <v>7</v>
      </c>
      <c r="J112" s="18"/>
      <c r="K112" s="18" t="s">
        <v>6</v>
      </c>
      <c r="L112" s="25"/>
      <c r="M112" s="18" t="s">
        <v>7</v>
      </c>
    </row>
    <row r="113" spans="1:13" s="11" customFormat="1" ht="16.5" customHeight="1" x14ac:dyDescent="0.5">
      <c r="B113" s="15"/>
      <c r="C113" s="15"/>
      <c r="D113" s="15"/>
      <c r="E113" s="81"/>
      <c r="F113" s="16"/>
      <c r="G113" s="1" t="s">
        <v>176</v>
      </c>
      <c r="H113" s="18"/>
      <c r="I113" s="28" t="s">
        <v>8</v>
      </c>
      <c r="J113" s="25"/>
      <c r="K113" s="1" t="s">
        <v>176</v>
      </c>
      <c r="L113" s="18"/>
      <c r="M113" s="28" t="s">
        <v>8</v>
      </c>
    </row>
    <row r="114" spans="1:13" s="11" customFormat="1" ht="16.5" customHeight="1" x14ac:dyDescent="0.5">
      <c r="B114" s="15"/>
      <c r="C114" s="15"/>
      <c r="D114" s="15"/>
      <c r="E114" s="83" t="s">
        <v>174</v>
      </c>
      <c r="F114" s="16"/>
      <c r="G114" s="27" t="s">
        <v>10</v>
      </c>
      <c r="H114" s="28"/>
      <c r="I114" s="27" t="s">
        <v>11</v>
      </c>
      <c r="J114" s="28"/>
      <c r="K114" s="27" t="s">
        <v>10</v>
      </c>
      <c r="L114" s="28"/>
      <c r="M114" s="27" t="s">
        <v>11</v>
      </c>
    </row>
    <row r="115" spans="1:13" s="11" customFormat="1" ht="16.5" customHeight="1" x14ac:dyDescent="0.5">
      <c r="A115" s="13"/>
      <c r="B115" s="41"/>
      <c r="C115" s="41"/>
      <c r="D115" s="41"/>
      <c r="E115" s="81"/>
      <c r="F115" s="30"/>
      <c r="G115" s="28"/>
      <c r="H115" s="28"/>
      <c r="I115" s="28"/>
      <c r="J115" s="28"/>
      <c r="K115" s="28"/>
      <c r="L115" s="28"/>
      <c r="M115" s="28"/>
    </row>
    <row r="116" spans="1:13" ht="16.5" customHeight="1" x14ac:dyDescent="0.5">
      <c r="A116" s="11" t="s">
        <v>46</v>
      </c>
      <c r="B116" s="11"/>
      <c r="C116" s="11"/>
      <c r="E116" s="105"/>
      <c r="F116" s="12"/>
      <c r="G116" s="87"/>
      <c r="H116" s="87"/>
      <c r="I116" s="87"/>
      <c r="J116" s="87"/>
      <c r="K116" s="87"/>
      <c r="L116" s="87"/>
      <c r="M116" s="87"/>
    </row>
    <row r="117" spans="1:13" ht="16.5" customHeight="1" x14ac:dyDescent="0.5">
      <c r="A117" s="11"/>
      <c r="B117" s="11"/>
      <c r="C117" s="11"/>
      <c r="F117" s="12"/>
      <c r="G117" s="87"/>
      <c r="H117" s="87"/>
      <c r="I117" s="87"/>
      <c r="J117" s="87"/>
      <c r="K117" s="87"/>
      <c r="L117" s="87"/>
      <c r="M117" s="87"/>
    </row>
    <row r="118" spans="1:13" ht="16.5" customHeight="1" x14ac:dyDescent="0.5">
      <c r="A118" s="13" t="s">
        <v>47</v>
      </c>
      <c r="B118" s="13"/>
      <c r="C118" s="13"/>
      <c r="E118" s="80" t="s">
        <v>237</v>
      </c>
      <c r="F118" s="12"/>
      <c r="G118" s="87"/>
      <c r="H118" s="87"/>
      <c r="I118" s="87"/>
      <c r="J118" s="87"/>
      <c r="K118" s="87"/>
      <c r="L118" s="87"/>
      <c r="M118" s="87"/>
    </row>
    <row r="119" spans="1:13" ht="16.5" customHeight="1" x14ac:dyDescent="0.5">
      <c r="B119" s="41" t="s">
        <v>48</v>
      </c>
      <c r="D119" s="13"/>
      <c r="F119" s="12"/>
      <c r="G119" s="87"/>
      <c r="H119" s="87"/>
      <c r="I119" s="87"/>
      <c r="J119" s="87"/>
      <c r="K119" s="87"/>
      <c r="L119" s="87"/>
      <c r="M119" s="87"/>
    </row>
    <row r="120" spans="1:13" ht="16.5" customHeight="1" x14ac:dyDescent="0.5">
      <c r="C120" s="41" t="s">
        <v>205</v>
      </c>
      <c r="D120" s="13"/>
      <c r="F120" s="12"/>
      <c r="G120" s="87"/>
      <c r="H120" s="87"/>
      <c r="I120" s="87"/>
      <c r="J120" s="87"/>
      <c r="K120" s="87"/>
      <c r="L120" s="87"/>
      <c r="M120" s="87"/>
    </row>
    <row r="121" spans="1:13" ht="16.5" customHeight="1" x14ac:dyDescent="0.5">
      <c r="D121" s="41" t="s">
        <v>214</v>
      </c>
      <c r="F121" s="12"/>
      <c r="G121" s="87"/>
      <c r="H121" s="87"/>
      <c r="I121" s="87"/>
      <c r="J121" s="87"/>
      <c r="K121" s="87"/>
      <c r="L121" s="87"/>
      <c r="M121" s="87"/>
    </row>
    <row r="122" spans="1:13" ht="16.5" customHeight="1" x14ac:dyDescent="0.5">
      <c r="D122" s="106" t="s">
        <v>209</v>
      </c>
      <c r="F122" s="12"/>
      <c r="G122" s="87"/>
      <c r="H122" s="87"/>
      <c r="I122" s="87"/>
      <c r="J122" s="87"/>
      <c r="K122" s="87"/>
      <c r="L122" s="87"/>
      <c r="M122" s="87"/>
    </row>
    <row r="123" spans="1:13" ht="16.5" customHeight="1" thickBot="1" x14ac:dyDescent="0.55000000000000004">
      <c r="B123" s="13"/>
      <c r="C123" s="13"/>
      <c r="D123" s="107" t="s">
        <v>210</v>
      </c>
      <c r="F123" s="12"/>
      <c r="G123" s="108">
        <v>656559</v>
      </c>
      <c r="H123" s="87"/>
      <c r="I123" s="95">
        <v>656559</v>
      </c>
      <c r="J123" s="87"/>
      <c r="K123" s="108">
        <v>656559</v>
      </c>
      <c r="L123" s="87"/>
      <c r="M123" s="108">
        <v>656559</v>
      </c>
    </row>
    <row r="124" spans="1:13" ht="16.5" customHeight="1" thickTop="1" x14ac:dyDescent="0.5">
      <c r="B124" s="13"/>
      <c r="C124" s="13"/>
      <c r="D124" s="109"/>
      <c r="F124" s="12"/>
      <c r="G124" s="13"/>
      <c r="H124" s="13"/>
      <c r="I124" s="13"/>
      <c r="J124" s="13"/>
      <c r="K124" s="13"/>
      <c r="L124" s="13"/>
      <c r="M124" s="87"/>
    </row>
    <row r="125" spans="1:13" ht="16.5" customHeight="1" x14ac:dyDescent="0.5">
      <c r="B125" s="41" t="s">
        <v>49</v>
      </c>
      <c r="D125" s="13"/>
      <c r="F125" s="12"/>
      <c r="G125" s="87"/>
      <c r="H125" s="87"/>
      <c r="I125" s="87"/>
      <c r="J125" s="87"/>
      <c r="K125" s="87"/>
      <c r="L125" s="87"/>
      <c r="M125" s="87"/>
    </row>
    <row r="126" spans="1:13" ht="16.5" customHeight="1" x14ac:dyDescent="0.5">
      <c r="B126" s="13"/>
      <c r="C126" s="41" t="s">
        <v>206</v>
      </c>
      <c r="D126" s="13"/>
      <c r="F126" s="12"/>
      <c r="G126" s="87"/>
      <c r="H126" s="87"/>
      <c r="I126" s="87"/>
      <c r="J126" s="87"/>
      <c r="K126" s="87"/>
      <c r="L126" s="87"/>
      <c r="M126" s="87"/>
    </row>
    <row r="127" spans="1:13" ht="16.5" customHeight="1" x14ac:dyDescent="0.5">
      <c r="B127" s="13"/>
      <c r="D127" s="41" t="s">
        <v>215</v>
      </c>
      <c r="F127" s="12"/>
      <c r="G127" s="87"/>
      <c r="H127" s="87"/>
      <c r="I127" s="87"/>
      <c r="J127" s="87"/>
      <c r="K127" s="87"/>
      <c r="L127" s="87"/>
      <c r="M127" s="87"/>
    </row>
    <row r="128" spans="1:13" ht="16.5" customHeight="1" x14ac:dyDescent="0.5">
      <c r="A128" s="41"/>
      <c r="C128" s="13"/>
      <c r="D128" s="106" t="s">
        <v>211</v>
      </c>
      <c r="F128" s="12"/>
      <c r="G128" s="87"/>
      <c r="H128" s="87"/>
      <c r="I128" s="13"/>
      <c r="J128" s="87"/>
      <c r="K128" s="87"/>
      <c r="L128" s="87"/>
      <c r="M128" s="13"/>
    </row>
    <row r="129" spans="1:13" ht="16.5" customHeight="1" x14ac:dyDescent="0.5">
      <c r="B129" s="13"/>
      <c r="C129" s="13"/>
      <c r="D129" s="110" t="s">
        <v>212</v>
      </c>
      <c r="F129" s="12"/>
      <c r="G129" s="87">
        <v>650060</v>
      </c>
      <c r="H129" s="87"/>
      <c r="I129" s="87">
        <v>650060</v>
      </c>
      <c r="J129" s="87"/>
      <c r="K129" s="87">
        <v>650060</v>
      </c>
      <c r="L129" s="87"/>
      <c r="M129" s="87">
        <v>650060</v>
      </c>
    </row>
    <row r="130" spans="1:13" ht="16.5" customHeight="1" x14ac:dyDescent="0.5">
      <c r="A130" s="41" t="s">
        <v>50</v>
      </c>
      <c r="F130" s="12"/>
      <c r="G130" s="87">
        <v>132612</v>
      </c>
      <c r="H130" s="87"/>
      <c r="I130" s="87">
        <v>132612</v>
      </c>
      <c r="J130" s="87"/>
      <c r="K130" s="87">
        <v>132612</v>
      </c>
      <c r="L130" s="87"/>
      <c r="M130" s="87">
        <v>132612</v>
      </c>
    </row>
    <row r="131" spans="1:13" ht="16.5" customHeight="1" x14ac:dyDescent="0.5">
      <c r="A131" s="41" t="s">
        <v>166</v>
      </c>
      <c r="F131" s="12"/>
      <c r="G131" s="13"/>
      <c r="H131" s="13"/>
      <c r="I131" s="13"/>
      <c r="J131" s="13"/>
      <c r="K131" s="13"/>
      <c r="L131" s="13"/>
      <c r="M131" s="13"/>
    </row>
    <row r="132" spans="1:13" ht="16.5" customHeight="1" x14ac:dyDescent="0.5">
      <c r="A132" s="41"/>
      <c r="B132" s="41" t="s">
        <v>51</v>
      </c>
      <c r="F132" s="12"/>
      <c r="G132" s="87">
        <v>-20106</v>
      </c>
      <c r="H132" s="87"/>
      <c r="I132" s="87">
        <v>-20106</v>
      </c>
      <c r="J132" s="87"/>
      <c r="K132" s="46">
        <v>0</v>
      </c>
      <c r="L132" s="87"/>
      <c r="M132" s="46">
        <v>0</v>
      </c>
    </row>
    <row r="133" spans="1:13" ht="16.5" customHeight="1" x14ac:dyDescent="0.5">
      <c r="A133" s="41" t="s">
        <v>52</v>
      </c>
      <c r="D133" s="13"/>
      <c r="G133" s="87">
        <v>-467397</v>
      </c>
      <c r="H133" s="87"/>
      <c r="I133" s="87">
        <v>-446232</v>
      </c>
      <c r="J133" s="87"/>
      <c r="K133" s="87">
        <v>-471531</v>
      </c>
      <c r="L133" s="87"/>
      <c r="M133" s="87">
        <v>-457083</v>
      </c>
    </row>
    <row r="134" spans="1:13" ht="16.5" customHeight="1" x14ac:dyDescent="0.5">
      <c r="A134" s="13" t="s">
        <v>53</v>
      </c>
      <c r="B134" s="13"/>
      <c r="C134" s="13"/>
      <c r="D134" s="13"/>
      <c r="G134" s="93">
        <v>-27341</v>
      </c>
      <c r="H134" s="101"/>
      <c r="I134" s="93">
        <v>-27035</v>
      </c>
      <c r="J134" s="101"/>
      <c r="K134" s="93">
        <v>0</v>
      </c>
      <c r="L134" s="101"/>
      <c r="M134" s="93">
        <v>0</v>
      </c>
    </row>
    <row r="135" spans="1:13" ht="16.5" customHeight="1" x14ac:dyDescent="0.5">
      <c r="A135" s="11"/>
      <c r="B135" s="13"/>
      <c r="C135" s="13"/>
      <c r="D135" s="13"/>
      <c r="E135" s="105"/>
      <c r="G135" s="87"/>
      <c r="H135" s="101"/>
      <c r="I135" s="101"/>
      <c r="J135" s="101"/>
      <c r="K135" s="101"/>
      <c r="L135" s="13"/>
      <c r="M135" s="101"/>
    </row>
    <row r="136" spans="1:13" ht="16.5" customHeight="1" x14ac:dyDescent="0.5">
      <c r="A136" s="13" t="s">
        <v>54</v>
      </c>
      <c r="B136" s="13"/>
      <c r="C136" s="11"/>
      <c r="F136" s="12"/>
      <c r="G136" s="87">
        <f>SUM(G128:G134)</f>
        <v>267828</v>
      </c>
      <c r="H136" s="87"/>
      <c r="I136" s="87">
        <f>SUM(I129:I134)</f>
        <v>289299</v>
      </c>
      <c r="J136" s="87"/>
      <c r="K136" s="87">
        <f>SUM(K128:K134)</f>
        <v>311141</v>
      </c>
      <c r="L136" s="87"/>
      <c r="M136" s="87">
        <f>SUM(M129:M134)</f>
        <v>325589</v>
      </c>
    </row>
    <row r="137" spans="1:13" ht="16.5" customHeight="1" x14ac:dyDescent="0.5">
      <c r="A137" s="41" t="s">
        <v>55</v>
      </c>
      <c r="F137" s="111"/>
      <c r="G137" s="93">
        <v>5078</v>
      </c>
      <c r="H137" s="87"/>
      <c r="I137" s="93">
        <v>1010</v>
      </c>
      <c r="J137" s="87"/>
      <c r="K137" s="112">
        <v>0</v>
      </c>
      <c r="L137" s="87"/>
      <c r="M137" s="112">
        <v>0</v>
      </c>
    </row>
    <row r="138" spans="1:13" ht="16.5" customHeight="1" x14ac:dyDescent="0.5">
      <c r="B138" s="13"/>
      <c r="C138" s="13"/>
      <c r="F138" s="111"/>
      <c r="G138" s="87"/>
      <c r="H138" s="87"/>
      <c r="I138" s="87"/>
      <c r="J138" s="87"/>
      <c r="K138" s="87"/>
      <c r="L138" s="87"/>
      <c r="M138" s="87"/>
    </row>
    <row r="139" spans="1:13" ht="16.5" customHeight="1" x14ac:dyDescent="0.5">
      <c r="A139" s="15" t="s">
        <v>56</v>
      </c>
      <c r="B139" s="15"/>
      <c r="C139" s="15"/>
      <c r="D139" s="13"/>
      <c r="F139" s="111"/>
      <c r="G139" s="102">
        <f>SUM(G136:G137)</f>
        <v>272906</v>
      </c>
      <c r="H139" s="87"/>
      <c r="I139" s="102">
        <f>SUM(I136:I137)</f>
        <v>290309</v>
      </c>
      <c r="J139" s="87"/>
      <c r="K139" s="102">
        <f>SUM(K136:K137)</f>
        <v>311141</v>
      </c>
      <c r="L139" s="87"/>
      <c r="M139" s="102">
        <f>SUM(M136:M137)</f>
        <v>325589</v>
      </c>
    </row>
    <row r="140" spans="1:13" ht="16.5" customHeight="1" x14ac:dyDescent="0.5">
      <c r="A140" s="15"/>
      <c r="B140" s="15"/>
      <c r="C140" s="15"/>
      <c r="D140" s="13"/>
      <c r="F140" s="111"/>
      <c r="G140" s="87"/>
      <c r="H140" s="87"/>
      <c r="I140" s="87"/>
      <c r="J140" s="87"/>
      <c r="K140" s="87"/>
      <c r="L140" s="87"/>
      <c r="M140" s="87"/>
    </row>
    <row r="141" spans="1:13" ht="16.5" customHeight="1" thickBot="1" x14ac:dyDescent="0.55000000000000004">
      <c r="A141" s="15" t="s">
        <v>57</v>
      </c>
      <c r="B141" s="15"/>
      <c r="C141" s="15"/>
      <c r="D141" s="15"/>
      <c r="F141" s="12"/>
      <c r="G141" s="95">
        <f>SUM(G88+G139)</f>
        <v>300769</v>
      </c>
      <c r="H141" s="87"/>
      <c r="I141" s="95">
        <f>SUM(I88+I139)</f>
        <v>338545</v>
      </c>
      <c r="J141" s="87"/>
      <c r="K141" s="95">
        <f>SUM(K88+K139)</f>
        <v>391923</v>
      </c>
      <c r="L141" s="87"/>
      <c r="M141" s="95">
        <f>SUM(M88+M139)</f>
        <v>413612</v>
      </c>
    </row>
    <row r="142" spans="1:13" ht="16.5" customHeight="1" thickTop="1" x14ac:dyDescent="0.5">
      <c r="A142" s="15"/>
      <c r="B142" s="15"/>
      <c r="C142" s="15"/>
      <c r="D142" s="15"/>
      <c r="F142" s="12"/>
      <c r="G142" s="87"/>
      <c r="I142" s="87"/>
      <c r="K142" s="87"/>
      <c r="M142" s="87"/>
    </row>
    <row r="143" spans="1:13" ht="16.5" customHeight="1" x14ac:dyDescent="0.5">
      <c r="A143" s="15"/>
      <c r="B143" s="15"/>
      <c r="C143" s="15"/>
      <c r="D143" s="15"/>
      <c r="F143" s="12"/>
      <c r="I143" s="113"/>
      <c r="K143" s="113"/>
      <c r="M143" s="113"/>
    </row>
    <row r="144" spans="1:13" ht="16.5" customHeight="1" x14ac:dyDescent="0.5">
      <c r="A144" s="15"/>
      <c r="B144" s="15"/>
      <c r="C144" s="15"/>
      <c r="D144" s="15"/>
      <c r="F144" s="12"/>
      <c r="G144" s="113"/>
    </row>
    <row r="145" spans="1:13" ht="16.5" customHeight="1" x14ac:dyDescent="0.5">
      <c r="A145" s="15"/>
      <c r="B145" s="15"/>
      <c r="C145" s="15"/>
      <c r="D145" s="15"/>
      <c r="F145" s="12"/>
      <c r="G145" s="113"/>
    </row>
    <row r="146" spans="1:13" ht="16.5" customHeight="1" x14ac:dyDescent="0.5">
      <c r="A146" s="15"/>
      <c r="B146" s="15"/>
      <c r="C146" s="15"/>
      <c r="D146" s="15"/>
      <c r="F146" s="12"/>
      <c r="G146" s="113"/>
    </row>
    <row r="147" spans="1:13" ht="16.5" customHeight="1" x14ac:dyDescent="0.5">
      <c r="A147" s="15"/>
      <c r="B147" s="15"/>
      <c r="C147" s="15"/>
      <c r="D147" s="15"/>
      <c r="F147" s="12"/>
      <c r="G147" s="113"/>
    </row>
    <row r="148" spans="1:13" ht="16.5" customHeight="1" x14ac:dyDescent="0.5">
      <c r="A148" s="15"/>
      <c r="B148" s="15"/>
      <c r="C148" s="15"/>
      <c r="D148" s="15"/>
      <c r="F148" s="12"/>
      <c r="G148" s="113"/>
    </row>
    <row r="149" spans="1:13" ht="16.5" customHeight="1" x14ac:dyDescent="0.5">
      <c r="A149" s="15"/>
      <c r="B149" s="15"/>
      <c r="C149" s="15"/>
      <c r="D149" s="15"/>
      <c r="F149" s="12"/>
      <c r="G149" s="113"/>
    </row>
    <row r="150" spans="1:13" ht="16.5" customHeight="1" x14ac:dyDescent="0.5">
      <c r="A150" s="15"/>
      <c r="B150" s="15"/>
      <c r="C150" s="15"/>
      <c r="D150" s="15"/>
      <c r="F150" s="12"/>
      <c r="G150" s="113"/>
    </row>
    <row r="151" spans="1:13" ht="16.5" customHeight="1" x14ac:dyDescent="0.5">
      <c r="A151" s="15"/>
      <c r="B151" s="15"/>
      <c r="C151" s="15"/>
      <c r="D151" s="15"/>
      <c r="F151" s="12"/>
      <c r="G151" s="113"/>
    </row>
    <row r="152" spans="1:13" ht="18.75" customHeight="1" x14ac:dyDescent="0.5">
      <c r="A152" s="15"/>
      <c r="B152" s="15"/>
      <c r="C152" s="15"/>
      <c r="D152" s="15"/>
      <c r="F152" s="12"/>
      <c r="G152" s="113"/>
    </row>
    <row r="153" spans="1:13" ht="22.5" customHeight="1" x14ac:dyDescent="0.5">
      <c r="A153" s="15"/>
      <c r="B153" s="15"/>
      <c r="C153" s="15"/>
      <c r="D153" s="15"/>
      <c r="F153" s="12"/>
      <c r="G153" s="113"/>
    </row>
    <row r="154" spans="1:13" ht="22.15" customHeight="1" x14ac:dyDescent="0.5">
      <c r="A154" s="114" t="str">
        <f>A52</f>
        <v>The accompanying notes form part of these interim consolidated and separate financial information.</v>
      </c>
      <c r="B154" s="114"/>
      <c r="C154" s="114"/>
      <c r="D154" s="114"/>
      <c r="E154" s="115"/>
      <c r="F154" s="114"/>
      <c r="G154" s="116"/>
      <c r="H154" s="114"/>
      <c r="I154" s="116"/>
      <c r="J154" s="114"/>
      <c r="K154" s="116"/>
      <c r="L154" s="47"/>
      <c r="M154" s="117"/>
    </row>
  </sheetData>
  <mergeCells count="14">
    <mergeCell ref="G6:M6"/>
    <mergeCell ref="A52:M52"/>
    <mergeCell ref="G7:I7"/>
    <mergeCell ref="K7:M7"/>
    <mergeCell ref="G8:I8"/>
    <mergeCell ref="K8:M8"/>
    <mergeCell ref="G111:I111"/>
    <mergeCell ref="K111:M111"/>
    <mergeCell ref="G58:M58"/>
    <mergeCell ref="G59:I59"/>
    <mergeCell ref="K59:M59"/>
    <mergeCell ref="G60:I60"/>
    <mergeCell ref="K60:M60"/>
    <mergeCell ref="G109:M109"/>
  </mergeCells>
  <pageMargins left="0.8" right="0.5" top="0.5" bottom="0.6" header="0.49" footer="0.4"/>
  <pageSetup paperSize="9" scale="95" firstPageNumber="2" fitToWidth="0" fitToHeight="0" orientation="portrait" useFirstPageNumber="1" horizontalDpi="1200" verticalDpi="1200" r:id="rId1"/>
  <headerFooter scaleWithDoc="0">
    <oddFooter>&amp;R&amp;"Arial,Regular"&amp;9&amp;P</oddFooter>
  </headerFooter>
  <rowBreaks count="2" manualBreakCount="2">
    <brk id="52" max="16383" man="1"/>
    <brk id="103" max="16383" man="1"/>
  </rowBreaks>
  <ignoredErrors>
    <ignoredError sqref="I41:M41" formulaRange="1"/>
    <ignoredError sqref="G11:M11 E30:E37 G63:M63 G114:M114 E11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271D88-7D51-42F6-AFA1-4A620D3838A8}">
  <sheetPr>
    <tabColor rgb="FFFF99FF"/>
  </sheetPr>
  <dimension ref="A1:K97"/>
  <sheetViews>
    <sheetView showZeros="0" zoomScaleNormal="100" zoomScaleSheetLayoutView="70" zoomScalePageLayoutView="110" workbookViewId="0">
      <selection activeCell="B10" sqref="B10"/>
    </sheetView>
  </sheetViews>
  <sheetFormatPr defaultColWidth="9.140625" defaultRowHeight="16.5" customHeight="1" x14ac:dyDescent="0.5"/>
  <cols>
    <col min="1" max="1" width="1.7109375" style="13" customWidth="1"/>
    <col min="2" max="2" width="42" style="41" customWidth="1"/>
    <col min="3" max="3" width="5.7109375" style="12" customWidth="1"/>
    <col min="4" max="4" width="0.7109375" style="13" customWidth="1"/>
    <col min="5" max="5" width="12.7109375" style="14" customWidth="1"/>
    <col min="6" max="6" width="0.7109375" style="14" customWidth="1"/>
    <col min="7" max="7" width="12.7109375" style="14" customWidth="1"/>
    <col min="8" max="8" width="0.7109375" style="14" customWidth="1"/>
    <col min="9" max="9" width="12.7109375" style="14" customWidth="1"/>
    <col min="10" max="10" width="0.7109375" style="14" customWidth="1"/>
    <col min="11" max="11" width="12.7109375" style="14" customWidth="1"/>
    <col min="12" max="12" width="9.140625" style="13" customWidth="1"/>
    <col min="13" max="16384" width="9.140625" style="13"/>
  </cols>
  <sheetData>
    <row r="1" spans="1:11" ht="16.5" customHeight="1" x14ac:dyDescent="0.5">
      <c r="A1" s="11" t="s">
        <v>0</v>
      </c>
      <c r="B1" s="67"/>
      <c r="C1" s="68"/>
      <c r="D1" s="67"/>
      <c r="E1" s="69"/>
      <c r="F1" s="69"/>
      <c r="G1" s="69"/>
      <c r="H1" s="69"/>
      <c r="I1" s="69"/>
      <c r="J1" s="69"/>
      <c r="K1" s="69"/>
    </row>
    <row r="2" spans="1:11" ht="16.5" customHeight="1" x14ac:dyDescent="0.5">
      <c r="A2" s="15" t="s">
        <v>58</v>
      </c>
      <c r="B2" s="15"/>
      <c r="C2" s="16"/>
      <c r="D2" s="17"/>
      <c r="E2" s="18"/>
      <c r="F2" s="18"/>
      <c r="G2" s="18"/>
      <c r="H2" s="18"/>
      <c r="I2" s="18"/>
      <c r="J2" s="18"/>
      <c r="K2" s="18"/>
    </row>
    <row r="3" spans="1:11" ht="16.5" customHeight="1" x14ac:dyDescent="0.5">
      <c r="A3" s="19" t="s">
        <v>177</v>
      </c>
      <c r="B3" s="20"/>
      <c r="C3" s="21"/>
      <c r="D3" s="22"/>
      <c r="E3" s="23"/>
      <c r="F3" s="23"/>
      <c r="G3" s="23"/>
      <c r="H3" s="23"/>
      <c r="I3" s="23"/>
      <c r="J3" s="23"/>
      <c r="K3" s="23"/>
    </row>
    <row r="4" spans="1:11" ht="16.5" customHeight="1" x14ac:dyDescent="0.5">
      <c r="A4" s="15"/>
      <c r="B4" s="15"/>
      <c r="C4" s="16"/>
      <c r="D4" s="17"/>
      <c r="E4" s="18"/>
      <c r="F4" s="18"/>
      <c r="G4" s="18"/>
      <c r="H4" s="18"/>
      <c r="I4" s="18"/>
      <c r="J4" s="18"/>
      <c r="K4" s="18"/>
    </row>
    <row r="5" spans="1:11" ht="16.5" customHeight="1" x14ac:dyDescent="0.5">
      <c r="A5" s="15"/>
      <c r="B5" s="15"/>
      <c r="C5" s="16"/>
      <c r="D5" s="17"/>
      <c r="E5" s="18"/>
      <c r="F5" s="18"/>
      <c r="G5" s="18"/>
      <c r="H5" s="18"/>
      <c r="I5" s="18"/>
      <c r="J5" s="18"/>
      <c r="K5" s="18"/>
    </row>
    <row r="6" spans="1:11" ht="16.5" customHeight="1" x14ac:dyDescent="0.5">
      <c r="A6" s="15"/>
      <c r="B6" s="15"/>
      <c r="C6" s="16"/>
      <c r="D6" s="17"/>
      <c r="E6" s="120" t="s">
        <v>59</v>
      </c>
      <c r="F6" s="120"/>
      <c r="G6" s="120"/>
      <c r="H6" s="120"/>
      <c r="I6" s="120"/>
      <c r="J6" s="120"/>
      <c r="K6" s="120"/>
    </row>
    <row r="7" spans="1:11" ht="16.5" customHeight="1" x14ac:dyDescent="0.5">
      <c r="A7" s="15"/>
      <c r="B7" s="15"/>
      <c r="C7" s="16"/>
      <c r="D7" s="17"/>
      <c r="E7" s="118" t="s">
        <v>3</v>
      </c>
      <c r="F7" s="119"/>
      <c r="G7" s="119"/>
      <c r="H7" s="25"/>
      <c r="I7" s="118" t="s">
        <v>4</v>
      </c>
      <c r="J7" s="119"/>
      <c r="K7" s="119"/>
    </row>
    <row r="8" spans="1:11" ht="16.5" customHeight="1" x14ac:dyDescent="0.5">
      <c r="A8" s="11"/>
      <c r="B8" s="15"/>
      <c r="D8" s="16"/>
      <c r="E8" s="121" t="s">
        <v>5</v>
      </c>
      <c r="F8" s="121"/>
      <c r="G8" s="121"/>
      <c r="H8" s="25"/>
      <c r="I8" s="121" t="s">
        <v>5</v>
      </c>
      <c r="J8" s="121"/>
      <c r="K8" s="121"/>
    </row>
    <row r="9" spans="1:11" ht="16.5" customHeight="1" x14ac:dyDescent="0.5">
      <c r="C9" s="13"/>
      <c r="D9" s="30"/>
      <c r="E9" s="2" t="s">
        <v>176</v>
      </c>
      <c r="G9" s="2" t="s">
        <v>176</v>
      </c>
      <c r="I9" s="2" t="s">
        <v>176</v>
      </c>
      <c r="K9" s="2" t="s">
        <v>176</v>
      </c>
    </row>
    <row r="10" spans="1:11" ht="16.5" customHeight="1" x14ac:dyDescent="0.5">
      <c r="C10" s="13"/>
      <c r="D10" s="30"/>
      <c r="E10" s="27" t="s">
        <v>10</v>
      </c>
      <c r="F10" s="28"/>
      <c r="G10" s="27" t="s">
        <v>11</v>
      </c>
      <c r="H10" s="28"/>
      <c r="I10" s="27" t="s">
        <v>10</v>
      </c>
      <c r="J10" s="28"/>
      <c r="K10" s="27" t="s">
        <v>11</v>
      </c>
    </row>
    <row r="11" spans="1:11" ht="16.5" customHeight="1" x14ac:dyDescent="0.5">
      <c r="A11" s="11"/>
      <c r="B11" s="15"/>
      <c r="C11" s="13"/>
      <c r="D11" s="16"/>
      <c r="E11" s="28"/>
      <c r="F11" s="28"/>
      <c r="G11" s="28"/>
      <c r="H11" s="28"/>
      <c r="I11" s="28"/>
      <c r="J11" s="28"/>
      <c r="K11" s="28"/>
    </row>
    <row r="12" spans="1:11" ht="16.5" customHeight="1" x14ac:dyDescent="0.5">
      <c r="A12" s="15" t="s">
        <v>60</v>
      </c>
      <c r="C12" s="13"/>
      <c r="D12" s="12"/>
    </row>
    <row r="13" spans="1:11" ht="16.5" customHeight="1" x14ac:dyDescent="0.5">
      <c r="A13" s="15"/>
      <c r="C13" s="13"/>
      <c r="D13" s="12"/>
    </row>
    <row r="14" spans="1:11" ht="16.5" customHeight="1" x14ac:dyDescent="0.5">
      <c r="A14" s="41" t="s">
        <v>61</v>
      </c>
      <c r="C14" s="75"/>
      <c r="D14" s="12"/>
      <c r="E14" s="14">
        <v>0</v>
      </c>
      <c r="G14" s="9">
        <v>281</v>
      </c>
      <c r="I14" s="14">
        <v>0</v>
      </c>
      <c r="K14" s="14">
        <v>0</v>
      </c>
    </row>
    <row r="15" spans="1:11" ht="16.5" customHeight="1" x14ac:dyDescent="0.5">
      <c r="A15" s="41" t="s">
        <v>196</v>
      </c>
      <c r="C15" s="75"/>
      <c r="D15" s="12"/>
      <c r="E15" s="14">
        <v>0</v>
      </c>
      <c r="G15" s="9">
        <v>16805</v>
      </c>
      <c r="I15" s="14">
        <v>0</v>
      </c>
      <c r="K15" s="14">
        <v>0</v>
      </c>
    </row>
    <row r="16" spans="1:11" ht="16.350000000000001" customHeight="1" x14ac:dyDescent="0.5">
      <c r="A16" s="41" t="s">
        <v>144</v>
      </c>
      <c r="D16" s="12"/>
      <c r="E16" s="34">
        <v>21534</v>
      </c>
      <c r="G16" s="10">
        <v>11070</v>
      </c>
      <c r="I16" s="34">
        <v>0</v>
      </c>
      <c r="K16" s="34">
        <v>0</v>
      </c>
    </row>
    <row r="17" spans="1:11" ht="16.5" customHeight="1" x14ac:dyDescent="0.5">
      <c r="A17" s="41"/>
      <c r="B17" s="13"/>
      <c r="D17" s="12"/>
      <c r="F17" s="65"/>
      <c r="H17" s="65"/>
      <c r="J17" s="65"/>
    </row>
    <row r="18" spans="1:11" ht="16.5" customHeight="1" x14ac:dyDescent="0.5">
      <c r="A18" s="15" t="s">
        <v>62</v>
      </c>
      <c r="D18" s="12"/>
      <c r="E18" s="34">
        <f>SUM(E14:E16)</f>
        <v>21534</v>
      </c>
      <c r="G18" s="34">
        <f>SUM(G14:G16)</f>
        <v>28156</v>
      </c>
      <c r="I18" s="34">
        <f>SUM(I14:I16)</f>
        <v>0</v>
      </c>
      <c r="K18" s="34">
        <f>SUM(K14:K16)</f>
        <v>0</v>
      </c>
    </row>
    <row r="19" spans="1:11" ht="16.5" customHeight="1" x14ac:dyDescent="0.5">
      <c r="A19" s="41"/>
      <c r="B19" s="15"/>
      <c r="D19" s="12"/>
    </row>
    <row r="20" spans="1:11" ht="16.5" customHeight="1" x14ac:dyDescent="0.5">
      <c r="A20" s="41"/>
      <c r="B20" s="15"/>
      <c r="D20" s="12"/>
    </row>
    <row r="21" spans="1:11" ht="16.5" customHeight="1" x14ac:dyDescent="0.5">
      <c r="A21" s="15" t="s">
        <v>171</v>
      </c>
      <c r="B21" s="15"/>
      <c r="D21" s="12"/>
    </row>
    <row r="22" spans="1:11" ht="16.5" customHeight="1" x14ac:dyDescent="0.5">
      <c r="A22" s="15"/>
      <c r="B22" s="15"/>
      <c r="D22" s="12"/>
    </row>
    <row r="23" spans="1:11" ht="16.5" customHeight="1" x14ac:dyDescent="0.5">
      <c r="A23" s="76" t="s">
        <v>157</v>
      </c>
      <c r="D23" s="12"/>
      <c r="E23" s="14">
        <v>0</v>
      </c>
      <c r="G23" s="9">
        <v>18759</v>
      </c>
      <c r="I23" s="14">
        <v>0</v>
      </c>
      <c r="K23" s="14">
        <v>0</v>
      </c>
    </row>
    <row r="24" spans="1:11" ht="16.5" customHeight="1" x14ac:dyDescent="0.5">
      <c r="A24" s="76" t="s">
        <v>145</v>
      </c>
      <c r="D24" s="12"/>
      <c r="E24" s="34">
        <v>14802</v>
      </c>
      <c r="G24" s="10">
        <v>5932</v>
      </c>
      <c r="I24" s="34">
        <v>0</v>
      </c>
      <c r="K24" s="34">
        <v>0</v>
      </c>
    </row>
    <row r="25" spans="1:11" ht="16.5" customHeight="1" x14ac:dyDescent="0.5">
      <c r="A25" s="76"/>
      <c r="D25" s="12"/>
    </row>
    <row r="26" spans="1:11" ht="16.5" customHeight="1" x14ac:dyDescent="0.5">
      <c r="A26" s="77" t="s">
        <v>172</v>
      </c>
      <c r="D26" s="12"/>
      <c r="E26" s="34">
        <f>SUM(E23:E24)</f>
        <v>14802</v>
      </c>
      <c r="G26" s="34">
        <f>SUM(G23:G24)</f>
        <v>24691</v>
      </c>
      <c r="I26" s="34">
        <f>SUM(I23:I24)</f>
        <v>0</v>
      </c>
      <c r="K26" s="34">
        <f>SUM(K23:K24)</f>
        <v>0</v>
      </c>
    </row>
    <row r="27" spans="1:11" ht="16.5" customHeight="1" x14ac:dyDescent="0.5">
      <c r="A27" s="76"/>
      <c r="D27" s="12"/>
    </row>
    <row r="28" spans="1:11" ht="16.5" customHeight="1" x14ac:dyDescent="0.5">
      <c r="A28" s="76"/>
      <c r="D28" s="12"/>
    </row>
    <row r="29" spans="1:11" ht="16.5" customHeight="1" x14ac:dyDescent="0.5">
      <c r="A29" s="77" t="s">
        <v>63</v>
      </c>
      <c r="D29" s="12"/>
      <c r="E29" s="14">
        <f>E18-E26</f>
        <v>6732</v>
      </c>
      <c r="G29" s="14">
        <f>G18-G26</f>
        <v>3465</v>
      </c>
      <c r="I29" s="14">
        <f>I18-I26</f>
        <v>0</v>
      </c>
      <c r="K29" s="14">
        <f>K18-K26</f>
        <v>0</v>
      </c>
    </row>
    <row r="30" spans="1:11" ht="16.5" customHeight="1" x14ac:dyDescent="0.5">
      <c r="A30" s="13" t="s">
        <v>64</v>
      </c>
      <c r="D30" s="12"/>
      <c r="E30" s="14">
        <v>419</v>
      </c>
      <c r="G30" s="14">
        <v>4482</v>
      </c>
      <c r="I30" s="14">
        <v>167</v>
      </c>
      <c r="K30" s="14">
        <v>644</v>
      </c>
    </row>
    <row r="31" spans="1:11" ht="16.5" customHeight="1" x14ac:dyDescent="0.5">
      <c r="A31" s="76" t="s">
        <v>192</v>
      </c>
      <c r="D31" s="12"/>
      <c r="E31" s="14">
        <v>0</v>
      </c>
      <c r="G31" s="14">
        <v>104</v>
      </c>
      <c r="I31" s="14">
        <v>0</v>
      </c>
      <c r="K31" s="14">
        <v>0</v>
      </c>
    </row>
    <row r="32" spans="1:11" ht="16.5" customHeight="1" x14ac:dyDescent="0.5">
      <c r="A32" s="13" t="s">
        <v>155</v>
      </c>
      <c r="D32" s="12"/>
      <c r="E32" s="14">
        <v>-2197</v>
      </c>
      <c r="G32" s="14">
        <v>-1962</v>
      </c>
      <c r="I32" s="14">
        <v>0</v>
      </c>
      <c r="K32" s="14">
        <v>0</v>
      </c>
    </row>
    <row r="33" spans="1:11" ht="16.5" customHeight="1" x14ac:dyDescent="0.5">
      <c r="A33" s="13" t="s">
        <v>65</v>
      </c>
      <c r="D33" s="12"/>
      <c r="E33" s="14">
        <v>-14647</v>
      </c>
      <c r="G33" s="14">
        <v>-21135</v>
      </c>
      <c r="I33" s="14">
        <v>-8708</v>
      </c>
      <c r="K33" s="14">
        <v>-9909</v>
      </c>
    </row>
    <row r="34" spans="1:11" ht="16.5" customHeight="1" x14ac:dyDescent="0.5">
      <c r="A34" s="13" t="s">
        <v>197</v>
      </c>
      <c r="D34" s="12"/>
      <c r="E34" s="14">
        <v>0</v>
      </c>
      <c r="G34" s="14">
        <v>700</v>
      </c>
      <c r="I34" s="14">
        <v>0</v>
      </c>
      <c r="K34" s="14">
        <v>0</v>
      </c>
    </row>
    <row r="35" spans="1:11" ht="16.5" customHeight="1" x14ac:dyDescent="0.5">
      <c r="A35" s="13" t="s">
        <v>179</v>
      </c>
      <c r="B35" s="13"/>
      <c r="D35" s="12"/>
    </row>
    <row r="36" spans="1:11" ht="16.5" customHeight="1" x14ac:dyDescent="0.5">
      <c r="B36" s="13" t="s">
        <v>180</v>
      </c>
      <c r="D36" s="12"/>
      <c r="E36" s="14">
        <v>0</v>
      </c>
      <c r="G36" s="14">
        <v>-2500</v>
      </c>
      <c r="I36" s="14">
        <v>0</v>
      </c>
      <c r="K36" s="14">
        <v>-2500</v>
      </c>
    </row>
    <row r="37" spans="1:11" ht="16.5" customHeight="1" x14ac:dyDescent="0.5">
      <c r="A37" s="41" t="s">
        <v>66</v>
      </c>
      <c r="B37" s="11"/>
      <c r="D37" s="12"/>
      <c r="E37" s="14">
        <v>-275</v>
      </c>
      <c r="G37" s="14">
        <v>-164</v>
      </c>
      <c r="I37" s="14">
        <v>-300</v>
      </c>
      <c r="K37" s="14">
        <v>-118</v>
      </c>
    </row>
    <row r="38" spans="1:11" ht="16.5" customHeight="1" x14ac:dyDescent="0.5">
      <c r="A38" s="41" t="s">
        <v>218</v>
      </c>
      <c r="B38" s="11"/>
      <c r="D38" s="12"/>
    </row>
    <row r="39" spans="1:11" ht="16.5" customHeight="1" x14ac:dyDescent="0.5">
      <c r="A39" s="41"/>
      <c r="B39" s="13" t="s">
        <v>150</v>
      </c>
      <c r="D39" s="12"/>
      <c r="E39" s="34">
        <v>-953</v>
      </c>
      <c r="G39" s="34">
        <v>-353</v>
      </c>
      <c r="I39" s="34">
        <v>0</v>
      </c>
      <c r="K39" s="34">
        <v>0</v>
      </c>
    </row>
    <row r="40" spans="1:11" ht="16.5" customHeight="1" x14ac:dyDescent="0.5">
      <c r="A40" s="15"/>
      <c r="B40" s="15"/>
      <c r="D40" s="12"/>
    </row>
    <row r="41" spans="1:11" ht="16.5" customHeight="1" x14ac:dyDescent="0.5">
      <c r="A41" s="15" t="s">
        <v>219</v>
      </c>
      <c r="D41" s="12"/>
      <c r="E41" s="14">
        <f>SUM(E29:E39)</f>
        <v>-10921</v>
      </c>
      <c r="G41" s="14">
        <f>SUM(G29:G39)</f>
        <v>-17363</v>
      </c>
      <c r="I41" s="14">
        <f>SUM(I29:I39)</f>
        <v>-8841</v>
      </c>
      <c r="K41" s="14">
        <f>SUM(K29:K39)</f>
        <v>-11883</v>
      </c>
    </row>
    <row r="42" spans="1:11" ht="16.5" customHeight="1" x14ac:dyDescent="0.5">
      <c r="A42" s="41" t="s">
        <v>220</v>
      </c>
      <c r="D42" s="12"/>
      <c r="E42" s="34">
        <v>-3210</v>
      </c>
      <c r="G42" s="34">
        <v>339</v>
      </c>
      <c r="I42" s="34">
        <v>-20</v>
      </c>
      <c r="K42" s="34">
        <v>4</v>
      </c>
    </row>
    <row r="43" spans="1:11" ht="16.5" customHeight="1" x14ac:dyDescent="0.5">
      <c r="A43" s="15"/>
      <c r="B43" s="15"/>
      <c r="D43" s="12"/>
    </row>
    <row r="44" spans="1:11" ht="16.5" customHeight="1" x14ac:dyDescent="0.5">
      <c r="A44" s="15" t="s">
        <v>221</v>
      </c>
      <c r="B44" s="15"/>
      <c r="D44" s="14"/>
      <c r="E44" s="34">
        <f>SUM(E41:E42)</f>
        <v>-14131</v>
      </c>
      <c r="G44" s="34">
        <f>SUM(G41:G42)</f>
        <v>-17024</v>
      </c>
      <c r="I44" s="34">
        <f>SUM(I41:I42)</f>
        <v>-8861</v>
      </c>
      <c r="K44" s="34">
        <f>SUM(K41:K42)</f>
        <v>-11879</v>
      </c>
    </row>
    <row r="45" spans="1:11" ht="16.5" customHeight="1" x14ac:dyDescent="0.5">
      <c r="A45" s="15"/>
      <c r="B45" s="15"/>
      <c r="D45" s="12"/>
      <c r="F45" s="65"/>
    </row>
    <row r="46" spans="1:11" ht="15" customHeight="1" x14ac:dyDescent="0.5">
      <c r="B46" s="11"/>
      <c r="D46" s="12"/>
      <c r="E46" s="65"/>
      <c r="F46" s="65"/>
      <c r="G46" s="65"/>
    </row>
    <row r="47" spans="1:11" ht="15" customHeight="1" x14ac:dyDescent="0.5">
      <c r="B47" s="11"/>
      <c r="D47" s="12"/>
      <c r="E47" s="65"/>
      <c r="F47" s="65"/>
      <c r="G47" s="65"/>
    </row>
    <row r="48" spans="1:11" ht="15" customHeight="1" x14ac:dyDescent="0.5">
      <c r="B48" s="11"/>
      <c r="D48" s="12"/>
      <c r="E48" s="65"/>
      <c r="F48" s="65"/>
      <c r="G48" s="65"/>
    </row>
    <row r="49" spans="1:11" ht="15" customHeight="1" x14ac:dyDescent="0.5">
      <c r="B49" s="11"/>
      <c r="D49" s="12"/>
      <c r="E49" s="65"/>
      <c r="F49" s="65"/>
      <c r="G49" s="65"/>
    </row>
    <row r="50" spans="1:11" ht="15" customHeight="1" x14ac:dyDescent="0.5">
      <c r="B50" s="11"/>
      <c r="D50" s="12"/>
      <c r="E50" s="65"/>
      <c r="F50" s="65"/>
      <c r="G50" s="65"/>
    </row>
    <row r="51" spans="1:11" ht="17.45" customHeight="1" x14ac:dyDescent="0.5">
      <c r="B51" s="11"/>
      <c r="D51" s="12"/>
      <c r="E51" s="65"/>
      <c r="F51" s="65"/>
      <c r="G51" s="65"/>
    </row>
    <row r="52" spans="1:11" ht="22.35" customHeight="1" x14ac:dyDescent="0.5">
      <c r="A52" s="78" t="s">
        <v>30</v>
      </c>
      <c r="B52" s="47"/>
      <c r="C52" s="47"/>
      <c r="D52" s="47"/>
      <c r="E52" s="47"/>
      <c r="F52" s="47"/>
      <c r="G52" s="47"/>
      <c r="H52" s="47"/>
      <c r="I52" s="47"/>
      <c r="J52" s="47"/>
      <c r="K52" s="47"/>
    </row>
    <row r="97" ht="16.899999999999999" customHeight="1" x14ac:dyDescent="0.5"/>
  </sheetData>
  <mergeCells count="5">
    <mergeCell ref="E6:K6"/>
    <mergeCell ref="E7:G7"/>
    <mergeCell ref="I7:K7"/>
    <mergeCell ref="E8:G8"/>
    <mergeCell ref="I8:K8"/>
  </mergeCells>
  <pageMargins left="0.8" right="0.5" top="0.5" bottom="0.6" header="0.49" footer="0.4"/>
  <pageSetup paperSize="9" scale="95" firstPageNumber="5" orientation="portrait" useFirstPageNumber="1" horizontalDpi="1200" verticalDpi="1200" r:id="rId1"/>
  <headerFooter>
    <oddFooter>&amp;R&amp;"Arial,Regular"&amp;9&amp;P</oddFooter>
  </headerFooter>
  <ignoredErrors>
    <ignoredError sqref="E10:K10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45661-02C7-47EF-A723-E8B41322711B}">
  <sheetPr>
    <tabColor rgb="FFFF99FF"/>
  </sheetPr>
  <dimension ref="A1:K107"/>
  <sheetViews>
    <sheetView showZeros="0" zoomScaleNormal="100" zoomScaleSheetLayoutView="85" workbookViewId="0">
      <selection activeCell="B11" sqref="B11"/>
    </sheetView>
  </sheetViews>
  <sheetFormatPr defaultColWidth="9.140625" defaultRowHeight="16.5" customHeight="1" x14ac:dyDescent="0.5"/>
  <cols>
    <col min="1" max="1" width="1.42578125" style="13" customWidth="1"/>
    <col min="2" max="2" width="52.85546875" style="41" customWidth="1"/>
    <col min="3" max="3" width="4.85546875" style="12" customWidth="1"/>
    <col min="4" max="4" width="0.7109375" style="12" customWidth="1"/>
    <col min="5" max="5" width="11.7109375" style="14" customWidth="1"/>
    <col min="6" max="6" width="0.7109375" style="14" customWidth="1"/>
    <col min="7" max="7" width="11.7109375" style="14" customWidth="1"/>
    <col min="8" max="8" width="0.7109375" style="14" customWidth="1"/>
    <col min="9" max="9" width="11.7109375" style="14" customWidth="1"/>
    <col min="10" max="10" width="0.7109375" style="14" customWidth="1"/>
    <col min="11" max="11" width="11.7109375" style="14" customWidth="1"/>
    <col min="12" max="12" width="9.140625" style="13" customWidth="1"/>
    <col min="13" max="16384" width="9.140625" style="13"/>
  </cols>
  <sheetData>
    <row r="1" spans="1:11" ht="16.5" customHeight="1" x14ac:dyDescent="0.5">
      <c r="A1" s="11" t="s">
        <v>0</v>
      </c>
      <c r="B1" s="67"/>
      <c r="C1" s="68"/>
      <c r="D1" s="68"/>
      <c r="E1" s="69"/>
      <c r="F1" s="69"/>
      <c r="G1" s="69"/>
      <c r="H1" s="69"/>
      <c r="I1" s="69"/>
      <c r="J1" s="69"/>
      <c r="K1" s="69"/>
    </row>
    <row r="2" spans="1:11" ht="16.5" customHeight="1" x14ac:dyDescent="0.5">
      <c r="A2" s="15" t="s">
        <v>246</v>
      </c>
      <c r="B2" s="15"/>
      <c r="C2" s="16"/>
      <c r="D2" s="16"/>
      <c r="E2" s="18"/>
      <c r="F2" s="18"/>
      <c r="G2" s="18"/>
      <c r="H2" s="18"/>
      <c r="I2" s="18"/>
      <c r="J2" s="18"/>
      <c r="K2" s="18"/>
    </row>
    <row r="3" spans="1:11" ht="16.5" customHeight="1" x14ac:dyDescent="0.5">
      <c r="A3" s="20" t="s">
        <v>177</v>
      </c>
      <c r="B3" s="20"/>
      <c r="C3" s="21"/>
      <c r="D3" s="21"/>
      <c r="E3" s="23"/>
      <c r="F3" s="23"/>
      <c r="G3" s="23"/>
      <c r="H3" s="23"/>
      <c r="I3" s="23"/>
      <c r="J3" s="23"/>
      <c r="K3" s="23"/>
    </row>
    <row r="4" spans="1:11" ht="16.5" customHeight="1" x14ac:dyDescent="0.5">
      <c r="A4" s="15"/>
      <c r="B4" s="15"/>
      <c r="C4" s="16"/>
      <c r="D4" s="16"/>
      <c r="E4" s="24"/>
      <c r="F4" s="24"/>
      <c r="G4" s="24"/>
      <c r="H4" s="24"/>
      <c r="I4" s="24"/>
      <c r="J4" s="24"/>
      <c r="K4" s="24"/>
    </row>
    <row r="5" spans="1:11" ht="16.5" customHeight="1" x14ac:dyDescent="0.5">
      <c r="A5" s="15"/>
      <c r="B5" s="15"/>
      <c r="C5" s="16"/>
      <c r="D5" s="16"/>
      <c r="E5" s="18"/>
      <c r="F5" s="18"/>
      <c r="G5" s="18"/>
      <c r="H5" s="18"/>
      <c r="I5" s="18"/>
      <c r="J5" s="18"/>
      <c r="K5" s="18"/>
    </row>
    <row r="6" spans="1:11" ht="16.5" customHeight="1" x14ac:dyDescent="0.5">
      <c r="A6" s="15"/>
      <c r="B6" s="15"/>
      <c r="C6" s="16"/>
      <c r="D6" s="16"/>
      <c r="E6" s="120" t="s">
        <v>59</v>
      </c>
      <c r="F6" s="120"/>
      <c r="G6" s="120"/>
      <c r="H6" s="120"/>
      <c r="I6" s="120"/>
      <c r="J6" s="120"/>
      <c r="K6" s="120"/>
    </row>
    <row r="7" spans="1:11" ht="16.5" customHeight="1" x14ac:dyDescent="0.5">
      <c r="A7" s="15"/>
      <c r="B7" s="15"/>
      <c r="C7" s="16"/>
      <c r="D7" s="16"/>
      <c r="E7" s="118" t="s">
        <v>3</v>
      </c>
      <c r="F7" s="119"/>
      <c r="G7" s="119" t="s">
        <v>3</v>
      </c>
      <c r="H7" s="25"/>
      <c r="I7" s="118" t="s">
        <v>4</v>
      </c>
      <c r="J7" s="119"/>
      <c r="K7" s="119" t="s">
        <v>4</v>
      </c>
    </row>
    <row r="8" spans="1:11" ht="16.5" customHeight="1" x14ac:dyDescent="0.5">
      <c r="A8" s="11"/>
      <c r="B8" s="15"/>
      <c r="C8" s="16"/>
      <c r="D8" s="16"/>
      <c r="E8" s="121" t="s">
        <v>5</v>
      </c>
      <c r="F8" s="121"/>
      <c r="G8" s="121" t="s">
        <v>5</v>
      </c>
      <c r="H8" s="25"/>
      <c r="I8" s="121" t="s">
        <v>5</v>
      </c>
      <c r="J8" s="121"/>
      <c r="K8" s="121" t="s">
        <v>5</v>
      </c>
    </row>
    <row r="9" spans="1:11" ht="16.5" customHeight="1" x14ac:dyDescent="0.5">
      <c r="E9" s="2" t="s">
        <v>176</v>
      </c>
      <c r="G9" s="2" t="s">
        <v>176</v>
      </c>
      <c r="I9" s="2" t="s">
        <v>176</v>
      </c>
      <c r="K9" s="2" t="s">
        <v>176</v>
      </c>
    </row>
    <row r="10" spans="1:11" ht="16.5" customHeight="1" x14ac:dyDescent="0.5">
      <c r="C10" s="21" t="s">
        <v>174</v>
      </c>
      <c r="E10" s="27" t="s">
        <v>10</v>
      </c>
      <c r="F10" s="28"/>
      <c r="G10" s="27" t="s">
        <v>11</v>
      </c>
      <c r="H10" s="28"/>
      <c r="I10" s="27" t="s">
        <v>10</v>
      </c>
      <c r="J10" s="28"/>
      <c r="K10" s="27" t="s">
        <v>11</v>
      </c>
    </row>
    <row r="11" spans="1:11" ht="16.5" customHeight="1" x14ac:dyDescent="0.5">
      <c r="A11" s="11"/>
      <c r="B11" s="15"/>
      <c r="C11" s="16"/>
      <c r="D11" s="16"/>
      <c r="E11" s="28"/>
      <c r="F11" s="28"/>
      <c r="G11" s="28"/>
      <c r="H11" s="28"/>
      <c r="I11" s="28"/>
      <c r="J11" s="28"/>
      <c r="K11" s="28"/>
    </row>
    <row r="12" spans="1:11" ht="16.5" customHeight="1" x14ac:dyDescent="0.5">
      <c r="A12" s="15" t="s">
        <v>67</v>
      </c>
      <c r="B12" s="13"/>
    </row>
    <row r="13" spans="1:11" ht="16.5" customHeight="1" x14ac:dyDescent="0.5">
      <c r="B13" s="11"/>
    </row>
    <row r="14" spans="1:11" ht="16.5" customHeight="1" x14ac:dyDescent="0.5">
      <c r="A14" s="11" t="s">
        <v>240</v>
      </c>
      <c r="B14" s="11"/>
      <c r="E14" s="65"/>
      <c r="F14" s="65"/>
      <c r="G14" s="65"/>
      <c r="H14" s="65"/>
      <c r="I14" s="65"/>
      <c r="K14" s="65"/>
    </row>
    <row r="15" spans="1:11" ht="16.5" customHeight="1" x14ac:dyDescent="0.5">
      <c r="A15" s="11"/>
      <c r="B15" s="11" t="s">
        <v>167</v>
      </c>
      <c r="E15" s="65"/>
      <c r="F15" s="65"/>
      <c r="G15" s="65"/>
      <c r="H15" s="65"/>
      <c r="I15" s="65"/>
      <c r="K15" s="65"/>
    </row>
    <row r="16" spans="1:11" ht="16.5" customHeight="1" x14ac:dyDescent="0.5">
      <c r="A16" s="13" t="s">
        <v>148</v>
      </c>
      <c r="B16" s="13"/>
      <c r="E16" s="65"/>
      <c r="F16" s="65"/>
      <c r="G16" s="65"/>
      <c r="H16" s="65"/>
      <c r="I16" s="65"/>
      <c r="K16" s="65"/>
    </row>
    <row r="17" spans="1:11" ht="16.350000000000001" customHeight="1" x14ac:dyDescent="0.5">
      <c r="B17" s="41" t="s">
        <v>68</v>
      </c>
      <c r="F17" s="65"/>
      <c r="G17" s="65"/>
      <c r="H17" s="65"/>
      <c r="I17" s="65"/>
      <c r="K17" s="65"/>
    </row>
    <row r="18" spans="1:11" ht="16.350000000000001" customHeight="1" x14ac:dyDescent="0.5">
      <c r="B18" s="41" t="s">
        <v>158</v>
      </c>
      <c r="E18" s="34">
        <v>0</v>
      </c>
      <c r="G18" s="34">
        <v>110</v>
      </c>
      <c r="I18" s="34">
        <v>0</v>
      </c>
      <c r="K18" s="34">
        <v>0</v>
      </c>
    </row>
    <row r="19" spans="1:11" ht="9" customHeight="1" x14ac:dyDescent="0.5"/>
    <row r="20" spans="1:11" ht="16.5" customHeight="1" x14ac:dyDescent="0.5">
      <c r="A20" s="11" t="s">
        <v>223</v>
      </c>
      <c r="B20" s="11"/>
    </row>
    <row r="21" spans="1:11" ht="16.5" customHeight="1" x14ac:dyDescent="0.5">
      <c r="A21" s="11"/>
      <c r="B21" s="11" t="s">
        <v>70</v>
      </c>
      <c r="E21" s="34">
        <f>SUM(E18:E20)</f>
        <v>0</v>
      </c>
      <c r="G21" s="34">
        <f>SUM(G18:G20)</f>
        <v>110</v>
      </c>
      <c r="I21" s="34">
        <f>SUM(I18:I20)</f>
        <v>0</v>
      </c>
      <c r="K21" s="34">
        <f>SUM(K18:K20)</f>
        <v>0</v>
      </c>
    </row>
    <row r="22" spans="1:11" s="71" customFormat="1" ht="16.5" customHeight="1" x14ac:dyDescent="0.5">
      <c r="A22" s="70"/>
      <c r="B22" s="11"/>
      <c r="C22" s="12"/>
      <c r="D22" s="12"/>
      <c r="E22" s="14"/>
      <c r="F22" s="14"/>
      <c r="G22" s="14"/>
      <c r="H22" s="14"/>
      <c r="I22" s="14"/>
      <c r="J22" s="14"/>
      <c r="K22" s="14"/>
    </row>
    <row r="23" spans="1:11" s="71" customFormat="1" ht="16.5" customHeight="1" thickBot="1" x14ac:dyDescent="0.55000000000000004">
      <c r="A23" s="15" t="s">
        <v>112</v>
      </c>
      <c r="B23" s="15"/>
      <c r="C23" s="12"/>
      <c r="D23" s="12"/>
      <c r="E23" s="42">
        <f>E21+'5(3M)'!E44</f>
        <v>-14131</v>
      </c>
      <c r="F23" s="14"/>
      <c r="G23" s="42">
        <f>G21+'5(3M)'!G44</f>
        <v>-16914</v>
      </c>
      <c r="H23" s="14"/>
      <c r="I23" s="42">
        <f>'5(3M)'!I44</f>
        <v>-8861</v>
      </c>
      <c r="J23" s="14"/>
      <c r="K23" s="42">
        <f>K21+'5(3M)'!K44</f>
        <v>-11879</v>
      </c>
    </row>
    <row r="24" spans="1:11" s="71" customFormat="1" ht="16.5" customHeight="1" thickTop="1" x14ac:dyDescent="0.5">
      <c r="A24" s="15"/>
      <c r="B24" s="15"/>
      <c r="C24" s="12"/>
      <c r="D24" s="12"/>
      <c r="E24" s="14"/>
      <c r="F24" s="14"/>
      <c r="G24" s="14"/>
      <c r="H24" s="14"/>
      <c r="I24" s="14"/>
      <c r="J24" s="14"/>
      <c r="K24" s="14"/>
    </row>
    <row r="25" spans="1:11" ht="16.5" customHeight="1" x14ac:dyDescent="0.5">
      <c r="A25" s="15" t="s">
        <v>230</v>
      </c>
      <c r="B25" s="15"/>
    </row>
    <row r="26" spans="1:11" ht="16.5" customHeight="1" x14ac:dyDescent="0.5">
      <c r="A26" s="41" t="s">
        <v>72</v>
      </c>
      <c r="B26" s="15"/>
      <c r="E26" s="14">
        <v>-12512</v>
      </c>
      <c r="G26" s="14">
        <v>-16444</v>
      </c>
      <c r="I26" s="14">
        <v>-8861</v>
      </c>
      <c r="K26" s="14">
        <v>-11879</v>
      </c>
    </row>
    <row r="27" spans="1:11" ht="16.5" customHeight="1" x14ac:dyDescent="0.5">
      <c r="A27" s="41" t="s">
        <v>55</v>
      </c>
      <c r="E27" s="10">
        <v>-1619</v>
      </c>
      <c r="G27" s="10">
        <v>-580</v>
      </c>
      <c r="I27" s="34">
        <v>0</v>
      </c>
      <c r="K27" s="10">
        <v>0</v>
      </c>
    </row>
    <row r="28" spans="1:11" ht="16.5" customHeight="1" x14ac:dyDescent="0.5">
      <c r="A28" s="41"/>
    </row>
    <row r="29" spans="1:11" ht="16.5" customHeight="1" thickBot="1" x14ac:dyDescent="0.55000000000000004">
      <c r="A29" s="15"/>
      <c r="E29" s="42">
        <f>'5(3M)'!E44</f>
        <v>-14131</v>
      </c>
      <c r="G29" s="42">
        <f>SUM(G26:G27)</f>
        <v>-17024</v>
      </c>
      <c r="I29" s="42">
        <f>SUM(I26:I27)</f>
        <v>-8861</v>
      </c>
      <c r="K29" s="42">
        <f>SUM(K26:K27)</f>
        <v>-11879</v>
      </c>
    </row>
    <row r="30" spans="1:11" ht="16.5" customHeight="1" thickTop="1" x14ac:dyDescent="0.5">
      <c r="A30" s="15"/>
      <c r="F30" s="65"/>
      <c r="H30" s="65"/>
    </row>
    <row r="31" spans="1:11" ht="16.5" customHeight="1" x14ac:dyDescent="0.5">
      <c r="A31" s="15" t="s">
        <v>231</v>
      </c>
      <c r="B31" s="15"/>
    </row>
    <row r="32" spans="1:11" ht="16.5" customHeight="1" x14ac:dyDescent="0.5">
      <c r="A32" s="41" t="s">
        <v>73</v>
      </c>
      <c r="B32" s="15"/>
      <c r="E32" s="14">
        <v>-12512</v>
      </c>
      <c r="F32" s="65"/>
      <c r="G32" s="9">
        <v>-16334</v>
      </c>
      <c r="H32" s="65"/>
      <c r="I32" s="14">
        <v>-8861</v>
      </c>
      <c r="K32" s="9">
        <v>-11879</v>
      </c>
    </row>
    <row r="33" spans="1:11" ht="16.5" customHeight="1" x14ac:dyDescent="0.5">
      <c r="A33" s="41" t="s">
        <v>55</v>
      </c>
      <c r="E33" s="34">
        <v>-1619</v>
      </c>
      <c r="G33" s="10">
        <v>-580</v>
      </c>
      <c r="I33" s="34">
        <v>0</v>
      </c>
      <c r="K33" s="10">
        <v>0</v>
      </c>
    </row>
    <row r="34" spans="1:11" ht="16.5" customHeight="1" x14ac:dyDescent="0.5">
      <c r="A34" s="41"/>
      <c r="F34" s="65"/>
      <c r="H34" s="65"/>
    </row>
    <row r="35" spans="1:11" ht="16.5" customHeight="1" thickBot="1" x14ac:dyDescent="0.55000000000000004">
      <c r="A35" s="41"/>
      <c r="E35" s="42">
        <f>E23</f>
        <v>-14131</v>
      </c>
      <c r="G35" s="42">
        <f>SUM(G32:G33)</f>
        <v>-16914</v>
      </c>
      <c r="I35" s="42">
        <f>SUM(I32:I33)</f>
        <v>-8861</v>
      </c>
      <c r="K35" s="42">
        <f>SUM(K32:K33)</f>
        <v>-11879</v>
      </c>
    </row>
    <row r="36" spans="1:11" ht="16.5" customHeight="1" thickTop="1" x14ac:dyDescent="0.5">
      <c r="A36" s="41"/>
    </row>
    <row r="37" spans="1:11" ht="16.5" customHeight="1" x14ac:dyDescent="0.5">
      <c r="A37" s="41"/>
    </row>
    <row r="38" spans="1:11" ht="16.5" customHeight="1" x14ac:dyDescent="0.5">
      <c r="A38" s="15"/>
      <c r="B38" s="15"/>
      <c r="E38" s="23" t="s">
        <v>74</v>
      </c>
      <c r="G38" s="23" t="s">
        <v>74</v>
      </c>
      <c r="I38" s="23" t="s">
        <v>74</v>
      </c>
      <c r="K38" s="23" t="s">
        <v>74</v>
      </c>
    </row>
    <row r="39" spans="1:11" ht="16.5" customHeight="1" x14ac:dyDescent="0.5">
      <c r="A39" s="11"/>
    </row>
    <row r="40" spans="1:11" ht="16.5" customHeight="1" x14ac:dyDescent="0.5">
      <c r="A40" s="11" t="s">
        <v>232</v>
      </c>
      <c r="B40" s="15"/>
    </row>
    <row r="41" spans="1:11" ht="16.5" customHeight="1" x14ac:dyDescent="0.5">
      <c r="A41" s="11"/>
    </row>
    <row r="42" spans="1:11" ht="16.5" customHeight="1" x14ac:dyDescent="0.5">
      <c r="A42" s="13" t="s">
        <v>222</v>
      </c>
      <c r="C42" s="12">
        <v>17</v>
      </c>
      <c r="E42" s="125">
        <f>E26/650060</f>
        <v>-1.9247454081161738E-2</v>
      </c>
      <c r="F42" s="79"/>
      <c r="G42" s="125">
        <f>G26/650060</f>
        <v>-2.5296126511398946E-2</v>
      </c>
      <c r="H42" s="79"/>
      <c r="I42" s="125">
        <f>I26/650060</f>
        <v>-1.3631049441590007E-2</v>
      </c>
      <c r="J42" s="79"/>
      <c r="K42" s="125">
        <f>K26/650060</f>
        <v>-1.8273697812509614E-2</v>
      </c>
    </row>
    <row r="43" spans="1:11" ht="16.5" customHeight="1" x14ac:dyDescent="0.5">
      <c r="E43" s="73"/>
      <c r="F43" s="74"/>
      <c r="G43" s="73"/>
      <c r="H43" s="74"/>
      <c r="I43" s="73"/>
      <c r="J43" s="74"/>
      <c r="K43" s="73"/>
    </row>
    <row r="44" spans="1:11" ht="16.5" customHeight="1" x14ac:dyDescent="0.5">
      <c r="E44" s="73"/>
      <c r="F44" s="74"/>
      <c r="G44" s="73"/>
      <c r="H44" s="74"/>
      <c r="I44" s="73"/>
      <c r="J44" s="74"/>
      <c r="K44" s="73"/>
    </row>
    <row r="45" spans="1:11" ht="16.5" customHeight="1" x14ac:dyDescent="0.5">
      <c r="E45" s="73"/>
      <c r="F45" s="74"/>
      <c r="G45" s="73"/>
      <c r="H45" s="74"/>
      <c r="I45" s="73"/>
      <c r="J45" s="74"/>
      <c r="K45" s="73"/>
    </row>
    <row r="46" spans="1:11" ht="16.5" customHeight="1" x14ac:dyDescent="0.5">
      <c r="E46" s="73"/>
      <c r="F46" s="74"/>
      <c r="G46" s="73"/>
      <c r="H46" s="74"/>
      <c r="I46" s="73"/>
      <c r="J46" s="74"/>
      <c r="K46" s="73"/>
    </row>
    <row r="47" spans="1:11" ht="16.5" customHeight="1" x14ac:dyDescent="0.5">
      <c r="E47" s="73"/>
      <c r="F47" s="74"/>
      <c r="G47" s="73"/>
      <c r="H47" s="74"/>
      <c r="I47" s="73"/>
      <c r="J47" s="74"/>
      <c r="K47" s="73"/>
    </row>
    <row r="48" spans="1:11" ht="16.5" customHeight="1" x14ac:dyDescent="0.5">
      <c r="E48" s="73"/>
      <c r="F48" s="74"/>
      <c r="G48" s="73"/>
      <c r="H48" s="74"/>
      <c r="I48" s="73"/>
      <c r="J48" s="74"/>
      <c r="K48" s="73"/>
    </row>
    <row r="49" spans="1:11" ht="16.5" customHeight="1" x14ac:dyDescent="0.5">
      <c r="E49" s="73"/>
      <c r="F49" s="74"/>
      <c r="G49" s="73"/>
      <c r="H49" s="74"/>
      <c r="I49" s="73"/>
      <c r="J49" s="74"/>
      <c r="K49" s="73"/>
    </row>
    <row r="50" spans="1:11" ht="16.5" customHeight="1" x14ac:dyDescent="0.5">
      <c r="E50" s="73"/>
      <c r="F50" s="74"/>
      <c r="G50" s="73"/>
      <c r="H50" s="74"/>
      <c r="I50" s="73"/>
      <c r="J50" s="74"/>
      <c r="K50" s="73"/>
    </row>
    <row r="51" spans="1:11" ht="16.5" customHeight="1" x14ac:dyDescent="0.5">
      <c r="E51" s="73"/>
      <c r="F51" s="74"/>
      <c r="G51" s="73"/>
      <c r="H51" s="74"/>
      <c r="I51" s="73"/>
      <c r="J51" s="74"/>
      <c r="K51" s="73"/>
    </row>
    <row r="52" spans="1:11" ht="16.5" customHeight="1" x14ac:dyDescent="0.5">
      <c r="E52" s="73"/>
      <c r="F52" s="74"/>
      <c r="G52" s="73"/>
      <c r="H52" s="74"/>
      <c r="I52" s="73"/>
      <c r="J52" s="74"/>
      <c r="K52" s="73"/>
    </row>
    <row r="53" spans="1:11" ht="16.5" customHeight="1" x14ac:dyDescent="0.5">
      <c r="E53" s="73"/>
      <c r="F53" s="74"/>
      <c r="G53" s="73"/>
      <c r="H53" s="74"/>
      <c r="I53" s="73"/>
      <c r="J53" s="74"/>
      <c r="K53" s="73"/>
    </row>
    <row r="54" spans="1:11" ht="13.15" customHeight="1" x14ac:dyDescent="0.5">
      <c r="E54" s="73"/>
      <c r="F54" s="74"/>
      <c r="G54" s="73"/>
      <c r="H54" s="74"/>
      <c r="I54" s="73"/>
      <c r="J54" s="74"/>
      <c r="K54" s="73"/>
    </row>
    <row r="55" spans="1:11" ht="22.35" customHeight="1" x14ac:dyDescent="0.5">
      <c r="A55" s="122" t="s">
        <v>30</v>
      </c>
      <c r="B55" s="122"/>
      <c r="C55" s="122"/>
      <c r="D55" s="122"/>
      <c r="E55" s="122"/>
      <c r="F55" s="122"/>
      <c r="G55" s="122"/>
      <c r="H55" s="122"/>
      <c r="I55" s="122"/>
      <c r="J55" s="122"/>
      <c r="K55" s="122"/>
    </row>
    <row r="107" ht="16.899999999999999" customHeight="1" x14ac:dyDescent="0.5"/>
  </sheetData>
  <mergeCells count="6">
    <mergeCell ref="A55:K55"/>
    <mergeCell ref="E6:K6"/>
    <mergeCell ref="E7:G7"/>
    <mergeCell ref="I7:K7"/>
    <mergeCell ref="E8:G8"/>
    <mergeCell ref="I8:K8"/>
  </mergeCells>
  <pageMargins left="0.8" right="0.5" top="0.5" bottom="0.6" header="0.49" footer="0.4"/>
  <pageSetup paperSize="9" scale="90" firstPageNumber="6" orientation="portrait" useFirstPageNumber="1" horizontalDpi="1200" verticalDpi="1200" r:id="rId1"/>
  <headerFooter>
    <oddFooter>&amp;R&amp;"Arial,Regular"&amp;9&amp;P</oddFooter>
  </headerFooter>
  <ignoredErrors>
    <ignoredError sqref="E10:K10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3A7EF-56D4-48F8-A018-57ECC68119D9}">
  <sheetPr>
    <tabColor rgb="FF00B0F0"/>
  </sheetPr>
  <dimension ref="A1:K105"/>
  <sheetViews>
    <sheetView showZeros="0" zoomScaleNormal="100" zoomScaleSheetLayoutView="83" workbookViewId="0">
      <selection activeCell="C1" sqref="C1:K1048576"/>
    </sheetView>
  </sheetViews>
  <sheetFormatPr defaultColWidth="9.140625" defaultRowHeight="16.5" customHeight="1" x14ac:dyDescent="0.5"/>
  <cols>
    <col min="1" max="1" width="1.7109375" style="13" customWidth="1"/>
    <col min="2" max="2" width="49" style="41" customWidth="1"/>
    <col min="3" max="3" width="5.7109375" style="12" customWidth="1"/>
    <col min="4" max="4" width="0.42578125" style="13" customWidth="1"/>
    <col min="5" max="5" width="12.5703125" style="14" customWidth="1"/>
    <col min="6" max="6" width="0.5703125" style="14" customWidth="1"/>
    <col min="7" max="7" width="12.5703125" style="14" customWidth="1"/>
    <col min="8" max="8" width="0.5703125" style="14" customWidth="1"/>
    <col min="9" max="9" width="12.5703125" style="14" customWidth="1"/>
    <col min="10" max="10" width="0.5703125" style="14" customWidth="1"/>
    <col min="11" max="11" width="12.5703125" style="14" customWidth="1"/>
    <col min="12" max="12" width="9.140625" style="13" customWidth="1"/>
    <col min="13" max="16384" width="9.140625" style="13"/>
  </cols>
  <sheetData>
    <row r="1" spans="1:11" ht="16.5" customHeight="1" x14ac:dyDescent="0.5">
      <c r="A1" s="11" t="s">
        <v>0</v>
      </c>
      <c r="B1" s="67"/>
      <c r="C1" s="68"/>
      <c r="D1" s="67"/>
      <c r="E1" s="69"/>
      <c r="F1" s="69"/>
      <c r="G1" s="69"/>
      <c r="H1" s="69"/>
      <c r="I1" s="69"/>
      <c r="J1" s="69"/>
      <c r="K1" s="69"/>
    </row>
    <row r="2" spans="1:11" ht="16.5" customHeight="1" x14ac:dyDescent="0.5">
      <c r="A2" s="15" t="s">
        <v>58</v>
      </c>
      <c r="B2" s="15"/>
      <c r="C2" s="16"/>
      <c r="D2" s="17"/>
      <c r="E2" s="18"/>
      <c r="F2" s="18"/>
      <c r="G2" s="18"/>
      <c r="H2" s="18"/>
      <c r="I2" s="18"/>
      <c r="J2" s="18"/>
      <c r="K2" s="18"/>
    </row>
    <row r="3" spans="1:11" ht="16.5" customHeight="1" x14ac:dyDescent="0.5">
      <c r="A3" s="19" t="s">
        <v>178</v>
      </c>
      <c r="B3" s="20"/>
      <c r="C3" s="21"/>
      <c r="D3" s="22"/>
      <c r="E3" s="23"/>
      <c r="F3" s="23"/>
      <c r="G3" s="23"/>
      <c r="H3" s="23"/>
      <c r="I3" s="23"/>
      <c r="J3" s="23"/>
      <c r="K3" s="23"/>
    </row>
    <row r="4" spans="1:11" ht="16.5" customHeight="1" x14ac:dyDescent="0.5">
      <c r="A4" s="15"/>
      <c r="B4" s="15"/>
      <c r="C4" s="16"/>
      <c r="D4" s="17"/>
      <c r="E4" s="18"/>
      <c r="F4" s="18"/>
      <c r="G4" s="18"/>
      <c r="H4" s="18"/>
      <c r="I4" s="18"/>
      <c r="J4" s="18"/>
      <c r="K4" s="18"/>
    </row>
    <row r="5" spans="1:11" ht="16.5" customHeight="1" x14ac:dyDescent="0.5">
      <c r="A5" s="15"/>
      <c r="B5" s="15"/>
      <c r="C5" s="16"/>
      <c r="D5" s="17"/>
      <c r="E5" s="18"/>
      <c r="F5" s="18"/>
      <c r="G5" s="18"/>
      <c r="H5" s="18"/>
      <c r="I5" s="18"/>
      <c r="J5" s="18"/>
      <c r="K5" s="18"/>
    </row>
    <row r="6" spans="1:11" ht="16.5" customHeight="1" x14ac:dyDescent="0.5">
      <c r="A6" s="15"/>
      <c r="B6" s="15"/>
      <c r="C6" s="16"/>
      <c r="D6" s="17"/>
      <c r="E6" s="120" t="s">
        <v>59</v>
      </c>
      <c r="F6" s="120"/>
      <c r="G6" s="120"/>
      <c r="H6" s="120"/>
      <c r="I6" s="120"/>
      <c r="J6" s="120"/>
      <c r="K6" s="120"/>
    </row>
    <row r="7" spans="1:11" ht="16.5" customHeight="1" x14ac:dyDescent="0.5">
      <c r="A7" s="15"/>
      <c r="B7" s="15"/>
      <c r="C7" s="16"/>
      <c r="D7" s="17"/>
      <c r="E7" s="118" t="s">
        <v>3</v>
      </c>
      <c r="F7" s="119"/>
      <c r="G7" s="119"/>
      <c r="H7" s="25"/>
      <c r="I7" s="118" t="s">
        <v>4</v>
      </c>
      <c r="J7" s="119"/>
      <c r="K7" s="119"/>
    </row>
    <row r="8" spans="1:11" ht="16.5" customHeight="1" x14ac:dyDescent="0.5">
      <c r="A8" s="11"/>
      <c r="B8" s="15"/>
      <c r="D8" s="16"/>
      <c r="E8" s="121" t="s">
        <v>5</v>
      </c>
      <c r="F8" s="121"/>
      <c r="G8" s="121"/>
      <c r="H8" s="25"/>
      <c r="I8" s="121" t="s">
        <v>5</v>
      </c>
      <c r="J8" s="121"/>
      <c r="K8" s="121"/>
    </row>
    <row r="9" spans="1:11" ht="16.5" customHeight="1" x14ac:dyDescent="0.5">
      <c r="C9" s="13"/>
      <c r="D9" s="30"/>
      <c r="E9" s="2" t="s">
        <v>176</v>
      </c>
      <c r="G9" s="2" t="s">
        <v>176</v>
      </c>
      <c r="I9" s="2" t="s">
        <v>176</v>
      </c>
      <c r="K9" s="2" t="s">
        <v>176</v>
      </c>
    </row>
    <row r="10" spans="1:11" ht="16.5" customHeight="1" x14ac:dyDescent="0.5">
      <c r="C10" s="21" t="s">
        <v>9</v>
      </c>
      <c r="D10" s="30"/>
      <c r="E10" s="27" t="s">
        <v>10</v>
      </c>
      <c r="F10" s="28"/>
      <c r="G10" s="27" t="s">
        <v>11</v>
      </c>
      <c r="H10" s="28"/>
      <c r="I10" s="27" t="s">
        <v>10</v>
      </c>
      <c r="J10" s="28"/>
      <c r="K10" s="27" t="s">
        <v>11</v>
      </c>
    </row>
    <row r="11" spans="1:11" ht="16.5" customHeight="1" x14ac:dyDescent="0.5">
      <c r="A11" s="11"/>
      <c r="B11" s="15"/>
      <c r="C11" s="16"/>
      <c r="D11" s="16"/>
      <c r="E11" s="28"/>
      <c r="F11" s="28"/>
      <c r="G11" s="28"/>
      <c r="H11" s="28"/>
      <c r="I11" s="28"/>
      <c r="J11" s="28"/>
      <c r="K11" s="28"/>
    </row>
    <row r="12" spans="1:11" ht="16.5" customHeight="1" x14ac:dyDescent="0.5">
      <c r="A12" s="15" t="s">
        <v>60</v>
      </c>
      <c r="D12" s="12"/>
    </row>
    <row r="13" spans="1:11" ht="16.5" customHeight="1" x14ac:dyDescent="0.5">
      <c r="A13" s="15"/>
      <c r="D13" s="12"/>
    </row>
    <row r="14" spans="1:11" ht="16.5" customHeight="1" x14ac:dyDescent="0.5">
      <c r="A14" s="41" t="s">
        <v>61</v>
      </c>
      <c r="C14" s="75"/>
      <c r="D14" s="12"/>
      <c r="E14" s="14">
        <v>0</v>
      </c>
      <c r="G14" s="9">
        <v>1071</v>
      </c>
      <c r="I14" s="9">
        <v>0</v>
      </c>
      <c r="K14" s="9">
        <v>0</v>
      </c>
    </row>
    <row r="15" spans="1:11" ht="16.5" customHeight="1" x14ac:dyDescent="0.5">
      <c r="A15" s="41" t="s">
        <v>196</v>
      </c>
      <c r="D15" s="12"/>
      <c r="E15" s="14">
        <v>0</v>
      </c>
      <c r="G15" s="9">
        <v>45097</v>
      </c>
      <c r="I15" s="9">
        <v>0</v>
      </c>
      <c r="K15" s="9">
        <v>0</v>
      </c>
    </row>
    <row r="16" spans="1:11" ht="16.350000000000001" customHeight="1" x14ac:dyDescent="0.5">
      <c r="A16" s="41" t="s">
        <v>144</v>
      </c>
      <c r="D16" s="12"/>
      <c r="E16" s="34">
        <v>53702</v>
      </c>
      <c r="G16" s="10">
        <v>11170</v>
      </c>
      <c r="I16" s="10">
        <v>0</v>
      </c>
      <c r="K16" s="10">
        <v>0</v>
      </c>
    </row>
    <row r="17" spans="1:11" ht="16.5" customHeight="1" x14ac:dyDescent="0.5">
      <c r="A17" s="41"/>
      <c r="B17" s="13"/>
      <c r="D17" s="12"/>
      <c r="F17" s="65"/>
      <c r="H17" s="65"/>
      <c r="J17" s="65"/>
    </row>
    <row r="18" spans="1:11" ht="16.5" customHeight="1" x14ac:dyDescent="0.5">
      <c r="A18" s="15" t="s">
        <v>62</v>
      </c>
      <c r="D18" s="12"/>
      <c r="E18" s="34">
        <f>SUM(E14:E16)</f>
        <v>53702</v>
      </c>
      <c r="G18" s="34">
        <f>SUM(G14:G16)</f>
        <v>57338</v>
      </c>
      <c r="I18" s="34">
        <f>SUM(I14:I16)</f>
        <v>0</v>
      </c>
      <c r="K18" s="34">
        <f>SUM(K14:K16)</f>
        <v>0</v>
      </c>
    </row>
    <row r="19" spans="1:11" ht="16.5" customHeight="1" x14ac:dyDescent="0.5">
      <c r="A19" s="41"/>
      <c r="B19" s="15"/>
      <c r="D19" s="12"/>
    </row>
    <row r="20" spans="1:11" ht="16.5" customHeight="1" x14ac:dyDescent="0.5">
      <c r="A20" s="41"/>
      <c r="B20" s="15"/>
      <c r="D20" s="12"/>
    </row>
    <row r="21" spans="1:11" ht="16.5" customHeight="1" x14ac:dyDescent="0.5">
      <c r="A21" s="15" t="s">
        <v>171</v>
      </c>
      <c r="B21" s="15"/>
      <c r="D21" s="12"/>
    </row>
    <row r="22" spans="1:11" ht="16.5" customHeight="1" x14ac:dyDescent="0.5">
      <c r="A22" s="15"/>
      <c r="B22" s="15"/>
      <c r="D22" s="12"/>
    </row>
    <row r="23" spans="1:11" ht="16.5" customHeight="1" x14ac:dyDescent="0.5">
      <c r="A23" s="76" t="s">
        <v>157</v>
      </c>
      <c r="D23" s="12"/>
      <c r="E23" s="14">
        <v>0</v>
      </c>
      <c r="G23" s="9">
        <v>28195</v>
      </c>
      <c r="I23" s="9">
        <v>0</v>
      </c>
      <c r="K23" s="9">
        <v>0</v>
      </c>
    </row>
    <row r="24" spans="1:11" ht="16.5" customHeight="1" x14ac:dyDescent="0.5">
      <c r="A24" s="76" t="s">
        <v>145</v>
      </c>
      <c r="D24" s="12"/>
      <c r="E24" s="34">
        <v>28415</v>
      </c>
      <c r="G24" s="10">
        <v>5932</v>
      </c>
      <c r="I24" s="10">
        <v>0</v>
      </c>
      <c r="K24" s="10">
        <v>0</v>
      </c>
    </row>
    <row r="25" spans="1:11" ht="16.5" customHeight="1" x14ac:dyDescent="0.5">
      <c r="A25" s="76"/>
      <c r="D25" s="12"/>
    </row>
    <row r="26" spans="1:11" ht="16.5" customHeight="1" x14ac:dyDescent="0.5">
      <c r="A26" s="77" t="s">
        <v>172</v>
      </c>
      <c r="D26" s="12"/>
      <c r="E26" s="34">
        <f>SUM(E23:E24)</f>
        <v>28415</v>
      </c>
      <c r="G26" s="34">
        <f>SUM(G23:G24)</f>
        <v>34127</v>
      </c>
      <c r="I26" s="34">
        <f>SUM(I23:I24)</f>
        <v>0</v>
      </c>
      <c r="K26" s="34">
        <f>SUM(K23:K24)</f>
        <v>0</v>
      </c>
    </row>
    <row r="27" spans="1:11" ht="16.5" customHeight="1" x14ac:dyDescent="0.5">
      <c r="A27" s="76"/>
      <c r="D27" s="12"/>
    </row>
    <row r="28" spans="1:11" ht="16.5" customHeight="1" x14ac:dyDescent="0.5">
      <c r="A28" s="76"/>
      <c r="D28" s="12"/>
    </row>
    <row r="29" spans="1:11" ht="16.5" customHeight="1" x14ac:dyDescent="0.5">
      <c r="A29" s="77" t="s">
        <v>63</v>
      </c>
      <c r="D29" s="12"/>
      <c r="E29" s="14">
        <f>E18-E26</f>
        <v>25287</v>
      </c>
      <c r="G29" s="14">
        <f>G18-G26</f>
        <v>23211</v>
      </c>
      <c r="I29" s="14">
        <f>I18-I26</f>
        <v>0</v>
      </c>
      <c r="K29" s="14">
        <f>K18-K26</f>
        <v>0</v>
      </c>
    </row>
    <row r="30" spans="1:11" ht="16.5" customHeight="1" x14ac:dyDescent="0.5">
      <c r="A30" s="76" t="s">
        <v>64</v>
      </c>
      <c r="C30" s="12">
        <v>14</v>
      </c>
      <c r="D30" s="12"/>
      <c r="E30" s="14">
        <v>882</v>
      </c>
      <c r="G30" s="9">
        <v>6287</v>
      </c>
      <c r="I30" s="14">
        <v>342</v>
      </c>
      <c r="K30" s="9">
        <v>644</v>
      </c>
    </row>
    <row r="31" spans="1:11" ht="16.5" customHeight="1" x14ac:dyDescent="0.5">
      <c r="A31" s="76" t="s">
        <v>198</v>
      </c>
      <c r="C31" s="12">
        <v>9</v>
      </c>
      <c r="D31" s="12"/>
      <c r="E31" s="14">
        <v>1040</v>
      </c>
      <c r="G31" s="9">
        <v>0</v>
      </c>
      <c r="I31" s="14">
        <v>3084</v>
      </c>
      <c r="K31" s="9">
        <v>0</v>
      </c>
    </row>
    <row r="32" spans="1:11" ht="16.5" customHeight="1" x14ac:dyDescent="0.5">
      <c r="A32" s="76" t="s">
        <v>192</v>
      </c>
      <c r="D32" s="12"/>
      <c r="E32" s="14">
        <v>0</v>
      </c>
      <c r="G32" s="9">
        <v>104</v>
      </c>
      <c r="I32" s="9">
        <v>0</v>
      </c>
      <c r="K32" s="9">
        <v>0</v>
      </c>
    </row>
    <row r="33" spans="1:11" ht="16.5" customHeight="1" x14ac:dyDescent="0.5">
      <c r="A33" s="13" t="s">
        <v>155</v>
      </c>
      <c r="D33" s="12"/>
      <c r="E33" s="14">
        <v>-6946</v>
      </c>
      <c r="G33" s="9">
        <v>-7259</v>
      </c>
      <c r="I33" s="9">
        <v>0</v>
      </c>
      <c r="K33" s="9">
        <v>0</v>
      </c>
    </row>
    <row r="34" spans="1:11" ht="16.5" customHeight="1" x14ac:dyDescent="0.5">
      <c r="A34" s="13" t="s">
        <v>65</v>
      </c>
      <c r="D34" s="12"/>
      <c r="E34" s="14">
        <v>-29281</v>
      </c>
      <c r="G34" s="9">
        <v>-38008</v>
      </c>
      <c r="I34" s="14">
        <v>-17252</v>
      </c>
      <c r="K34" s="9">
        <v>-17015</v>
      </c>
    </row>
    <row r="35" spans="1:11" ht="16.5" customHeight="1" x14ac:dyDescent="0.5">
      <c r="A35" s="13" t="s">
        <v>197</v>
      </c>
      <c r="D35" s="12"/>
      <c r="E35" s="14">
        <v>0</v>
      </c>
      <c r="G35" s="9">
        <v>400</v>
      </c>
      <c r="I35" s="9">
        <v>0</v>
      </c>
      <c r="K35" s="9">
        <v>0</v>
      </c>
    </row>
    <row r="36" spans="1:11" ht="16.5" customHeight="1" x14ac:dyDescent="0.5">
      <c r="A36" s="33" t="s">
        <v>179</v>
      </c>
      <c r="B36" s="43"/>
      <c r="D36" s="12"/>
      <c r="G36" s="9"/>
      <c r="K36" s="9"/>
    </row>
    <row r="37" spans="1:11" ht="16.5" customHeight="1" x14ac:dyDescent="0.5">
      <c r="B37" s="43" t="s">
        <v>180</v>
      </c>
      <c r="D37" s="12"/>
      <c r="E37" s="14">
        <v>0</v>
      </c>
      <c r="G37" s="9">
        <v>-2500</v>
      </c>
      <c r="I37" s="9">
        <v>0</v>
      </c>
      <c r="K37" s="9">
        <v>-2500</v>
      </c>
    </row>
    <row r="38" spans="1:11" ht="16.5" customHeight="1" x14ac:dyDescent="0.5">
      <c r="A38" s="41" t="s">
        <v>66</v>
      </c>
      <c r="B38" s="11"/>
      <c r="D38" s="12"/>
      <c r="E38" s="14">
        <v>-584</v>
      </c>
      <c r="G38" s="9">
        <v>-228</v>
      </c>
      <c r="I38" s="14">
        <v>-602</v>
      </c>
      <c r="K38" s="9">
        <v>-236</v>
      </c>
    </row>
    <row r="39" spans="1:11" ht="16.5" customHeight="1" x14ac:dyDescent="0.5">
      <c r="A39" s="41" t="s">
        <v>151</v>
      </c>
      <c r="B39" s="11"/>
      <c r="D39" s="12"/>
    </row>
    <row r="40" spans="1:11" ht="16.5" customHeight="1" x14ac:dyDescent="0.5">
      <c r="A40" s="41"/>
      <c r="B40" s="13" t="s">
        <v>150</v>
      </c>
      <c r="C40" s="12" t="s">
        <v>236</v>
      </c>
      <c r="D40" s="12"/>
      <c r="E40" s="34">
        <v>-4623</v>
      </c>
      <c r="G40" s="10">
        <v>2785</v>
      </c>
      <c r="I40" s="10">
        <v>0</v>
      </c>
      <c r="K40" s="10">
        <v>0</v>
      </c>
    </row>
    <row r="41" spans="1:11" ht="16.5" customHeight="1" x14ac:dyDescent="0.5">
      <c r="A41" s="15"/>
      <c r="B41" s="15"/>
      <c r="D41" s="12"/>
    </row>
    <row r="42" spans="1:11" ht="16.5" customHeight="1" x14ac:dyDescent="0.5">
      <c r="A42" s="15" t="s">
        <v>219</v>
      </c>
      <c r="D42" s="12"/>
      <c r="E42" s="14">
        <f>SUM(E29:E40)</f>
        <v>-14225</v>
      </c>
      <c r="G42" s="14">
        <f>SUM(G29:G40)</f>
        <v>-15208</v>
      </c>
      <c r="I42" s="14">
        <f>SUM(I29:I40)</f>
        <v>-14428</v>
      </c>
      <c r="K42" s="14">
        <f>SUM(K29:K40)</f>
        <v>-19107</v>
      </c>
    </row>
    <row r="43" spans="1:11" ht="16.5" customHeight="1" x14ac:dyDescent="0.5">
      <c r="A43" s="41" t="s">
        <v>220</v>
      </c>
      <c r="C43" s="12">
        <v>15</v>
      </c>
      <c r="D43" s="12"/>
      <c r="E43" s="34">
        <v>-2872</v>
      </c>
      <c r="G43" s="10">
        <v>546</v>
      </c>
      <c r="I43" s="34">
        <v>-20</v>
      </c>
      <c r="K43" s="10">
        <v>7</v>
      </c>
    </row>
    <row r="44" spans="1:11" ht="16.5" customHeight="1" x14ac:dyDescent="0.5">
      <c r="A44" s="15"/>
      <c r="B44" s="15"/>
      <c r="D44" s="12"/>
    </row>
    <row r="45" spans="1:11" ht="16.5" customHeight="1" x14ac:dyDescent="0.5">
      <c r="A45" s="15" t="s">
        <v>221</v>
      </c>
      <c r="B45" s="15"/>
      <c r="D45" s="14"/>
      <c r="E45" s="34">
        <f>SUM(E42:E43)</f>
        <v>-17097</v>
      </c>
      <c r="G45" s="34">
        <f>SUM(G42:G43)</f>
        <v>-14662</v>
      </c>
      <c r="I45" s="34">
        <f>SUM(I42:I43)</f>
        <v>-14448</v>
      </c>
      <c r="K45" s="34">
        <f>SUM(K42:K43)</f>
        <v>-19100</v>
      </c>
    </row>
    <row r="46" spans="1:11" ht="15" customHeight="1" x14ac:dyDescent="0.5">
      <c r="B46" s="11"/>
      <c r="D46" s="12"/>
      <c r="E46" s="65"/>
      <c r="F46" s="65"/>
      <c r="G46" s="65"/>
    </row>
    <row r="47" spans="1:11" ht="15" customHeight="1" x14ac:dyDescent="0.5">
      <c r="B47" s="11"/>
      <c r="D47" s="12"/>
      <c r="E47" s="65"/>
      <c r="F47" s="65"/>
      <c r="G47" s="65"/>
    </row>
    <row r="48" spans="1:11" ht="15" customHeight="1" x14ac:dyDescent="0.5">
      <c r="B48" s="11"/>
      <c r="D48" s="12"/>
      <c r="E48" s="65"/>
      <c r="F48" s="65"/>
      <c r="G48" s="65"/>
    </row>
    <row r="49" spans="1:11" ht="15" customHeight="1" x14ac:dyDescent="0.5">
      <c r="B49" s="11"/>
      <c r="D49" s="12"/>
      <c r="E49" s="65"/>
      <c r="F49" s="65"/>
      <c r="G49" s="65"/>
    </row>
    <row r="50" spans="1:11" ht="15" customHeight="1" x14ac:dyDescent="0.5">
      <c r="B50" s="11"/>
      <c r="D50" s="12"/>
      <c r="E50" s="65"/>
      <c r="F50" s="65"/>
      <c r="G50" s="65"/>
    </row>
    <row r="51" spans="1:11" ht="15" customHeight="1" x14ac:dyDescent="0.5">
      <c r="B51" s="11"/>
      <c r="D51" s="12"/>
      <c r="E51" s="65"/>
      <c r="F51" s="65"/>
      <c r="G51" s="65"/>
    </row>
    <row r="52" spans="1:11" ht="15" customHeight="1" x14ac:dyDescent="0.5">
      <c r="B52" s="11"/>
      <c r="D52" s="12"/>
      <c r="E52" s="65"/>
      <c r="F52" s="65"/>
      <c r="G52" s="65"/>
    </row>
    <row r="53" spans="1:11" ht="15" customHeight="1" x14ac:dyDescent="0.5">
      <c r="B53" s="11"/>
      <c r="D53" s="12"/>
      <c r="E53" s="65"/>
      <c r="F53" s="65"/>
      <c r="G53" s="65"/>
    </row>
    <row r="54" spans="1:11" ht="21" customHeight="1" x14ac:dyDescent="0.5">
      <c r="B54" s="11"/>
      <c r="D54" s="12"/>
      <c r="E54" s="65"/>
      <c r="F54" s="65"/>
      <c r="G54" s="65"/>
    </row>
    <row r="55" spans="1:11" ht="22.35" customHeight="1" x14ac:dyDescent="0.5">
      <c r="A55" s="78" t="s">
        <v>30</v>
      </c>
      <c r="B55" s="47"/>
      <c r="C55" s="47"/>
      <c r="D55" s="47"/>
      <c r="E55" s="47"/>
      <c r="F55" s="47"/>
      <c r="G55" s="47"/>
      <c r="H55" s="47"/>
      <c r="I55" s="47"/>
      <c r="J55" s="47"/>
      <c r="K55" s="47"/>
    </row>
    <row r="105" ht="16.899999999999999" customHeight="1" x14ac:dyDescent="0.5"/>
  </sheetData>
  <mergeCells count="5">
    <mergeCell ref="E6:K6"/>
    <mergeCell ref="E7:G7"/>
    <mergeCell ref="I7:K7"/>
    <mergeCell ref="E8:G8"/>
    <mergeCell ref="I8:K8"/>
  </mergeCells>
  <pageMargins left="0.8" right="0.5" top="0.5" bottom="0.6" header="0.49" footer="0.4"/>
  <pageSetup paperSize="9" scale="90" firstPageNumber="7" orientation="portrait" useFirstPageNumber="1" horizontalDpi="1200" verticalDpi="1200" r:id="rId1"/>
  <headerFooter>
    <oddFooter>&amp;R&amp;"Arial,Regular"&amp;9&amp;P</oddFooter>
  </headerFooter>
  <ignoredErrors>
    <ignoredError sqref="E10:K10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22AB7-232F-4DD3-B8F6-B9237F2F99E9}">
  <sheetPr>
    <tabColor rgb="FF00B0F0"/>
  </sheetPr>
  <dimension ref="A1:K104"/>
  <sheetViews>
    <sheetView showZeros="0" zoomScaleNormal="100" zoomScaleSheetLayoutView="100" zoomScalePageLayoutView="80" workbookViewId="0">
      <selection activeCell="B12" sqref="B12"/>
    </sheetView>
  </sheetViews>
  <sheetFormatPr defaultColWidth="9.140625" defaultRowHeight="16.5" customHeight="1" x14ac:dyDescent="0.5"/>
  <cols>
    <col min="1" max="1" width="1.42578125" style="13" customWidth="1"/>
    <col min="2" max="2" width="51.7109375" style="41" customWidth="1"/>
    <col min="3" max="3" width="6" style="12" customWidth="1"/>
    <col min="4" max="4" width="0.7109375" style="12" customWidth="1"/>
    <col min="5" max="5" width="11.7109375" style="14" customWidth="1"/>
    <col min="6" max="6" width="0.7109375" style="14" customWidth="1"/>
    <col min="7" max="7" width="11.7109375" style="14" customWidth="1"/>
    <col min="8" max="8" width="0.7109375" style="14" customWidth="1"/>
    <col min="9" max="9" width="11.7109375" style="14" customWidth="1"/>
    <col min="10" max="10" width="0.7109375" style="14" customWidth="1"/>
    <col min="11" max="11" width="11.7109375" style="14" customWidth="1"/>
    <col min="12" max="12" width="9.140625" style="13" customWidth="1"/>
    <col min="13" max="16384" width="9.140625" style="13"/>
  </cols>
  <sheetData>
    <row r="1" spans="1:11" ht="16.5" customHeight="1" x14ac:dyDescent="0.5">
      <c r="A1" s="11" t="s">
        <v>0</v>
      </c>
      <c r="B1" s="67"/>
      <c r="C1" s="68"/>
      <c r="D1" s="68"/>
      <c r="E1" s="69"/>
      <c r="F1" s="69"/>
      <c r="G1" s="69"/>
      <c r="H1" s="69"/>
      <c r="I1" s="69"/>
      <c r="J1" s="69"/>
      <c r="K1" s="69"/>
    </row>
    <row r="2" spans="1:11" ht="16.5" customHeight="1" x14ac:dyDescent="0.5">
      <c r="A2" s="15" t="s">
        <v>246</v>
      </c>
      <c r="B2" s="15"/>
      <c r="C2" s="16"/>
      <c r="D2" s="16"/>
      <c r="E2" s="18"/>
      <c r="F2" s="18"/>
      <c r="G2" s="18"/>
      <c r="H2" s="18"/>
      <c r="I2" s="18"/>
      <c r="J2" s="18"/>
      <c r="K2" s="18"/>
    </row>
    <row r="3" spans="1:11" ht="16.5" customHeight="1" x14ac:dyDescent="0.5">
      <c r="A3" s="19" t="s">
        <v>178</v>
      </c>
      <c r="B3" s="20"/>
      <c r="C3" s="21"/>
      <c r="D3" s="21"/>
      <c r="E3" s="23"/>
      <c r="F3" s="23"/>
      <c r="G3" s="23"/>
      <c r="H3" s="23"/>
      <c r="I3" s="23"/>
      <c r="J3" s="23"/>
      <c r="K3" s="23"/>
    </row>
    <row r="4" spans="1:11" ht="16.5" customHeight="1" x14ac:dyDescent="0.5">
      <c r="A4" s="15"/>
      <c r="B4" s="15"/>
      <c r="C4" s="16"/>
      <c r="D4" s="16"/>
      <c r="E4" s="24"/>
      <c r="F4" s="24"/>
      <c r="G4" s="24"/>
      <c r="H4" s="24"/>
      <c r="I4" s="24"/>
      <c r="J4" s="24"/>
      <c r="K4" s="24"/>
    </row>
    <row r="5" spans="1:11" ht="16.5" customHeight="1" x14ac:dyDescent="0.5">
      <c r="A5" s="15"/>
      <c r="B5" s="15"/>
      <c r="C5" s="16"/>
      <c r="D5" s="16"/>
      <c r="E5" s="18"/>
      <c r="F5" s="18"/>
      <c r="G5" s="18"/>
      <c r="H5" s="18"/>
      <c r="I5" s="18"/>
      <c r="J5" s="18"/>
      <c r="K5" s="18"/>
    </row>
    <row r="6" spans="1:11" ht="16.5" customHeight="1" x14ac:dyDescent="0.5">
      <c r="A6" s="15"/>
      <c r="B6" s="15"/>
      <c r="C6" s="16"/>
      <c r="D6" s="16"/>
      <c r="E6" s="120" t="s">
        <v>59</v>
      </c>
      <c r="F6" s="120"/>
      <c r="G6" s="120"/>
      <c r="H6" s="120"/>
      <c r="I6" s="120"/>
      <c r="J6" s="120"/>
      <c r="K6" s="120"/>
    </row>
    <row r="7" spans="1:11" ht="16.5" customHeight="1" x14ac:dyDescent="0.5">
      <c r="A7" s="15"/>
      <c r="B7" s="15"/>
      <c r="C7" s="16"/>
      <c r="D7" s="16"/>
      <c r="E7" s="118" t="s">
        <v>3</v>
      </c>
      <c r="F7" s="119"/>
      <c r="G7" s="119" t="s">
        <v>3</v>
      </c>
      <c r="H7" s="25"/>
      <c r="I7" s="118" t="s">
        <v>4</v>
      </c>
      <c r="J7" s="119"/>
      <c r="K7" s="119" t="s">
        <v>4</v>
      </c>
    </row>
    <row r="8" spans="1:11" ht="16.5" customHeight="1" x14ac:dyDescent="0.5">
      <c r="A8" s="11"/>
      <c r="B8" s="15"/>
      <c r="C8" s="16"/>
      <c r="D8" s="16"/>
      <c r="E8" s="121" t="s">
        <v>5</v>
      </c>
      <c r="F8" s="121"/>
      <c r="G8" s="121" t="s">
        <v>5</v>
      </c>
      <c r="H8" s="25"/>
      <c r="I8" s="121" t="s">
        <v>5</v>
      </c>
      <c r="J8" s="121"/>
      <c r="K8" s="121" t="s">
        <v>5</v>
      </c>
    </row>
    <row r="9" spans="1:11" ht="16.5" customHeight="1" x14ac:dyDescent="0.5">
      <c r="E9" s="2" t="s">
        <v>176</v>
      </c>
      <c r="G9" s="2" t="s">
        <v>176</v>
      </c>
      <c r="I9" s="2" t="s">
        <v>176</v>
      </c>
      <c r="K9" s="2" t="s">
        <v>176</v>
      </c>
    </row>
    <row r="10" spans="1:11" ht="16.5" customHeight="1" x14ac:dyDescent="0.5">
      <c r="C10" s="21" t="s">
        <v>9</v>
      </c>
      <c r="E10" s="27" t="s">
        <v>10</v>
      </c>
      <c r="F10" s="28"/>
      <c r="G10" s="27" t="s">
        <v>11</v>
      </c>
      <c r="H10" s="28"/>
      <c r="I10" s="27" t="s">
        <v>10</v>
      </c>
      <c r="J10" s="28"/>
      <c r="K10" s="27" t="s">
        <v>11</v>
      </c>
    </row>
    <row r="11" spans="1:11" ht="16.5" customHeight="1" x14ac:dyDescent="0.5">
      <c r="A11" s="11"/>
      <c r="B11" s="15"/>
      <c r="C11" s="16"/>
      <c r="D11" s="16"/>
      <c r="E11" s="28"/>
      <c r="F11" s="28"/>
      <c r="G11" s="28"/>
      <c r="H11" s="28"/>
      <c r="I11" s="28"/>
      <c r="J11" s="28"/>
      <c r="K11" s="28"/>
    </row>
    <row r="12" spans="1:11" ht="16.5" customHeight="1" x14ac:dyDescent="0.5">
      <c r="A12" s="15" t="s">
        <v>67</v>
      </c>
      <c r="B12" s="13"/>
    </row>
    <row r="13" spans="1:11" ht="16.5" customHeight="1" x14ac:dyDescent="0.5">
      <c r="B13" s="11"/>
    </row>
    <row r="14" spans="1:11" ht="16.5" customHeight="1" x14ac:dyDescent="0.5">
      <c r="A14" s="11" t="s">
        <v>240</v>
      </c>
      <c r="B14" s="11"/>
      <c r="E14" s="65"/>
      <c r="F14" s="65"/>
      <c r="G14" s="65"/>
      <c r="H14" s="65"/>
      <c r="I14" s="65"/>
      <c r="K14" s="65"/>
    </row>
    <row r="15" spans="1:11" ht="16.5" customHeight="1" x14ac:dyDescent="0.5">
      <c r="A15" s="11"/>
      <c r="B15" s="11" t="s">
        <v>167</v>
      </c>
      <c r="E15" s="65"/>
      <c r="F15" s="65"/>
      <c r="G15" s="65"/>
      <c r="H15" s="65"/>
      <c r="I15" s="65"/>
      <c r="K15" s="65"/>
    </row>
    <row r="16" spans="1:11" ht="16.5" customHeight="1" x14ac:dyDescent="0.5">
      <c r="A16" s="13" t="s">
        <v>148</v>
      </c>
      <c r="B16" s="13"/>
      <c r="E16" s="65"/>
      <c r="F16" s="65"/>
      <c r="G16" s="65"/>
      <c r="H16" s="65"/>
      <c r="I16" s="65"/>
      <c r="K16" s="65"/>
    </row>
    <row r="17" spans="1:11" ht="16.350000000000001" customHeight="1" x14ac:dyDescent="0.5">
      <c r="B17" s="41" t="s">
        <v>68</v>
      </c>
      <c r="F17" s="65"/>
      <c r="G17" s="65"/>
      <c r="H17" s="65"/>
      <c r="I17" s="65"/>
      <c r="K17" s="65"/>
    </row>
    <row r="18" spans="1:11" ht="16.350000000000001" customHeight="1" x14ac:dyDescent="0.5">
      <c r="B18" s="41" t="s">
        <v>158</v>
      </c>
      <c r="C18" s="12">
        <v>9</v>
      </c>
      <c r="E18" s="65">
        <v>16</v>
      </c>
      <c r="F18" s="65"/>
      <c r="G18" s="9">
        <v>524</v>
      </c>
      <c r="H18" s="65"/>
      <c r="I18" s="14" t="s">
        <v>15</v>
      </c>
      <c r="K18" s="14" t="s">
        <v>15</v>
      </c>
    </row>
    <row r="19" spans="1:11" ht="16.350000000000001" customHeight="1" x14ac:dyDescent="0.5">
      <c r="A19" s="13" t="s">
        <v>168</v>
      </c>
      <c r="E19" s="65"/>
      <c r="F19" s="65"/>
      <c r="G19" s="65"/>
      <c r="H19" s="65"/>
    </row>
    <row r="20" spans="1:11" ht="16.5" customHeight="1" x14ac:dyDescent="0.5">
      <c r="B20" s="13" t="s">
        <v>169</v>
      </c>
      <c r="C20" s="12">
        <v>9</v>
      </c>
      <c r="E20" s="34">
        <v>-322</v>
      </c>
      <c r="G20" s="34" t="s">
        <v>15</v>
      </c>
      <c r="I20" s="34" t="s">
        <v>15</v>
      </c>
      <c r="K20" s="34" t="s">
        <v>15</v>
      </c>
    </row>
    <row r="22" spans="1:11" ht="16.5" customHeight="1" x14ac:dyDescent="0.5">
      <c r="A22" s="11" t="s">
        <v>69</v>
      </c>
      <c r="B22" s="11"/>
    </row>
    <row r="23" spans="1:11" ht="16.5" customHeight="1" x14ac:dyDescent="0.5">
      <c r="A23" s="11"/>
      <c r="B23" s="11" t="s">
        <v>70</v>
      </c>
      <c r="E23" s="34">
        <f>SUM(E18:E22)</f>
        <v>-306</v>
      </c>
      <c r="G23" s="34">
        <f>SUM(G18:G22)</f>
        <v>524</v>
      </c>
      <c r="I23" s="34">
        <f>SUM(I18:I22)</f>
        <v>0</v>
      </c>
      <c r="K23" s="34">
        <f>SUM(K18:K22)</f>
        <v>0</v>
      </c>
    </row>
    <row r="24" spans="1:11" s="71" customFormat="1" ht="16.5" customHeight="1" x14ac:dyDescent="0.5">
      <c r="A24" s="70"/>
      <c r="B24" s="11"/>
      <c r="C24" s="12"/>
      <c r="D24" s="12"/>
      <c r="E24" s="14"/>
      <c r="F24" s="14"/>
      <c r="G24" s="14"/>
      <c r="H24" s="14"/>
      <c r="I24" s="14"/>
      <c r="J24" s="14"/>
      <c r="K24" s="14"/>
    </row>
    <row r="25" spans="1:11" s="71" customFormat="1" ht="16.5" customHeight="1" thickBot="1" x14ac:dyDescent="0.55000000000000004">
      <c r="A25" s="15" t="s">
        <v>112</v>
      </c>
      <c r="B25" s="15"/>
      <c r="C25" s="12"/>
      <c r="D25" s="12"/>
      <c r="E25" s="42">
        <f>E23+'7(6M)'!E45</f>
        <v>-17403</v>
      </c>
      <c r="F25" s="14"/>
      <c r="G25" s="42">
        <f>+G23+'7(6M)'!G45</f>
        <v>-14138</v>
      </c>
      <c r="H25" s="14"/>
      <c r="I25" s="42">
        <f>'7(6M)'!I45</f>
        <v>-14448</v>
      </c>
      <c r="J25" s="14"/>
      <c r="K25" s="42">
        <f>+K23+'7(6M)'!K45</f>
        <v>-19100</v>
      </c>
    </row>
    <row r="26" spans="1:11" s="71" customFormat="1" ht="16.5" customHeight="1" thickTop="1" x14ac:dyDescent="0.5">
      <c r="A26" s="15"/>
      <c r="B26" s="15"/>
      <c r="C26" s="12"/>
      <c r="D26" s="12"/>
      <c r="E26" s="14"/>
      <c r="F26" s="14"/>
      <c r="G26" s="14"/>
      <c r="H26" s="14"/>
      <c r="I26" s="14"/>
      <c r="J26" s="14"/>
      <c r="K26" s="14"/>
    </row>
    <row r="27" spans="1:11" ht="16.5" customHeight="1" x14ac:dyDescent="0.5">
      <c r="A27" s="15" t="s">
        <v>239</v>
      </c>
      <c r="B27" s="15"/>
    </row>
    <row r="28" spans="1:11" ht="16.5" customHeight="1" x14ac:dyDescent="0.5">
      <c r="A28" s="41" t="s">
        <v>72</v>
      </c>
      <c r="B28" s="15"/>
      <c r="E28" s="14">
        <v>-21165</v>
      </c>
      <c r="G28" s="9">
        <v>-14082</v>
      </c>
      <c r="I28" s="14">
        <v>-14448</v>
      </c>
      <c r="K28" s="9">
        <v>-19100</v>
      </c>
    </row>
    <row r="29" spans="1:11" ht="16.5" customHeight="1" x14ac:dyDescent="0.5">
      <c r="A29" s="41" t="s">
        <v>55</v>
      </c>
      <c r="E29" s="34">
        <v>4068</v>
      </c>
      <c r="G29" s="10">
        <v>-580</v>
      </c>
      <c r="I29" s="10">
        <v>0</v>
      </c>
      <c r="K29" s="10">
        <v>0</v>
      </c>
    </row>
    <row r="30" spans="1:11" ht="16.5" customHeight="1" x14ac:dyDescent="0.5">
      <c r="A30" s="41"/>
    </row>
    <row r="31" spans="1:11" ht="16.5" customHeight="1" thickBot="1" x14ac:dyDescent="0.55000000000000004">
      <c r="A31" s="15"/>
      <c r="E31" s="42">
        <f>'7(6M)'!E45</f>
        <v>-17097</v>
      </c>
      <c r="G31" s="42">
        <f>SUM(G28:G29)</f>
        <v>-14662</v>
      </c>
      <c r="I31" s="42">
        <f>SUM(I28:I29)</f>
        <v>-14448</v>
      </c>
      <c r="K31" s="42">
        <f>SUM(K28:K29)</f>
        <v>-19100</v>
      </c>
    </row>
    <row r="32" spans="1:11" ht="16.5" customHeight="1" thickTop="1" x14ac:dyDescent="0.5">
      <c r="A32" s="15"/>
      <c r="F32" s="65"/>
      <c r="H32" s="65"/>
    </row>
    <row r="33" spans="1:11" ht="16.5" customHeight="1" x14ac:dyDescent="0.5">
      <c r="A33" s="15" t="s">
        <v>238</v>
      </c>
      <c r="B33" s="15"/>
    </row>
    <row r="34" spans="1:11" ht="16.5" customHeight="1" x14ac:dyDescent="0.5">
      <c r="A34" s="41" t="s">
        <v>73</v>
      </c>
      <c r="B34" s="15"/>
      <c r="E34" s="14">
        <v>-21471</v>
      </c>
      <c r="F34" s="65"/>
      <c r="G34" s="9">
        <v>-13558</v>
      </c>
      <c r="H34" s="65"/>
      <c r="I34" s="14">
        <v>-14448</v>
      </c>
      <c r="K34" s="9">
        <v>-19100</v>
      </c>
    </row>
    <row r="35" spans="1:11" ht="16.5" customHeight="1" x14ac:dyDescent="0.5">
      <c r="A35" s="41" t="s">
        <v>55</v>
      </c>
      <c r="E35" s="34">
        <v>4068</v>
      </c>
      <c r="G35" s="10">
        <v>-580</v>
      </c>
      <c r="I35" s="34">
        <v>0</v>
      </c>
      <c r="K35" s="10">
        <v>0</v>
      </c>
    </row>
    <row r="36" spans="1:11" ht="16.5" customHeight="1" x14ac:dyDescent="0.5">
      <c r="A36" s="41"/>
      <c r="F36" s="65"/>
      <c r="H36" s="65"/>
    </row>
    <row r="37" spans="1:11" ht="16.5" customHeight="1" thickBot="1" x14ac:dyDescent="0.55000000000000004">
      <c r="A37" s="41"/>
      <c r="E37" s="42">
        <f>E25</f>
        <v>-17403</v>
      </c>
      <c r="G37" s="42">
        <f>SUM(G34:G35)</f>
        <v>-14138</v>
      </c>
      <c r="I37" s="42">
        <f>SUM(I34:I35)</f>
        <v>-14448</v>
      </c>
      <c r="K37" s="42">
        <f>SUM(K34:K35)</f>
        <v>-19100</v>
      </c>
    </row>
    <row r="38" spans="1:11" ht="16.5" customHeight="1" thickTop="1" x14ac:dyDescent="0.5">
      <c r="A38" s="41"/>
    </row>
    <row r="39" spans="1:11" ht="16.5" customHeight="1" x14ac:dyDescent="0.5">
      <c r="A39" s="41"/>
    </row>
    <row r="40" spans="1:11" ht="16.5" customHeight="1" x14ac:dyDescent="0.5">
      <c r="A40" s="15"/>
      <c r="B40" s="15"/>
      <c r="E40" s="23" t="s">
        <v>74</v>
      </c>
      <c r="G40" s="23" t="s">
        <v>74</v>
      </c>
      <c r="I40" s="23" t="s">
        <v>74</v>
      </c>
      <c r="K40" s="23" t="s">
        <v>74</v>
      </c>
    </row>
    <row r="41" spans="1:11" ht="16.5" customHeight="1" x14ac:dyDescent="0.5">
      <c r="A41" s="11"/>
    </row>
    <row r="42" spans="1:11" ht="16.5" customHeight="1" x14ac:dyDescent="0.5">
      <c r="A42" s="11" t="s">
        <v>232</v>
      </c>
      <c r="B42" s="15"/>
    </row>
    <row r="43" spans="1:11" ht="16.5" customHeight="1" x14ac:dyDescent="0.5">
      <c r="A43" s="11"/>
    </row>
    <row r="44" spans="1:11" ht="16.5" customHeight="1" x14ac:dyDescent="0.5">
      <c r="A44" s="13" t="s">
        <v>222</v>
      </c>
      <c r="C44" s="12">
        <v>17</v>
      </c>
      <c r="E44" s="126">
        <f>E28/650060</f>
        <v>-3.255853305848691E-2</v>
      </c>
      <c r="F44" s="72"/>
      <c r="G44" s="127">
        <f>G28/650060</f>
        <v>-2.1662615758545365E-2</v>
      </c>
      <c r="H44" s="72"/>
      <c r="I44" s="126">
        <f>I28/650060</f>
        <v>-2.2225640710088299E-2</v>
      </c>
      <c r="J44" s="72"/>
      <c r="K44" s="127">
        <f>K28/650060</f>
        <v>-2.9381903208934562E-2</v>
      </c>
    </row>
    <row r="45" spans="1:11" ht="16.5" customHeight="1" x14ac:dyDescent="0.5">
      <c r="E45" s="73"/>
      <c r="F45" s="74"/>
      <c r="G45" s="73"/>
      <c r="H45" s="74"/>
      <c r="I45" s="73"/>
      <c r="J45" s="74"/>
      <c r="K45" s="73"/>
    </row>
    <row r="46" spans="1:11" ht="16.5" customHeight="1" x14ac:dyDescent="0.5">
      <c r="E46" s="73"/>
      <c r="F46" s="74"/>
      <c r="G46" s="73"/>
      <c r="H46" s="74"/>
      <c r="I46" s="73"/>
      <c r="J46" s="74"/>
      <c r="K46" s="73"/>
    </row>
    <row r="47" spans="1:11" ht="16.5" customHeight="1" x14ac:dyDescent="0.5">
      <c r="E47" s="73"/>
      <c r="F47" s="74"/>
      <c r="G47" s="73"/>
      <c r="H47" s="74"/>
      <c r="I47" s="73"/>
      <c r="J47" s="74"/>
      <c r="K47" s="73"/>
    </row>
    <row r="48" spans="1:11" ht="16.5" customHeight="1" x14ac:dyDescent="0.5">
      <c r="E48" s="73"/>
      <c r="F48" s="74"/>
      <c r="G48" s="73"/>
      <c r="H48" s="74"/>
      <c r="I48" s="73"/>
      <c r="J48" s="74"/>
      <c r="K48" s="73"/>
    </row>
    <row r="49" spans="1:11" ht="16.5" customHeight="1" x14ac:dyDescent="0.5">
      <c r="E49" s="73"/>
      <c r="F49" s="74"/>
      <c r="G49" s="73"/>
      <c r="H49" s="74"/>
      <c r="I49" s="73"/>
      <c r="J49" s="74"/>
      <c r="K49" s="73"/>
    </row>
    <row r="50" spans="1:11" ht="16.5" customHeight="1" x14ac:dyDescent="0.5">
      <c r="E50" s="73"/>
      <c r="F50" s="74"/>
      <c r="G50" s="73"/>
      <c r="H50" s="74"/>
      <c r="I50" s="73"/>
      <c r="J50" s="74"/>
      <c r="K50" s="73"/>
    </row>
    <row r="51" spans="1:11" ht="16.5" customHeight="1" x14ac:dyDescent="0.5">
      <c r="E51" s="73"/>
      <c r="F51" s="74"/>
      <c r="G51" s="73"/>
      <c r="H51" s="74"/>
      <c r="I51" s="73"/>
      <c r="J51" s="74"/>
      <c r="K51" s="73"/>
    </row>
    <row r="52" spans="1:11" ht="18.75" customHeight="1" x14ac:dyDescent="0.5">
      <c r="E52" s="73"/>
      <c r="F52" s="74"/>
      <c r="G52" s="73"/>
      <c r="H52" s="74"/>
      <c r="I52" s="73"/>
      <c r="J52" s="74"/>
      <c r="K52" s="73"/>
    </row>
    <row r="53" spans="1:11" ht="22.5" customHeight="1" x14ac:dyDescent="0.5">
      <c r="E53" s="73"/>
      <c r="F53" s="74"/>
      <c r="G53" s="73"/>
      <c r="H53" s="74"/>
      <c r="I53" s="73"/>
      <c r="J53" s="74"/>
      <c r="K53" s="73"/>
    </row>
    <row r="54" spans="1:11" ht="22.35" customHeight="1" x14ac:dyDescent="0.5">
      <c r="A54" s="122" t="s">
        <v>30</v>
      </c>
      <c r="B54" s="122"/>
      <c r="C54" s="122"/>
      <c r="D54" s="122"/>
      <c r="E54" s="122"/>
      <c r="F54" s="122"/>
      <c r="G54" s="122"/>
      <c r="H54" s="122"/>
      <c r="I54" s="122"/>
      <c r="J54" s="122"/>
      <c r="K54" s="122"/>
    </row>
    <row r="104" ht="16.899999999999999" customHeight="1" x14ac:dyDescent="0.5"/>
  </sheetData>
  <mergeCells count="6">
    <mergeCell ref="A54:K54"/>
    <mergeCell ref="E6:K6"/>
    <mergeCell ref="E7:G7"/>
    <mergeCell ref="I7:K7"/>
    <mergeCell ref="E8:G8"/>
    <mergeCell ref="I8:K8"/>
  </mergeCells>
  <pageMargins left="0.8" right="0.5" top="0.5" bottom="0.6" header="0.49" footer="0.4"/>
  <pageSetup paperSize="9" scale="90" firstPageNumber="8" orientation="portrait" useFirstPageNumber="1" horizontalDpi="1200" verticalDpi="1200" r:id="rId1"/>
  <headerFooter>
    <oddFooter>&amp;R&amp;"Arial,Regular"&amp;9&amp;P</oddFooter>
  </headerFooter>
  <ignoredErrors>
    <ignoredError sqref="E10:K10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7B2E5-BB47-44B5-9AB3-E5801D4AEE86}">
  <sheetPr>
    <tabColor rgb="FFFFE699"/>
  </sheetPr>
  <dimension ref="A1:W111"/>
  <sheetViews>
    <sheetView zoomScale="85" zoomScaleNormal="85" zoomScaleSheetLayoutView="80" workbookViewId="0">
      <selection activeCell="C12" sqref="C12"/>
    </sheetView>
  </sheetViews>
  <sheetFormatPr defaultColWidth="0.85546875" defaultRowHeight="16.5" customHeight="1" x14ac:dyDescent="0.5"/>
  <cols>
    <col min="1" max="1" width="1.42578125" style="48" customWidth="1"/>
    <col min="2" max="2" width="31.28515625" style="48" customWidth="1"/>
    <col min="3" max="3" width="11" style="48" customWidth="1"/>
    <col min="4" max="4" width="5.140625" style="48" customWidth="1"/>
    <col min="5" max="5" width="13.42578125" style="14" bestFit="1" customWidth="1"/>
    <col min="6" max="6" width="0.7109375" style="14" customWidth="1"/>
    <col min="7" max="7" width="10.5703125" style="14" bestFit="1" customWidth="1"/>
    <col min="8" max="8" width="0.7109375" style="14" customWidth="1"/>
    <col min="9" max="9" width="16.85546875" style="14" bestFit="1" customWidth="1"/>
    <col min="10" max="10" width="0.7109375" style="14" customWidth="1"/>
    <col min="11" max="11" width="11.42578125" style="14" customWidth="1"/>
    <col min="12" max="12" width="0.7109375" style="14" customWidth="1"/>
    <col min="13" max="13" width="17.5703125" style="14" customWidth="1"/>
    <col min="14" max="14" width="0.7109375" style="14" customWidth="1"/>
    <col min="15" max="15" width="21.42578125" style="14" customWidth="1"/>
    <col min="16" max="16" width="0.7109375" style="14" customWidth="1"/>
    <col min="17" max="17" width="12.42578125" style="14" bestFit="1" customWidth="1"/>
    <col min="18" max="18" width="0.7109375" style="14" customWidth="1"/>
    <col min="19" max="19" width="14.5703125" style="14" bestFit="1" customWidth="1"/>
    <col min="20" max="20" width="0.7109375" style="14" customWidth="1"/>
    <col min="21" max="21" width="10.5703125" style="14" bestFit="1" customWidth="1"/>
    <col min="22" max="22" width="0.7109375" style="14" customWidth="1"/>
    <col min="23" max="23" width="12.5703125" style="14" customWidth="1"/>
    <col min="24" max="117" width="18.42578125" style="48" customWidth="1"/>
    <col min="118" max="16384" width="0.85546875" style="48"/>
  </cols>
  <sheetData>
    <row r="1" spans="1:23" ht="16.5" customHeight="1" x14ac:dyDescent="0.5">
      <c r="A1" s="11" t="s">
        <v>0</v>
      </c>
    </row>
    <row r="2" spans="1:23" ht="16.5" customHeight="1" x14ac:dyDescent="0.5">
      <c r="A2" s="49" t="s">
        <v>75</v>
      </c>
      <c r="B2" s="49"/>
      <c r="C2" s="49"/>
      <c r="D2" s="49"/>
      <c r="E2" s="18"/>
      <c r="F2" s="18"/>
      <c r="G2" s="18"/>
      <c r="H2" s="18"/>
      <c r="J2" s="18"/>
      <c r="L2" s="18"/>
      <c r="M2" s="18"/>
      <c r="N2" s="18"/>
      <c r="O2" s="18"/>
      <c r="P2" s="18"/>
      <c r="Q2" s="18"/>
      <c r="R2" s="18"/>
      <c r="T2" s="18"/>
    </row>
    <row r="3" spans="1:23" ht="16.5" customHeight="1" x14ac:dyDescent="0.5">
      <c r="A3" s="19" t="s">
        <v>178</v>
      </c>
      <c r="B3" s="59"/>
      <c r="C3" s="59"/>
      <c r="D3" s="59"/>
      <c r="E3" s="23"/>
      <c r="F3" s="23"/>
      <c r="G3" s="23"/>
      <c r="H3" s="23"/>
      <c r="I3" s="34"/>
      <c r="J3" s="23"/>
      <c r="K3" s="34"/>
      <c r="L3" s="23"/>
      <c r="M3" s="23"/>
      <c r="N3" s="23"/>
      <c r="O3" s="23"/>
      <c r="P3" s="23"/>
      <c r="Q3" s="23"/>
      <c r="R3" s="23"/>
      <c r="S3" s="34"/>
      <c r="T3" s="23"/>
      <c r="U3" s="34"/>
      <c r="V3" s="34"/>
      <c r="W3" s="34"/>
    </row>
    <row r="4" spans="1:23" ht="16.5" customHeight="1" x14ac:dyDescent="0.5">
      <c r="A4" s="49"/>
      <c r="B4" s="49"/>
      <c r="C4" s="49"/>
      <c r="D4" s="49"/>
      <c r="E4" s="18"/>
      <c r="F4" s="18"/>
      <c r="G4" s="18"/>
      <c r="H4" s="18"/>
      <c r="J4" s="18"/>
      <c r="L4" s="18"/>
      <c r="M4" s="18"/>
      <c r="N4" s="18"/>
      <c r="O4" s="18"/>
      <c r="P4" s="18"/>
      <c r="Q4" s="18"/>
      <c r="R4" s="18"/>
      <c r="T4" s="18"/>
    </row>
    <row r="5" spans="1:23" ht="16.5" customHeight="1" x14ac:dyDescent="0.5">
      <c r="A5" s="49"/>
      <c r="B5" s="49"/>
      <c r="C5" s="49"/>
      <c r="D5" s="49"/>
      <c r="E5" s="18"/>
      <c r="F5" s="18"/>
      <c r="G5" s="18"/>
      <c r="H5" s="18"/>
      <c r="J5" s="18"/>
      <c r="L5" s="18"/>
      <c r="M5" s="18"/>
      <c r="N5" s="18"/>
      <c r="O5" s="18"/>
      <c r="P5" s="18"/>
      <c r="Q5" s="18"/>
      <c r="R5" s="18"/>
      <c r="T5" s="18"/>
    </row>
    <row r="6" spans="1:23" ht="16.5" customHeight="1" x14ac:dyDescent="0.5">
      <c r="A6" s="49"/>
      <c r="B6" s="49"/>
      <c r="C6" s="49"/>
      <c r="D6" s="49"/>
      <c r="E6" s="23"/>
      <c r="F6" s="23"/>
      <c r="G6" s="23"/>
      <c r="H6" s="23"/>
      <c r="I6" s="34"/>
      <c r="J6" s="23"/>
      <c r="K6" s="34"/>
      <c r="L6" s="23"/>
      <c r="M6" s="23"/>
      <c r="N6" s="23"/>
      <c r="O6" s="23"/>
      <c r="P6" s="23"/>
      <c r="Q6" s="120" t="s">
        <v>76</v>
      </c>
      <c r="R6" s="120"/>
      <c r="S6" s="120"/>
      <c r="T6" s="120"/>
      <c r="U6" s="120"/>
      <c r="V6" s="120"/>
      <c r="W6" s="120"/>
    </row>
    <row r="7" spans="1:23" ht="16.5" customHeight="1" x14ac:dyDescent="0.5">
      <c r="A7" s="54"/>
      <c r="C7" s="54"/>
      <c r="D7" s="54"/>
      <c r="E7" s="123" t="s">
        <v>77</v>
      </c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23"/>
      <c r="V7" s="123"/>
      <c r="W7" s="123"/>
    </row>
    <row r="8" spans="1:23" ht="16.5" customHeight="1" x14ac:dyDescent="0.5">
      <c r="A8" s="54"/>
      <c r="B8" s="54"/>
      <c r="C8" s="54"/>
      <c r="D8" s="54"/>
      <c r="E8" s="123" t="s">
        <v>78</v>
      </c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44"/>
      <c r="U8" s="44"/>
      <c r="V8" s="44"/>
      <c r="W8" s="44"/>
    </row>
    <row r="9" spans="1:23" ht="16.5" customHeight="1" x14ac:dyDescent="0.5">
      <c r="A9" s="54"/>
      <c r="B9" s="54"/>
      <c r="C9" s="54"/>
      <c r="D9" s="54"/>
      <c r="E9" s="25"/>
      <c r="F9" s="25"/>
      <c r="G9" s="25"/>
      <c r="H9" s="25"/>
      <c r="I9" s="25"/>
      <c r="J9" s="25"/>
      <c r="K9" s="25"/>
      <c r="L9" s="25"/>
      <c r="M9" s="124" t="s">
        <v>53</v>
      </c>
      <c r="N9" s="124"/>
      <c r="O9" s="124"/>
      <c r="P9" s="124"/>
      <c r="Q9" s="124"/>
      <c r="R9" s="124"/>
      <c r="S9" s="25"/>
      <c r="T9" s="44"/>
      <c r="U9" s="44"/>
      <c r="V9" s="44"/>
      <c r="W9" s="44"/>
    </row>
    <row r="10" spans="1:23" ht="16.5" customHeight="1" x14ac:dyDescent="0.5">
      <c r="A10" s="54"/>
      <c r="B10" s="54"/>
      <c r="C10" s="54"/>
      <c r="D10" s="54"/>
      <c r="E10" s="25"/>
      <c r="F10" s="25"/>
      <c r="G10" s="25"/>
      <c r="H10" s="25"/>
      <c r="I10" s="18" t="s">
        <v>84</v>
      </c>
      <c r="J10" s="25"/>
      <c r="K10" s="25"/>
      <c r="L10" s="25"/>
      <c r="M10" s="18" t="s">
        <v>79</v>
      </c>
      <c r="N10" s="25"/>
      <c r="O10" s="18" t="s">
        <v>165</v>
      </c>
      <c r="P10" s="25"/>
      <c r="Q10" s="25"/>
      <c r="R10" s="25"/>
      <c r="S10" s="25"/>
      <c r="T10" s="44"/>
      <c r="U10" s="44"/>
      <c r="V10" s="44"/>
      <c r="W10" s="44"/>
    </row>
    <row r="11" spans="1:23" ht="16.5" customHeight="1" x14ac:dyDescent="0.5">
      <c r="A11" s="54"/>
      <c r="B11" s="54"/>
      <c r="C11" s="54"/>
      <c r="D11" s="54"/>
      <c r="E11" s="25"/>
      <c r="F11" s="25"/>
      <c r="G11" s="25"/>
      <c r="H11" s="25"/>
      <c r="I11" s="56" t="s">
        <v>200</v>
      </c>
      <c r="J11" s="25"/>
      <c r="K11" s="25"/>
      <c r="L11" s="25"/>
      <c r="M11" s="18" t="s">
        <v>80</v>
      </c>
      <c r="N11" s="25"/>
      <c r="O11" s="18" t="s">
        <v>81</v>
      </c>
      <c r="P11" s="25"/>
      <c r="Q11" s="18" t="s">
        <v>82</v>
      </c>
      <c r="R11" s="25"/>
      <c r="S11" s="25"/>
      <c r="T11" s="44"/>
      <c r="U11" s="44"/>
      <c r="V11" s="44"/>
      <c r="W11" s="44"/>
    </row>
    <row r="12" spans="1:23" s="50" customFormat="1" ht="16.5" customHeight="1" x14ac:dyDescent="0.5">
      <c r="E12" s="18" t="s">
        <v>83</v>
      </c>
      <c r="F12" s="28"/>
      <c r="G12" s="18"/>
      <c r="H12" s="18"/>
      <c r="I12" s="56" t="s">
        <v>199</v>
      </c>
      <c r="J12" s="18"/>
      <c r="K12" s="44"/>
      <c r="L12" s="18"/>
      <c r="M12" s="18" t="s">
        <v>85</v>
      </c>
      <c r="N12" s="18"/>
      <c r="O12" s="18" t="s">
        <v>86</v>
      </c>
      <c r="P12" s="18"/>
      <c r="Q12" s="18" t="s">
        <v>87</v>
      </c>
      <c r="R12" s="18"/>
      <c r="S12" s="18" t="s">
        <v>88</v>
      </c>
      <c r="T12" s="18"/>
      <c r="U12" s="18" t="s">
        <v>89</v>
      </c>
      <c r="V12" s="18"/>
      <c r="W12" s="18"/>
    </row>
    <row r="13" spans="1:23" s="50" customFormat="1" ht="16.5" customHeight="1" x14ac:dyDescent="0.5">
      <c r="E13" s="18" t="s">
        <v>90</v>
      </c>
      <c r="F13" s="28"/>
      <c r="G13" s="18" t="s">
        <v>91</v>
      </c>
      <c r="H13" s="18"/>
      <c r="I13" s="18" t="s">
        <v>202</v>
      </c>
      <c r="J13" s="18"/>
      <c r="K13" s="18"/>
      <c r="L13" s="18"/>
      <c r="M13" s="57" t="s">
        <v>92</v>
      </c>
      <c r="N13" s="18"/>
      <c r="O13" s="18" t="s">
        <v>93</v>
      </c>
      <c r="P13" s="18"/>
      <c r="Q13" s="18" t="s">
        <v>94</v>
      </c>
      <c r="R13" s="18"/>
      <c r="S13" s="18" t="s">
        <v>95</v>
      </c>
      <c r="T13" s="18"/>
      <c r="U13" s="18" t="s">
        <v>96</v>
      </c>
      <c r="V13" s="18"/>
      <c r="W13" s="56"/>
    </row>
    <row r="14" spans="1:23" s="50" customFormat="1" ht="16.5" customHeight="1" x14ac:dyDescent="0.5">
      <c r="E14" s="23" t="s">
        <v>97</v>
      </c>
      <c r="F14" s="28"/>
      <c r="G14" s="23" t="s">
        <v>98</v>
      </c>
      <c r="H14" s="18"/>
      <c r="I14" s="23" t="s">
        <v>201</v>
      </c>
      <c r="J14" s="18"/>
      <c r="K14" s="23" t="s">
        <v>52</v>
      </c>
      <c r="L14" s="18"/>
      <c r="M14" s="23" t="s">
        <v>99</v>
      </c>
      <c r="N14" s="18"/>
      <c r="O14" s="60" t="s">
        <v>100</v>
      </c>
      <c r="P14" s="18"/>
      <c r="Q14" s="23" t="s">
        <v>101</v>
      </c>
      <c r="R14" s="18"/>
      <c r="S14" s="23" t="s">
        <v>102</v>
      </c>
      <c r="T14" s="18"/>
      <c r="U14" s="23" t="s">
        <v>103</v>
      </c>
      <c r="V14" s="18"/>
      <c r="W14" s="23" t="s">
        <v>56</v>
      </c>
    </row>
    <row r="15" spans="1:23" ht="16.5" customHeight="1" x14ac:dyDescent="0.5">
      <c r="A15" s="49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</row>
    <row r="16" spans="1:23" s="50" customFormat="1" ht="16.5" customHeight="1" x14ac:dyDescent="0.5">
      <c r="A16" s="49" t="s">
        <v>104</v>
      </c>
      <c r="E16" s="6">
        <v>650060</v>
      </c>
      <c r="F16" s="14"/>
      <c r="G16" s="6">
        <v>132612</v>
      </c>
      <c r="H16" s="14"/>
      <c r="I16" s="6">
        <v>-20106</v>
      </c>
      <c r="J16" s="14"/>
      <c r="K16" s="6">
        <v>-326896</v>
      </c>
      <c r="L16" s="14"/>
      <c r="M16" s="6">
        <v>-27341</v>
      </c>
      <c r="N16" s="61"/>
      <c r="O16" s="6">
        <v>550</v>
      </c>
      <c r="P16" s="61"/>
      <c r="Q16" s="14">
        <f>SUM(O16,M16)</f>
        <v>-26791</v>
      </c>
      <c r="R16" s="14"/>
      <c r="S16" s="14">
        <f>SUM(Q16,E16:K16)</f>
        <v>408879</v>
      </c>
      <c r="T16" s="14"/>
      <c r="U16" s="3">
        <v>0</v>
      </c>
      <c r="V16" s="14"/>
      <c r="W16" s="14">
        <f>SUM(S16:U16)</f>
        <v>408879</v>
      </c>
    </row>
    <row r="17" spans="1:23" s="50" customFormat="1" ht="6" customHeight="1" x14ac:dyDescent="0.5">
      <c r="A17" s="49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3" s="50" customFormat="1" ht="16.5" customHeight="1" x14ac:dyDescent="0.5">
      <c r="A18" s="49" t="s">
        <v>105</v>
      </c>
      <c r="B18" s="45"/>
      <c r="C18" s="45"/>
      <c r="D18" s="45"/>
    </row>
    <row r="19" spans="1:23" s="50" customFormat="1" ht="16.5" customHeight="1" x14ac:dyDescent="0.5">
      <c r="A19" s="62" t="s">
        <v>181</v>
      </c>
      <c r="B19" s="45"/>
      <c r="C19" s="45"/>
      <c r="D19" s="45"/>
      <c r="E19" s="7">
        <v>0</v>
      </c>
      <c r="G19" s="7">
        <v>0</v>
      </c>
      <c r="I19" s="7">
        <v>0</v>
      </c>
      <c r="K19" s="7">
        <v>0</v>
      </c>
      <c r="M19" s="7">
        <v>0</v>
      </c>
      <c r="O19" s="7">
        <v>0</v>
      </c>
      <c r="Q19" s="14">
        <f>SUM(O19,M19)</f>
        <v>0</v>
      </c>
      <c r="S19" s="14">
        <f>SUM(Q19,E19:K19)</f>
        <v>0</v>
      </c>
      <c r="U19" s="7">
        <v>1628</v>
      </c>
      <c r="W19" s="14">
        <f>SUM(S19:U19)</f>
        <v>1628</v>
      </c>
    </row>
    <row r="20" spans="1:23" s="50" customFormat="1" ht="16.5" customHeight="1" x14ac:dyDescent="0.5">
      <c r="A20" s="45" t="s">
        <v>71</v>
      </c>
      <c r="B20" s="63"/>
      <c r="C20" s="63"/>
      <c r="D20" s="63"/>
      <c r="E20" s="8">
        <v>0</v>
      </c>
      <c r="F20" s="14"/>
      <c r="G20" s="8">
        <v>0</v>
      </c>
      <c r="H20" s="64"/>
      <c r="I20" s="8">
        <v>0</v>
      </c>
      <c r="J20" s="64"/>
      <c r="K20" s="8">
        <v>-14082</v>
      </c>
      <c r="L20" s="14"/>
      <c r="M20" s="8">
        <v>0</v>
      </c>
      <c r="N20" s="14"/>
      <c r="O20" s="8">
        <v>524</v>
      </c>
      <c r="P20" s="14"/>
      <c r="Q20" s="34">
        <f>SUM(M20:O20)</f>
        <v>524</v>
      </c>
      <c r="R20" s="65"/>
      <c r="S20" s="34">
        <f>SUM(E20:K20,Q20)</f>
        <v>-13558</v>
      </c>
      <c r="T20" s="65"/>
      <c r="U20" s="8">
        <v>-580</v>
      </c>
      <c r="V20" s="14"/>
      <c r="W20" s="14">
        <f>SUM(S20:U20)</f>
        <v>-14138</v>
      </c>
    </row>
    <row r="21" spans="1:23" ht="16.5" customHeight="1" x14ac:dyDescent="0.5">
      <c r="A21" s="49"/>
      <c r="B21" s="49"/>
      <c r="C21" s="49"/>
      <c r="D21" s="49"/>
      <c r="E21" s="53"/>
      <c r="G21" s="53"/>
      <c r="H21" s="64"/>
      <c r="I21" s="53"/>
      <c r="J21" s="64"/>
      <c r="K21" s="53"/>
      <c r="M21" s="53"/>
      <c r="O21" s="53"/>
      <c r="Q21" s="53"/>
      <c r="S21" s="53"/>
      <c r="U21" s="53"/>
      <c r="W21" s="53"/>
    </row>
    <row r="22" spans="1:23" ht="16.5" customHeight="1" thickBot="1" x14ac:dyDescent="0.55000000000000004">
      <c r="A22" s="49" t="s">
        <v>193</v>
      </c>
      <c r="B22" s="49"/>
      <c r="C22" s="49"/>
      <c r="D22" s="49"/>
      <c r="E22" s="42">
        <f>SUM(E16:E20)</f>
        <v>650060</v>
      </c>
      <c r="G22" s="42">
        <f>SUM(G16:G20)</f>
        <v>132612</v>
      </c>
      <c r="I22" s="42">
        <f>SUM(I16:I20)</f>
        <v>-20106</v>
      </c>
      <c r="K22" s="42">
        <f>SUM(K16:K20)</f>
        <v>-340978</v>
      </c>
      <c r="M22" s="42">
        <f>SUM(M16:M20)</f>
        <v>-27341</v>
      </c>
      <c r="O22" s="42">
        <f>SUM(O16:O20)</f>
        <v>1074</v>
      </c>
      <c r="Q22" s="42">
        <f>SUM(Q16:Q20)</f>
        <v>-26267</v>
      </c>
      <c r="S22" s="42">
        <f>SUM(S16:S20)</f>
        <v>395321</v>
      </c>
      <c r="U22" s="42">
        <f>SUM(U16:U20)</f>
        <v>1048</v>
      </c>
      <c r="W22" s="42">
        <f>SUM(W16:W20)</f>
        <v>396369</v>
      </c>
    </row>
    <row r="23" spans="1:23" ht="16.5" customHeight="1" thickTop="1" x14ac:dyDescent="0.5">
      <c r="A23" s="49"/>
      <c r="B23" s="49"/>
      <c r="C23" s="49"/>
      <c r="D23" s="49"/>
    </row>
    <row r="24" spans="1:23" ht="16.5" customHeight="1" x14ac:dyDescent="0.5">
      <c r="A24" s="49"/>
      <c r="B24" s="49"/>
      <c r="C24" s="49"/>
      <c r="D24" s="49"/>
    </row>
    <row r="25" spans="1:23" s="50" customFormat="1" ht="16.5" customHeight="1" x14ac:dyDescent="0.5">
      <c r="A25" s="49" t="s">
        <v>106</v>
      </c>
      <c r="E25" s="14">
        <v>650060</v>
      </c>
      <c r="F25" s="14"/>
      <c r="G25" s="14">
        <v>132612</v>
      </c>
      <c r="H25" s="14"/>
      <c r="I25" s="14">
        <v>-20106</v>
      </c>
      <c r="J25" s="14"/>
      <c r="K25" s="14">
        <v>-446232</v>
      </c>
      <c r="L25" s="14"/>
      <c r="M25" s="14">
        <v>-27341</v>
      </c>
      <c r="N25" s="14"/>
      <c r="O25" s="14">
        <v>306</v>
      </c>
      <c r="P25" s="14"/>
      <c r="Q25" s="14">
        <f>SUM(M25,O25)</f>
        <v>-27035</v>
      </c>
      <c r="R25" s="14"/>
      <c r="S25" s="14">
        <f>SUM(Q25,E25:K25)</f>
        <v>289299</v>
      </c>
      <c r="T25" s="14"/>
      <c r="U25" s="14">
        <v>1010</v>
      </c>
      <c r="V25" s="14"/>
      <c r="W25" s="14">
        <f>SUM(S25:U25)</f>
        <v>290309</v>
      </c>
    </row>
    <row r="26" spans="1:23" s="50" customFormat="1" ht="6" customHeight="1" x14ac:dyDescent="0.5">
      <c r="A26" s="49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</row>
    <row r="27" spans="1:23" s="50" customFormat="1" ht="16.5" customHeight="1" x14ac:dyDescent="0.5">
      <c r="A27" s="49" t="s">
        <v>105</v>
      </c>
      <c r="B27" s="45"/>
      <c r="C27" s="45"/>
      <c r="D27" s="45"/>
    </row>
    <row r="28" spans="1:23" s="50" customFormat="1" ht="16.5" customHeight="1" x14ac:dyDescent="0.5">
      <c r="A28" s="45" t="s">
        <v>71</v>
      </c>
      <c r="B28" s="63"/>
      <c r="C28" s="63"/>
      <c r="D28" s="63"/>
      <c r="E28" s="8">
        <v>0</v>
      </c>
      <c r="F28" s="14"/>
      <c r="G28" s="8">
        <v>0</v>
      </c>
      <c r="H28" s="64"/>
      <c r="I28" s="8">
        <v>0</v>
      </c>
      <c r="J28" s="64"/>
      <c r="K28" s="8">
        <v>-21165</v>
      </c>
      <c r="L28" s="14"/>
      <c r="M28" s="8">
        <v>0</v>
      </c>
      <c r="N28" s="14"/>
      <c r="O28" s="8">
        <v>-306</v>
      </c>
      <c r="P28" s="14"/>
      <c r="Q28" s="34">
        <f>SUM(M28,O28)</f>
        <v>-306</v>
      </c>
      <c r="R28" s="65"/>
      <c r="S28" s="34">
        <f>SUM(E28:K28,Q28)</f>
        <v>-21471</v>
      </c>
      <c r="T28" s="65"/>
      <c r="U28" s="8">
        <v>4068</v>
      </c>
      <c r="V28" s="14"/>
      <c r="W28" s="34">
        <f>SUM(S28:U28)</f>
        <v>-17403</v>
      </c>
    </row>
    <row r="29" spans="1:23" ht="16.5" customHeight="1" x14ac:dyDescent="0.5">
      <c r="D29" s="49"/>
      <c r="H29" s="64"/>
      <c r="J29" s="64"/>
    </row>
    <row r="30" spans="1:23" ht="16.5" customHeight="1" thickBot="1" x14ac:dyDescent="0.55000000000000004">
      <c r="A30" s="49" t="s">
        <v>194</v>
      </c>
      <c r="B30" s="49"/>
      <c r="C30" s="49"/>
      <c r="D30" s="49"/>
      <c r="E30" s="42">
        <f>SUM(E25:E28)</f>
        <v>650060</v>
      </c>
      <c r="G30" s="42">
        <f>SUM(G25:G28)</f>
        <v>132612</v>
      </c>
      <c r="I30" s="42">
        <f>SUM(I25:I28)</f>
        <v>-20106</v>
      </c>
      <c r="K30" s="42">
        <f>SUM(K25:K28)</f>
        <v>-467397</v>
      </c>
      <c r="M30" s="42">
        <f>SUM(M25:M28)</f>
        <v>-27341</v>
      </c>
      <c r="O30" s="42">
        <f>SUM(O25:O28)</f>
        <v>0</v>
      </c>
      <c r="Q30" s="42">
        <f>SUM(Q25:Q28)</f>
        <v>-27341</v>
      </c>
      <c r="S30" s="42">
        <f>SUM(S25:S28)</f>
        <v>267828</v>
      </c>
      <c r="U30" s="42">
        <f>SUM(U25:U28)</f>
        <v>5078</v>
      </c>
      <c r="W30" s="42">
        <f>SUM(W25:W28)</f>
        <v>272906</v>
      </c>
    </row>
    <row r="31" spans="1:23" ht="16.5" customHeight="1" thickTop="1" x14ac:dyDescent="0.5">
      <c r="A31" s="49"/>
      <c r="B31" s="49"/>
      <c r="C31" s="49"/>
      <c r="D31" s="49"/>
    </row>
    <row r="32" spans="1:23" ht="16.5" customHeight="1" x14ac:dyDescent="0.5">
      <c r="A32" s="49"/>
      <c r="B32" s="49"/>
      <c r="C32" s="49"/>
      <c r="D32" s="49"/>
    </row>
    <row r="33" spans="1:23" ht="16.5" customHeight="1" x14ac:dyDescent="0.5">
      <c r="A33" s="49"/>
      <c r="B33" s="49"/>
      <c r="C33" s="49"/>
      <c r="D33" s="49"/>
    </row>
    <row r="35" spans="1:23" ht="21" customHeight="1" x14ac:dyDescent="0.5"/>
    <row r="36" spans="1:23" ht="21" customHeight="1" x14ac:dyDescent="0.5"/>
    <row r="37" spans="1:23" ht="21" customHeight="1" x14ac:dyDescent="0.5"/>
    <row r="38" spans="1:23" ht="20.25" customHeight="1" x14ac:dyDescent="0.5"/>
    <row r="39" spans="1:23" ht="21" customHeight="1" x14ac:dyDescent="0.5"/>
    <row r="42" spans="1:23" ht="6.75" customHeight="1" x14ac:dyDescent="0.5"/>
    <row r="43" spans="1:23" ht="22.35" customHeight="1" x14ac:dyDescent="0.5">
      <c r="A43" s="66" t="s">
        <v>30</v>
      </c>
      <c r="B43" s="59"/>
      <c r="C43" s="59"/>
      <c r="D43" s="59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</row>
    <row r="55" ht="5.45" customHeight="1" x14ac:dyDescent="0.5"/>
    <row r="111" ht="16.899999999999999" customHeight="1" x14ac:dyDescent="0.5"/>
  </sheetData>
  <mergeCells count="4">
    <mergeCell ref="Q6:W6"/>
    <mergeCell ref="E7:W7"/>
    <mergeCell ref="E8:S8"/>
    <mergeCell ref="M9:R9"/>
  </mergeCells>
  <pageMargins left="0.4" right="0.4" top="0.5" bottom="0.6" header="0.49" footer="0.4"/>
  <pageSetup paperSize="9" scale="78" firstPageNumber="9" orientation="landscape" useFirstPageNumber="1" horizontalDpi="1200" verticalDpi="1200" r:id="rId1"/>
  <headerFooter>
    <oddFooter>&amp;R&amp;"Arial,Regular"&amp;9&amp;P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0A3EF-639C-431A-9685-831474B571F8}">
  <sheetPr>
    <tabColor rgb="FFFFE699"/>
  </sheetPr>
  <dimension ref="A1:L112"/>
  <sheetViews>
    <sheetView zoomScaleNormal="100" zoomScaleSheetLayoutView="70" zoomScalePageLayoutView="90" workbookViewId="0">
      <selection activeCell="A14" sqref="A14"/>
    </sheetView>
  </sheetViews>
  <sheetFormatPr defaultColWidth="18.5703125" defaultRowHeight="16.5" customHeight="1" x14ac:dyDescent="0.5"/>
  <cols>
    <col min="1" max="1" width="54" style="48" customWidth="1"/>
    <col min="2" max="2" width="4.85546875" style="48" customWidth="1"/>
    <col min="3" max="3" width="0.7109375" style="14" customWidth="1"/>
    <col min="4" max="4" width="14.7109375" style="14" customWidth="1"/>
    <col min="5" max="5" width="0.7109375" style="14" customWidth="1"/>
    <col min="6" max="6" width="14.7109375" style="14" customWidth="1"/>
    <col min="7" max="7" width="0.7109375" style="14" customWidth="1"/>
    <col min="8" max="8" width="14.7109375" style="14" customWidth="1"/>
    <col min="9" max="9" width="0.85546875" style="14" customWidth="1"/>
    <col min="10" max="10" width="14.7109375" style="14" customWidth="1"/>
    <col min="11" max="11" width="0.85546875" style="14" customWidth="1"/>
    <col min="12" max="12" width="14.7109375" style="14" customWidth="1"/>
    <col min="13" max="21" width="11.42578125" style="48" customWidth="1"/>
    <col min="22" max="16384" width="18.5703125" style="48"/>
  </cols>
  <sheetData>
    <row r="1" spans="1:12" ht="16.5" customHeight="1" x14ac:dyDescent="0.5">
      <c r="A1" s="11" t="s">
        <v>0</v>
      </c>
    </row>
    <row r="2" spans="1:12" ht="16.5" customHeight="1" x14ac:dyDescent="0.5">
      <c r="A2" s="49" t="s">
        <v>245</v>
      </c>
      <c r="B2" s="50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6.5" customHeight="1" x14ac:dyDescent="0.5">
      <c r="A3" s="19" t="s">
        <v>178</v>
      </c>
      <c r="B3" s="50"/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12" ht="16.5" customHeight="1" x14ac:dyDescent="0.5">
      <c r="A4" s="51"/>
      <c r="B4" s="52"/>
      <c r="C4" s="53"/>
      <c r="D4" s="53"/>
      <c r="E4" s="53"/>
      <c r="F4" s="53"/>
      <c r="G4" s="53"/>
      <c r="H4" s="53"/>
      <c r="I4" s="53"/>
      <c r="J4" s="53"/>
      <c r="K4" s="53"/>
      <c r="L4" s="53"/>
    </row>
    <row r="5" spans="1:12" ht="16.5" customHeight="1" x14ac:dyDescent="0.5">
      <c r="A5" s="54"/>
      <c r="B5" s="50"/>
    </row>
    <row r="6" spans="1:12" ht="16.5" customHeight="1" x14ac:dyDescent="0.5">
      <c r="A6" s="54"/>
      <c r="B6" s="50"/>
      <c r="D6" s="34"/>
      <c r="E6" s="34"/>
      <c r="F6" s="34"/>
      <c r="G6" s="120" t="s">
        <v>76</v>
      </c>
      <c r="H6" s="120"/>
      <c r="I6" s="120"/>
      <c r="J6" s="120"/>
      <c r="K6" s="120"/>
      <c r="L6" s="120"/>
    </row>
    <row r="7" spans="1:12" ht="16.5" customHeight="1" x14ac:dyDescent="0.5">
      <c r="A7" s="54"/>
      <c r="B7" s="50"/>
      <c r="C7" s="50"/>
      <c r="D7" s="123" t="s">
        <v>107</v>
      </c>
      <c r="E7" s="123"/>
      <c r="F7" s="123"/>
      <c r="G7" s="123"/>
      <c r="H7" s="123"/>
      <c r="I7" s="123"/>
      <c r="J7" s="123"/>
      <c r="K7" s="123"/>
      <c r="L7" s="123"/>
    </row>
    <row r="8" spans="1:12" s="50" customFormat="1" ht="16.5" customHeight="1" x14ac:dyDescent="0.5">
      <c r="B8" s="55"/>
      <c r="C8" s="28"/>
      <c r="D8" s="18" t="s">
        <v>83</v>
      </c>
      <c r="E8" s="28"/>
      <c r="F8" s="18"/>
      <c r="G8" s="44"/>
      <c r="H8" s="18"/>
      <c r="I8" s="18"/>
      <c r="J8" s="56" t="s">
        <v>108</v>
      </c>
      <c r="K8" s="56"/>
      <c r="L8" s="18"/>
    </row>
    <row r="9" spans="1:12" s="50" customFormat="1" ht="16.5" customHeight="1" x14ac:dyDescent="0.5">
      <c r="B9" s="55"/>
      <c r="C9" s="28"/>
      <c r="D9" s="18" t="s">
        <v>109</v>
      </c>
      <c r="E9" s="28"/>
      <c r="F9" s="18" t="s">
        <v>91</v>
      </c>
      <c r="G9" s="18"/>
      <c r="H9" s="18"/>
      <c r="I9" s="18"/>
      <c r="J9" s="57" t="s">
        <v>110</v>
      </c>
      <c r="K9" s="56"/>
      <c r="L9" s="18" t="s">
        <v>82</v>
      </c>
    </row>
    <row r="10" spans="1:12" s="50" customFormat="1" ht="16.5" customHeight="1" x14ac:dyDescent="0.5">
      <c r="B10" s="16"/>
      <c r="C10" s="28"/>
      <c r="D10" s="23" t="s">
        <v>97</v>
      </c>
      <c r="E10" s="28"/>
      <c r="F10" s="23" t="s">
        <v>111</v>
      </c>
      <c r="G10" s="18"/>
      <c r="H10" s="23" t="s">
        <v>52</v>
      </c>
      <c r="I10" s="18"/>
      <c r="J10" s="23" t="s">
        <v>101</v>
      </c>
      <c r="K10" s="56"/>
      <c r="L10" s="23" t="s">
        <v>102</v>
      </c>
    </row>
    <row r="11" spans="1:12" s="50" customFormat="1" ht="16.5" customHeight="1" x14ac:dyDescent="0.5">
      <c r="A11" s="49"/>
      <c r="B11" s="40"/>
      <c r="C11" s="14"/>
      <c r="D11" s="14"/>
      <c r="E11" s="14"/>
      <c r="F11" s="14"/>
      <c r="G11" s="14"/>
      <c r="H11" s="14"/>
      <c r="I11" s="14"/>
      <c r="J11" s="14"/>
      <c r="K11" s="14"/>
      <c r="L11" s="14"/>
    </row>
    <row r="12" spans="1:12" s="50" customFormat="1" ht="16.5" customHeight="1" x14ac:dyDescent="0.5">
      <c r="A12" s="49" t="s">
        <v>104</v>
      </c>
      <c r="B12" s="40"/>
      <c r="C12" s="14"/>
      <c r="D12" s="5">
        <v>650060</v>
      </c>
      <c r="E12" s="5"/>
      <c r="F12" s="5">
        <v>132612</v>
      </c>
      <c r="G12" s="5"/>
      <c r="H12" s="5">
        <v>-420616</v>
      </c>
      <c r="I12" s="5"/>
      <c r="J12" s="5">
        <v>0</v>
      </c>
      <c r="K12" s="14"/>
      <c r="L12" s="14">
        <f>SUM(J12,H12,F12,D12)</f>
        <v>362056</v>
      </c>
    </row>
    <row r="13" spans="1:12" s="50" customFormat="1" ht="6" customHeight="1" x14ac:dyDescent="0.5">
      <c r="A13" s="49"/>
      <c r="B13" s="40"/>
      <c r="C13" s="14"/>
      <c r="D13" s="14"/>
      <c r="E13" s="14"/>
      <c r="F13" s="14"/>
      <c r="G13" s="18"/>
      <c r="H13" s="14"/>
      <c r="I13" s="18"/>
      <c r="J13" s="14"/>
      <c r="K13" s="18"/>
      <c r="L13" s="14"/>
    </row>
    <row r="14" spans="1:12" s="50" customFormat="1" ht="16.5" customHeight="1" x14ac:dyDescent="0.5">
      <c r="A14" s="49" t="s">
        <v>105</v>
      </c>
      <c r="C14" s="14"/>
      <c r="D14" s="14"/>
      <c r="E14" s="14"/>
      <c r="F14" s="14"/>
      <c r="L14" s="14"/>
    </row>
    <row r="15" spans="1:12" s="50" customFormat="1" ht="16.5" customHeight="1" x14ac:dyDescent="0.5">
      <c r="A15" s="45" t="s">
        <v>112</v>
      </c>
      <c r="B15" s="40"/>
      <c r="C15" s="14"/>
      <c r="D15" s="5">
        <v>0</v>
      </c>
      <c r="E15" s="5"/>
      <c r="F15" s="5">
        <v>0</v>
      </c>
      <c r="G15" s="5"/>
      <c r="H15" s="5">
        <v>-19100</v>
      </c>
      <c r="I15" s="5"/>
      <c r="J15" s="5">
        <v>0</v>
      </c>
      <c r="L15" s="14">
        <f>SUM(H15:K15)</f>
        <v>-19100</v>
      </c>
    </row>
    <row r="16" spans="1:12" ht="16.5" customHeight="1" x14ac:dyDescent="0.5">
      <c r="A16" s="45"/>
      <c r="B16" s="45"/>
      <c r="D16" s="53"/>
      <c r="F16" s="53"/>
      <c r="H16" s="53"/>
      <c r="J16" s="53"/>
      <c r="L16" s="53"/>
    </row>
    <row r="17" spans="1:12" ht="16.5" customHeight="1" thickBot="1" x14ac:dyDescent="0.55000000000000004">
      <c r="A17" s="49" t="s">
        <v>193</v>
      </c>
      <c r="B17" s="40"/>
      <c r="D17" s="42">
        <f>SUM(D12:D15)</f>
        <v>650060</v>
      </c>
      <c r="F17" s="42">
        <f>SUM(F12:F15)</f>
        <v>132612</v>
      </c>
      <c r="H17" s="42">
        <f>SUM(H12:H15)</f>
        <v>-439716</v>
      </c>
      <c r="J17" s="42">
        <f>SUM(J12:J15)</f>
        <v>0</v>
      </c>
      <c r="L17" s="42">
        <f>SUM(L12:L15)</f>
        <v>342956</v>
      </c>
    </row>
    <row r="18" spans="1:12" ht="16.5" customHeight="1" thickTop="1" x14ac:dyDescent="0.5">
      <c r="A18" s="49"/>
      <c r="B18" s="40"/>
    </row>
    <row r="19" spans="1:12" ht="16.5" customHeight="1" x14ac:dyDescent="0.5">
      <c r="A19" s="49"/>
      <c r="B19" s="40"/>
    </row>
    <row r="20" spans="1:12" s="50" customFormat="1" ht="16.5" customHeight="1" x14ac:dyDescent="0.5">
      <c r="A20" s="49" t="s">
        <v>106</v>
      </c>
      <c r="B20" s="40"/>
      <c r="C20" s="14"/>
      <c r="D20" s="14">
        <v>650060</v>
      </c>
      <c r="E20" s="14"/>
      <c r="F20" s="14">
        <v>132612</v>
      </c>
      <c r="G20" s="14"/>
      <c r="H20" s="14">
        <v>-457083</v>
      </c>
      <c r="I20" s="14"/>
      <c r="J20" s="14">
        <v>0</v>
      </c>
      <c r="K20" s="14"/>
      <c r="L20" s="14">
        <f>SUM(J20,H20,F20,D20)</f>
        <v>325589</v>
      </c>
    </row>
    <row r="21" spans="1:12" s="50" customFormat="1" ht="6" customHeight="1" x14ac:dyDescent="0.5">
      <c r="A21" s="49"/>
      <c r="B21" s="40"/>
      <c r="C21" s="14"/>
      <c r="D21" s="14"/>
      <c r="E21" s="14"/>
      <c r="F21" s="14"/>
      <c r="G21" s="18"/>
      <c r="H21" s="14"/>
      <c r="I21" s="18"/>
      <c r="J21" s="14"/>
      <c r="K21" s="18"/>
      <c r="L21" s="14"/>
    </row>
    <row r="22" spans="1:12" s="50" customFormat="1" ht="16.5" customHeight="1" x14ac:dyDescent="0.5">
      <c r="A22" s="49" t="s">
        <v>105</v>
      </c>
      <c r="C22" s="14"/>
      <c r="D22" s="14"/>
      <c r="E22" s="14"/>
      <c r="F22" s="14"/>
      <c r="L22" s="14"/>
    </row>
    <row r="23" spans="1:12" s="50" customFormat="1" ht="16.5" customHeight="1" x14ac:dyDescent="0.5">
      <c r="A23" s="45" t="s">
        <v>112</v>
      </c>
      <c r="B23" s="40"/>
      <c r="C23" s="14"/>
      <c r="D23" s="14">
        <v>0</v>
      </c>
      <c r="E23" s="14"/>
      <c r="F23" s="14">
        <v>0</v>
      </c>
      <c r="G23" s="14"/>
      <c r="H23" s="14">
        <v>-14448</v>
      </c>
      <c r="I23" s="14"/>
      <c r="J23" s="14">
        <v>0</v>
      </c>
      <c r="L23" s="14">
        <f>SUM(H23:K23)</f>
        <v>-14448</v>
      </c>
    </row>
    <row r="24" spans="1:12" ht="16.5" customHeight="1" x14ac:dyDescent="0.5">
      <c r="D24" s="53"/>
      <c r="F24" s="53"/>
      <c r="H24" s="53"/>
      <c r="J24" s="53"/>
      <c r="L24" s="53"/>
    </row>
    <row r="25" spans="1:12" ht="16.5" customHeight="1" thickBot="1" x14ac:dyDescent="0.55000000000000004">
      <c r="A25" s="49" t="s">
        <v>194</v>
      </c>
      <c r="B25" s="40"/>
      <c r="D25" s="42">
        <f>SUM(D20:D23)</f>
        <v>650060</v>
      </c>
      <c r="F25" s="42">
        <f>SUM(F20:F23)</f>
        <v>132612</v>
      </c>
      <c r="H25" s="42">
        <f>SUM(H20:H23)</f>
        <v>-471531</v>
      </c>
      <c r="J25" s="42">
        <f>SUM(J20:J23)</f>
        <v>0</v>
      </c>
      <c r="L25" s="42">
        <f>SUM(L20:L23)</f>
        <v>311141</v>
      </c>
    </row>
    <row r="26" spans="1:12" ht="16.5" customHeight="1" thickTop="1" x14ac:dyDescent="0.5">
      <c r="A26" s="49"/>
      <c r="B26" s="40"/>
    </row>
    <row r="27" spans="1:12" ht="16.5" customHeight="1" x14ac:dyDescent="0.5">
      <c r="A27" s="49"/>
      <c r="B27" s="40"/>
    </row>
    <row r="28" spans="1:12" ht="16.5" customHeight="1" x14ac:dyDescent="0.5">
      <c r="A28" s="49"/>
      <c r="B28" s="40"/>
    </row>
    <row r="29" spans="1:12" ht="16.5" customHeight="1" x14ac:dyDescent="0.5">
      <c r="A29" s="49"/>
      <c r="B29" s="40"/>
    </row>
    <row r="30" spans="1:12" ht="16.5" customHeight="1" x14ac:dyDescent="0.5">
      <c r="A30" s="49"/>
      <c r="B30" s="40"/>
    </row>
    <row r="31" spans="1:12" ht="16.5" customHeight="1" x14ac:dyDescent="0.5">
      <c r="A31" s="49"/>
      <c r="B31" s="40"/>
    </row>
    <row r="32" spans="1:12" ht="16.5" customHeight="1" x14ac:dyDescent="0.5">
      <c r="A32" s="49"/>
      <c r="B32" s="40"/>
    </row>
    <row r="33" spans="1:12" ht="19.899999999999999" customHeight="1" x14ac:dyDescent="0.5">
      <c r="A33" s="49"/>
      <c r="B33" s="40"/>
    </row>
    <row r="34" spans="1:12" ht="22.35" customHeight="1" x14ac:dyDescent="0.5">
      <c r="A34" s="58" t="s">
        <v>30</v>
      </c>
      <c r="B34" s="58"/>
      <c r="C34" s="34"/>
      <c r="D34" s="34"/>
      <c r="E34" s="34"/>
      <c r="F34" s="34"/>
      <c r="G34" s="34"/>
      <c r="H34" s="34"/>
      <c r="I34" s="34"/>
      <c r="J34" s="34"/>
      <c r="K34" s="34"/>
      <c r="L34" s="34"/>
    </row>
    <row r="56" ht="5.45" customHeight="1" x14ac:dyDescent="0.5"/>
    <row r="112" ht="16.899999999999999" customHeight="1" x14ac:dyDescent="0.5"/>
  </sheetData>
  <mergeCells count="2">
    <mergeCell ref="G6:L6"/>
    <mergeCell ref="D7:L7"/>
  </mergeCells>
  <pageMargins left="1" right="1" top="0.5" bottom="0.6" header="0.49" footer="0.4"/>
  <pageSetup paperSize="9" firstPageNumber="10" orientation="landscape" useFirstPageNumber="1" horizontalDpi="1200" verticalDpi="1200" r:id="rId1"/>
  <headerFooter>
    <oddFooter>&amp;R&amp;"Arial,Regular"&amp;9&amp;P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617B6-7952-4FE4-AF27-D4524D8519A3}">
  <sheetPr>
    <tabColor rgb="FFFFC000"/>
  </sheetPr>
  <dimension ref="A1:M116"/>
  <sheetViews>
    <sheetView showZeros="0" zoomScaleNormal="100" zoomScaleSheetLayoutView="85" zoomScalePageLayoutView="70" workbookViewId="0">
      <selection activeCell="G17" sqref="G16:G17"/>
    </sheetView>
  </sheetViews>
  <sheetFormatPr defaultColWidth="9.140625" defaultRowHeight="16.5" customHeight="1" x14ac:dyDescent="0.5"/>
  <cols>
    <col min="1" max="3" width="1.7109375" style="13" customWidth="1"/>
    <col min="4" max="4" width="49" style="13" customWidth="1"/>
    <col min="5" max="5" width="5.85546875" style="12" customWidth="1"/>
    <col min="6" max="6" width="0.7109375" style="13" customWidth="1"/>
    <col min="7" max="7" width="13.140625" style="14" bestFit="1" customWidth="1"/>
    <col min="8" max="8" width="0.7109375" style="14" customWidth="1"/>
    <col min="9" max="9" width="13.140625" style="14" bestFit="1" customWidth="1"/>
    <col min="10" max="10" width="0.7109375" style="14" customWidth="1"/>
    <col min="11" max="11" width="13.140625" style="14" bestFit="1" customWidth="1"/>
    <col min="12" max="12" width="0.7109375" style="14" customWidth="1"/>
    <col min="13" max="13" width="13.140625" style="14" bestFit="1" customWidth="1"/>
    <col min="14" max="14" width="9.140625" style="13" customWidth="1"/>
    <col min="15" max="16384" width="9.140625" style="13"/>
  </cols>
  <sheetData>
    <row r="1" spans="1:13" ht="16.5" customHeight="1" x14ac:dyDescent="0.5">
      <c r="A1" s="11" t="s">
        <v>0</v>
      </c>
      <c r="B1" s="11"/>
      <c r="C1" s="11"/>
      <c r="D1" s="11"/>
    </row>
    <row r="2" spans="1:13" s="11" customFormat="1" ht="16.5" customHeight="1" x14ac:dyDescent="0.5">
      <c r="A2" s="15" t="s">
        <v>113</v>
      </c>
      <c r="B2" s="15"/>
      <c r="C2" s="15"/>
      <c r="D2" s="15"/>
      <c r="E2" s="16"/>
      <c r="F2" s="17"/>
      <c r="G2" s="18"/>
      <c r="H2" s="18"/>
      <c r="I2" s="18"/>
      <c r="J2" s="18"/>
      <c r="K2" s="18"/>
      <c r="L2" s="18"/>
      <c r="M2" s="18"/>
    </row>
    <row r="3" spans="1:13" s="11" customFormat="1" ht="16.5" customHeight="1" x14ac:dyDescent="0.5">
      <c r="A3" s="19" t="s">
        <v>178</v>
      </c>
      <c r="B3" s="20"/>
      <c r="C3" s="20"/>
      <c r="D3" s="20"/>
      <c r="E3" s="21"/>
      <c r="F3" s="22"/>
      <c r="G3" s="23"/>
      <c r="H3" s="23"/>
      <c r="I3" s="23"/>
      <c r="J3" s="23"/>
      <c r="K3" s="23"/>
      <c r="L3" s="23"/>
      <c r="M3" s="23"/>
    </row>
    <row r="4" spans="1:13" s="11" customFormat="1" ht="16.5" customHeight="1" x14ac:dyDescent="0.5">
      <c r="A4" s="15"/>
      <c r="B4" s="15"/>
      <c r="C4" s="15"/>
      <c r="D4" s="15"/>
      <c r="E4" s="16"/>
      <c r="F4" s="17"/>
      <c r="G4" s="24"/>
      <c r="H4" s="24"/>
      <c r="I4" s="24"/>
      <c r="J4" s="24"/>
      <c r="K4" s="24"/>
      <c r="L4" s="24"/>
      <c r="M4" s="24"/>
    </row>
    <row r="5" spans="1:13" s="11" customFormat="1" ht="16.5" customHeight="1" x14ac:dyDescent="0.5">
      <c r="A5" s="15"/>
      <c r="B5" s="15"/>
      <c r="C5" s="15"/>
      <c r="D5" s="15"/>
      <c r="E5" s="16"/>
      <c r="F5" s="17"/>
      <c r="G5" s="18"/>
      <c r="H5" s="18"/>
      <c r="I5" s="18"/>
      <c r="J5" s="18"/>
      <c r="K5" s="18"/>
      <c r="L5" s="18"/>
      <c r="M5" s="18"/>
    </row>
    <row r="6" spans="1:13" s="11" customFormat="1" ht="16.5" customHeight="1" x14ac:dyDescent="0.5">
      <c r="A6" s="15"/>
      <c r="B6" s="15"/>
      <c r="C6" s="15"/>
      <c r="D6" s="15"/>
      <c r="E6" s="16"/>
      <c r="F6" s="17"/>
      <c r="G6" s="120" t="s">
        <v>59</v>
      </c>
      <c r="H6" s="120"/>
      <c r="I6" s="120"/>
      <c r="J6" s="120"/>
      <c r="K6" s="120"/>
      <c r="L6" s="120"/>
      <c r="M6" s="120"/>
    </row>
    <row r="7" spans="1:13" s="11" customFormat="1" ht="16.5" customHeight="1" x14ac:dyDescent="0.5">
      <c r="A7" s="15"/>
      <c r="B7" s="15"/>
      <c r="C7" s="15"/>
      <c r="D7" s="15"/>
      <c r="E7" s="16"/>
      <c r="F7" s="17"/>
      <c r="G7" s="118" t="s">
        <v>3</v>
      </c>
      <c r="H7" s="119"/>
      <c r="I7" s="119"/>
      <c r="J7" s="25"/>
      <c r="K7" s="118" t="s">
        <v>4</v>
      </c>
      <c r="L7" s="119"/>
      <c r="M7" s="119"/>
    </row>
    <row r="8" spans="1:13" s="11" customFormat="1" ht="16.5" customHeight="1" x14ac:dyDescent="0.5">
      <c r="E8" s="12"/>
      <c r="F8" s="12"/>
      <c r="G8" s="121" t="s">
        <v>5</v>
      </c>
      <c r="H8" s="121"/>
      <c r="I8" s="121"/>
      <c r="J8" s="25"/>
      <c r="K8" s="121" t="s">
        <v>5</v>
      </c>
      <c r="L8" s="121"/>
      <c r="M8" s="121"/>
    </row>
    <row r="9" spans="1:13" s="11" customFormat="1" ht="16.5" customHeight="1" x14ac:dyDescent="0.5">
      <c r="E9" s="12"/>
      <c r="F9" s="12"/>
      <c r="G9" s="2" t="s">
        <v>176</v>
      </c>
      <c r="H9" s="14"/>
      <c r="I9" s="2" t="s">
        <v>176</v>
      </c>
      <c r="J9" s="14"/>
      <c r="K9" s="2" t="s">
        <v>176</v>
      </c>
      <c r="L9" s="14"/>
      <c r="M9" s="2" t="s">
        <v>176</v>
      </c>
    </row>
    <row r="10" spans="1:13" s="11" customFormat="1" ht="16.5" customHeight="1" x14ac:dyDescent="0.5">
      <c r="E10" s="26" t="s">
        <v>9</v>
      </c>
      <c r="F10" s="12"/>
      <c r="G10" s="27" t="s">
        <v>10</v>
      </c>
      <c r="H10" s="28"/>
      <c r="I10" s="27" t="s">
        <v>11</v>
      </c>
      <c r="J10" s="28"/>
      <c r="K10" s="27" t="s">
        <v>10</v>
      </c>
      <c r="L10" s="28"/>
      <c r="M10" s="27" t="s">
        <v>11</v>
      </c>
    </row>
    <row r="11" spans="1:13" s="11" customFormat="1" ht="16.5" customHeight="1" x14ac:dyDescent="0.5">
      <c r="A11" s="11" t="s">
        <v>114</v>
      </c>
      <c r="B11" s="29"/>
      <c r="C11" s="13"/>
      <c r="D11" s="13"/>
      <c r="E11" s="30"/>
      <c r="F11" s="16"/>
      <c r="G11" s="31"/>
      <c r="H11" s="18"/>
      <c r="I11" s="31"/>
      <c r="J11" s="18"/>
      <c r="K11" s="31"/>
      <c r="L11" s="18"/>
      <c r="M11" s="31"/>
    </row>
    <row r="12" spans="1:13" s="11" customFormat="1" ht="16.5" customHeight="1" x14ac:dyDescent="0.5">
      <c r="A12" s="13" t="s">
        <v>219</v>
      </c>
      <c r="C12" s="13"/>
      <c r="D12" s="13"/>
      <c r="E12" s="30"/>
      <c r="F12" s="16"/>
      <c r="G12" s="14">
        <v>-14225</v>
      </c>
      <c r="H12" s="31"/>
      <c r="I12" s="3">
        <v>-15208</v>
      </c>
      <c r="J12" s="31"/>
      <c r="K12" s="14">
        <v>-14428</v>
      </c>
      <c r="L12" s="31"/>
      <c r="M12" s="3">
        <v>-19107</v>
      </c>
    </row>
    <row r="13" spans="1:13" ht="16.5" customHeight="1" x14ac:dyDescent="0.5">
      <c r="A13" s="13" t="s">
        <v>115</v>
      </c>
      <c r="B13" s="11"/>
      <c r="E13" s="30"/>
      <c r="F13" s="16"/>
      <c r="G13" s="31"/>
      <c r="H13" s="31"/>
      <c r="I13" s="31"/>
      <c r="J13" s="31"/>
      <c r="K13" s="31"/>
      <c r="L13" s="31"/>
      <c r="M13" s="31"/>
    </row>
    <row r="14" spans="1:13" ht="16.5" customHeight="1" x14ac:dyDescent="0.5">
      <c r="A14" s="11"/>
      <c r="B14" s="13" t="s">
        <v>116</v>
      </c>
      <c r="F14" s="16"/>
      <c r="G14" s="14">
        <v>2218</v>
      </c>
      <c r="H14" s="31"/>
      <c r="I14" s="3">
        <v>13357</v>
      </c>
      <c r="J14" s="31"/>
      <c r="K14" s="14">
        <v>783</v>
      </c>
      <c r="L14" s="31"/>
      <c r="M14" s="3">
        <v>27</v>
      </c>
    </row>
    <row r="15" spans="1:13" ht="16.5" customHeight="1" x14ac:dyDescent="0.5">
      <c r="A15" s="11"/>
      <c r="B15" s="13" t="s">
        <v>152</v>
      </c>
      <c r="E15" s="12">
        <v>14</v>
      </c>
      <c r="F15" s="16"/>
      <c r="G15" s="14">
        <v>-356</v>
      </c>
      <c r="H15" s="31"/>
      <c r="I15" s="3">
        <v>-641</v>
      </c>
      <c r="J15" s="31"/>
      <c r="K15" s="14">
        <v>-329</v>
      </c>
      <c r="L15" s="31"/>
      <c r="M15" s="3">
        <v>-644</v>
      </c>
    </row>
    <row r="16" spans="1:13" ht="16.5" customHeight="1" x14ac:dyDescent="0.5">
      <c r="A16" s="11"/>
      <c r="B16" s="32" t="s">
        <v>146</v>
      </c>
      <c r="F16" s="16"/>
      <c r="G16" s="14">
        <v>584</v>
      </c>
      <c r="H16" s="31"/>
      <c r="I16" s="3">
        <v>228</v>
      </c>
      <c r="J16" s="31"/>
      <c r="K16" s="14">
        <v>602</v>
      </c>
      <c r="L16" s="31"/>
      <c r="M16" s="3">
        <v>236</v>
      </c>
    </row>
    <row r="17" spans="1:13" ht="16.5" customHeight="1" x14ac:dyDescent="0.5">
      <c r="A17" s="11"/>
      <c r="B17" s="13" t="s">
        <v>195</v>
      </c>
      <c r="F17" s="16"/>
      <c r="G17" s="3">
        <v>0</v>
      </c>
      <c r="H17" s="31"/>
      <c r="I17" s="3">
        <v>-400</v>
      </c>
      <c r="J17" s="31"/>
      <c r="K17" s="3">
        <v>0</v>
      </c>
      <c r="L17" s="31"/>
      <c r="M17" s="3">
        <v>0</v>
      </c>
    </row>
    <row r="18" spans="1:13" ht="16.5" customHeight="1" x14ac:dyDescent="0.5">
      <c r="A18" s="11"/>
      <c r="B18" s="32" t="s">
        <v>182</v>
      </c>
      <c r="C18" s="32"/>
      <c r="D18" s="32"/>
      <c r="F18" s="16"/>
      <c r="H18" s="31"/>
      <c r="I18" s="3"/>
      <c r="J18" s="31"/>
      <c r="L18" s="31"/>
      <c r="M18" s="3"/>
    </row>
    <row r="19" spans="1:13" ht="16.5" customHeight="1" x14ac:dyDescent="0.5">
      <c r="A19" s="11"/>
      <c r="B19" s="33"/>
      <c r="C19" s="32" t="s">
        <v>183</v>
      </c>
      <c r="D19" s="32"/>
      <c r="F19" s="16"/>
      <c r="G19" s="3">
        <v>0</v>
      </c>
      <c r="H19" s="31"/>
      <c r="I19" s="3">
        <v>2500</v>
      </c>
      <c r="J19" s="31"/>
      <c r="K19" s="3">
        <v>0</v>
      </c>
      <c r="L19" s="31"/>
      <c r="M19" s="3">
        <v>2500</v>
      </c>
    </row>
    <row r="20" spans="1:13" ht="16.5" customHeight="1" x14ac:dyDescent="0.5">
      <c r="A20" s="11"/>
      <c r="B20" s="32" t="s">
        <v>184</v>
      </c>
      <c r="F20" s="16"/>
      <c r="G20" s="3">
        <v>0</v>
      </c>
      <c r="H20" s="31"/>
      <c r="I20" s="3">
        <v>1093</v>
      </c>
      <c r="J20" s="31"/>
      <c r="K20" s="3">
        <v>0</v>
      </c>
      <c r="L20" s="31"/>
      <c r="M20" s="3">
        <v>0</v>
      </c>
    </row>
    <row r="21" spans="1:13" ht="16.5" customHeight="1" x14ac:dyDescent="0.5">
      <c r="A21" s="11"/>
      <c r="B21" s="13" t="s">
        <v>117</v>
      </c>
      <c r="F21" s="16"/>
      <c r="G21" s="3">
        <v>0</v>
      </c>
      <c r="H21" s="31"/>
      <c r="I21" s="3">
        <v>4206</v>
      </c>
      <c r="J21" s="31"/>
      <c r="K21" s="3">
        <v>0</v>
      </c>
      <c r="L21" s="31"/>
      <c r="M21" s="3">
        <v>0</v>
      </c>
    </row>
    <row r="22" spans="1:13" ht="16.5" customHeight="1" x14ac:dyDescent="0.5">
      <c r="A22" s="11"/>
      <c r="B22" s="33" t="s">
        <v>216</v>
      </c>
      <c r="C22" s="32"/>
      <c r="D22" s="32"/>
      <c r="F22" s="16"/>
      <c r="G22" s="3">
        <v>0</v>
      </c>
      <c r="H22" s="31"/>
      <c r="I22" s="3">
        <v>-105</v>
      </c>
      <c r="J22" s="31"/>
      <c r="K22" s="3">
        <v>0</v>
      </c>
      <c r="L22" s="31"/>
      <c r="M22" s="3">
        <v>0</v>
      </c>
    </row>
    <row r="23" spans="1:13" ht="16.5" customHeight="1" x14ac:dyDescent="0.5">
      <c r="A23" s="11"/>
      <c r="B23" s="33" t="s">
        <v>185</v>
      </c>
      <c r="C23" s="32"/>
      <c r="D23" s="32"/>
      <c r="F23" s="16"/>
      <c r="G23" s="3">
        <v>0</v>
      </c>
      <c r="H23" s="31"/>
      <c r="I23" s="3">
        <v>17</v>
      </c>
      <c r="J23" s="31"/>
      <c r="K23" s="3">
        <v>0</v>
      </c>
      <c r="L23" s="31"/>
      <c r="M23" s="3">
        <v>0</v>
      </c>
    </row>
    <row r="24" spans="1:13" ht="16.5" customHeight="1" x14ac:dyDescent="0.5">
      <c r="A24" s="11"/>
      <c r="B24" s="13" t="s">
        <v>118</v>
      </c>
      <c r="F24" s="16"/>
      <c r="G24" s="3">
        <v>0</v>
      </c>
      <c r="H24" s="31"/>
      <c r="I24" s="3">
        <v>1120</v>
      </c>
      <c r="J24" s="31"/>
      <c r="K24" s="3">
        <v>0</v>
      </c>
      <c r="L24" s="31"/>
      <c r="M24" s="3">
        <v>0</v>
      </c>
    </row>
    <row r="25" spans="1:13" ht="16.5" customHeight="1" x14ac:dyDescent="0.5">
      <c r="A25" s="11"/>
      <c r="B25" s="32" t="s">
        <v>186</v>
      </c>
      <c r="F25" s="16"/>
      <c r="G25" s="3">
        <v>0</v>
      </c>
      <c r="H25" s="31"/>
      <c r="I25" s="3">
        <v>3171</v>
      </c>
      <c r="J25" s="31"/>
      <c r="K25" s="3">
        <v>0</v>
      </c>
      <c r="L25" s="31"/>
      <c r="M25" s="3">
        <v>0</v>
      </c>
    </row>
    <row r="26" spans="1:13" ht="16.5" customHeight="1" x14ac:dyDescent="0.5">
      <c r="A26" s="11"/>
      <c r="B26" s="13" t="s">
        <v>42</v>
      </c>
      <c r="F26" s="16"/>
      <c r="G26" s="3">
        <v>277</v>
      </c>
      <c r="H26" s="31"/>
      <c r="I26" s="3">
        <v>256</v>
      </c>
      <c r="J26" s="31"/>
      <c r="K26" s="14">
        <v>199</v>
      </c>
      <c r="L26" s="31"/>
      <c r="M26" s="3">
        <v>37</v>
      </c>
    </row>
    <row r="27" spans="1:13" ht="16.5" customHeight="1" x14ac:dyDescent="0.5">
      <c r="A27" s="11"/>
      <c r="B27" s="13" t="s">
        <v>119</v>
      </c>
      <c r="E27" s="12" t="s">
        <v>236</v>
      </c>
      <c r="F27" s="16"/>
      <c r="G27" s="3">
        <v>4623</v>
      </c>
      <c r="H27" s="31"/>
      <c r="I27" s="3">
        <v>-2785</v>
      </c>
      <c r="J27" s="31"/>
      <c r="K27" s="14">
        <v>0</v>
      </c>
      <c r="L27" s="31"/>
      <c r="M27" s="3">
        <v>0</v>
      </c>
    </row>
    <row r="28" spans="1:13" ht="16.5" customHeight="1" x14ac:dyDescent="0.5">
      <c r="A28" s="11"/>
      <c r="B28" s="32" t="s">
        <v>187</v>
      </c>
      <c r="F28" s="16"/>
      <c r="G28" s="3">
        <v>0</v>
      </c>
      <c r="H28" s="31"/>
      <c r="I28" s="3">
        <v>-1294</v>
      </c>
      <c r="J28" s="31"/>
      <c r="K28" s="14">
        <v>0</v>
      </c>
      <c r="L28" s="31"/>
      <c r="M28" s="3">
        <v>0</v>
      </c>
    </row>
    <row r="29" spans="1:13" ht="16.5" customHeight="1" x14ac:dyDescent="0.5">
      <c r="A29" s="11"/>
      <c r="B29" s="13" t="s">
        <v>173</v>
      </c>
      <c r="E29" s="12">
        <v>9</v>
      </c>
      <c r="F29" s="16"/>
      <c r="G29" s="3">
        <v>-1040</v>
      </c>
      <c r="I29" s="14">
        <v>0</v>
      </c>
      <c r="K29" s="14">
        <v>-3084</v>
      </c>
      <c r="M29" s="14">
        <v>0</v>
      </c>
    </row>
    <row r="30" spans="1:13" ht="16.5" customHeight="1" x14ac:dyDescent="0.5">
      <c r="F30" s="12"/>
      <c r="H30" s="31"/>
      <c r="J30" s="31"/>
      <c r="L30" s="31"/>
    </row>
    <row r="31" spans="1:13" ht="16.5" customHeight="1" x14ac:dyDescent="0.5">
      <c r="A31" s="13" t="s">
        <v>120</v>
      </c>
      <c r="D31" s="11"/>
      <c r="E31" s="30"/>
      <c r="F31" s="16"/>
      <c r="H31" s="31"/>
      <c r="J31" s="31"/>
      <c r="L31" s="31"/>
    </row>
    <row r="32" spans="1:13" ht="16.5" customHeight="1" x14ac:dyDescent="0.5">
      <c r="A32" s="11"/>
      <c r="B32" s="29" t="s">
        <v>121</v>
      </c>
      <c r="E32" s="30"/>
      <c r="F32" s="16"/>
      <c r="G32" s="14">
        <v>17322</v>
      </c>
      <c r="H32" s="31"/>
      <c r="I32" s="3">
        <v>-25377</v>
      </c>
      <c r="J32" s="31"/>
      <c r="K32" s="14">
        <v>-209</v>
      </c>
      <c r="L32" s="31"/>
      <c r="M32" s="3">
        <v>155</v>
      </c>
    </row>
    <row r="33" spans="1:13" ht="16.5" customHeight="1" x14ac:dyDescent="0.5">
      <c r="A33" s="11"/>
      <c r="B33" s="29" t="s">
        <v>122</v>
      </c>
      <c r="E33" s="30"/>
      <c r="F33" s="16"/>
      <c r="G33" s="14">
        <v>0</v>
      </c>
      <c r="H33" s="31"/>
      <c r="I33" s="3">
        <v>685</v>
      </c>
      <c r="J33" s="31"/>
      <c r="K33" s="14">
        <v>0</v>
      </c>
      <c r="L33" s="31"/>
      <c r="M33" s="3">
        <v>0</v>
      </c>
    </row>
    <row r="34" spans="1:13" ht="16.5" customHeight="1" x14ac:dyDescent="0.5">
      <c r="A34" s="11"/>
      <c r="B34" s="29" t="s">
        <v>224</v>
      </c>
      <c r="E34" s="30"/>
      <c r="F34" s="16"/>
      <c r="G34" s="14">
        <v>-65</v>
      </c>
      <c r="H34" s="31"/>
      <c r="I34" s="3">
        <v>0</v>
      </c>
      <c r="J34" s="31"/>
      <c r="K34" s="14">
        <v>0</v>
      </c>
      <c r="L34" s="31"/>
      <c r="M34" s="3">
        <v>0</v>
      </c>
    </row>
    <row r="35" spans="1:13" ht="16.5" customHeight="1" x14ac:dyDescent="0.5">
      <c r="A35" s="11"/>
      <c r="B35" s="29" t="s">
        <v>123</v>
      </c>
      <c r="E35" s="30"/>
      <c r="F35" s="16"/>
      <c r="G35" s="14">
        <v>-473</v>
      </c>
      <c r="H35" s="31"/>
      <c r="I35" s="3">
        <v>3890</v>
      </c>
      <c r="J35" s="31"/>
      <c r="K35" s="14">
        <v>-382</v>
      </c>
      <c r="L35" s="31"/>
      <c r="M35" s="3">
        <v>-731</v>
      </c>
    </row>
    <row r="36" spans="1:13" ht="16.5" customHeight="1" x14ac:dyDescent="0.5">
      <c r="A36" s="11"/>
      <c r="B36" s="13" t="s">
        <v>124</v>
      </c>
      <c r="E36" s="30"/>
      <c r="F36" s="16"/>
      <c r="G36" s="14">
        <v>-38</v>
      </c>
      <c r="H36" s="31"/>
      <c r="I36" s="3">
        <v>-2811</v>
      </c>
      <c r="J36" s="31"/>
      <c r="K36" s="14">
        <v>89</v>
      </c>
      <c r="L36" s="31"/>
      <c r="M36" s="3">
        <v>-144</v>
      </c>
    </row>
    <row r="37" spans="1:13" ht="16.5" customHeight="1" x14ac:dyDescent="0.5">
      <c r="A37" s="11"/>
      <c r="B37" s="29" t="s">
        <v>241</v>
      </c>
      <c r="E37" s="12">
        <v>8</v>
      </c>
      <c r="F37" s="12"/>
      <c r="G37" s="14">
        <v>-500</v>
      </c>
      <c r="I37" s="14">
        <v>0</v>
      </c>
      <c r="K37" s="14">
        <v>0</v>
      </c>
      <c r="M37" s="14">
        <v>0</v>
      </c>
    </row>
    <row r="38" spans="1:13" ht="16.5" customHeight="1" x14ac:dyDescent="0.5">
      <c r="A38" s="11"/>
      <c r="B38" s="13" t="s">
        <v>125</v>
      </c>
      <c r="E38" s="30"/>
      <c r="F38" s="16"/>
      <c r="G38" s="14">
        <v>174</v>
      </c>
      <c r="H38" s="31"/>
      <c r="I38" s="3">
        <v>-633</v>
      </c>
      <c r="J38" s="31"/>
      <c r="K38" s="14">
        <v>-35</v>
      </c>
      <c r="L38" s="31"/>
      <c r="M38" s="3">
        <v>-201</v>
      </c>
    </row>
    <row r="39" spans="1:13" ht="16.5" customHeight="1" x14ac:dyDescent="0.5">
      <c r="A39" s="11"/>
      <c r="B39" s="29" t="s">
        <v>126</v>
      </c>
      <c r="E39" s="30"/>
      <c r="F39" s="16"/>
      <c r="G39" s="14">
        <v>-13445</v>
      </c>
      <c r="H39" s="31"/>
      <c r="I39" s="3">
        <v>39882</v>
      </c>
      <c r="J39" s="31"/>
      <c r="K39" s="14">
        <v>-975</v>
      </c>
      <c r="L39" s="31"/>
      <c r="M39" s="3">
        <v>731</v>
      </c>
    </row>
    <row r="40" spans="1:13" ht="16.5" customHeight="1" x14ac:dyDescent="0.5">
      <c r="A40" s="11"/>
      <c r="B40" s="29" t="s">
        <v>127</v>
      </c>
      <c r="E40" s="30"/>
      <c r="F40" s="16"/>
      <c r="G40" s="14">
        <v>1165</v>
      </c>
      <c r="H40" s="31"/>
      <c r="I40" s="3">
        <v>-3541</v>
      </c>
      <c r="J40" s="31"/>
      <c r="K40" s="14">
        <v>0</v>
      </c>
      <c r="L40" s="31"/>
      <c r="M40" s="3">
        <v>0</v>
      </c>
    </row>
    <row r="41" spans="1:13" ht="16.5" customHeight="1" x14ac:dyDescent="0.5">
      <c r="A41" s="11"/>
      <c r="B41" s="13" t="s">
        <v>128</v>
      </c>
      <c r="E41" s="30"/>
      <c r="F41" s="16"/>
      <c r="G41" s="14">
        <v>-1103</v>
      </c>
      <c r="H41" s="31"/>
      <c r="I41" s="3">
        <v>2849</v>
      </c>
      <c r="J41" s="31"/>
      <c r="K41" s="14">
        <v>-1</v>
      </c>
      <c r="L41" s="31"/>
      <c r="M41" s="3">
        <v>0</v>
      </c>
    </row>
    <row r="42" spans="1:13" ht="16.5" customHeight="1" x14ac:dyDescent="0.5">
      <c r="A42" s="11"/>
      <c r="B42" s="13" t="s">
        <v>129</v>
      </c>
      <c r="E42" s="30"/>
      <c r="F42" s="16"/>
      <c r="G42" s="14">
        <v>-18</v>
      </c>
      <c r="H42" s="31"/>
      <c r="I42" s="3">
        <v>32</v>
      </c>
      <c r="J42" s="31"/>
      <c r="K42" s="14">
        <v>98</v>
      </c>
      <c r="L42" s="31"/>
      <c r="M42" s="3">
        <v>172</v>
      </c>
    </row>
    <row r="43" spans="1:13" ht="16.5" customHeight="1" x14ac:dyDescent="0.5">
      <c r="A43" s="11"/>
      <c r="B43" s="29" t="s">
        <v>225</v>
      </c>
      <c r="E43" s="30"/>
      <c r="F43" s="16"/>
      <c r="G43" s="34">
        <v>1</v>
      </c>
      <c r="H43" s="31"/>
      <c r="I43" s="4">
        <v>0</v>
      </c>
      <c r="J43" s="31"/>
      <c r="K43" s="34">
        <v>1</v>
      </c>
      <c r="L43" s="31"/>
      <c r="M43" s="4">
        <v>0</v>
      </c>
    </row>
    <row r="44" spans="1:13" ht="16.5" customHeight="1" x14ac:dyDescent="0.5">
      <c r="A44" s="11"/>
      <c r="B44" s="29"/>
      <c r="E44" s="30"/>
      <c r="F44" s="16"/>
      <c r="G44" s="31"/>
      <c r="H44" s="18"/>
      <c r="I44" s="31"/>
      <c r="J44" s="18"/>
      <c r="K44" s="31"/>
      <c r="L44" s="18"/>
      <c r="M44" s="31"/>
    </row>
    <row r="45" spans="1:13" ht="16.5" customHeight="1" x14ac:dyDescent="0.5">
      <c r="A45" s="13" t="s">
        <v>154</v>
      </c>
      <c r="E45" s="30"/>
      <c r="F45" s="16"/>
      <c r="G45" s="14">
        <f>SUM(G12:G43)</f>
        <v>-4899</v>
      </c>
      <c r="I45" s="14">
        <f>SUM(I12:I43)</f>
        <v>20491</v>
      </c>
      <c r="K45" s="14">
        <f>SUM(K12:K43)</f>
        <v>-17671</v>
      </c>
      <c r="M45" s="14">
        <f>SUM(M12:M43)</f>
        <v>-16969</v>
      </c>
    </row>
    <row r="46" spans="1:13" ht="16.5" customHeight="1" x14ac:dyDescent="0.5">
      <c r="A46" s="35" t="s">
        <v>130</v>
      </c>
      <c r="D46" s="13" t="s">
        <v>149</v>
      </c>
      <c r="E46" s="30"/>
      <c r="F46" s="16"/>
      <c r="G46" s="14">
        <v>364</v>
      </c>
      <c r="H46" s="18"/>
      <c r="I46" s="3">
        <v>641</v>
      </c>
      <c r="J46" s="18"/>
      <c r="K46" s="14">
        <v>331</v>
      </c>
      <c r="L46" s="18"/>
      <c r="M46" s="3">
        <v>449</v>
      </c>
    </row>
    <row r="47" spans="1:13" ht="16.5" customHeight="1" x14ac:dyDescent="0.5">
      <c r="A47" s="35"/>
      <c r="D47" s="13" t="s">
        <v>131</v>
      </c>
      <c r="E47" s="30"/>
      <c r="F47" s="16"/>
      <c r="G47" s="14">
        <v>0</v>
      </c>
      <c r="H47" s="18"/>
      <c r="I47" s="3">
        <v>133</v>
      </c>
      <c r="J47" s="18"/>
      <c r="K47" s="14">
        <v>0</v>
      </c>
      <c r="L47" s="18"/>
      <c r="M47" s="3">
        <v>0</v>
      </c>
    </row>
    <row r="48" spans="1:13" ht="16.5" customHeight="1" x14ac:dyDescent="0.5">
      <c r="A48" s="35" t="s">
        <v>132</v>
      </c>
      <c r="D48" s="13" t="s">
        <v>133</v>
      </c>
      <c r="E48" s="30"/>
      <c r="F48" s="16"/>
      <c r="G48" s="14">
        <v>-589</v>
      </c>
      <c r="I48" s="3">
        <v>-212</v>
      </c>
      <c r="K48" s="14">
        <v>-245</v>
      </c>
      <c r="M48" s="3">
        <v>0</v>
      </c>
    </row>
    <row r="49" spans="1:13" ht="16.5" customHeight="1" x14ac:dyDescent="0.5">
      <c r="A49" s="35"/>
      <c r="D49" s="13" t="s">
        <v>134</v>
      </c>
      <c r="E49" s="30"/>
      <c r="F49" s="16"/>
      <c r="G49" s="34">
        <v>-802</v>
      </c>
      <c r="H49" s="18"/>
      <c r="I49" s="4">
        <v>-4326</v>
      </c>
      <c r="J49" s="18"/>
      <c r="K49" s="34">
        <v>-3</v>
      </c>
      <c r="L49" s="18"/>
      <c r="M49" s="4">
        <v>-5</v>
      </c>
    </row>
    <row r="50" spans="1:13" ht="16.5" customHeight="1" x14ac:dyDescent="0.5">
      <c r="A50" s="11"/>
      <c r="D50" s="11"/>
      <c r="E50" s="30"/>
      <c r="F50" s="16"/>
      <c r="G50" s="31"/>
      <c r="H50" s="18"/>
      <c r="I50" s="31"/>
      <c r="J50" s="18"/>
      <c r="K50" s="31"/>
      <c r="L50" s="18"/>
      <c r="M50" s="31"/>
    </row>
    <row r="51" spans="1:13" ht="16.5" customHeight="1" x14ac:dyDescent="0.5">
      <c r="A51" s="13" t="s">
        <v>135</v>
      </c>
      <c r="E51" s="30"/>
      <c r="F51" s="16"/>
      <c r="G51" s="34">
        <f>SUM(G45:G49)</f>
        <v>-5926</v>
      </c>
      <c r="I51" s="34">
        <f>SUM(I45:I49)</f>
        <v>16727</v>
      </c>
      <c r="K51" s="34">
        <f>SUM(K45:K49)</f>
        <v>-17588</v>
      </c>
      <c r="M51" s="34">
        <f>SUM(M45:M49)</f>
        <v>-16525</v>
      </c>
    </row>
    <row r="52" spans="1:13" ht="16.149999999999999" customHeight="1" x14ac:dyDescent="0.5">
      <c r="A52" s="11"/>
      <c r="E52" s="30"/>
      <c r="F52" s="16"/>
    </row>
    <row r="53" spans="1:13" ht="16.149999999999999" customHeight="1" x14ac:dyDescent="0.5">
      <c r="A53" s="11"/>
      <c r="E53" s="30"/>
      <c r="F53" s="16"/>
    </row>
    <row r="54" spans="1:13" ht="16.149999999999999" customHeight="1" x14ac:dyDescent="0.5">
      <c r="A54" s="11"/>
      <c r="E54" s="30"/>
      <c r="F54" s="16"/>
    </row>
    <row r="55" spans="1:13" ht="16.149999999999999" customHeight="1" x14ac:dyDescent="0.5">
      <c r="A55" s="11"/>
      <c r="E55" s="30"/>
      <c r="F55" s="16"/>
    </row>
    <row r="56" spans="1:13" ht="16.149999999999999" customHeight="1" x14ac:dyDescent="0.5">
      <c r="A56" s="11"/>
      <c r="E56" s="30"/>
      <c r="F56" s="16"/>
    </row>
    <row r="57" spans="1:13" ht="12" x14ac:dyDescent="0.5">
      <c r="A57" s="11"/>
      <c r="E57" s="30"/>
      <c r="F57" s="16"/>
    </row>
    <row r="58" spans="1:13" ht="22.35" customHeight="1" x14ac:dyDescent="0.5">
      <c r="A58" s="36" t="s">
        <v>30</v>
      </c>
      <c r="B58" s="36"/>
      <c r="C58" s="36"/>
      <c r="D58" s="36"/>
      <c r="E58" s="37"/>
      <c r="F58" s="21"/>
      <c r="G58" s="34"/>
      <c r="H58" s="34"/>
      <c r="I58" s="34"/>
      <c r="J58" s="34"/>
      <c r="K58" s="34"/>
      <c r="L58" s="34"/>
      <c r="M58" s="34"/>
    </row>
    <row r="59" spans="1:13" ht="16.5" customHeight="1" x14ac:dyDescent="0.5">
      <c r="A59" s="11" t="s">
        <v>0</v>
      </c>
      <c r="B59" s="11"/>
      <c r="C59" s="11"/>
      <c r="D59" s="11"/>
      <c r="E59" s="30"/>
      <c r="F59" s="16"/>
      <c r="G59" s="18"/>
      <c r="H59" s="18"/>
      <c r="I59" s="18"/>
      <c r="J59" s="18"/>
      <c r="K59" s="18"/>
      <c r="L59" s="18"/>
      <c r="M59" s="18"/>
    </row>
    <row r="60" spans="1:13" ht="16.5" customHeight="1" x14ac:dyDescent="0.5">
      <c r="A60" s="15" t="s">
        <v>244</v>
      </c>
      <c r="B60" s="11"/>
      <c r="C60" s="11"/>
      <c r="D60" s="11"/>
      <c r="E60" s="30"/>
      <c r="F60" s="16"/>
      <c r="G60" s="18"/>
      <c r="H60" s="18"/>
      <c r="I60" s="18"/>
      <c r="J60" s="18"/>
      <c r="K60" s="18"/>
      <c r="L60" s="18"/>
      <c r="M60" s="18"/>
    </row>
    <row r="61" spans="1:13" s="11" customFormat="1" ht="16.5" customHeight="1" x14ac:dyDescent="0.5">
      <c r="A61" s="38" t="str">
        <f>A3</f>
        <v>For the six-month period ended 30 June 2025</v>
      </c>
      <c r="B61" s="38"/>
      <c r="C61" s="38"/>
      <c r="D61" s="38"/>
      <c r="E61" s="37"/>
      <c r="F61" s="21"/>
      <c r="G61" s="23"/>
      <c r="H61" s="23"/>
      <c r="I61" s="23"/>
      <c r="J61" s="23"/>
      <c r="K61" s="23"/>
      <c r="L61" s="23"/>
      <c r="M61" s="23"/>
    </row>
    <row r="62" spans="1:13" ht="16.5" customHeight="1" x14ac:dyDescent="0.5">
      <c r="E62" s="30"/>
      <c r="F62" s="16"/>
      <c r="G62" s="18"/>
      <c r="H62" s="18"/>
      <c r="I62" s="18"/>
      <c r="J62" s="18"/>
      <c r="K62" s="18"/>
      <c r="L62" s="18"/>
      <c r="M62" s="18"/>
    </row>
    <row r="63" spans="1:13" ht="16.5" customHeight="1" x14ac:dyDescent="0.5">
      <c r="E63" s="30"/>
      <c r="F63" s="16"/>
      <c r="G63" s="18"/>
      <c r="H63" s="18"/>
      <c r="I63" s="18"/>
      <c r="J63" s="18"/>
      <c r="K63" s="18"/>
      <c r="L63" s="18"/>
      <c r="M63" s="18"/>
    </row>
    <row r="64" spans="1:13" ht="16.5" customHeight="1" x14ac:dyDescent="0.5">
      <c r="E64" s="16"/>
      <c r="F64" s="17"/>
      <c r="G64" s="120" t="s">
        <v>59</v>
      </c>
      <c r="H64" s="120"/>
      <c r="I64" s="120"/>
      <c r="J64" s="120"/>
      <c r="K64" s="120"/>
      <c r="L64" s="120"/>
      <c r="M64" s="120"/>
    </row>
    <row r="65" spans="1:13" ht="16.5" customHeight="1" x14ac:dyDescent="0.5">
      <c r="E65" s="16"/>
      <c r="F65" s="17"/>
      <c r="G65" s="118" t="s">
        <v>3</v>
      </c>
      <c r="H65" s="119"/>
      <c r="I65" s="119"/>
      <c r="J65" s="25"/>
      <c r="K65" s="118" t="s">
        <v>4</v>
      </c>
      <c r="L65" s="119"/>
      <c r="M65" s="119"/>
    </row>
    <row r="66" spans="1:13" ht="16.5" customHeight="1" x14ac:dyDescent="0.5">
      <c r="F66" s="12"/>
      <c r="G66" s="121" t="s">
        <v>5</v>
      </c>
      <c r="H66" s="121"/>
      <c r="I66" s="121"/>
      <c r="J66" s="25"/>
      <c r="K66" s="121" t="s">
        <v>5</v>
      </c>
      <c r="L66" s="121"/>
      <c r="M66" s="121"/>
    </row>
    <row r="67" spans="1:13" ht="16.5" customHeight="1" x14ac:dyDescent="0.5">
      <c r="F67" s="12"/>
      <c r="G67" s="2" t="s">
        <v>176</v>
      </c>
      <c r="I67" s="2" t="s">
        <v>176</v>
      </c>
      <c r="K67" s="2" t="s">
        <v>176</v>
      </c>
      <c r="M67" s="2" t="s">
        <v>176</v>
      </c>
    </row>
    <row r="68" spans="1:13" ht="16.5" customHeight="1" x14ac:dyDescent="0.5">
      <c r="E68" s="26" t="s">
        <v>9</v>
      </c>
      <c r="F68" s="12"/>
      <c r="G68" s="27" t="s">
        <v>10</v>
      </c>
      <c r="H68" s="28"/>
      <c r="I68" s="27" t="s">
        <v>11</v>
      </c>
      <c r="J68" s="28"/>
      <c r="K68" s="27" t="s">
        <v>10</v>
      </c>
      <c r="L68" s="28"/>
      <c r="M68" s="27" t="s">
        <v>11</v>
      </c>
    </row>
    <row r="69" spans="1:13" ht="16.5" customHeight="1" x14ac:dyDescent="0.5">
      <c r="A69" s="11" t="s">
        <v>136</v>
      </c>
      <c r="B69" s="11"/>
      <c r="C69" s="11"/>
      <c r="D69" s="11"/>
      <c r="F69" s="12"/>
    </row>
    <row r="70" spans="1:13" ht="16.5" customHeight="1" x14ac:dyDescent="0.5">
      <c r="A70" s="13" t="s">
        <v>159</v>
      </c>
      <c r="E70" s="40"/>
      <c r="F70" s="40"/>
      <c r="G70" s="14">
        <v>-1423</v>
      </c>
      <c r="I70" s="3">
        <v>-1462</v>
      </c>
      <c r="K70" s="14">
        <v>-77</v>
      </c>
      <c r="M70" s="3">
        <v>-149</v>
      </c>
    </row>
    <row r="71" spans="1:13" ht="16.5" customHeight="1" x14ac:dyDescent="0.5">
      <c r="A71" s="13" t="s">
        <v>207</v>
      </c>
      <c r="E71" s="40"/>
      <c r="F71" s="40"/>
      <c r="G71" s="14">
        <v>0</v>
      </c>
      <c r="I71" s="3">
        <v>2031</v>
      </c>
      <c r="K71" s="14">
        <v>0</v>
      </c>
      <c r="M71" s="3">
        <v>0</v>
      </c>
    </row>
    <row r="72" spans="1:13" ht="16.5" customHeight="1" x14ac:dyDescent="0.5">
      <c r="A72" s="41" t="s">
        <v>160</v>
      </c>
      <c r="E72" s="40">
        <v>12</v>
      </c>
      <c r="F72" s="40"/>
      <c r="G72" s="14">
        <v>-12</v>
      </c>
      <c r="I72" s="3">
        <v>-49</v>
      </c>
      <c r="K72" s="14">
        <v>-12</v>
      </c>
      <c r="M72" s="3">
        <v>-49</v>
      </c>
    </row>
    <row r="73" spans="1:13" ht="16.5" customHeight="1" x14ac:dyDescent="0.5">
      <c r="A73" s="41" t="s">
        <v>190</v>
      </c>
      <c r="E73" s="40"/>
      <c r="F73" s="40"/>
      <c r="G73" s="14">
        <v>0</v>
      </c>
      <c r="I73" s="3">
        <v>189</v>
      </c>
      <c r="K73" s="14">
        <v>0</v>
      </c>
      <c r="M73" s="3" t="s">
        <v>15</v>
      </c>
    </row>
    <row r="74" spans="1:13" ht="16.149999999999999" customHeight="1" x14ac:dyDescent="0.5">
      <c r="A74" s="41" t="s">
        <v>162</v>
      </c>
      <c r="E74" s="128">
        <v>18.399999999999999</v>
      </c>
      <c r="F74" s="40"/>
      <c r="G74" s="14">
        <v>0</v>
      </c>
      <c r="I74" s="14">
        <v>0</v>
      </c>
      <c r="K74" s="14">
        <v>10000</v>
      </c>
      <c r="M74" s="14">
        <v>0</v>
      </c>
    </row>
    <row r="75" spans="1:13" ht="16.5" customHeight="1" x14ac:dyDescent="0.5">
      <c r="A75" s="33" t="s">
        <v>227</v>
      </c>
      <c r="E75" s="128">
        <v>18.399999999999999</v>
      </c>
      <c r="F75" s="40"/>
      <c r="G75" s="14">
        <v>0</v>
      </c>
      <c r="I75" s="3">
        <v>0</v>
      </c>
      <c r="K75" s="14">
        <v>-60000</v>
      </c>
      <c r="M75" s="3">
        <v>-53000</v>
      </c>
    </row>
    <row r="76" spans="1:13" ht="16.149999999999999" customHeight="1" x14ac:dyDescent="0.5">
      <c r="A76" s="13" t="s">
        <v>161</v>
      </c>
      <c r="E76" s="40"/>
      <c r="F76" s="40"/>
      <c r="G76" s="14">
        <v>0</v>
      </c>
      <c r="I76" s="3">
        <v>-4330</v>
      </c>
      <c r="K76" s="14">
        <v>0</v>
      </c>
      <c r="M76" s="3">
        <v>0</v>
      </c>
    </row>
    <row r="77" spans="1:13" ht="16.5" customHeight="1" x14ac:dyDescent="0.5">
      <c r="A77" s="41" t="s">
        <v>189</v>
      </c>
      <c r="E77" s="40"/>
      <c r="F77" s="40"/>
      <c r="G77" s="14">
        <v>0</v>
      </c>
      <c r="I77" s="3">
        <v>6508</v>
      </c>
      <c r="K77" s="14">
        <v>0</v>
      </c>
      <c r="M77" s="3">
        <v>0</v>
      </c>
    </row>
    <row r="78" spans="1:13" ht="16.5" customHeight="1" x14ac:dyDescent="0.5">
      <c r="A78" s="41" t="s">
        <v>203</v>
      </c>
      <c r="B78" s="41"/>
      <c r="C78" s="41"/>
      <c r="D78" s="41"/>
      <c r="E78" s="40"/>
      <c r="F78" s="40"/>
    </row>
    <row r="79" spans="1:13" ht="16.5" customHeight="1" x14ac:dyDescent="0.5">
      <c r="A79" s="41"/>
      <c r="B79" s="41" t="s">
        <v>188</v>
      </c>
      <c r="C79" s="41"/>
      <c r="D79" s="41"/>
      <c r="E79" s="40"/>
      <c r="F79" s="40"/>
      <c r="G79" s="14">
        <v>0</v>
      </c>
      <c r="I79" s="3">
        <v>-52769</v>
      </c>
      <c r="K79" s="14">
        <v>0</v>
      </c>
      <c r="M79" s="14" t="s">
        <v>15</v>
      </c>
    </row>
    <row r="80" spans="1:13" ht="16.5" customHeight="1" x14ac:dyDescent="0.5">
      <c r="A80" s="41" t="s">
        <v>163</v>
      </c>
      <c r="E80" s="40">
        <v>9</v>
      </c>
      <c r="F80" s="40"/>
      <c r="G80" s="14">
        <v>200</v>
      </c>
      <c r="I80" s="3">
        <v>525</v>
      </c>
      <c r="K80" s="14">
        <v>0</v>
      </c>
      <c r="M80" s="3">
        <v>0</v>
      </c>
    </row>
    <row r="81" spans="1:13" ht="16.5" customHeight="1" x14ac:dyDescent="0.5">
      <c r="A81" s="41" t="s">
        <v>164</v>
      </c>
      <c r="E81" s="40">
        <v>9</v>
      </c>
      <c r="F81" s="40"/>
      <c r="G81" s="34">
        <v>4</v>
      </c>
      <c r="I81" s="4">
        <v>1814</v>
      </c>
      <c r="K81" s="34">
        <v>0</v>
      </c>
      <c r="M81" s="4">
        <v>0</v>
      </c>
    </row>
    <row r="82" spans="1:13" ht="16.5" customHeight="1" x14ac:dyDescent="0.5">
      <c r="A82" s="41"/>
      <c r="E82" s="40"/>
      <c r="F82" s="40"/>
    </row>
    <row r="83" spans="1:13" ht="16.5" customHeight="1" x14ac:dyDescent="0.5">
      <c r="A83" s="13" t="s">
        <v>229</v>
      </c>
      <c r="B83" s="41"/>
      <c r="C83" s="41"/>
      <c r="D83" s="41"/>
      <c r="E83" s="40"/>
      <c r="F83" s="40"/>
      <c r="G83" s="34">
        <f>SUM(G70:G81)</f>
        <v>-1231</v>
      </c>
      <c r="I83" s="34">
        <f>SUM(I70:I81)</f>
        <v>-47543</v>
      </c>
      <c r="K83" s="34">
        <f>SUM(K70:K76)</f>
        <v>-50089</v>
      </c>
      <c r="M83" s="34">
        <f>SUM(M70:M81)</f>
        <v>-53198</v>
      </c>
    </row>
    <row r="84" spans="1:13" ht="16.5" customHeight="1" x14ac:dyDescent="0.5">
      <c r="A84" s="41"/>
      <c r="B84" s="41"/>
      <c r="C84" s="41"/>
      <c r="D84" s="41"/>
      <c r="F84" s="12"/>
      <c r="L84" s="65"/>
    </row>
    <row r="85" spans="1:13" ht="16.5" customHeight="1" x14ac:dyDescent="0.5">
      <c r="A85" s="11" t="s">
        <v>137</v>
      </c>
      <c r="B85" s="11"/>
      <c r="C85" s="11"/>
      <c r="D85" s="11"/>
      <c r="F85" s="12"/>
      <c r="L85" s="65"/>
    </row>
    <row r="86" spans="1:13" ht="16.5" customHeight="1" x14ac:dyDescent="0.5">
      <c r="A86" s="39" t="s">
        <v>213</v>
      </c>
      <c r="B86" s="11"/>
      <c r="C86" s="11"/>
      <c r="D86" s="11"/>
      <c r="E86" s="12">
        <v>18.5</v>
      </c>
      <c r="F86" s="12"/>
      <c r="G86" s="14">
        <v>0</v>
      </c>
      <c r="I86" s="3">
        <v>1500</v>
      </c>
      <c r="K86" s="14">
        <v>0</v>
      </c>
      <c r="L86" s="65"/>
      <c r="M86" s="14">
        <v>0</v>
      </c>
    </row>
    <row r="87" spans="1:13" ht="16.5" customHeight="1" x14ac:dyDescent="0.5">
      <c r="A87" s="39" t="s">
        <v>208</v>
      </c>
      <c r="B87" s="11"/>
      <c r="C87" s="11"/>
      <c r="D87" s="11"/>
      <c r="E87" s="12">
        <v>18.5</v>
      </c>
      <c r="F87" s="12"/>
      <c r="G87" s="14">
        <v>-1500</v>
      </c>
      <c r="I87" s="3">
        <v>0</v>
      </c>
      <c r="K87" s="14">
        <v>0</v>
      </c>
      <c r="L87" s="65"/>
      <c r="M87" s="14">
        <v>0</v>
      </c>
    </row>
    <row r="88" spans="1:13" ht="16.5" customHeight="1" x14ac:dyDescent="0.5">
      <c r="A88" s="39" t="s">
        <v>147</v>
      </c>
      <c r="B88" s="39"/>
      <c r="C88" s="39"/>
      <c r="D88" s="39"/>
      <c r="E88" s="40"/>
      <c r="F88" s="12"/>
      <c r="G88" s="34">
        <v>-935</v>
      </c>
      <c r="I88" s="4">
        <v>-1323</v>
      </c>
      <c r="K88" s="34">
        <v>-379</v>
      </c>
      <c r="M88" s="34">
        <v>0</v>
      </c>
    </row>
    <row r="89" spans="1:13" ht="16.5" customHeight="1" x14ac:dyDescent="0.5">
      <c r="B89" s="41"/>
      <c r="C89" s="41"/>
      <c r="D89" s="41"/>
      <c r="E89" s="40"/>
      <c r="F89" s="12"/>
    </row>
    <row r="90" spans="1:13" ht="16.5" customHeight="1" x14ac:dyDescent="0.5">
      <c r="A90" s="41" t="s">
        <v>204</v>
      </c>
      <c r="B90" s="41"/>
      <c r="C90" s="41"/>
      <c r="D90" s="41"/>
      <c r="F90" s="12"/>
      <c r="G90" s="34">
        <f>SUM(G86:G88)</f>
        <v>-2435</v>
      </c>
      <c r="I90" s="34">
        <f>SUM(I86:I88)</f>
        <v>177</v>
      </c>
      <c r="K90" s="34">
        <f>SUM(K88:K88)</f>
        <v>-379</v>
      </c>
      <c r="M90" s="34">
        <f>SUM(M86:M88)</f>
        <v>0</v>
      </c>
    </row>
    <row r="91" spans="1:13" ht="16.5" customHeight="1" x14ac:dyDescent="0.5">
      <c r="A91" s="41"/>
      <c r="B91" s="41"/>
      <c r="C91" s="41"/>
      <c r="D91" s="41"/>
      <c r="F91" s="12"/>
    </row>
    <row r="93" spans="1:13" ht="16.5" customHeight="1" x14ac:dyDescent="0.5">
      <c r="A93" s="15" t="s">
        <v>226</v>
      </c>
      <c r="B93" s="41"/>
      <c r="C93" s="41"/>
      <c r="D93" s="41"/>
      <c r="F93" s="12"/>
      <c r="G93" s="14">
        <f>SUM(G90,G83,G51)</f>
        <v>-9592</v>
      </c>
      <c r="I93" s="14">
        <f>SUM(I90,I83,I51)</f>
        <v>-30639</v>
      </c>
      <c r="K93" s="14">
        <f>SUM(K90,K83,K51)</f>
        <v>-68056</v>
      </c>
      <c r="M93" s="14">
        <f>SUM(M90,M83,M51)</f>
        <v>-69723</v>
      </c>
    </row>
    <row r="94" spans="1:13" ht="16.5" customHeight="1" x14ac:dyDescent="0.5">
      <c r="A94" s="41" t="s">
        <v>138</v>
      </c>
      <c r="B94" s="41"/>
      <c r="C94" s="41"/>
      <c r="D94" s="41"/>
      <c r="F94" s="12"/>
      <c r="G94" s="34">
        <v>182484</v>
      </c>
      <c r="I94" s="4">
        <v>269095</v>
      </c>
      <c r="K94" s="34">
        <v>165467</v>
      </c>
      <c r="M94" s="4">
        <v>180796</v>
      </c>
    </row>
    <row r="95" spans="1:13" ht="16.5" customHeight="1" x14ac:dyDescent="0.5">
      <c r="B95" s="41"/>
      <c r="C95" s="41"/>
      <c r="D95" s="41"/>
      <c r="E95" s="40"/>
      <c r="F95" s="12"/>
    </row>
    <row r="96" spans="1:13" ht="16.5" customHeight="1" thickBot="1" x14ac:dyDescent="0.55000000000000004">
      <c r="A96" s="15" t="s">
        <v>139</v>
      </c>
      <c r="B96" s="41"/>
      <c r="C96" s="41"/>
      <c r="D96" s="41"/>
      <c r="F96" s="12"/>
      <c r="G96" s="42">
        <f>SUM(G93:G95)</f>
        <v>172892</v>
      </c>
      <c r="I96" s="42">
        <f>SUM(I93:I95)</f>
        <v>238456</v>
      </c>
      <c r="K96" s="42">
        <f>SUM(K93:K95)</f>
        <v>97411</v>
      </c>
      <c r="M96" s="42">
        <f>SUM(M93:M95)</f>
        <v>111073</v>
      </c>
    </row>
    <row r="97" spans="1:13" ht="16.5" customHeight="1" thickTop="1" x14ac:dyDescent="0.5">
      <c r="A97" s="15"/>
      <c r="B97" s="41"/>
      <c r="C97" s="41"/>
      <c r="D97" s="41"/>
      <c r="F97" s="12"/>
    </row>
    <row r="98" spans="1:13" ht="16.5" customHeight="1" x14ac:dyDescent="0.5">
      <c r="A98" s="15"/>
      <c r="B98" s="41"/>
      <c r="C98" s="41"/>
      <c r="D98" s="41"/>
      <c r="F98" s="12"/>
    </row>
    <row r="99" spans="1:13" ht="16.5" customHeight="1" x14ac:dyDescent="0.5">
      <c r="A99" s="15" t="s">
        <v>140</v>
      </c>
      <c r="B99" s="15"/>
      <c r="C99" s="15"/>
      <c r="D99" s="15"/>
      <c r="E99" s="16"/>
      <c r="F99" s="17"/>
      <c r="G99" s="18"/>
      <c r="H99" s="18"/>
      <c r="I99" s="18"/>
      <c r="J99" s="18"/>
      <c r="K99" s="18"/>
      <c r="L99" s="18"/>
      <c r="M99" s="18"/>
    </row>
    <row r="100" spans="1:13" ht="16.5" customHeight="1" x14ac:dyDescent="0.5">
      <c r="A100" s="15"/>
      <c r="B100" s="15"/>
      <c r="C100" s="15"/>
      <c r="D100" s="15"/>
      <c r="E100" s="16"/>
      <c r="F100" s="17"/>
      <c r="G100" s="18"/>
      <c r="H100" s="18"/>
      <c r="I100" s="18"/>
      <c r="J100" s="18"/>
      <c r="K100" s="18"/>
      <c r="L100" s="18"/>
      <c r="M100" s="18"/>
    </row>
    <row r="101" spans="1:13" ht="16.5" customHeight="1" x14ac:dyDescent="0.5">
      <c r="A101" s="43" t="s">
        <v>191</v>
      </c>
      <c r="B101" s="41"/>
      <c r="C101" s="16"/>
      <c r="D101" s="16"/>
      <c r="E101" s="44"/>
      <c r="F101" s="44"/>
      <c r="G101" s="44"/>
      <c r="H101" s="18"/>
      <c r="I101" s="44"/>
      <c r="J101" s="18"/>
      <c r="K101" s="18"/>
      <c r="L101" s="18"/>
      <c r="M101" s="18"/>
    </row>
    <row r="102" spans="1:13" ht="16.5" customHeight="1" x14ac:dyDescent="0.5">
      <c r="A102" s="41"/>
      <c r="B102" s="41"/>
      <c r="C102" s="16"/>
      <c r="D102" s="17"/>
      <c r="E102" s="18"/>
      <c r="F102" s="18"/>
      <c r="G102" s="18"/>
      <c r="H102" s="18"/>
    </row>
    <row r="103" spans="1:13" ht="16.5" customHeight="1" x14ac:dyDescent="0.5">
      <c r="A103" s="45" t="s">
        <v>141</v>
      </c>
      <c r="C103" s="16"/>
      <c r="D103" s="17"/>
      <c r="E103" s="13"/>
      <c r="G103" s="14">
        <v>0</v>
      </c>
      <c r="H103" s="46"/>
      <c r="I103" s="3">
        <v>250</v>
      </c>
      <c r="J103" s="18"/>
      <c r="K103" s="14">
        <v>0</v>
      </c>
      <c r="L103" s="18"/>
      <c r="M103" s="3">
        <v>132</v>
      </c>
    </row>
    <row r="104" spans="1:13" ht="16.5" customHeight="1" x14ac:dyDescent="0.5">
      <c r="B104" s="45"/>
      <c r="C104" s="45"/>
      <c r="D104" s="15"/>
      <c r="E104" s="16"/>
      <c r="F104" s="17"/>
    </row>
    <row r="105" spans="1:13" ht="16.5" customHeight="1" x14ac:dyDescent="0.5">
      <c r="B105" s="45"/>
      <c r="C105" s="45"/>
      <c r="D105" s="15"/>
      <c r="E105" s="16"/>
      <c r="F105" s="17"/>
    </row>
    <row r="106" spans="1:13" ht="16.5" customHeight="1" x14ac:dyDescent="0.5">
      <c r="B106" s="45"/>
      <c r="C106" s="45"/>
      <c r="D106" s="15"/>
      <c r="E106" s="16"/>
      <c r="F106" s="17"/>
    </row>
    <row r="107" spans="1:13" ht="16.5" customHeight="1" x14ac:dyDescent="0.5">
      <c r="B107" s="45"/>
      <c r="C107" s="45"/>
      <c r="D107" s="15"/>
      <c r="E107" s="16"/>
      <c r="F107" s="17"/>
    </row>
    <row r="108" spans="1:13" ht="16.5" customHeight="1" x14ac:dyDescent="0.5">
      <c r="B108" s="45"/>
      <c r="C108" s="45"/>
      <c r="D108" s="15"/>
      <c r="E108" s="16"/>
      <c r="F108" s="17"/>
    </row>
    <row r="109" spans="1:13" ht="16.5" customHeight="1" x14ac:dyDescent="0.5">
      <c r="B109" s="45"/>
      <c r="C109" s="45"/>
      <c r="D109" s="15"/>
      <c r="E109" s="16"/>
      <c r="F109" s="17"/>
    </row>
    <row r="110" spans="1:13" ht="16.5" customHeight="1" x14ac:dyDescent="0.5">
      <c r="B110" s="45"/>
      <c r="C110" s="45"/>
      <c r="D110" s="15"/>
      <c r="E110" s="16"/>
      <c r="F110" s="17"/>
    </row>
    <row r="111" spans="1:13" ht="16.5" customHeight="1" x14ac:dyDescent="0.5">
      <c r="B111" s="45"/>
      <c r="C111" s="45"/>
      <c r="D111" s="15"/>
      <c r="E111" s="16"/>
      <c r="F111" s="17"/>
    </row>
    <row r="112" spans="1:13" ht="16.5" customHeight="1" x14ac:dyDescent="0.5">
      <c r="B112" s="45"/>
      <c r="C112" s="45"/>
      <c r="D112" s="15"/>
      <c r="E112" s="16"/>
      <c r="F112" s="17"/>
    </row>
    <row r="113" spans="1:13" ht="16.5" customHeight="1" x14ac:dyDescent="0.5">
      <c r="B113" s="45"/>
      <c r="C113" s="45"/>
      <c r="D113" s="15"/>
      <c r="E113" s="16"/>
      <c r="F113" s="17"/>
    </row>
    <row r="114" spans="1:13" ht="16.5" customHeight="1" x14ac:dyDescent="0.5">
      <c r="B114" s="45"/>
      <c r="C114" s="45"/>
      <c r="D114" s="15"/>
      <c r="E114" s="16"/>
      <c r="F114" s="17"/>
    </row>
    <row r="115" spans="1:13" ht="12.75" customHeight="1" x14ac:dyDescent="0.5">
      <c r="B115" s="45"/>
      <c r="C115" s="45"/>
      <c r="D115" s="15"/>
      <c r="E115" s="16"/>
      <c r="F115" s="17"/>
    </row>
    <row r="116" spans="1:13" ht="22.15" customHeight="1" x14ac:dyDescent="0.5">
      <c r="A116" s="122" t="str">
        <f>A58</f>
        <v>The accompanying notes form part of these interim consolidated and separate financial information.</v>
      </c>
      <c r="B116" s="122"/>
      <c r="C116" s="122"/>
      <c r="D116" s="122"/>
      <c r="E116" s="122"/>
      <c r="F116" s="122"/>
      <c r="G116" s="122"/>
      <c r="H116" s="122"/>
      <c r="I116" s="122"/>
      <c r="J116" s="122"/>
      <c r="K116" s="122"/>
      <c r="L116" s="122"/>
      <c r="M116" s="122"/>
    </row>
  </sheetData>
  <mergeCells count="11">
    <mergeCell ref="G65:I65"/>
    <mergeCell ref="K65:M65"/>
    <mergeCell ref="G66:I66"/>
    <mergeCell ref="K66:M66"/>
    <mergeCell ref="A116:M116"/>
    <mergeCell ref="G64:M64"/>
    <mergeCell ref="G6:M6"/>
    <mergeCell ref="G7:I7"/>
    <mergeCell ref="K7:M7"/>
    <mergeCell ref="G8:I8"/>
    <mergeCell ref="K8:M8"/>
  </mergeCells>
  <pageMargins left="0.8" right="0.5" top="0.5" bottom="0.6" header="0.49" footer="0.4"/>
  <pageSetup paperSize="9" scale="85" firstPageNumber="11" orientation="portrait" useFirstPageNumber="1" horizontalDpi="1200" verticalDpi="1200" r:id="rId1"/>
  <headerFooter>
    <oddFooter>&amp;R&amp;"Arial,Regular"&amp;9 &amp;P</oddFooter>
    <evenFooter>&amp;R&amp;"Arial,Regular"&amp;9 10</evenFooter>
  </headerFooter>
  <rowBreaks count="1" manualBreakCount="1">
    <brk id="58" max="16383" man="1"/>
  </rowBreaks>
  <ignoredErrors>
    <ignoredError sqref="G10:M10 G68:M68" numberStoredAsText="1"/>
    <ignoredError sqref="K8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2-4</vt:lpstr>
      <vt:lpstr>5(3M)</vt:lpstr>
      <vt:lpstr>6(3M)</vt:lpstr>
      <vt:lpstr>7(6M)</vt:lpstr>
      <vt:lpstr>8(6M)</vt:lpstr>
      <vt:lpstr>9</vt:lpstr>
      <vt:lpstr>10</vt:lpstr>
      <vt:lpstr>11-12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PricewaterhouseCoopers</dc:creator>
  <cp:keywords/>
  <dc:description/>
  <cp:lastModifiedBy>Thanisorn Saetang (TH)</cp:lastModifiedBy>
  <cp:revision/>
  <cp:lastPrinted>2025-08-07T10:05:55Z</cp:lastPrinted>
  <dcterms:created xsi:type="dcterms:W3CDTF">2001-04-26T00:45:21Z</dcterms:created>
  <dcterms:modified xsi:type="dcterms:W3CDTF">2025-08-07T10:10:05Z</dcterms:modified>
  <cp:category/>
  <cp:contentStatus/>
</cp:coreProperties>
</file>