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L:\ABAS-Listed\Zalekta Public Company Limited\Zalekta Public (M Picture)_Q2 June 25\"/>
    </mc:Choice>
  </mc:AlternateContent>
  <xr:revisionPtr revIDLastSave="0" documentId="13_ncr:1_{33495887-B286-4EE5-AEC2-7EFCC1986D42}" xr6:coauthVersionLast="47" xr6:coauthVersionMax="47" xr10:uidLastSave="{00000000-0000-0000-0000-000000000000}"/>
  <bookViews>
    <workbookView xWindow="-120" yWindow="-120" windowWidth="21840" windowHeight="13020" tabRatio="783" activeTab="7" xr2:uid="{00000000-000D-0000-FFFF-FFFF00000000}"/>
  </bookViews>
  <sheets>
    <sheet name="2-4" sheetId="42" r:id="rId1"/>
    <sheet name="5(3M)" sheetId="35" r:id="rId2"/>
    <sheet name="6(3M)" sheetId="36" r:id="rId3"/>
    <sheet name="7(6M)" sheetId="40" r:id="rId4"/>
    <sheet name="8(6M)" sheetId="41" r:id="rId5"/>
    <sheet name="9" sheetId="37" r:id="rId6"/>
    <sheet name="10" sheetId="38" r:id="rId7"/>
    <sheet name="11-12" sheetId="39" r:id="rId8"/>
  </sheets>
  <definedNames>
    <definedName name="_xlnm.Print_Area" localSheetId="1">'5(3M)'!$A$1:$K$44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38" l="1"/>
  <c r="L39" i="36"/>
  <c r="H39" i="36"/>
  <c r="L40" i="41"/>
  <c r="H40" i="41"/>
  <c r="E73" i="39" l="1"/>
  <c r="M128" i="42"/>
  <c r="M131" i="42" s="1"/>
  <c r="I128" i="42"/>
  <c r="I131" i="42" s="1"/>
  <c r="A100" i="42"/>
  <c r="A98" i="42"/>
  <c r="A97" i="42"/>
  <c r="A144" i="42" s="1"/>
  <c r="M81" i="42"/>
  <c r="K81" i="42"/>
  <c r="I81" i="42"/>
  <c r="G81" i="42"/>
  <c r="M72" i="42"/>
  <c r="K72" i="42"/>
  <c r="I72" i="42"/>
  <c r="G72" i="42"/>
  <c r="A52" i="42"/>
  <c r="A50" i="42"/>
  <c r="M38" i="42"/>
  <c r="I38" i="42"/>
  <c r="G38" i="42"/>
  <c r="K38" i="42"/>
  <c r="M23" i="42"/>
  <c r="K23" i="42"/>
  <c r="I23" i="42"/>
  <c r="G23" i="42"/>
  <c r="I83" i="42" l="1"/>
  <c r="I133" i="42" s="1"/>
  <c r="K83" i="42"/>
  <c r="M40" i="42"/>
  <c r="K40" i="42"/>
  <c r="I40" i="42"/>
  <c r="G40" i="42"/>
  <c r="M83" i="42"/>
  <c r="M133" i="42" s="1"/>
  <c r="G83" i="42"/>
  <c r="I73" i="39" l="1"/>
  <c r="K73" i="39" l="1"/>
  <c r="G73" i="39"/>
  <c r="U27" i="37"/>
  <c r="M27" i="37"/>
  <c r="I27" i="37"/>
  <c r="G27" i="37"/>
  <c r="E27" i="37"/>
  <c r="L13" i="38"/>
  <c r="L10" i="38"/>
  <c r="Q18" i="37"/>
  <c r="S18" i="37" s="1"/>
  <c r="W18" i="37" s="1"/>
  <c r="Q17" i="37"/>
  <c r="S17" i="37" s="1"/>
  <c r="W17" i="37" s="1"/>
  <c r="Q14" i="37"/>
  <c r="S14" i="37" s="1"/>
  <c r="W14" i="37" s="1"/>
  <c r="L34" i="41" l="1"/>
  <c r="H34" i="41"/>
  <c r="L28" i="41"/>
  <c r="H28" i="41"/>
  <c r="L20" i="41"/>
  <c r="J20" i="41"/>
  <c r="H20" i="41"/>
  <c r="F20" i="41"/>
  <c r="O25" i="37" s="1"/>
  <c r="O27" i="37" s="1"/>
  <c r="K22" i="40"/>
  <c r="I22" i="40"/>
  <c r="G22" i="40"/>
  <c r="E22" i="40"/>
  <c r="K15" i="40"/>
  <c r="I15" i="40"/>
  <c r="G15" i="40"/>
  <c r="E15" i="40"/>
  <c r="H32" i="36"/>
  <c r="Q22" i="37"/>
  <c r="F18" i="36"/>
  <c r="H18" i="36"/>
  <c r="J18" i="36"/>
  <c r="L18" i="36"/>
  <c r="K80" i="39"/>
  <c r="G80" i="39"/>
  <c r="E80" i="39"/>
  <c r="Q25" i="37" l="1"/>
  <c r="Q27" i="37" s="1"/>
  <c r="E24" i="40"/>
  <c r="E37" i="40" s="1"/>
  <c r="G24" i="40"/>
  <c r="G37" i="40" s="1"/>
  <c r="G40" i="40" s="1"/>
  <c r="H22" i="41" s="1"/>
  <c r="K24" i="40"/>
  <c r="K37" i="40" s="1"/>
  <c r="K40" i="40" s="1"/>
  <c r="L22" i="41" s="1"/>
  <c r="I24" i="40"/>
  <c r="I37" i="40" s="1"/>
  <c r="E40" i="40" l="1"/>
  <c r="E10" i="39"/>
  <c r="I40" i="40"/>
  <c r="J22" i="41" s="1"/>
  <c r="I10" i="39"/>
  <c r="I43" i="39" s="1"/>
  <c r="K22" i="35"/>
  <c r="I22" i="35"/>
  <c r="E22" i="35"/>
  <c r="G22" i="35"/>
  <c r="S22" i="37"/>
  <c r="L17" i="38"/>
  <c r="F28" i="41" l="1"/>
  <c r="F22" i="41"/>
  <c r="F34" i="41" s="1"/>
  <c r="J40" i="41"/>
  <c r="J34" i="41"/>
  <c r="W22" i="37"/>
  <c r="H22" i="38" l="1"/>
  <c r="J28" i="41"/>
  <c r="K15" i="35"/>
  <c r="K24" i="35" s="1"/>
  <c r="K36" i="35" s="1"/>
  <c r="K39" i="35" s="1"/>
  <c r="L20" i="36" s="1"/>
  <c r="G15" i="35"/>
  <c r="G24" i="35" s="1"/>
  <c r="G36" i="35" s="1"/>
  <c r="G39" i="35" s="1"/>
  <c r="H20" i="36" s="1"/>
  <c r="L32" i="36"/>
  <c r="L26" i="36"/>
  <c r="H26" i="36"/>
  <c r="U20" i="37"/>
  <c r="O20" i="37"/>
  <c r="M20" i="37"/>
  <c r="K20" i="37"/>
  <c r="I20" i="37"/>
  <c r="G20" i="37"/>
  <c r="E20" i="37"/>
  <c r="J22" i="38"/>
  <c r="F22" i="38"/>
  <c r="D22" i="38"/>
  <c r="J15" i="38"/>
  <c r="H15" i="38"/>
  <c r="F15" i="38"/>
  <c r="D15" i="38"/>
  <c r="K43" i="39"/>
  <c r="K49" i="39" s="1"/>
  <c r="K82" i="39" s="1"/>
  <c r="K85" i="39" s="1"/>
  <c r="G43" i="39"/>
  <c r="G49" i="39" s="1"/>
  <c r="G82" i="39" s="1"/>
  <c r="G85" i="39" s="1"/>
  <c r="A97" i="39"/>
  <c r="I80" i="39"/>
  <c r="A54" i="39"/>
  <c r="A52" i="39"/>
  <c r="I15" i="35"/>
  <c r="E15" i="35"/>
  <c r="E24" i="35" s="1"/>
  <c r="E36" i="35" s="1"/>
  <c r="L20" i="38" l="1"/>
  <c r="L22" i="38" s="1"/>
  <c r="K128" i="42"/>
  <c r="K131" i="42" s="1"/>
  <c r="K133" i="42" s="1"/>
  <c r="I24" i="35"/>
  <c r="I36" i="35" s="1"/>
  <c r="E39" i="35"/>
  <c r="F26" i="36" s="1"/>
  <c r="F39" i="36" s="1"/>
  <c r="E43" i="39"/>
  <c r="E49" i="39" s="1"/>
  <c r="E82" i="39" s="1"/>
  <c r="W20" i="37"/>
  <c r="S20" i="37"/>
  <c r="Q20" i="37"/>
  <c r="L15" i="38"/>
  <c r="I49" i="39" l="1"/>
  <c r="I82" i="39" s="1"/>
  <c r="I39" i="35"/>
  <c r="E85" i="39"/>
  <c r="F20" i="36"/>
  <c r="F32" i="36" s="1"/>
  <c r="J26" i="36" l="1"/>
  <c r="J39" i="36"/>
  <c r="J20" i="36"/>
  <c r="I85" i="39"/>
  <c r="J32" i="36" l="1"/>
  <c r="F40" i="41"/>
  <c r="K27" i="37" l="1"/>
  <c r="S25" i="37"/>
  <c r="G128" i="42" l="1"/>
  <c r="G131" i="42" s="1"/>
  <c r="G133" i="42" s="1"/>
  <c r="W25" i="37"/>
  <c r="W27" i="37" s="1"/>
  <c r="S27" i="37"/>
</calcChain>
</file>

<file path=xl/sharedStrings.xml><?xml version="1.0" encoding="utf-8"?>
<sst xmlns="http://schemas.openxmlformats.org/spreadsheetml/2006/main" count="451" uniqueCount="227">
  <si>
    <t>บริษัท ซาเล็คต้า จำกัด (มหาชน)</t>
  </si>
  <si>
    <t>งบฐานะการเงิน</t>
  </si>
  <si>
    <t>ณ วันที่ 30 มิถุนายน พ.ศ. 2568</t>
  </si>
  <si>
    <t>หน่วย : พันบาท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</si>
  <si>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</si>
  <si>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</si>
  <si>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</si>
  <si>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</si>
  <si>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มิถุนายน</t>
  </si>
  <si>
    <t>31 ธันวาคม</t>
  </si>
  <si>
    <t>หมายเหตุ</t>
  </si>
  <si>
    <t>พ.ศ. 2568</t>
  </si>
  <si>
    <t>พ.ศ.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</si>
  <si>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</si>
  <si>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</si>
  <si>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</si>
  <si>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</si>
  <si>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เงินให้กู้ยืมระยะสั้นแก่กิจการที่เกี่ยวข้องกัน</t>
  </si>
  <si>
    <t>สินค้าคงเหลือ</t>
  </si>
  <si>
    <t>ลูกหนี้ภาษีมูลค่าเพิ่ม</t>
  </si>
  <si>
    <t>ภาษีเงินได้นิติบุคคลถูกหัก ณ ที่จ่าย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</si>
  <si>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</si>
  <si>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</si>
  <si>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</si>
  <si>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เงินฝากธนาคารที่มีข้อจำกัดในการเบิกใช้</t>
  </si>
  <si>
    <t>เงินลงทุนในบริษัทย่อย - สุทธิ</t>
  </si>
  <si>
    <t>เงินลงทุนในบริษัทร่วม - สุทธิ</t>
  </si>
  <si>
    <t>เงินลงทุนในการร่วมค้า - สุทธิ</t>
  </si>
  <si>
    <t>ส่วนปรับปรุงอาคารและอุปกรณ์ - สุทธิ</t>
  </si>
  <si>
    <t>สินทรัพย์สิทธิการใช้</t>
  </si>
  <si>
    <t>ค่าความนิยม - สุทธิ</t>
  </si>
  <si>
    <t>สินทรัพย์ไม่มีตัวตน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</si>
  <si>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</si>
  <si>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</si>
  <si>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</si>
  <si>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</si>
  <si>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</si>
  <si>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</si>
  <si>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</si>
  <si>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</si>
  <si>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เงินกู้ยืมระยะสั้นจากกรรมการและกิจการที่เกี่ยวข้องกัน</t>
  </si>
  <si>
    <t>หนี้สินที่เกิดจากสัญญา - หมุนเวียน</t>
  </si>
  <si>
    <t>-</t>
  </si>
  <si>
    <t>หนี้สินตามสัญญาเช่าส่วนที่ถึงกำหนดชำระภายในหนึ่งปี</t>
  </si>
  <si>
    <t>ภาษีขายไม่ถึงกำหนดชำระ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</si>
  <si>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</si>
  <si>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</si>
  <si>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</si>
  <si>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</si>
  <si>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</si>
  <si>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หนี้สินภาษีเงินได้รอการตัดบัญชี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</si>
  <si>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</si>
  <si>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</si>
  <si>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</si>
  <si>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</si>
  <si>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</si>
  <si>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</si>
  <si>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</si>
  <si>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หุ้นสามัญจำนวน 656.56 ล้านหุ้น</t>
  </si>
  <si>
    <t>มูลค่าที่ตราไว้หุ้นละ 1 บาท</t>
  </si>
  <si>
    <t>(พ.ศ. 2567 : หุ้นสามัญจำนวน 1,313.11 ล้านหุ้น</t>
  </si>
  <si>
    <t>มูลค่าที่ตราไว้หุ้นละ 0.50 บาท)</t>
  </si>
  <si>
    <t>ทุนที่ออกและชำระเต็มมูลค่าแล้ว</t>
  </si>
  <si>
    <t>หุ้นสามัญจำนวน 650.06 ล้านหุ้น</t>
  </si>
  <si>
    <t>มูลค่าที่ชำระแล้วหุ้นละ 1 บาท</t>
  </si>
  <si>
    <t>(พ.ศ. 2567 : หุ้นสามัญจำนวน 1,300.11 ล้านหุ้น</t>
  </si>
  <si>
    <t>มูลค่าที่ชำระแล้วหุ้นละ 0.50 บาท)</t>
  </si>
  <si>
    <t>ส่วนเกินมูลค่าหุ้น</t>
  </si>
  <si>
    <t>ส่วนต่ำกว่าทุนจากการรวมธุรกิจภายใต้</t>
  </si>
  <si>
    <t>การควบคุมเดียวกัน</t>
  </si>
  <si>
    <t>ขาดทุนสะสม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</si>
  <si>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</si>
  <si>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</si>
  <si>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</si>
  <si>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</si>
  <si>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</si>
  <si>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</si>
  <si>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มิถุนายน พ.ศ. 2568</t>
  </si>
  <si>
    <t>รายได้</t>
  </si>
  <si>
    <t>รายได้ค่าบริหารงาน</t>
  </si>
  <si>
    <t>รายได้จากการผลิตและการจัดจำหน่ายลิขสิทธิ์ภาพยนตร์</t>
  </si>
  <si>
    <t>รายได้ค่าบริการ</t>
  </si>
  <si>
    <t>รวมรายได้</t>
  </si>
  <si>
    <t>ต้นทุนการให้บริการ</t>
  </si>
  <si>
    <t>ต้นทุนการผลิตและการจัดจำหน่ายลิขสิทธิ์ภาพยนตร์</t>
  </si>
  <si>
    <t>รวมต้นทุนการให้บริการ</t>
  </si>
  <si>
    <t>กำไรขั้นต้น</t>
  </si>
  <si>
    <t>รายได้อื่น</t>
  </si>
  <si>
    <t>กำไรจากการจำหน่ายทรัพย์สิน</t>
  </si>
  <si>
    <t>ค่าใช้จ่ายในการขายและต้นทุนในการจัดจำหน่าย</t>
  </si>
  <si>
    <t>ค่าใช้จ่ายในการบริหาร</t>
  </si>
  <si>
    <t>กลับรายการผลขาดทุนด้านเครดิตที่คาดว่าจะเกิดขึ้น</t>
  </si>
  <si>
    <t>ขาดทุนจากมูลค่ายุติธรรมของสินทรัพย์ทางการเงิน</t>
  </si>
  <si>
    <t>ที่วัดมูลค่าด้วยมูลค่ายุติธรรมผ่านกำไรหรือขาดทุน</t>
  </si>
  <si>
    <t>ต้นทุนทางการเงิน</t>
  </si>
  <si>
    <t>ส่วนแบ่งขาดทุนจากเงินลงทุนในบริษัทร่วม</t>
  </si>
  <si>
    <t>และการร่วมค้าตามวิธีส่วนได้ส่วนเสีย</t>
  </si>
  <si>
    <t>ขาดทุนก่อนภาษีเงินได้</t>
  </si>
  <si>
    <t>(ค่าใช้จ่าย)รายได้ภาษีเงินได้</t>
  </si>
  <si>
    <t>ขาดทุนสำหรับรอบระยะเวลา</t>
  </si>
  <si>
    <t>กำไรขาดทุนเบ็ดเสร็จอื่น:</t>
  </si>
  <si>
    <t>รายการที่จะจัดประเภทรายการใหม่ไปยังกำไร</t>
  </si>
  <si>
    <t>หรือขาดทุนในภายหลัง</t>
  </si>
  <si>
    <t>ส่วนแบ่งกำไรเบ็ดเสร็จอื่นของบริษัทร่วม</t>
  </si>
  <si>
    <t>และการร่วมค้าตามวิธีส่วนได้เสีย</t>
  </si>
  <si>
    <t>กำไรเบ็ดเสร็จอื่นสำหรับรอบระยะเวลา</t>
  </si>
  <si>
    <t xml:space="preserve">- สุทธิจากภาษี </t>
  </si>
  <si>
    <t>ขาดทุนเบ็ดเสร็จรวมสำหรับรอบระยะเวลา</t>
  </si>
  <si>
    <t>การแบ่งปันขาดทุน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</si>
  <si>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</si>
  <si>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</si>
  <si>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การแบ่งปันขาดทุนเบ็ดเสร็จรวม</t>
  </si>
  <si>
    <t>บาท</t>
  </si>
  <si>
    <t>ขาดทุนต่อหุ้น</t>
  </si>
  <si>
    <t>ขาดทุนต่อหุ้นขั้นพื้นฐาน</t>
  </si>
  <si>
    <t>สำหรับรอบระยะเวลาหกเดือนสิ้นสุดวันที่ 30 มิถุนายน พ.ศ. 2568</t>
  </si>
  <si>
    <t>กำไรจากการจำหน่ายเงินลงทุน</t>
  </si>
  <si>
    <t>ส่วนแบ่งกำไร(ขาดทุน)จากเงินลงทุนในบริษัทร่วม</t>
  </si>
  <si>
    <t>การจัดประเภทรายการใหม่ไปยังกำไรหรือขาดทุน</t>
  </si>
  <si>
    <t>จากการจำหน่ายเงินลงทุนในบริษัทร่วม</t>
  </si>
  <si>
    <t>กำไร(ขาดทุน)เบ็ดเสร็จอื่นสำหรับรอบระยะเวลา</t>
  </si>
  <si>
    <t>งบการเปลี่ยนแปลงส่วนของเจ้าของ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</si>
  <si>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</si>
  <si>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ส่วนต่ำกว่าทุน</t>
  </si>
  <si>
    <t>การเปลี่ยนแปลง</t>
  </si>
  <si>
    <t>ส่วนแบ่ง</t>
  </si>
  <si>
    <t>รวม</t>
  </si>
  <si>
    <t>ทุนที่ออก</t>
  </si>
  <si>
    <t>จากการรวมธุรกิจ</t>
  </si>
  <si>
    <t>สัดส่วนของ</t>
  </si>
  <si>
    <t>กำไร(ขาดทุน)</t>
  </si>
  <si>
    <t>องค์ประกอบอื่น</t>
  </si>
  <si>
    <t>รวมส่วนของ</t>
  </si>
  <si>
    <t>ส่วนได้เสีย</t>
  </si>
  <si>
    <t>และชำระ</t>
  </si>
  <si>
    <t>ส่วนเกิน</t>
  </si>
  <si>
    <t>ภายใต้การควบคุม</t>
  </si>
  <si>
    <t>ผู้ถือหุ้นใหญ่</t>
  </si>
  <si>
    <t>เบ็ดเสร็จอื่นจาก</t>
  </si>
  <si>
    <t>ของส่วนของ</t>
  </si>
  <si>
    <t>ผู้เป็นเจ้าของ</t>
  </si>
  <si>
    <t>ที่ไม่มีอำนาจ</t>
  </si>
  <si>
    <t>เต็มมูลค่าแล้ว</t>
  </si>
  <si>
    <t>มูลค่าหุ้น</t>
  </si>
  <si>
    <t>เดียวกัน</t>
  </si>
  <si>
    <t>ในบริษัทย่อย</t>
  </si>
  <si>
    <t xml:space="preserve"> บริษัทร่วมและการร่วมค้า</t>
  </si>
  <si>
    <t>เจ้าของ</t>
  </si>
  <si>
    <t>ของบริษัทใหญ่</t>
  </si>
  <si>
    <t>ควบคุม</t>
  </si>
  <si>
    <t>ยอดยกมาต้นรอบระยะเวลา ณ วันที่ 1 มกราคม พ.ศ. 2567</t>
  </si>
  <si>
    <t>การเปลี่ยนแปลงในส่วนของเจ้าของสำหรับรอบระยะเวลา</t>
  </si>
  <si>
    <t>ซื้อเงินลงทุนในบริษัทย่อย</t>
  </si>
  <si>
    <t>กำไร(ขาดทุน)เบ็ดเสร็จรวมสำหรับรอบระยะเวลา</t>
  </si>
  <si>
    <t>ยอดคงเหลือสิ้นรอบระยะเวลา ณ วันที่ 30 มิถุนายน พ.ศ. 2567</t>
  </si>
  <si>
    <t xml:space="preserve"> </t>
  </si>
  <si>
    <t>ยอดยกมาต้นรอบระยะเวลา ณ วันที่ 1 มกราคม พ.ศ. 2568</t>
  </si>
  <si>
    <t>ยอดคงเหลือสิ้นรอบระยะเวลา ณ วันที่ 30 มิถุนายน พ.ศ. 2568</t>
  </si>
  <si>
    <t>ทุนที่ออกและ</t>
  </si>
  <si>
    <t>องค์ประกอบอื่นของ</t>
  </si>
  <si>
    <t>ชำระเต็มมูลค่าแล้ว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</si>
  <si>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</si>
  <si>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</si>
  <si>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</si>
  <si>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</si>
  <si>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รายได้ดอกเบี้ยรับ</t>
  </si>
  <si>
    <t>ขาดทุนจากมูลค่ายุติธรรมของสินทรัพย์ทางการเงินที่</t>
  </si>
  <si>
    <t xml:space="preserve">   วัดมูลค่าด้วยมูลค่ายุติธรรมผ่านกำไรหรือขาดทุน</t>
  </si>
  <si>
    <t>ขาดทุนจากการจำหน่ายภาพยนตร์ระหว่างผลิต</t>
  </si>
  <si>
    <t>ขาดทุนจากการตัดจำหน่ายภาพยนตร์ระหว่างการผลิต</t>
  </si>
  <si>
    <t xml:space="preserve">กำไรจากการจำหน่ายอุปกรณ์ </t>
  </si>
  <si>
    <t>ขาดทุนจากการตัดจำหน่ายโปรแกรมคอมพิวเตอร์</t>
  </si>
  <si>
    <t>ขาดทุนจากการด้อยค่าลิขสิทธิ์ภาพยนตร์</t>
  </si>
  <si>
    <t xml:space="preserve">ขาดทุนจากการจำหน่ายของลิขสิทธิ์ภาพยนตร์ </t>
  </si>
  <si>
    <t>ส่วนแบ่ง(กำไร)ขาดทุนจากเงินลงทุนในบริษัทร่วม</t>
  </si>
  <si>
    <t xml:space="preserve">   และการร่วมค้า</t>
  </si>
  <si>
    <t>กำไรจากอัตราแลกเปลี่ยน</t>
  </si>
  <si>
    <t>กำไรจากการจำหน่ายเงินลงทุนในบริษัทร่วม</t>
  </si>
  <si>
    <t>การเปลี่ยนแปลงของเงินทุนหมุนเวียน</t>
  </si>
  <si>
    <t>-  ลูกหนี้การค้าและลูกหนี้หมุนเวียนอื่น</t>
  </si>
  <si>
    <t>-  ภาพยนตร์ระหว่างการผลิต</t>
  </si>
  <si>
    <t>-  สินค้าคงเหลือ</t>
  </si>
  <si>
    <t>-  ลูกหนี้ภาษีมูลค่าเพิ่ม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</si>
  <si>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</si>
  <si>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</si>
  <si>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</si>
  <si>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หนี้สินที่เกิดจากสัญญา</t>
  </si>
  <si>
    <t>-  ภาษีขายที่ไม่ถึงกำหนดชำระ</t>
  </si>
  <si>
    <t>-  หนี้สินหมุนเวียนอื่น</t>
  </si>
  <si>
    <t>-  หนี้สินไม่หมุนเวียนอื่น</t>
  </si>
  <si>
    <t>กระแสเงินสดได้มาจาก(ใช้ไปใน)กิจกรรมดำเนินงาน</t>
  </si>
  <si>
    <t>เงินสดสุทธิได้มาจาก(ใช้ไปใน)กิจกรรมดำเนินงาน</t>
  </si>
  <si>
    <t>กระแสเงินสดจากกิจกรรมลงทุน</t>
  </si>
  <si>
    <t>เงินสดจ่ายเพื่อซื้ออุปกรณ์</t>
  </si>
  <si>
    <t>เงินสดรับจากการขายอุปกรณ์</t>
  </si>
  <si>
    <t>เงินสดจ่ายเพื่อซื้อโปรแกรมคอมพิวเตอร์</t>
  </si>
  <si>
    <t xml:space="preserve">เงินสดรับจากการขายโปรแกรมคอมพิวเตอร์ </t>
  </si>
  <si>
    <t>เงินสดรับคืนจากเงินให้กู้ยืมระยะสั้นแก่กิจการที่เกี่ยวข้องกัน</t>
  </si>
  <si>
    <t>เงินสดเพื่อจ่ายซื้อลิขสิทธิ์ภาพยนตร์</t>
  </si>
  <si>
    <t xml:space="preserve">เงินสดรับจากการขายลิขสิทธิ์ภาพยนตร์ </t>
  </si>
  <si>
    <t>เงินสดจ่ายเพื่อลงทุนในบริษัทย่อย - สุทธิจากเงินสดที่ได้มา</t>
  </si>
  <si>
    <t>เงินสดรับคืนเงินลงทุนจากบริษัทร่วม</t>
  </si>
  <si>
    <t>เงินสดรับคืนส่วนแบ่งกำไรจากบริษัทร่วม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</si>
  <si>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</si>
  <si>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</si>
  <si>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เงินสดรับจากเงินกู้ยืมระยะสั้นจากกรรมการ</t>
  </si>
  <si>
    <t>จ่ายคืนเงินกู้ยืมระยะสั้นจากกรรมการ</t>
  </si>
  <si>
    <t>เงินสดจ่ายคืนเงินต้นตามสัญญาเช่า</t>
  </si>
  <si>
    <t>เงินสดสุทธิได้มาจาก(ใช้ไปใน)กิจกรรมจัดหาเงิน</t>
  </si>
  <si>
    <t>เงินสดและรายการเทียบเท่าเงินสดลดลงสุทธิ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</si>
  <si>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</si>
  <si>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</si>
  <si>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</si>
  <si>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รายการที่ไม่ใช่เงินสดที่มีสาระสำคัญสำหรับรอบระยะเวลาหกเดือนสิ้นสุดวันที่ 30 มิถุนายน พ.ศ. 2568 และ พ.ศ. 2567 มีดังนี้</t>
  </si>
  <si>
    <t>การซื้อสินทรัพย์ถาวรโดยมิได้ชำระเงิน</t>
  </si>
  <si>
    <t>9, 10</t>
  </si>
  <si>
    <t>การแบ่งปันกำไร(ขาดทุน)เบ็ดเสร็จรวม</t>
  </si>
  <si>
    <t>การแบ่งปันกำไร(ขาดทุน)</t>
  </si>
  <si>
    <t xml:space="preserve">     จ่ายภาษีเงินได้</t>
  </si>
  <si>
    <t xml:space="preserve">     ภาษีเงินได้รับคืน</t>
  </si>
  <si>
    <t>-  เงินฝากธนาคารที่มีข้อจำกัดในการเบิกใช้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</si>
  <si>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</si>
  <si>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r>
      <t>งบกำไรขาดทุนเบ็ดเสร็จ (ยังไม่ได้ตรวจสอบ)</t>
    </r>
    <r>
      <rPr>
        <sz val="13"/>
        <rFont val="Browallia New"/>
        <family val="2"/>
      </rPr>
      <t xml:space="preserve"> (ต่อ)</t>
    </r>
  </si>
  <si>
    <r>
      <t>งบการเปลี่ยนแปลงส่วนของเจ้าของ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</si>
  <si>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r>
      <rPr>
        <u/>
        <sz val="13"/>
        <rFont val="Browallia New"/>
        <family val="2"/>
      </rPr>
      <t>บวก</t>
    </r>
    <r>
      <rPr>
        <sz val="13"/>
        <rFont val="Browallia New"/>
        <family val="2"/>
      </rPr>
      <t xml:space="preserve">  ดอกเบี้ยรับ</t>
    </r>
  </si>
  <si>
    <r>
      <t>หัก</t>
    </r>
    <r>
      <rPr>
        <sz val="13"/>
        <rFont val="Browallia New"/>
        <family val="2"/>
      </rPr>
      <t xml:space="preserve">   จ่ายดอกเบี้ย</t>
    </r>
  </si>
  <si>
    <r>
      <t>งบกระแสเงินสด (ยังไม่ได้ตรวจสอบ)</t>
    </r>
    <r>
      <rPr>
        <sz val="13"/>
        <rFont val="Browallia New"/>
        <family val="2"/>
      </rPr>
      <t xml:space="preserve"> 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</si>
</sst>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#,##0;\(#,##0\)"/>
    <numFmt numFmtId="168" formatCode="_(* #,##0_);_(* \(#,##0\);_(* &quot;-&quot;??_);_(@_)"/>
    <numFmt numFmtId="169" formatCode="#,##0;\(#,##0\);&quot;-&quot;"/>
    <numFmt numFmtId="170" formatCode="#,##0.0;\(#,##0.0\)"/>
    <numFmt numFmtId="171" formatCode="_-[$€]* #,##0.00_-;\-[$€]* #,##0.00_-;_-[$€]* &quot;-&quot;??_-;_-@_-"/>
    <numFmt numFmtId="172" formatCode="_(* #,##0.0000_);_(* \(#,##0.00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3"/>
      <color theme="1"/>
      <name val="Browallia New"/>
      <family val="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b/>
      <u/>
      <sz val="13"/>
      <name val="Browallia New"/>
      <family val="2"/>
    </font>
    <font>
      <sz val="13"/>
      <color rgb="FF000000"/>
      <name val="Browallia New"/>
      <family val="2"/>
    </font>
    <font>
      <u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71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4">
    <xf numFmtId="0" fontId="0" fillId="0" borderId="0" xfId="0"/>
    <xf numFmtId="166" fontId="4" fillId="0" borderId="0" xfId="3" applyNumberFormat="1" applyFont="1" applyFill="1" applyAlignment="1">
      <alignment horizontal="right" vertical="top"/>
    </xf>
    <xf numFmtId="166" fontId="5" fillId="0" borderId="1" xfId="6" applyNumberFormat="1" applyFont="1" applyFill="1" applyBorder="1" applyAlignment="1">
      <alignment horizontal="right" vertical="center"/>
    </xf>
    <xf numFmtId="166" fontId="5" fillId="0" borderId="0" xfId="3" applyNumberFormat="1" applyFont="1" applyFill="1" applyAlignment="1">
      <alignment horizontal="right" vertical="top"/>
    </xf>
    <xf numFmtId="166" fontId="4" fillId="0" borderId="0" xfId="3" applyNumberFormat="1" applyFont="1" applyFill="1" applyAlignment="1">
      <alignment horizontal="right" vertical="center"/>
    </xf>
    <xf numFmtId="166" fontId="4" fillId="0" borderId="0" xfId="12" applyNumberFormat="1" applyFont="1" applyFill="1" applyAlignment="1">
      <alignment horizontal="center" vertical="center"/>
    </xf>
    <xf numFmtId="166" fontId="5" fillId="0" borderId="0" xfId="4" applyNumberFormat="1" applyFont="1" applyFill="1" applyAlignment="1">
      <alignment horizontal="right" vertical="center"/>
    </xf>
    <xf numFmtId="166" fontId="5" fillId="0" borderId="1" xfId="4" applyNumberFormat="1" applyFont="1" applyFill="1" applyBorder="1" applyAlignment="1">
      <alignment horizontal="right" vertical="center"/>
    </xf>
    <xf numFmtId="166" fontId="5" fillId="0" borderId="0" xfId="14" applyNumberFormat="1" applyFont="1" applyFill="1" applyAlignment="1">
      <alignment horizontal="right" vertical="center"/>
    </xf>
    <xf numFmtId="166" fontId="5" fillId="0" borderId="0" xfId="15" applyNumberFormat="1" applyFont="1" applyFill="1" applyAlignment="1">
      <alignment horizontal="right" vertical="center"/>
    </xf>
    <xf numFmtId="168" fontId="5" fillId="0" borderId="0" xfId="1" applyNumberFormat="1" applyFont="1" applyFill="1" applyAlignment="1">
      <alignment vertical="center"/>
    </xf>
    <xf numFmtId="166" fontId="5" fillId="0" borderId="0" xfId="7" applyNumberFormat="1" applyFont="1" applyFill="1" applyAlignment="1">
      <alignment horizontal="right" vertical="center"/>
    </xf>
    <xf numFmtId="165" fontId="5" fillId="0" borderId="0" xfId="3" applyFont="1" applyFill="1" applyAlignment="1">
      <alignment horizontal="right" vertical="center"/>
    </xf>
    <xf numFmtId="166" fontId="5" fillId="0" borderId="0" xfId="3" applyNumberFormat="1" applyFont="1" applyFill="1" applyAlignment="1">
      <alignment horizontal="right" vertical="center"/>
    </xf>
    <xf numFmtId="166" fontId="5" fillId="0" borderId="0" xfId="9" applyNumberFormat="1" applyFont="1" applyFill="1" applyAlignment="1">
      <alignment horizontal="right" vertical="center"/>
    </xf>
    <xf numFmtId="166" fontId="5" fillId="0" borderId="0" xfId="9" quotePrefix="1" applyNumberFormat="1" applyFont="1" applyFill="1" applyAlignment="1">
      <alignment horizontal="right" vertical="center"/>
    </xf>
    <xf numFmtId="166" fontId="5" fillId="0" borderId="0" xfId="10" applyNumberFormat="1" applyFont="1" applyFill="1" applyAlignment="1">
      <alignment vertical="center"/>
    </xf>
    <xf numFmtId="10" fontId="5" fillId="0" borderId="0" xfId="16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166" fontId="5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4" fillId="0" borderId="1" xfId="2" quotePrefix="1" applyFont="1" applyBorder="1" applyAlignment="1">
      <alignment horizontal="left" vertical="center"/>
    </xf>
    <xf numFmtId="0" fontId="4" fillId="0" borderId="1" xfId="0" quotePrefix="1" applyFont="1" applyBorder="1" applyAlignment="1">
      <alignment horizontal="left" vertical="center"/>
    </xf>
    <xf numFmtId="0" fontId="5" fillId="0" borderId="1" xfId="0" applyFont="1" applyBorder="1" applyAlignment="1">
      <alignment horizontal="centerContinuous" vertical="center"/>
    </xf>
    <xf numFmtId="166" fontId="6" fillId="0" borderId="1" xfId="0" applyNumberFormat="1" applyFont="1" applyBorder="1" applyAlignment="1">
      <alignment horizontal="right" vertical="center"/>
    </xf>
    <xf numFmtId="41" fontId="6" fillId="0" borderId="1" xfId="0" applyNumberFormat="1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168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6" fontId="4" fillId="0" borderId="1" xfId="0" quotePrefix="1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41" fontId="5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3" fontId="8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5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169" fontId="3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169" fontId="5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/>
    </xf>
    <xf numFmtId="0" fontId="4" fillId="0" borderId="0" xfId="0" quotePrefix="1" applyFont="1" applyAlignment="1">
      <alignment horizontal="left" vertical="center"/>
    </xf>
    <xf numFmtId="166" fontId="4" fillId="0" borderId="0" xfId="0" quotePrefix="1" applyNumberFormat="1" applyFont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2"/>
    </xf>
    <xf numFmtId="169" fontId="3" fillId="0" borderId="6" xfId="0" applyNumberFormat="1" applyFont="1" applyBorder="1" applyAlignment="1">
      <alignment horizontal="right" vertical="center"/>
    </xf>
    <xf numFmtId="169" fontId="3" fillId="0" borderId="2" xfId="0" applyNumberFormat="1" applyFont="1" applyBorder="1" applyAlignment="1">
      <alignment horizontal="right" vertical="center"/>
    </xf>
    <xf numFmtId="169" fontId="3" fillId="0" borderId="0" xfId="0" applyNumberFormat="1" applyFont="1" applyAlignment="1">
      <alignment vertical="center"/>
    </xf>
    <xf numFmtId="169" fontId="3" fillId="0" borderId="5" xfId="0" applyNumberFormat="1" applyFont="1" applyBorder="1" applyAlignment="1">
      <alignment horizontal="right" vertical="center"/>
    </xf>
    <xf numFmtId="0" fontId="5" fillId="0" borderId="0" xfId="0" quotePrefix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66" fontId="5" fillId="0" borderId="1" xfId="0" applyNumberFormat="1" applyFont="1" applyBorder="1" applyAlignment="1">
      <alignment horizontal="justify" vertical="center"/>
    </xf>
    <xf numFmtId="167" fontId="4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7" fontId="4" fillId="0" borderId="0" xfId="0" quotePrefix="1" applyNumberFormat="1" applyFont="1" applyAlignment="1">
      <alignment horizontal="left" vertical="center"/>
    </xf>
    <xf numFmtId="167" fontId="5" fillId="0" borderId="0" xfId="0" applyNumberFormat="1" applyFont="1" applyAlignment="1">
      <alignment horizontal="centerContinuous" vertical="center"/>
    </xf>
    <xf numFmtId="166" fontId="5" fillId="0" borderId="0" xfId="0" applyNumberFormat="1" applyFont="1" applyAlignment="1">
      <alignment horizontal="centerContinuous" vertical="center"/>
    </xf>
    <xf numFmtId="167" fontId="4" fillId="0" borderId="1" xfId="11" applyNumberFormat="1" applyFont="1" applyBorder="1" applyAlignment="1">
      <alignment horizontal="left" vertical="center"/>
    </xf>
    <xf numFmtId="167" fontId="4" fillId="0" borderId="1" xfId="0" applyNumberFormat="1" applyFont="1" applyBorder="1" applyAlignment="1">
      <alignment horizontal="left" vertical="center"/>
    </xf>
    <xf numFmtId="167" fontId="5" fillId="0" borderId="1" xfId="0" applyNumberFormat="1" applyFont="1" applyBorder="1" applyAlignment="1">
      <alignment horizontal="centerContinuous" vertical="center"/>
    </xf>
    <xf numFmtId="166" fontId="5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centerContinuous" vertical="center"/>
    </xf>
    <xf numFmtId="167" fontId="4" fillId="0" borderId="0" xfId="0" applyNumberFormat="1" applyFont="1" applyAlignment="1">
      <alignment horizontal="left" vertical="center"/>
    </xf>
    <xf numFmtId="166" fontId="5" fillId="0" borderId="0" xfId="0" applyNumberFormat="1" applyFont="1" applyAlignment="1">
      <alignment horizontal="right" vertical="center" wrapText="1"/>
    </xf>
    <xf numFmtId="167" fontId="5" fillId="0" borderId="0" xfId="0" applyNumberFormat="1" applyFont="1" applyAlignment="1">
      <alignment horizontal="left" vertical="center"/>
    </xf>
    <xf numFmtId="167" fontId="7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 wrapText="1"/>
    </xf>
    <xf numFmtId="167" fontId="5" fillId="0" borderId="0" xfId="13" applyNumberFormat="1" applyFont="1" applyAlignment="1">
      <alignment horizontal="left" vertical="center"/>
    </xf>
    <xf numFmtId="167" fontId="5" fillId="0" borderId="0" xfId="11" applyNumberFormat="1" applyFont="1" applyAlignment="1">
      <alignment horizontal="left" vertical="center"/>
    </xf>
    <xf numFmtId="167" fontId="5" fillId="0" borderId="0" xfId="5" applyNumberFormat="1" applyFont="1" applyAlignment="1">
      <alignment horizontal="left" vertical="center"/>
    </xf>
    <xf numFmtId="167" fontId="5" fillId="0" borderId="0" xfId="0" quotePrefix="1" applyNumberFormat="1" applyFont="1" applyAlignment="1">
      <alignment horizontal="left" vertical="center"/>
    </xf>
    <xf numFmtId="166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6" fontId="5" fillId="0" borderId="3" xfId="0" quotePrefix="1" applyNumberFormat="1" applyFont="1" applyBorder="1" applyAlignment="1">
      <alignment horizontal="right" vertical="center"/>
    </xf>
    <xf numFmtId="167" fontId="9" fillId="0" borderId="0" xfId="0" applyNumberFormat="1" applyFont="1" applyAlignment="1">
      <alignment horizontal="left" vertical="center"/>
    </xf>
    <xf numFmtId="167" fontId="5" fillId="0" borderId="1" xfId="0" applyNumberFormat="1" applyFont="1" applyBorder="1" applyAlignment="1">
      <alignment vertical="center"/>
    </xf>
    <xf numFmtId="167" fontId="7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vertical="center"/>
    </xf>
    <xf numFmtId="0" fontId="5" fillId="0" borderId="0" xfId="11" applyFont="1" applyAlignment="1">
      <alignment vertical="center"/>
    </xf>
    <xf numFmtId="170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6" fontId="5" fillId="0" borderId="2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centerContinuous" vertical="center"/>
    </xf>
    <xf numFmtId="164" fontId="4" fillId="0" borderId="0" xfId="0" applyNumberFormat="1" applyFont="1" applyAlignment="1">
      <alignment horizontal="right" vertical="center"/>
    </xf>
    <xf numFmtId="41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horizontal="right" vertical="center"/>
    </xf>
    <xf numFmtId="167" fontId="5" fillId="0" borderId="1" xfId="0" applyNumberFormat="1" applyFont="1" applyBorder="1" applyAlignment="1">
      <alignment horizontal="right" vertical="center"/>
    </xf>
    <xf numFmtId="167" fontId="4" fillId="0" borderId="0" xfId="0" quotePrefix="1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7" fontId="5" fillId="0" borderId="0" xfId="0" quotePrefix="1" applyNumberFormat="1" applyFont="1" applyAlignment="1">
      <alignment horizontal="right" vertical="center"/>
    </xf>
    <xf numFmtId="167" fontId="5" fillId="0" borderId="0" xfId="2" applyNumberFormat="1" applyFont="1" applyAlignment="1">
      <alignment vertical="center"/>
    </xf>
    <xf numFmtId="164" fontId="5" fillId="0" borderId="0" xfId="2" applyNumberFormat="1" applyFont="1" applyAlignment="1">
      <alignment horizontal="right" vertical="center"/>
    </xf>
    <xf numFmtId="166" fontId="5" fillId="0" borderId="0" xfId="2" applyNumberFormat="1" applyFont="1" applyAlignment="1">
      <alignment horizontal="right" vertical="center"/>
    </xf>
    <xf numFmtId="164" fontId="5" fillId="0" borderId="0" xfId="2" applyNumberFormat="1" applyFont="1" applyAlignment="1">
      <alignment vertical="center"/>
    </xf>
    <xf numFmtId="166" fontId="5" fillId="0" borderId="0" xfId="2" applyNumberFormat="1" applyFont="1" applyAlignment="1">
      <alignment vertical="center"/>
    </xf>
    <xf numFmtId="168" fontId="5" fillId="0" borderId="0" xfId="0" applyNumberFormat="1" applyFont="1" applyAlignment="1">
      <alignment vertical="center"/>
    </xf>
    <xf numFmtId="166" fontId="5" fillId="0" borderId="1" xfId="0" applyNumberFormat="1" applyFont="1" applyBorder="1" applyAlignment="1">
      <alignment vertical="center"/>
    </xf>
    <xf numFmtId="167" fontId="4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centerContinuous" vertical="center"/>
    </xf>
    <xf numFmtId="167" fontId="4" fillId="0" borderId="4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right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5" fillId="0" borderId="0" xfId="8" applyNumberFormat="1" applyFont="1" applyAlignment="1">
      <alignment horizontal="right" vertical="center"/>
    </xf>
    <xf numFmtId="166" fontId="5" fillId="0" borderId="0" xfId="0" quotePrefix="1" applyNumberFormat="1" applyFont="1" applyAlignment="1">
      <alignment horizontal="right" vertical="center"/>
    </xf>
    <xf numFmtId="166" fontId="4" fillId="0" borderId="3" xfId="0" applyNumberFormat="1" applyFont="1" applyBorder="1" applyAlignment="1">
      <alignment horizontal="right" vertical="center"/>
    </xf>
    <xf numFmtId="43" fontId="5" fillId="0" borderId="0" xfId="0" applyNumberFormat="1" applyFont="1" applyAlignment="1">
      <alignment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center" vertical="center"/>
    </xf>
    <xf numFmtId="166" fontId="5" fillId="0" borderId="0" xfId="0" quotePrefix="1" applyNumberFormat="1" applyFont="1" applyAlignment="1">
      <alignment horizontal="justify" vertical="center"/>
    </xf>
    <xf numFmtId="0" fontId="4" fillId="0" borderId="0" xfId="0" applyFont="1" applyAlignment="1">
      <alignment horizontal="centerContinuous" vertical="center"/>
    </xf>
    <xf numFmtId="0" fontId="4" fillId="0" borderId="1" xfId="2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Continuous" vertical="center"/>
    </xf>
    <xf numFmtId="169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justify" vertical="center"/>
    </xf>
    <xf numFmtId="172" fontId="5" fillId="0" borderId="0" xfId="0" quotePrefix="1" applyNumberFormat="1" applyFont="1" applyAlignment="1">
      <alignment horizontal="right" vertical="center"/>
    </xf>
    <xf numFmtId="17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right" vertical="top"/>
    </xf>
    <xf numFmtId="0" fontId="5" fillId="0" borderId="0" xfId="2" applyFont="1" applyAlignment="1">
      <alignment vertical="center"/>
    </xf>
    <xf numFmtId="0" fontId="5" fillId="0" borderId="0" xfId="5" applyFont="1" applyAlignment="1">
      <alignment horizontal="justify" vertical="center"/>
    </xf>
    <xf numFmtId="172" fontId="5" fillId="0" borderId="0" xfId="0" applyNumberFormat="1" applyFont="1" applyAlignment="1">
      <alignment horizontal="right" vertical="center"/>
    </xf>
    <xf numFmtId="0" fontId="3" fillId="0" borderId="0" xfId="2" applyFont="1" applyAlignment="1">
      <alignment vertical="center"/>
    </xf>
    <xf numFmtId="0" fontId="3" fillId="0" borderId="0" xfId="5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/>
    </xf>
    <xf numFmtId="167" fontId="4" fillId="0" borderId="1" xfId="2" applyNumberFormat="1" applyFont="1" applyBorder="1" applyAlignment="1">
      <alignment horizontal="left" vertical="center"/>
    </xf>
    <xf numFmtId="167" fontId="4" fillId="0" borderId="4" xfId="0" applyNumberFormat="1" applyFont="1" applyBorder="1" applyAlignment="1">
      <alignment horizontal="center" vertical="center"/>
    </xf>
  </cellXfs>
  <cellStyles count="17">
    <cellStyle name="Comma" xfId="1" builtinId="3"/>
    <cellStyle name="Comma 10 3 2" xfId="3" xr:uid="{CC1CA693-299E-40FF-BA2D-DCCAF6F793C3}"/>
    <cellStyle name="Comma 2 2 2" xfId="10" xr:uid="{BFBEF502-AA34-481E-9B88-968D55A7FD61}"/>
    <cellStyle name="Comma 2 7" xfId="12" xr:uid="{447AE1D7-A5F9-4CCA-AA6D-CB3DC5981B03}"/>
    <cellStyle name="Comma 2 7 2" xfId="15" xr:uid="{E768CD82-F93A-46F9-BAB4-956CE80CC121}"/>
    <cellStyle name="Comma 3 2 2" xfId="4" xr:uid="{BAE77F19-7912-4B4C-8849-6D2FBC8B3E50}"/>
    <cellStyle name="Comma 3 2 2 2" xfId="14" xr:uid="{6F9193AB-5465-434C-A319-A45F5B7DCF61}"/>
    <cellStyle name="Comma 5 2 2 2 3 2" xfId="6" xr:uid="{46C12CFE-DEA0-487D-9718-E9874A9FB5D2}"/>
    <cellStyle name="Comma_RGR Q2'03 - Eng" xfId="7" xr:uid="{B37D891C-CE82-4E43-B570-BE8BB17E4BA0}"/>
    <cellStyle name="Comma_RGR Q2'03 - Eng 2 2" xfId="9" xr:uid="{1D3C4B3B-C538-43B3-8F88-0C2DA045E3CF}"/>
    <cellStyle name="Normal" xfId="0" builtinId="0"/>
    <cellStyle name="Normal 139" xfId="2" xr:uid="{FFCACAC0-AC3B-4E8F-B4E1-C18F6993A3F1}"/>
    <cellStyle name="Normal 2 2 13 2" xfId="8" xr:uid="{8F8E74C4-54EA-4AB1-A7C3-55C63C8D9247}"/>
    <cellStyle name="Normal 3 2" xfId="5" xr:uid="{23D2C4AD-B500-432E-8711-C3EB24E717BB}"/>
    <cellStyle name="Normal 3 2 14 2" xfId="13" xr:uid="{08FE303C-EFB4-41AE-8E66-A599D909C7F6}"/>
    <cellStyle name="Normal 4 2 9 4" xfId="11" xr:uid="{A7DD5E89-29CE-44A7-B9DA-B95CD9EBCBEC}"/>
    <cellStyle name="Percent" xfId="16" builtinId="5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66FFFF"/>
      <color rgb="FFFF00FF"/>
      <color rgb="FFFB93E5"/>
      <color rgb="FF99CC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32168-F6B0-431C-85DA-BBA26ED6EE52}">
  <sheetPr>
    <tabColor rgb="FFFFC000"/>
  </sheetPr>
  <dimension ref="A1:O144"/>
  <sheetViews>
    <sheetView zoomScale="115" zoomScaleNormal="115" zoomScaleSheetLayoutView="70" zoomScalePageLayoutView="85" workbookViewId="0">
      <selection activeCell="D7" sqref="D7"/>
    </sheetView>
  </sheetViews>
  <sheetFormatPr defaultColWidth="9.42578125" defaultRowHeight="18.75" x14ac:dyDescent="0.25"/>
  <cols>
    <col min="1" max="3" width="1.5703125" style="21" customWidth="1"/>
    <col min="4" max="4" width="36.5703125" style="21" customWidth="1"/>
    <col min="5" max="5" width="7.5703125" style="21" customWidth="1"/>
    <col min="6" max="6" width="0.5703125" style="21" customWidth="1"/>
    <col min="7" max="7" width="14.42578125" style="19" customWidth="1"/>
    <col min="8" max="8" width="0.5703125" style="19" customWidth="1"/>
    <col min="9" max="9" width="11.5703125" style="19" customWidth="1"/>
    <col min="10" max="10" width="0.5703125" style="19" customWidth="1"/>
    <col min="11" max="11" width="14.42578125" style="19" customWidth="1"/>
    <col min="12" max="12" width="0.5703125" style="19" customWidth="1"/>
    <col min="13" max="13" width="11.5703125" style="19" customWidth="1"/>
    <col min="14" max="14" width="9.42578125" style="21" customWidth="1"/>
    <col min="15" max="16384" width="9.42578125" style="21"/>
  </cols>
  <sheetData>
    <row r="1" spans="1:13" ht="21.75" customHeight="1" x14ac:dyDescent="0.25">
      <c r="A1" s="18" t="s">
        <v>0</v>
      </c>
      <c r="B1" s="18"/>
      <c r="C1" s="18"/>
      <c r="D1" s="18"/>
      <c r="E1" s="18"/>
      <c r="F1" s="18"/>
      <c r="G1" s="18"/>
      <c r="M1" s="20"/>
    </row>
    <row r="2" spans="1:13" ht="21.75" customHeight="1" x14ac:dyDescent="0.25">
      <c r="A2" s="22" t="s">
        <v>1</v>
      </c>
      <c r="B2" s="22"/>
      <c r="C2" s="22"/>
      <c r="D2" s="22"/>
      <c r="E2" s="23"/>
      <c r="F2" s="23"/>
    </row>
    <row r="3" spans="1:13" ht="21.75" customHeight="1" x14ac:dyDescent="0.25">
      <c r="A3" s="24" t="s">
        <v>2</v>
      </c>
      <c r="B3" s="25"/>
      <c r="C3" s="25"/>
      <c r="D3" s="25"/>
      <c r="E3" s="26"/>
      <c r="F3" s="26"/>
      <c r="G3" s="27"/>
      <c r="H3" s="28"/>
      <c r="I3" s="27"/>
      <c r="J3" s="28"/>
      <c r="K3" s="27"/>
      <c r="L3" s="28"/>
      <c r="M3" s="27"/>
    </row>
    <row r="4" spans="1:13" ht="21" customHeight="1" x14ac:dyDescent="0.25">
      <c r="A4" s="22"/>
      <c r="B4" s="22"/>
      <c r="C4" s="22"/>
      <c r="D4" s="22"/>
      <c r="E4" s="23"/>
      <c r="F4" s="23"/>
      <c r="G4" s="29"/>
      <c r="H4" s="29"/>
      <c r="I4" s="29"/>
      <c r="J4" s="29"/>
      <c r="K4" s="29"/>
      <c r="L4" s="29"/>
      <c r="M4" s="29"/>
    </row>
    <row r="5" spans="1:13" ht="21" customHeight="1" x14ac:dyDescent="0.25">
      <c r="A5" s="22"/>
      <c r="B5" s="22"/>
      <c r="C5" s="22"/>
      <c r="D5" s="22"/>
      <c r="E5" s="23"/>
      <c r="F5" s="23"/>
      <c r="G5" s="157" t="s">
        <v>3</v>
      </c>
      <c r="H5" s="157"/>
      <c r="I5" s="157"/>
      <c r="J5" s="157"/>
      <c r="K5" s="157"/>
      <c r="L5" s="157"/>
      <c r="M5" s="157"/>
    </row>
    <row r="6" spans="1:13" s="18" customFormat="1" ht="21" customHeight="1" x14ac:dyDescent="0.25">
      <c r="E6" s="31"/>
      <c r="F6" s="31"/>
      <c r="G6" s="158" t="s">
        <v>4</v>
      </c>
      <c r="H6" s="158"/>
      <c r="I6" s="158"/>
      <c r="J6" s="32"/>
      <c r="K6" s="159" t="s">
        <v>5</v>
      </c>
      <c r="L6" s="159"/>
      <c r="M6" s="159"/>
    </row>
    <row r="7" spans="1:13" s="18" customFormat="1" ht="21" customHeight="1" x14ac:dyDescent="0.25">
      <c r="E7" s="31"/>
      <c r="F7" s="31"/>
      <c r="G7" s="20" t="s">
        <v>6</v>
      </c>
      <c r="H7" s="20"/>
      <c r="I7" s="20" t="s">
        <v>7</v>
      </c>
      <c r="J7" s="34"/>
      <c r="K7" s="20" t="s">
        <v>6</v>
      </c>
      <c r="L7" s="20"/>
      <c r="M7" s="20" t="s">
        <v>7</v>
      </c>
    </row>
    <row r="8" spans="1:13" s="18" customFormat="1" ht="21" customHeight="1" x14ac:dyDescent="0.25">
      <c r="E8" s="35"/>
      <c r="F8" s="35"/>
      <c r="G8" s="4" t="s">
        <v>8</v>
      </c>
      <c r="H8" s="19"/>
      <c r="I8" s="20" t="s">
        <v>9</v>
      </c>
      <c r="J8" s="19"/>
      <c r="K8" s="4" t="s">
        <v>8</v>
      </c>
      <c r="L8" s="19"/>
      <c r="M8" s="20" t="s">
        <v>9</v>
      </c>
    </row>
    <row r="9" spans="1:13" s="18" customFormat="1" ht="21" customHeight="1" x14ac:dyDescent="0.25">
      <c r="D9" s="36"/>
      <c r="E9" s="37" t="s">
        <v>10</v>
      </c>
      <c r="F9" s="35"/>
      <c r="G9" s="38" t="s">
        <v>11</v>
      </c>
      <c r="H9" s="20"/>
      <c r="I9" s="38" t="s">
        <v>12</v>
      </c>
      <c r="J9" s="20"/>
      <c r="K9" s="38" t="s">
        <v>11</v>
      </c>
      <c r="L9" s="20"/>
      <c r="M9" s="38" t="s">
        <v>12</v>
      </c>
    </row>
    <row r="10" spans="1:13" ht="6" customHeight="1" x14ac:dyDescent="0.25">
      <c r="D10" s="18"/>
      <c r="E10" s="39"/>
      <c r="F10" s="39"/>
      <c r="H10" s="40"/>
      <c r="J10" s="40"/>
      <c r="L10" s="40"/>
    </row>
    <row r="11" spans="1:13" s="18" customFormat="1" ht="21" customHeight="1" x14ac:dyDescent="0.25">
      <c r="A11" s="18" t="s">
        <v>13</v>
      </c>
      <c r="E11" s="31"/>
      <c r="F11" s="31"/>
      <c r="G11" s="41"/>
      <c r="H11" s="42"/>
      <c r="I11" s="41"/>
      <c r="J11" s="41"/>
      <c r="K11" s="41"/>
      <c r="L11" s="41"/>
      <c r="M11" s="41"/>
    </row>
    <row r="12" spans="1:13" ht="6" customHeight="1" x14ac:dyDescent="0.25">
      <c r="D12" s="18"/>
      <c r="E12" s="39"/>
      <c r="F12" s="39"/>
      <c r="G12" s="41"/>
      <c r="H12" s="41"/>
      <c r="I12" s="41"/>
      <c r="J12" s="41"/>
      <c r="K12" s="41"/>
      <c r="L12" s="41"/>
      <c r="M12" s="41"/>
    </row>
    <row r="13" spans="1:13" ht="21" customHeight="1" x14ac:dyDescent="0.25">
      <c r="A13" s="18" t="s">
        <v>14</v>
      </c>
      <c r="B13" s="18"/>
      <c r="C13" s="18"/>
      <c r="D13" s="18"/>
      <c r="E13" s="39"/>
      <c r="F13" s="39"/>
      <c r="G13" s="41"/>
      <c r="H13" s="41"/>
      <c r="I13" s="41"/>
      <c r="J13" s="41"/>
      <c r="K13" s="41"/>
      <c r="L13" s="41"/>
      <c r="M13" s="41"/>
    </row>
    <row r="14" spans="1:13" ht="6" customHeight="1" x14ac:dyDescent="0.25">
      <c r="A14" s="18"/>
      <c r="B14" s="18"/>
      <c r="C14" s="18"/>
      <c r="D14" s="18"/>
      <c r="E14" s="39"/>
      <c r="F14" s="39"/>
      <c r="G14" s="41"/>
      <c r="H14" s="41"/>
      <c r="I14" s="41"/>
      <c r="J14" s="41"/>
      <c r="K14" s="41"/>
      <c r="L14" s="41"/>
      <c r="M14" s="41"/>
    </row>
    <row r="15" spans="1:13" ht="21" customHeight="1" x14ac:dyDescent="0.25">
      <c r="A15" s="43" t="s">
        <v>15</v>
      </c>
      <c r="B15" s="43"/>
      <c r="C15" s="43"/>
      <c r="D15" s="43"/>
      <c r="E15" s="39"/>
      <c r="F15" s="39"/>
      <c r="G15" s="41">
        <v>172892</v>
      </c>
      <c r="H15" s="41"/>
      <c r="I15" s="44">
        <v>182484</v>
      </c>
      <c r="J15" s="45"/>
      <c r="K15" s="45">
        <v>97411</v>
      </c>
      <c r="L15" s="45"/>
      <c r="M15" s="44">
        <v>165467</v>
      </c>
    </row>
    <row r="16" spans="1:13" ht="21" customHeight="1" x14ac:dyDescent="0.25">
      <c r="A16" s="43" t="s">
        <v>16</v>
      </c>
      <c r="B16" s="43"/>
      <c r="D16" s="43"/>
      <c r="E16" s="39">
        <v>7</v>
      </c>
      <c r="F16" s="39"/>
      <c r="G16" s="41">
        <v>7724</v>
      </c>
      <c r="H16" s="41"/>
      <c r="I16" s="44">
        <v>25054</v>
      </c>
      <c r="J16" s="45"/>
      <c r="K16" s="45">
        <v>345</v>
      </c>
      <c r="L16" s="45"/>
      <c r="M16" s="46">
        <v>138</v>
      </c>
    </row>
    <row r="17" spans="1:15" ht="21" customHeight="1" x14ac:dyDescent="0.25">
      <c r="A17" s="21" t="s">
        <v>17</v>
      </c>
      <c r="E17" s="39">
        <v>18.399999999999999</v>
      </c>
      <c r="F17" s="39"/>
      <c r="G17" s="41">
        <v>0</v>
      </c>
      <c r="H17" s="41"/>
      <c r="I17" s="41">
        <v>0</v>
      </c>
      <c r="J17" s="45"/>
      <c r="K17" s="45">
        <v>60000</v>
      </c>
      <c r="L17" s="45"/>
      <c r="M17" s="44">
        <v>10000</v>
      </c>
    </row>
    <row r="18" spans="1:15" ht="21" customHeight="1" x14ac:dyDescent="0.25">
      <c r="A18" s="21" t="s">
        <v>18</v>
      </c>
      <c r="E18" s="39"/>
      <c r="F18" s="39"/>
      <c r="G18" s="41">
        <v>65</v>
      </c>
      <c r="H18" s="41"/>
      <c r="I18" s="41">
        <v>0</v>
      </c>
      <c r="J18" s="45"/>
      <c r="K18" s="41">
        <v>0</v>
      </c>
      <c r="L18" s="45"/>
      <c r="M18" s="41">
        <v>0</v>
      </c>
    </row>
    <row r="19" spans="1:15" ht="21" customHeight="1" x14ac:dyDescent="0.25">
      <c r="A19" s="43" t="s">
        <v>19</v>
      </c>
      <c r="B19" s="43"/>
      <c r="C19" s="43"/>
      <c r="D19" s="43"/>
      <c r="E19" s="39"/>
      <c r="F19" s="39"/>
      <c r="G19" s="41">
        <v>7482</v>
      </c>
      <c r="H19" s="41"/>
      <c r="I19" s="44">
        <v>7009</v>
      </c>
      <c r="J19" s="45"/>
      <c r="K19" s="45">
        <v>2206</v>
      </c>
      <c r="L19" s="45"/>
      <c r="M19" s="44">
        <v>1824</v>
      </c>
      <c r="N19" s="47"/>
      <c r="O19" s="48"/>
    </row>
    <row r="20" spans="1:15" ht="21" customHeight="1" x14ac:dyDescent="0.25">
      <c r="A20" s="43" t="s">
        <v>20</v>
      </c>
      <c r="B20" s="43"/>
      <c r="C20" s="43"/>
      <c r="D20" s="43"/>
      <c r="E20" s="39"/>
      <c r="F20" s="39"/>
      <c r="G20" s="41">
        <v>14507</v>
      </c>
      <c r="H20" s="41"/>
      <c r="I20" s="44">
        <v>14120</v>
      </c>
      <c r="J20" s="45"/>
      <c r="K20" s="45">
        <v>382</v>
      </c>
      <c r="L20" s="45"/>
      <c r="M20" s="46">
        <v>399</v>
      </c>
      <c r="N20" s="47"/>
      <c r="O20" s="48"/>
    </row>
    <row r="21" spans="1:15" ht="21" customHeight="1" x14ac:dyDescent="0.25">
      <c r="A21" s="43" t="s">
        <v>21</v>
      </c>
      <c r="B21" s="43"/>
      <c r="C21" s="43"/>
      <c r="D21" s="43"/>
      <c r="E21" s="39"/>
      <c r="F21" s="39"/>
      <c r="G21" s="49">
        <v>416</v>
      </c>
      <c r="H21" s="41"/>
      <c r="I21" s="50">
        <v>378</v>
      </c>
      <c r="J21" s="45"/>
      <c r="K21" s="51">
        <v>10</v>
      </c>
      <c r="L21" s="45"/>
      <c r="M21" s="50">
        <v>99</v>
      </c>
      <c r="N21" s="47"/>
      <c r="O21" s="48"/>
    </row>
    <row r="22" spans="1:15" ht="6" customHeight="1" x14ac:dyDescent="0.25">
      <c r="A22" s="18"/>
      <c r="B22" s="18"/>
      <c r="C22" s="18"/>
      <c r="D22" s="18"/>
      <c r="E22" s="39"/>
      <c r="F22" s="39"/>
      <c r="G22" s="41"/>
      <c r="H22" s="41"/>
      <c r="I22" s="41"/>
      <c r="J22" s="41"/>
      <c r="K22" s="41"/>
      <c r="L22" s="41"/>
      <c r="M22" s="41"/>
    </row>
    <row r="23" spans="1:15" ht="21" customHeight="1" x14ac:dyDescent="0.25">
      <c r="A23" s="22" t="s">
        <v>22</v>
      </c>
      <c r="B23" s="22"/>
      <c r="C23" s="22"/>
      <c r="E23" s="39"/>
      <c r="F23" s="39"/>
      <c r="G23" s="49">
        <f>SUM(G15:G21)</f>
        <v>203086</v>
      </c>
      <c r="H23" s="41"/>
      <c r="I23" s="49">
        <f>SUM(I15:I21)</f>
        <v>229045</v>
      </c>
      <c r="J23" s="41"/>
      <c r="K23" s="49">
        <f>SUM(K15:K21)</f>
        <v>160354</v>
      </c>
      <c r="L23" s="41"/>
      <c r="M23" s="49">
        <f>SUM(M15:M21)</f>
        <v>177927</v>
      </c>
    </row>
    <row r="24" spans="1:15" ht="21" customHeight="1" x14ac:dyDescent="0.25">
      <c r="A24" s="43"/>
      <c r="B24" s="43"/>
      <c r="C24" s="43"/>
      <c r="D24" s="43"/>
      <c r="E24" s="39"/>
      <c r="F24" s="39"/>
      <c r="G24" s="41"/>
      <c r="H24" s="41"/>
      <c r="I24" s="41"/>
      <c r="J24" s="41"/>
      <c r="K24" s="41"/>
      <c r="L24" s="41"/>
      <c r="M24" s="41"/>
    </row>
    <row r="25" spans="1:15" ht="21" customHeight="1" x14ac:dyDescent="0.25">
      <c r="A25" s="22" t="s">
        <v>23</v>
      </c>
      <c r="B25" s="22"/>
      <c r="C25" s="22"/>
      <c r="D25" s="22"/>
      <c r="E25" s="39"/>
      <c r="F25" s="39"/>
      <c r="G25" s="41"/>
      <c r="H25" s="41"/>
      <c r="I25" s="41"/>
      <c r="J25" s="41"/>
      <c r="K25" s="41"/>
      <c r="L25" s="41"/>
      <c r="M25" s="41"/>
    </row>
    <row r="26" spans="1:15" ht="6" customHeight="1" x14ac:dyDescent="0.25">
      <c r="A26" s="18"/>
      <c r="B26" s="18"/>
      <c r="C26" s="18"/>
      <c r="D26" s="18"/>
      <c r="E26" s="39"/>
      <c r="F26" s="39"/>
      <c r="G26" s="41"/>
      <c r="H26" s="41"/>
      <c r="I26" s="41"/>
      <c r="J26" s="41"/>
      <c r="K26" s="41"/>
      <c r="L26" s="41"/>
      <c r="M26" s="41"/>
    </row>
    <row r="27" spans="1:15" ht="21" customHeight="1" x14ac:dyDescent="0.25">
      <c r="A27" s="21" t="s">
        <v>24</v>
      </c>
      <c r="D27" s="18"/>
      <c r="E27" s="39">
        <v>8</v>
      </c>
      <c r="F27" s="39"/>
      <c r="G27" s="41">
        <v>500</v>
      </c>
      <c r="H27" s="41"/>
      <c r="I27" s="41">
        <v>0</v>
      </c>
      <c r="J27" s="41"/>
      <c r="K27" s="41">
        <v>0</v>
      </c>
      <c r="L27" s="41"/>
      <c r="M27" s="41">
        <v>0</v>
      </c>
    </row>
    <row r="28" spans="1:15" ht="21" customHeight="1" x14ac:dyDescent="0.25">
      <c r="A28" s="43" t="s">
        <v>25</v>
      </c>
      <c r="B28" s="43"/>
      <c r="C28" s="43"/>
      <c r="D28" s="22"/>
      <c r="E28" s="39"/>
      <c r="F28" s="39"/>
      <c r="G28" s="41">
        <v>0</v>
      </c>
      <c r="H28" s="41"/>
      <c r="I28" s="41">
        <v>0</v>
      </c>
      <c r="J28" s="45"/>
      <c r="K28" s="44">
        <v>208130</v>
      </c>
      <c r="L28" s="45"/>
      <c r="M28" s="44">
        <v>208130</v>
      </c>
    </row>
    <row r="29" spans="1:15" ht="21" customHeight="1" x14ac:dyDescent="0.25">
      <c r="A29" s="43" t="s">
        <v>26</v>
      </c>
      <c r="B29" s="43"/>
      <c r="C29" s="43"/>
      <c r="D29" s="22"/>
      <c r="E29" s="39">
        <v>9</v>
      </c>
      <c r="F29" s="39"/>
      <c r="G29" s="41">
        <v>0</v>
      </c>
      <c r="H29" s="41"/>
      <c r="I29" s="44">
        <v>6399</v>
      </c>
      <c r="J29" s="45"/>
      <c r="K29" s="41">
        <v>0</v>
      </c>
      <c r="L29" s="45"/>
      <c r="M29" s="44">
        <v>3457</v>
      </c>
    </row>
    <row r="30" spans="1:15" ht="21" customHeight="1" x14ac:dyDescent="0.25">
      <c r="A30" s="43" t="s">
        <v>27</v>
      </c>
      <c r="B30" s="43"/>
      <c r="C30" s="43"/>
      <c r="D30" s="22"/>
      <c r="E30" s="39">
        <v>10.1</v>
      </c>
      <c r="F30" s="39"/>
      <c r="G30" s="41">
        <v>23386</v>
      </c>
      <c r="H30" s="41"/>
      <c r="I30" s="44">
        <v>27621</v>
      </c>
      <c r="J30" s="45"/>
      <c r="K30" s="44">
        <v>15000</v>
      </c>
      <c r="L30" s="45"/>
      <c r="M30" s="44">
        <v>15000</v>
      </c>
    </row>
    <row r="31" spans="1:15" ht="21" customHeight="1" x14ac:dyDescent="0.25">
      <c r="A31" s="43" t="s">
        <v>28</v>
      </c>
      <c r="B31" s="43"/>
      <c r="C31" s="43"/>
      <c r="D31" s="43"/>
      <c r="E31" s="39">
        <v>11</v>
      </c>
      <c r="F31" s="39"/>
      <c r="G31" s="41">
        <v>7122</v>
      </c>
      <c r="H31" s="41"/>
      <c r="I31" s="44">
        <v>7242</v>
      </c>
      <c r="J31" s="45"/>
      <c r="K31" s="45">
        <v>2875</v>
      </c>
      <c r="L31" s="45"/>
      <c r="M31" s="44">
        <v>3085</v>
      </c>
    </row>
    <row r="32" spans="1:15" ht="21" customHeight="1" x14ac:dyDescent="0.25">
      <c r="A32" s="43" t="s">
        <v>29</v>
      </c>
      <c r="B32" s="43"/>
      <c r="C32" s="43"/>
      <c r="D32" s="43"/>
      <c r="E32" s="39"/>
      <c r="F32" s="39"/>
      <c r="G32" s="41">
        <v>11054</v>
      </c>
      <c r="H32" s="41"/>
      <c r="I32" s="44">
        <v>12207</v>
      </c>
      <c r="J32" s="45"/>
      <c r="K32" s="45">
        <v>4912</v>
      </c>
      <c r="L32" s="45"/>
      <c r="M32" s="44">
        <v>5396</v>
      </c>
    </row>
    <row r="33" spans="1:15" ht="21" customHeight="1" x14ac:dyDescent="0.25">
      <c r="A33" s="43" t="s">
        <v>30</v>
      </c>
      <c r="B33" s="43"/>
      <c r="C33" s="43"/>
      <c r="D33" s="43"/>
      <c r="E33" s="39"/>
      <c r="F33" s="39"/>
      <c r="G33" s="44">
        <v>49312</v>
      </c>
      <c r="H33" s="41"/>
      <c r="I33" s="44">
        <v>49312</v>
      </c>
      <c r="J33" s="45"/>
      <c r="K33" s="45">
        <v>0</v>
      </c>
      <c r="L33" s="45"/>
      <c r="M33" s="45">
        <v>0</v>
      </c>
    </row>
    <row r="34" spans="1:15" ht="21" customHeight="1" x14ac:dyDescent="0.25">
      <c r="A34" s="21" t="s">
        <v>31</v>
      </c>
      <c r="B34" s="43"/>
      <c r="C34" s="43"/>
      <c r="D34" s="43"/>
      <c r="E34" s="39">
        <v>12</v>
      </c>
      <c r="F34" s="39"/>
      <c r="G34" s="41">
        <v>4942</v>
      </c>
      <c r="H34" s="41"/>
      <c r="I34" s="44">
        <v>5217</v>
      </c>
      <c r="J34" s="45"/>
      <c r="K34" s="45">
        <v>97</v>
      </c>
      <c r="L34" s="45"/>
      <c r="M34" s="46">
        <v>97</v>
      </c>
    </row>
    <row r="35" spans="1:15" ht="21" customHeight="1" x14ac:dyDescent="0.25">
      <c r="A35" s="43" t="s">
        <v>32</v>
      </c>
      <c r="B35" s="43"/>
      <c r="C35" s="43"/>
      <c r="D35" s="43"/>
      <c r="E35" s="39"/>
      <c r="F35" s="39"/>
      <c r="G35" s="41">
        <v>368</v>
      </c>
      <c r="H35" s="41"/>
      <c r="I35" s="46">
        <v>329</v>
      </c>
      <c r="J35" s="45"/>
      <c r="K35" s="45">
        <v>0</v>
      </c>
      <c r="L35" s="45"/>
      <c r="M35" s="45">
        <v>0</v>
      </c>
    </row>
    <row r="36" spans="1:15" ht="21" customHeight="1" x14ac:dyDescent="0.25">
      <c r="A36" s="21" t="s">
        <v>33</v>
      </c>
      <c r="E36" s="39"/>
      <c r="F36" s="39"/>
      <c r="G36" s="49">
        <v>999</v>
      </c>
      <c r="H36" s="41"/>
      <c r="I36" s="52">
        <v>1173</v>
      </c>
      <c r="J36" s="45"/>
      <c r="K36" s="51">
        <v>555</v>
      </c>
      <c r="L36" s="45"/>
      <c r="M36" s="50">
        <v>520</v>
      </c>
      <c r="N36" s="47"/>
      <c r="O36" s="48"/>
    </row>
    <row r="37" spans="1:15" ht="6" customHeight="1" x14ac:dyDescent="0.25">
      <c r="A37" s="18"/>
      <c r="B37" s="18"/>
      <c r="C37" s="18"/>
      <c r="D37" s="18"/>
      <c r="E37" s="39"/>
      <c r="F37" s="39"/>
      <c r="G37" s="41"/>
      <c r="H37" s="41"/>
      <c r="I37" s="41"/>
      <c r="J37" s="41"/>
      <c r="K37" s="41"/>
      <c r="L37" s="41"/>
      <c r="M37" s="41"/>
    </row>
    <row r="38" spans="1:15" ht="21" customHeight="1" x14ac:dyDescent="0.25">
      <c r="A38" s="18" t="s">
        <v>34</v>
      </c>
      <c r="B38" s="18"/>
      <c r="C38" s="18"/>
      <c r="E38" s="39"/>
      <c r="F38" s="39"/>
      <c r="G38" s="49">
        <f>SUM(G27:G36)</f>
        <v>97683</v>
      </c>
      <c r="H38" s="41"/>
      <c r="I38" s="49">
        <f>SUM(I28:I36)</f>
        <v>109500</v>
      </c>
      <c r="J38" s="41"/>
      <c r="K38" s="49">
        <f>SUM(K28:K36)</f>
        <v>231569</v>
      </c>
      <c r="L38" s="41"/>
      <c r="M38" s="49">
        <f>SUM(M28:M36)</f>
        <v>235685</v>
      </c>
    </row>
    <row r="39" spans="1:15" ht="6" customHeight="1" x14ac:dyDescent="0.25">
      <c r="A39" s="18"/>
      <c r="B39" s="18"/>
      <c r="C39" s="18"/>
      <c r="D39" s="18"/>
      <c r="E39" s="39"/>
      <c r="F39" s="39"/>
      <c r="G39" s="41"/>
      <c r="H39" s="41"/>
      <c r="I39" s="41"/>
      <c r="J39" s="41"/>
      <c r="K39" s="41"/>
      <c r="L39" s="41"/>
      <c r="M39" s="41"/>
    </row>
    <row r="40" spans="1:15" ht="21" customHeight="1" thickBot="1" x14ac:dyDescent="0.3">
      <c r="A40" s="18" t="s">
        <v>35</v>
      </c>
      <c r="B40" s="18"/>
      <c r="C40" s="18"/>
      <c r="D40" s="18"/>
      <c r="E40" s="39"/>
      <c r="F40" s="39"/>
      <c r="G40" s="53">
        <f>SUM(G38,G23)</f>
        <v>300769</v>
      </c>
      <c r="H40" s="41"/>
      <c r="I40" s="53">
        <f>SUM(I38,I23)</f>
        <v>338545</v>
      </c>
      <c r="J40" s="41"/>
      <c r="K40" s="53">
        <f>SUM(K38,K23)</f>
        <v>391923</v>
      </c>
      <c r="L40" s="41"/>
      <c r="M40" s="53">
        <f>SUM(M38,M23)</f>
        <v>413612</v>
      </c>
    </row>
    <row r="41" spans="1:15" ht="21" customHeight="1" thickTop="1" x14ac:dyDescent="0.25">
      <c r="A41" s="18"/>
      <c r="B41" s="18"/>
      <c r="C41" s="18"/>
      <c r="D41" s="18"/>
      <c r="E41" s="39"/>
      <c r="F41" s="39"/>
      <c r="G41" s="41"/>
      <c r="H41" s="41"/>
      <c r="I41" s="41"/>
      <c r="J41" s="41"/>
      <c r="K41" s="41"/>
      <c r="L41" s="41"/>
      <c r="M41" s="41"/>
    </row>
    <row r="42" spans="1:15" ht="21" customHeight="1" x14ac:dyDescent="0.25">
      <c r="A42" s="18"/>
      <c r="B42" s="18"/>
      <c r="C42" s="18"/>
      <c r="D42" s="18"/>
      <c r="E42" s="39"/>
      <c r="F42" s="39"/>
      <c r="G42" s="41"/>
      <c r="H42" s="41"/>
      <c r="I42" s="41"/>
      <c r="J42" s="41"/>
      <c r="K42" s="41"/>
      <c r="L42" s="41"/>
      <c r="M42" s="41"/>
    </row>
    <row r="43" spans="1:15" ht="21" customHeight="1" x14ac:dyDescent="0.25">
      <c r="A43" s="18"/>
      <c r="B43" s="18"/>
      <c r="C43" s="18"/>
      <c r="D43" s="18"/>
      <c r="E43" s="39"/>
      <c r="F43" s="39"/>
      <c r="G43" s="41"/>
      <c r="H43" s="41"/>
      <c r="I43" s="41"/>
      <c r="J43" s="41"/>
      <c r="K43" s="41"/>
      <c r="L43" s="41"/>
      <c r="M43" s="41"/>
    </row>
    <row r="44" spans="1:15" ht="21" customHeight="1" x14ac:dyDescent="0.25">
      <c r="A44" s="18"/>
      <c r="B44" s="18"/>
      <c r="C44" s="18"/>
      <c r="D44" s="18"/>
      <c r="E44" s="39"/>
      <c r="F44" s="39"/>
      <c r="G44" s="41"/>
      <c r="H44" s="41"/>
      <c r="I44" s="41"/>
      <c r="J44" s="41"/>
      <c r="K44" s="41"/>
      <c r="L44" s="41"/>
      <c r="M44" s="41"/>
    </row>
    <row r="45" spans="1:15" ht="21" customHeight="1" x14ac:dyDescent="0.25">
      <c r="A45" s="18"/>
      <c r="B45" s="18"/>
      <c r="C45" s="18"/>
      <c r="D45" s="18"/>
      <c r="E45" s="39"/>
      <c r="F45" s="39"/>
      <c r="G45" s="41"/>
      <c r="H45" s="41"/>
      <c r="I45" s="41"/>
      <c r="J45" s="41"/>
      <c r="K45" s="41"/>
      <c r="L45" s="41"/>
      <c r="M45" s="41"/>
    </row>
    <row r="46" spans="1:15" ht="21" customHeight="1" x14ac:dyDescent="0.25">
      <c r="A46" s="18"/>
      <c r="B46" s="18"/>
      <c r="C46" s="18"/>
      <c r="D46" s="18"/>
      <c r="E46" s="39"/>
      <c r="F46" s="39"/>
      <c r="G46" s="41"/>
      <c r="H46" s="41"/>
      <c r="I46" s="41"/>
      <c r="J46" s="41"/>
      <c r="K46" s="41"/>
      <c r="L46" s="41"/>
      <c r="M46" s="41"/>
    </row>
    <row r="47" spans="1:15" ht="17.25" customHeight="1" x14ac:dyDescent="0.25">
      <c r="A47" s="18"/>
      <c r="B47" s="18"/>
      <c r="C47" s="18"/>
      <c r="D47" s="18"/>
      <c r="E47" s="39"/>
      <c r="F47" s="39"/>
      <c r="G47" s="41"/>
      <c r="H47" s="41"/>
      <c r="I47" s="41"/>
      <c r="J47" s="41"/>
      <c r="K47" s="41"/>
      <c r="L47" s="41"/>
      <c r="M47" s="41"/>
    </row>
    <row r="48" spans="1:15" ht="13.5" customHeight="1" x14ac:dyDescent="0.25">
      <c r="A48" s="18"/>
      <c r="B48" s="18"/>
      <c r="C48" s="18"/>
      <c r="D48" s="18"/>
      <c r="E48" s="39"/>
      <c r="F48" s="39"/>
      <c r="G48" s="41"/>
      <c r="H48" s="41"/>
      <c r="I48" s="41"/>
      <c r="J48" s="41"/>
      <c r="K48" s="41"/>
      <c r="L48" s="41"/>
      <c r="M48" s="41"/>
    </row>
    <row r="49" spans="1:15" ht="22.35" customHeight="1" x14ac:dyDescent="0.25">
      <c r="A49" s="160" t="s">
        <v>36</v>
      </c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</row>
    <row r="50" spans="1:15" ht="21.75" customHeight="1" x14ac:dyDescent="0.25">
      <c r="A50" s="18" t="str">
        <f>+A1</f>
        <v>บริษัท ซาเล็คต้า จำกัด (มหาชน)</v>
      </c>
      <c r="B50" s="55"/>
      <c r="C50" s="55"/>
      <c r="D50" s="55"/>
      <c r="E50" s="23"/>
      <c r="F50" s="23"/>
      <c r="G50" s="56"/>
      <c r="K50" s="56"/>
      <c r="M50" s="20"/>
    </row>
    <row r="51" spans="1:15" ht="21.75" customHeight="1" x14ac:dyDescent="0.25">
      <c r="A51" s="22" t="s">
        <v>221</v>
      </c>
      <c r="B51" s="22"/>
      <c r="C51" s="22"/>
      <c r="D51" s="22"/>
      <c r="E51" s="23"/>
      <c r="F51" s="23"/>
    </row>
    <row r="52" spans="1:15" ht="21.75" customHeight="1" x14ac:dyDescent="0.25">
      <c r="A52" s="25" t="str">
        <f>A3</f>
        <v>ณ วันที่ 30 มิถุนายน พ.ศ. 2568</v>
      </c>
      <c r="B52" s="25"/>
      <c r="C52" s="25"/>
      <c r="D52" s="25"/>
      <c r="E52" s="26"/>
      <c r="F52" s="26"/>
      <c r="G52" s="57"/>
      <c r="H52" s="57"/>
      <c r="I52" s="57"/>
      <c r="J52" s="57"/>
      <c r="K52" s="57"/>
      <c r="L52" s="57"/>
      <c r="M52" s="57"/>
    </row>
    <row r="53" spans="1:15" s="18" customFormat="1" ht="21" customHeight="1" x14ac:dyDescent="0.25">
      <c r="A53" s="22"/>
      <c r="B53" s="22"/>
      <c r="C53" s="22"/>
      <c r="D53" s="22"/>
      <c r="E53" s="23"/>
      <c r="F53" s="23"/>
      <c r="G53" s="29"/>
      <c r="H53" s="29"/>
      <c r="I53" s="29"/>
      <c r="J53" s="29"/>
      <c r="K53" s="29"/>
      <c r="L53" s="29"/>
      <c r="M53" s="29"/>
    </row>
    <row r="54" spans="1:15" ht="21" customHeight="1" x14ac:dyDescent="0.25">
      <c r="A54" s="22"/>
      <c r="B54" s="22"/>
      <c r="C54" s="22"/>
      <c r="D54" s="22"/>
      <c r="E54" s="23"/>
      <c r="F54" s="23"/>
      <c r="G54" s="157" t="s">
        <v>3</v>
      </c>
      <c r="H54" s="157"/>
      <c r="I54" s="157"/>
      <c r="J54" s="157"/>
      <c r="K54" s="157"/>
      <c r="L54" s="157"/>
      <c r="M54" s="157"/>
    </row>
    <row r="55" spans="1:15" s="18" customFormat="1" ht="21" customHeight="1" x14ac:dyDescent="0.25">
      <c r="A55" s="22"/>
      <c r="B55" s="22"/>
      <c r="C55" s="22"/>
      <c r="D55" s="22"/>
      <c r="E55" s="31"/>
      <c r="F55" s="31"/>
      <c r="G55" s="158" t="s">
        <v>4</v>
      </c>
      <c r="H55" s="158"/>
      <c r="I55" s="158"/>
      <c r="J55" s="32"/>
      <c r="K55" s="159" t="s">
        <v>5</v>
      </c>
      <c r="L55" s="159"/>
      <c r="M55" s="159"/>
    </row>
    <row r="56" spans="1:15" ht="21" customHeight="1" x14ac:dyDescent="0.25">
      <c r="A56" s="18"/>
      <c r="B56" s="18"/>
      <c r="C56" s="18"/>
      <c r="D56" s="18"/>
      <c r="E56" s="31"/>
      <c r="F56" s="31"/>
      <c r="G56" s="20" t="s">
        <v>6</v>
      </c>
      <c r="H56" s="20"/>
      <c r="I56" s="20" t="s">
        <v>7</v>
      </c>
      <c r="J56" s="34"/>
      <c r="K56" s="20" t="s">
        <v>6</v>
      </c>
      <c r="L56" s="20"/>
      <c r="M56" s="20" t="s">
        <v>7</v>
      </c>
    </row>
    <row r="57" spans="1:15" ht="21" customHeight="1" x14ac:dyDescent="0.25">
      <c r="A57" s="22"/>
      <c r="B57" s="22"/>
      <c r="C57" s="22"/>
      <c r="D57" s="22"/>
      <c r="E57" s="35"/>
      <c r="F57" s="35"/>
      <c r="G57" s="4" t="s">
        <v>8</v>
      </c>
      <c r="I57" s="20" t="s">
        <v>9</v>
      </c>
      <c r="K57" s="4" t="s">
        <v>8</v>
      </c>
      <c r="M57" s="20" t="s">
        <v>9</v>
      </c>
    </row>
    <row r="58" spans="1:15" ht="21" customHeight="1" x14ac:dyDescent="0.25">
      <c r="A58" s="18"/>
      <c r="B58" s="18"/>
      <c r="C58" s="18"/>
      <c r="D58" s="18"/>
      <c r="E58" s="37" t="s">
        <v>10</v>
      </c>
      <c r="F58" s="35"/>
      <c r="G58" s="38" t="s">
        <v>11</v>
      </c>
      <c r="H58" s="20"/>
      <c r="I58" s="38" t="s">
        <v>12</v>
      </c>
      <c r="J58" s="20"/>
      <c r="K58" s="38" t="s">
        <v>11</v>
      </c>
      <c r="L58" s="20"/>
      <c r="M58" s="38" t="s">
        <v>12</v>
      </c>
    </row>
    <row r="59" spans="1:15" ht="8.1" customHeight="1" x14ac:dyDescent="0.25">
      <c r="D59" s="22"/>
      <c r="E59" s="39"/>
      <c r="F59" s="39"/>
      <c r="H59" s="40"/>
      <c r="J59" s="40"/>
      <c r="L59" s="40"/>
    </row>
    <row r="60" spans="1:15" ht="21" customHeight="1" x14ac:dyDescent="0.25">
      <c r="A60" s="22" t="s">
        <v>37</v>
      </c>
      <c r="B60" s="22"/>
      <c r="C60" s="22"/>
      <c r="D60" s="18"/>
      <c r="E60" s="31"/>
      <c r="F60" s="31"/>
      <c r="G60" s="41"/>
      <c r="H60" s="42"/>
      <c r="I60" s="41"/>
      <c r="J60" s="41"/>
      <c r="K60" s="41"/>
      <c r="L60" s="41"/>
      <c r="M60" s="41"/>
    </row>
    <row r="61" spans="1:15" ht="8.1" customHeight="1" x14ac:dyDescent="0.25">
      <c r="D61" s="22"/>
      <c r="E61" s="39"/>
      <c r="F61" s="39"/>
      <c r="G61" s="41"/>
      <c r="H61" s="41"/>
      <c r="I61" s="41"/>
      <c r="J61" s="41"/>
      <c r="K61" s="41"/>
      <c r="L61" s="41"/>
      <c r="M61" s="41"/>
    </row>
    <row r="62" spans="1:15" ht="21" customHeight="1" x14ac:dyDescent="0.25">
      <c r="A62" s="18" t="s">
        <v>38</v>
      </c>
      <c r="B62" s="18"/>
      <c r="C62" s="18"/>
      <c r="D62" s="18"/>
      <c r="E62" s="58"/>
      <c r="F62" s="58"/>
      <c r="G62" s="41"/>
      <c r="H62" s="41"/>
      <c r="I62" s="41"/>
      <c r="J62" s="41"/>
      <c r="K62" s="41"/>
      <c r="L62" s="41"/>
      <c r="M62" s="41"/>
    </row>
    <row r="63" spans="1:15" ht="8.1" customHeight="1" x14ac:dyDescent="0.25">
      <c r="A63" s="18"/>
      <c r="B63" s="18"/>
      <c r="C63" s="18"/>
      <c r="D63" s="18"/>
      <c r="E63" s="58"/>
      <c r="F63" s="58"/>
      <c r="G63" s="41"/>
      <c r="H63" s="41"/>
      <c r="I63" s="41"/>
      <c r="J63" s="41"/>
      <c r="K63" s="41"/>
      <c r="L63" s="41"/>
      <c r="M63" s="41"/>
    </row>
    <row r="64" spans="1:15" ht="21" customHeight="1" x14ac:dyDescent="0.25">
      <c r="A64" s="21" t="s">
        <v>39</v>
      </c>
      <c r="E64" s="58">
        <v>13</v>
      </c>
      <c r="F64" s="39"/>
      <c r="G64" s="41">
        <v>9795</v>
      </c>
      <c r="H64" s="41"/>
      <c r="I64" s="44">
        <v>30552</v>
      </c>
      <c r="J64" s="45"/>
      <c r="K64" s="45">
        <v>2676</v>
      </c>
      <c r="L64" s="45"/>
      <c r="M64" s="44">
        <v>9836</v>
      </c>
      <c r="O64" s="48"/>
    </row>
    <row r="65" spans="1:15" ht="21" customHeight="1" x14ac:dyDescent="0.25">
      <c r="A65" s="21" t="s">
        <v>40</v>
      </c>
      <c r="E65" s="39">
        <v>18.5</v>
      </c>
      <c r="F65" s="39"/>
      <c r="G65" s="41">
        <v>0</v>
      </c>
      <c r="H65" s="41"/>
      <c r="I65" s="44">
        <v>1500</v>
      </c>
      <c r="J65" s="45"/>
      <c r="K65" s="44">
        <v>72000</v>
      </c>
      <c r="L65" s="45"/>
      <c r="M65" s="44">
        <v>72000</v>
      </c>
    </row>
    <row r="66" spans="1:15" ht="21" customHeight="1" x14ac:dyDescent="0.25">
      <c r="A66" s="21" t="s">
        <v>41</v>
      </c>
      <c r="D66" s="59"/>
      <c r="E66" s="58"/>
      <c r="F66" s="39"/>
      <c r="G66" s="45">
        <v>1338</v>
      </c>
      <c r="H66" s="41"/>
      <c r="I66" s="46">
        <v>173</v>
      </c>
      <c r="J66" s="45"/>
      <c r="K66" s="45">
        <v>0</v>
      </c>
      <c r="L66" s="45"/>
      <c r="M66" s="46" t="s">
        <v>42</v>
      </c>
    </row>
    <row r="67" spans="1:15" ht="21" customHeight="1" x14ac:dyDescent="0.25">
      <c r="A67" s="60" t="s">
        <v>43</v>
      </c>
      <c r="B67" s="60"/>
      <c r="C67" s="60"/>
      <c r="G67" s="41">
        <v>1999</v>
      </c>
      <c r="H67" s="41"/>
      <c r="I67" s="44">
        <v>1908</v>
      </c>
      <c r="J67" s="45"/>
      <c r="K67" s="45">
        <v>812</v>
      </c>
      <c r="L67" s="45"/>
      <c r="M67" s="46">
        <v>775</v>
      </c>
    </row>
    <row r="68" spans="1:15" ht="21" customHeight="1" x14ac:dyDescent="0.25">
      <c r="A68" s="21" t="s">
        <v>44</v>
      </c>
      <c r="D68" s="43"/>
      <c r="E68" s="39"/>
      <c r="F68" s="39"/>
      <c r="G68" s="41">
        <v>49</v>
      </c>
      <c r="H68" s="41"/>
      <c r="I68" s="44">
        <v>1152</v>
      </c>
      <c r="J68" s="45"/>
      <c r="K68" s="45">
        <v>0</v>
      </c>
      <c r="L68" s="45"/>
      <c r="M68" s="46">
        <v>1</v>
      </c>
      <c r="N68" s="48"/>
      <c r="O68" s="48"/>
    </row>
    <row r="69" spans="1:15" ht="21" customHeight="1" x14ac:dyDescent="0.25">
      <c r="A69" s="21" t="s">
        <v>45</v>
      </c>
      <c r="D69" s="43"/>
      <c r="E69" s="39"/>
      <c r="F69" s="39"/>
      <c r="G69" s="41">
        <v>2563</v>
      </c>
      <c r="H69" s="41"/>
      <c r="I69" s="45">
        <v>0</v>
      </c>
      <c r="J69" s="45"/>
      <c r="K69" s="45">
        <v>0</v>
      </c>
      <c r="L69" s="45"/>
      <c r="M69" s="45">
        <v>0</v>
      </c>
      <c r="O69" s="48"/>
    </row>
    <row r="70" spans="1:15" ht="21" customHeight="1" x14ac:dyDescent="0.25">
      <c r="A70" s="43" t="s">
        <v>46</v>
      </c>
      <c r="B70" s="43"/>
      <c r="C70" s="43"/>
      <c r="D70" s="43"/>
      <c r="E70" s="58"/>
      <c r="F70" s="58"/>
      <c r="G70" s="49">
        <v>660</v>
      </c>
      <c r="H70" s="41"/>
      <c r="I70" s="50">
        <v>678</v>
      </c>
      <c r="J70" s="45"/>
      <c r="K70" s="51">
        <v>338</v>
      </c>
      <c r="L70" s="45"/>
      <c r="M70" s="50">
        <v>240</v>
      </c>
      <c r="N70" s="48"/>
      <c r="O70" s="48"/>
    </row>
    <row r="71" spans="1:15" ht="8.1" customHeight="1" x14ac:dyDescent="0.25">
      <c r="A71" s="18"/>
      <c r="B71" s="18"/>
      <c r="C71" s="18"/>
      <c r="D71" s="18"/>
      <c r="E71" s="39"/>
      <c r="F71" s="39"/>
      <c r="G71" s="41"/>
      <c r="H71" s="41"/>
      <c r="I71" s="41"/>
      <c r="J71" s="41"/>
      <c r="K71" s="41"/>
      <c r="L71" s="41"/>
      <c r="M71" s="41"/>
    </row>
    <row r="72" spans="1:15" ht="21" customHeight="1" x14ac:dyDescent="0.25">
      <c r="A72" s="18" t="s">
        <v>47</v>
      </c>
      <c r="B72" s="18"/>
      <c r="C72" s="18"/>
      <c r="E72" s="58"/>
      <c r="F72" s="58"/>
      <c r="G72" s="49">
        <f>SUM(G64:G70)</f>
        <v>16404</v>
      </c>
      <c r="H72" s="41"/>
      <c r="I72" s="49">
        <f>SUM(I64:I70)</f>
        <v>35963</v>
      </c>
      <c r="J72" s="41"/>
      <c r="K72" s="49">
        <f>SUM(K64:K70)</f>
        <v>75826</v>
      </c>
      <c r="L72" s="41"/>
      <c r="M72" s="49">
        <f>SUM(M64:M70)</f>
        <v>82852</v>
      </c>
    </row>
    <row r="73" spans="1:15" ht="21" customHeight="1" x14ac:dyDescent="0.25">
      <c r="E73" s="58"/>
      <c r="F73" s="58"/>
      <c r="G73" s="41"/>
      <c r="H73" s="41"/>
      <c r="I73" s="41"/>
      <c r="J73" s="41"/>
      <c r="K73" s="41"/>
      <c r="L73" s="41"/>
      <c r="M73" s="41"/>
    </row>
    <row r="74" spans="1:15" ht="21" customHeight="1" x14ac:dyDescent="0.25">
      <c r="A74" s="22" t="s">
        <v>48</v>
      </c>
      <c r="B74" s="22"/>
      <c r="C74" s="22"/>
      <c r="D74" s="22"/>
      <c r="E74" s="58"/>
      <c r="F74" s="58"/>
      <c r="G74" s="41"/>
      <c r="H74" s="41"/>
      <c r="I74" s="41"/>
      <c r="J74" s="41"/>
      <c r="K74" s="41"/>
      <c r="L74" s="41"/>
      <c r="M74" s="41"/>
    </row>
    <row r="75" spans="1:15" ht="8.1" customHeight="1" x14ac:dyDescent="0.25">
      <c r="A75" s="18"/>
      <c r="B75" s="18"/>
      <c r="C75" s="18"/>
      <c r="D75" s="18"/>
      <c r="E75" s="39"/>
      <c r="F75" s="39"/>
      <c r="G75" s="41"/>
      <c r="H75" s="41"/>
      <c r="I75" s="41"/>
      <c r="J75" s="41"/>
      <c r="K75" s="41"/>
      <c r="L75" s="41"/>
      <c r="M75" s="41"/>
    </row>
    <row r="76" spans="1:15" ht="21" customHeight="1" x14ac:dyDescent="0.25">
      <c r="A76" s="60" t="s">
        <v>49</v>
      </c>
      <c r="B76" s="22"/>
      <c r="C76" s="22"/>
      <c r="D76" s="22"/>
      <c r="E76" s="58"/>
      <c r="F76" s="58"/>
      <c r="G76" s="41">
        <v>9497</v>
      </c>
      <c r="H76" s="41"/>
      <c r="I76" s="44">
        <v>10522</v>
      </c>
      <c r="J76" s="45"/>
      <c r="K76" s="45">
        <v>4220</v>
      </c>
      <c r="L76" s="45"/>
      <c r="M76" s="44">
        <v>4635</v>
      </c>
    </row>
    <row r="77" spans="1:15" ht="21" customHeight="1" x14ac:dyDescent="0.25">
      <c r="A77" s="60" t="s">
        <v>50</v>
      </c>
      <c r="B77" s="22"/>
      <c r="C77" s="22"/>
      <c r="D77" s="22"/>
      <c r="E77" s="58"/>
      <c r="F77" s="58"/>
      <c r="G77" s="41">
        <v>729</v>
      </c>
      <c r="H77" s="41"/>
      <c r="I77" s="46">
        <v>796</v>
      </c>
      <c r="J77" s="45"/>
      <c r="K77" s="45">
        <v>0</v>
      </c>
      <c r="L77" s="45"/>
      <c r="M77" s="45">
        <v>0</v>
      </c>
    </row>
    <row r="78" spans="1:15" ht="21" customHeight="1" x14ac:dyDescent="0.25">
      <c r="A78" s="60" t="s">
        <v>51</v>
      </c>
      <c r="B78" s="60"/>
      <c r="C78" s="60"/>
      <c r="E78" s="39"/>
      <c r="F78" s="39"/>
      <c r="G78" s="41">
        <v>1146</v>
      </c>
      <c r="H78" s="41"/>
      <c r="I78" s="46">
        <v>869</v>
      </c>
      <c r="J78" s="45"/>
      <c r="K78" s="45">
        <v>649</v>
      </c>
      <c r="L78" s="45"/>
      <c r="M78" s="46">
        <v>450</v>
      </c>
      <c r="O78" s="48"/>
    </row>
    <row r="79" spans="1:15" ht="21" customHeight="1" x14ac:dyDescent="0.25">
      <c r="A79" s="60" t="s">
        <v>52</v>
      </c>
      <c r="B79" s="60"/>
      <c r="C79" s="60"/>
      <c r="E79" s="39"/>
      <c r="F79" s="39"/>
      <c r="G79" s="49">
        <v>87</v>
      </c>
      <c r="H79" s="41"/>
      <c r="I79" s="50">
        <v>86</v>
      </c>
      <c r="J79" s="45"/>
      <c r="K79" s="51">
        <v>87</v>
      </c>
      <c r="L79" s="45"/>
      <c r="M79" s="50">
        <v>86</v>
      </c>
      <c r="N79" s="48"/>
      <c r="O79" s="48"/>
    </row>
    <row r="80" spans="1:15" ht="8.1" customHeight="1" x14ac:dyDescent="0.25">
      <c r="A80" s="18"/>
      <c r="B80" s="18"/>
      <c r="C80" s="18"/>
      <c r="D80" s="18"/>
      <c r="E80" s="39"/>
      <c r="F80" s="39"/>
      <c r="G80" s="41"/>
      <c r="H80" s="41"/>
      <c r="I80" s="41"/>
      <c r="J80" s="41"/>
      <c r="K80" s="41"/>
      <c r="L80" s="41"/>
      <c r="M80" s="41"/>
    </row>
    <row r="81" spans="1:13" ht="21" customHeight="1" x14ac:dyDescent="0.25">
      <c r="A81" s="18" t="s">
        <v>53</v>
      </c>
      <c r="B81" s="18"/>
      <c r="C81" s="18"/>
      <c r="E81" s="58"/>
      <c r="F81" s="58"/>
      <c r="G81" s="49">
        <f>SUM(G76:G79)</f>
        <v>11459</v>
      </c>
      <c r="H81" s="41"/>
      <c r="I81" s="49">
        <f>SUM(I76:I79)</f>
        <v>12273</v>
      </c>
      <c r="J81" s="41"/>
      <c r="K81" s="49">
        <f>SUM(K76:K79)</f>
        <v>4956</v>
      </c>
      <c r="L81" s="41"/>
      <c r="M81" s="49">
        <f>SUM(M76:M79)</f>
        <v>5171</v>
      </c>
    </row>
    <row r="82" spans="1:13" ht="8.1" customHeight="1" x14ac:dyDescent="0.25">
      <c r="A82" s="18"/>
      <c r="B82" s="18"/>
      <c r="C82" s="18"/>
      <c r="D82" s="18"/>
      <c r="E82" s="39"/>
      <c r="F82" s="39"/>
      <c r="G82" s="41"/>
      <c r="H82" s="41"/>
      <c r="I82" s="41"/>
      <c r="J82" s="41"/>
      <c r="K82" s="41"/>
      <c r="L82" s="41"/>
      <c r="M82" s="41"/>
    </row>
    <row r="83" spans="1:13" ht="21" customHeight="1" x14ac:dyDescent="0.25">
      <c r="A83" s="18" t="s">
        <v>54</v>
      </c>
      <c r="B83" s="18"/>
      <c r="C83" s="18"/>
      <c r="E83" s="61"/>
      <c r="F83" s="61"/>
      <c r="G83" s="49">
        <f>SUM(G81,G72)</f>
        <v>27863</v>
      </c>
      <c r="H83" s="41"/>
      <c r="I83" s="49">
        <f>SUM(I81,I72)</f>
        <v>48236</v>
      </c>
      <c r="J83" s="41"/>
      <c r="K83" s="49">
        <f>SUM(K81,K72)</f>
        <v>80782</v>
      </c>
      <c r="L83" s="41"/>
      <c r="M83" s="49">
        <f>SUM(M81,M72)</f>
        <v>88023</v>
      </c>
    </row>
    <row r="84" spans="1:13" ht="21" customHeight="1" x14ac:dyDescent="0.25">
      <c r="A84" s="18"/>
      <c r="E84" s="61"/>
      <c r="F84" s="61"/>
      <c r="H84" s="40"/>
      <c r="J84" s="40"/>
      <c r="L84" s="40"/>
    </row>
    <row r="85" spans="1:13" ht="21" customHeight="1" x14ac:dyDescent="0.25">
      <c r="A85" s="18"/>
      <c r="E85" s="61"/>
      <c r="F85" s="61"/>
      <c r="H85" s="40"/>
      <c r="J85" s="40"/>
      <c r="L85" s="40"/>
    </row>
    <row r="86" spans="1:13" ht="21" customHeight="1" x14ac:dyDescent="0.25">
      <c r="A86" s="18"/>
      <c r="E86" s="61"/>
      <c r="F86" s="61"/>
      <c r="H86" s="40"/>
      <c r="J86" s="40"/>
      <c r="L86" s="40"/>
    </row>
    <row r="87" spans="1:13" ht="21" customHeight="1" x14ac:dyDescent="0.25">
      <c r="A87" s="18"/>
      <c r="E87" s="61"/>
      <c r="F87" s="61"/>
      <c r="H87" s="40"/>
      <c r="J87" s="40"/>
      <c r="L87" s="40"/>
    </row>
    <row r="88" spans="1:13" ht="21" customHeight="1" x14ac:dyDescent="0.25">
      <c r="A88" s="18"/>
      <c r="E88" s="61"/>
      <c r="F88" s="61"/>
      <c r="H88" s="40"/>
      <c r="J88" s="40"/>
      <c r="L88" s="40"/>
    </row>
    <row r="89" spans="1:13" ht="21" customHeight="1" x14ac:dyDescent="0.25">
      <c r="A89" s="18"/>
      <c r="E89" s="61"/>
      <c r="F89" s="61"/>
      <c r="H89" s="40"/>
      <c r="J89" s="40"/>
      <c r="L89" s="40"/>
    </row>
    <row r="90" spans="1:13" ht="18" customHeight="1" x14ac:dyDescent="0.25">
      <c r="A90" s="18"/>
      <c r="E90" s="61"/>
      <c r="F90" s="61"/>
      <c r="H90" s="40"/>
      <c r="J90" s="40"/>
      <c r="L90" s="40"/>
    </row>
    <row r="91" spans="1:13" ht="21" customHeight="1" x14ac:dyDescent="0.25">
      <c r="E91" s="39"/>
      <c r="F91" s="39"/>
      <c r="H91" s="40"/>
      <c r="J91" s="40"/>
      <c r="L91" s="40"/>
    </row>
    <row r="92" spans="1:13" ht="21" customHeight="1" x14ac:dyDescent="0.25">
      <c r="E92" s="39"/>
      <c r="F92" s="39"/>
      <c r="H92" s="40"/>
      <c r="J92" s="40"/>
      <c r="L92" s="40"/>
    </row>
    <row r="93" spans="1:13" ht="21" customHeight="1" x14ac:dyDescent="0.25">
      <c r="E93" s="39"/>
      <c r="F93" s="39"/>
      <c r="H93" s="40"/>
      <c r="J93" s="40"/>
      <c r="L93" s="40"/>
    </row>
    <row r="94" spans="1:13" ht="21" customHeight="1" x14ac:dyDescent="0.25">
      <c r="E94" s="39"/>
      <c r="F94" s="39"/>
      <c r="H94" s="40"/>
      <c r="J94" s="40"/>
      <c r="L94" s="40"/>
    </row>
    <row r="95" spans="1:13" ht="21" customHeight="1" x14ac:dyDescent="0.25">
      <c r="E95" s="39"/>
      <c r="F95" s="39"/>
      <c r="H95" s="40"/>
      <c r="J95" s="40"/>
      <c r="L95" s="40"/>
    </row>
    <row r="96" spans="1:13" ht="18" customHeight="1" x14ac:dyDescent="0.25">
      <c r="E96" s="39"/>
      <c r="F96" s="39"/>
      <c r="H96" s="40"/>
      <c r="J96" s="40"/>
      <c r="L96" s="40"/>
    </row>
    <row r="97" spans="1:13" ht="22.35" customHeight="1" x14ac:dyDescent="0.25">
      <c r="A97" s="62" t="str">
        <f>A49</f>
        <v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v>
      </c>
      <c r="B97" s="62"/>
      <c r="C97" s="62"/>
      <c r="D97" s="62"/>
      <c r="E97" s="63"/>
      <c r="F97" s="63"/>
      <c r="G97" s="57"/>
      <c r="H97" s="57"/>
      <c r="I97" s="57"/>
      <c r="J97" s="57"/>
      <c r="K97" s="57"/>
      <c r="L97" s="57"/>
      <c r="M97" s="57"/>
    </row>
    <row r="98" spans="1:13" ht="21.75" customHeight="1" x14ac:dyDescent="0.25">
      <c r="A98" s="18" t="str">
        <f>+A1</f>
        <v>บริษัท ซาเล็คต้า จำกัด (มหาชน)</v>
      </c>
      <c r="B98" s="55"/>
      <c r="C98" s="55"/>
      <c r="D98" s="55"/>
      <c r="E98" s="23"/>
      <c r="F98" s="23"/>
      <c r="G98" s="56"/>
      <c r="K98" s="56"/>
      <c r="M98" s="20"/>
    </row>
    <row r="99" spans="1:13" ht="21.75" customHeight="1" x14ac:dyDescent="0.25">
      <c r="A99" s="22" t="s">
        <v>221</v>
      </c>
      <c r="B99" s="22"/>
      <c r="C99" s="22"/>
      <c r="D99" s="22"/>
      <c r="E99" s="23"/>
      <c r="F99" s="23"/>
    </row>
    <row r="100" spans="1:13" ht="21.75" customHeight="1" x14ac:dyDescent="0.25">
      <c r="A100" s="25" t="str">
        <f>A3</f>
        <v>ณ วันที่ 30 มิถุนายน พ.ศ. 2568</v>
      </c>
      <c r="B100" s="25"/>
      <c r="C100" s="25"/>
      <c r="D100" s="25"/>
      <c r="E100" s="26"/>
      <c r="F100" s="26"/>
      <c r="G100" s="57"/>
      <c r="H100" s="57"/>
      <c r="I100" s="57"/>
      <c r="J100" s="57"/>
      <c r="K100" s="57"/>
      <c r="L100" s="57"/>
      <c r="M100" s="57"/>
    </row>
    <row r="101" spans="1:13" ht="21" customHeight="1" x14ac:dyDescent="0.25">
      <c r="A101" s="22"/>
      <c r="B101" s="22"/>
      <c r="C101" s="22"/>
      <c r="D101" s="22"/>
      <c r="E101" s="23"/>
      <c r="F101" s="23"/>
      <c r="G101" s="29"/>
      <c r="H101" s="29"/>
      <c r="I101" s="29"/>
      <c r="J101" s="29"/>
      <c r="K101" s="29"/>
      <c r="L101" s="29"/>
      <c r="M101" s="29"/>
    </row>
    <row r="102" spans="1:13" ht="21" customHeight="1" x14ac:dyDescent="0.25">
      <c r="A102" s="22"/>
      <c r="B102" s="22"/>
      <c r="C102" s="22"/>
      <c r="D102" s="22"/>
      <c r="E102" s="23"/>
      <c r="F102" s="23"/>
      <c r="G102" s="157" t="s">
        <v>3</v>
      </c>
      <c r="H102" s="157"/>
      <c r="I102" s="157"/>
      <c r="J102" s="157"/>
      <c r="K102" s="157"/>
      <c r="L102" s="157"/>
      <c r="M102" s="157"/>
    </row>
    <row r="103" spans="1:13" ht="21" customHeight="1" x14ac:dyDescent="0.25">
      <c r="A103" s="22"/>
      <c r="B103" s="22"/>
      <c r="C103" s="22"/>
      <c r="D103" s="22"/>
      <c r="E103" s="31"/>
      <c r="F103" s="31"/>
      <c r="G103" s="158" t="s">
        <v>4</v>
      </c>
      <c r="H103" s="158"/>
      <c r="I103" s="158"/>
      <c r="J103" s="32"/>
      <c r="K103" s="159" t="s">
        <v>5</v>
      </c>
      <c r="L103" s="159"/>
      <c r="M103" s="159"/>
    </row>
    <row r="104" spans="1:13" ht="21" customHeight="1" x14ac:dyDescent="0.25">
      <c r="A104" s="18"/>
      <c r="B104" s="18"/>
      <c r="C104" s="18"/>
      <c r="D104" s="18"/>
      <c r="E104" s="31"/>
      <c r="F104" s="31"/>
      <c r="G104" s="20" t="s">
        <v>6</v>
      </c>
      <c r="H104" s="20"/>
      <c r="I104" s="20" t="s">
        <v>7</v>
      </c>
      <c r="J104" s="34"/>
      <c r="K104" s="20" t="s">
        <v>6</v>
      </c>
      <c r="L104" s="20"/>
      <c r="M104" s="20" t="s">
        <v>7</v>
      </c>
    </row>
    <row r="105" spans="1:13" ht="21" customHeight="1" x14ac:dyDescent="0.25">
      <c r="A105" s="22"/>
      <c r="B105" s="22"/>
      <c r="C105" s="22"/>
      <c r="D105" s="22"/>
      <c r="E105" s="35"/>
      <c r="F105" s="35"/>
      <c r="G105" s="4" t="s">
        <v>8</v>
      </c>
      <c r="I105" s="20" t="s">
        <v>9</v>
      </c>
      <c r="K105" s="4" t="s">
        <v>8</v>
      </c>
      <c r="M105" s="20" t="s">
        <v>9</v>
      </c>
    </row>
    <row r="106" spans="1:13" ht="21" customHeight="1" x14ac:dyDescent="0.25">
      <c r="E106" s="37" t="s">
        <v>10</v>
      </c>
      <c r="F106" s="35"/>
      <c r="G106" s="38" t="s">
        <v>11</v>
      </c>
      <c r="H106" s="20"/>
      <c r="I106" s="38" t="s">
        <v>12</v>
      </c>
      <c r="J106" s="20"/>
      <c r="K106" s="38" t="s">
        <v>11</v>
      </c>
      <c r="L106" s="20"/>
      <c r="M106" s="38" t="s">
        <v>12</v>
      </c>
    </row>
    <row r="107" spans="1:13" ht="8.1" customHeight="1" x14ac:dyDescent="0.25">
      <c r="E107" s="31"/>
      <c r="F107" s="31"/>
      <c r="H107" s="64"/>
      <c r="J107" s="40"/>
      <c r="L107" s="40"/>
    </row>
    <row r="108" spans="1:13" ht="21" customHeight="1" x14ac:dyDescent="0.25">
      <c r="A108" s="22" t="s">
        <v>55</v>
      </c>
      <c r="B108" s="22"/>
      <c r="C108" s="22"/>
      <c r="D108" s="22"/>
      <c r="E108" s="39"/>
      <c r="F108" s="39"/>
      <c r="G108" s="41"/>
      <c r="H108" s="41"/>
      <c r="I108" s="41"/>
      <c r="J108" s="41"/>
      <c r="K108" s="41"/>
      <c r="L108" s="41"/>
      <c r="M108" s="41"/>
    </row>
    <row r="109" spans="1:13" ht="8.1" customHeight="1" x14ac:dyDescent="0.25">
      <c r="E109" s="31"/>
      <c r="F109" s="31"/>
      <c r="G109" s="41"/>
      <c r="H109" s="42"/>
      <c r="I109" s="41"/>
      <c r="J109" s="41"/>
      <c r="K109" s="41"/>
      <c r="L109" s="41"/>
      <c r="M109" s="41"/>
    </row>
    <row r="110" spans="1:13" ht="21" customHeight="1" x14ac:dyDescent="0.25">
      <c r="A110" s="21" t="s">
        <v>56</v>
      </c>
      <c r="E110" s="39">
        <v>16</v>
      </c>
      <c r="F110" s="39"/>
      <c r="G110" s="41"/>
      <c r="H110" s="41"/>
      <c r="I110" s="41"/>
      <c r="J110" s="41"/>
      <c r="K110" s="41"/>
      <c r="L110" s="41"/>
      <c r="M110" s="41"/>
    </row>
    <row r="111" spans="1:13" ht="21" customHeight="1" x14ac:dyDescent="0.25">
      <c r="B111" s="21" t="s">
        <v>57</v>
      </c>
      <c r="E111" s="39"/>
      <c r="F111" s="39"/>
      <c r="G111" s="41"/>
      <c r="H111" s="41"/>
      <c r="I111" s="41"/>
      <c r="J111" s="41"/>
      <c r="K111" s="41"/>
      <c r="L111" s="41"/>
      <c r="M111" s="41"/>
    </row>
    <row r="112" spans="1:13" ht="21" customHeight="1" x14ac:dyDescent="0.25">
      <c r="C112" s="21" t="s">
        <v>58</v>
      </c>
      <c r="E112" s="39"/>
      <c r="F112" s="39"/>
      <c r="G112" s="41"/>
      <c r="H112" s="41"/>
      <c r="I112" s="41"/>
      <c r="J112" s="41"/>
      <c r="K112" s="41"/>
      <c r="L112" s="41"/>
      <c r="M112" s="41"/>
    </row>
    <row r="113" spans="1:13" ht="21" customHeight="1" x14ac:dyDescent="0.25">
      <c r="D113" s="21" t="s">
        <v>59</v>
      </c>
      <c r="E113" s="39"/>
      <c r="F113" s="39"/>
      <c r="G113" s="41"/>
      <c r="H113" s="41"/>
      <c r="I113" s="41"/>
      <c r="J113" s="41"/>
      <c r="K113" s="41"/>
      <c r="L113" s="41"/>
      <c r="M113" s="41"/>
    </row>
    <row r="114" spans="1:13" ht="21" customHeight="1" x14ac:dyDescent="0.25">
      <c r="D114" s="65" t="s">
        <v>60</v>
      </c>
      <c r="E114" s="39"/>
      <c r="F114" s="39"/>
      <c r="G114" s="41"/>
      <c r="H114" s="41"/>
      <c r="I114" s="41"/>
      <c r="J114" s="41"/>
      <c r="K114" s="41"/>
      <c r="L114" s="41"/>
      <c r="M114" s="41"/>
    </row>
    <row r="115" spans="1:13" ht="21" customHeight="1" thickBot="1" x14ac:dyDescent="0.3">
      <c r="D115" s="66" t="s">
        <v>61</v>
      </c>
      <c r="E115" s="39"/>
      <c r="F115" s="39"/>
      <c r="G115" s="67">
        <v>656559</v>
      </c>
      <c r="H115" s="45"/>
      <c r="I115" s="67">
        <v>656559</v>
      </c>
      <c r="J115" s="45"/>
      <c r="K115" s="67">
        <v>656559</v>
      </c>
      <c r="L115" s="45"/>
      <c r="M115" s="68">
        <v>656559</v>
      </c>
    </row>
    <row r="116" spans="1:13" ht="8.1" customHeight="1" thickTop="1" x14ac:dyDescent="0.25">
      <c r="A116" s="18"/>
      <c r="B116" s="18"/>
      <c r="C116" s="18"/>
      <c r="D116" s="18"/>
      <c r="E116" s="39"/>
      <c r="F116" s="39"/>
      <c r="G116" s="41"/>
      <c r="H116" s="41"/>
      <c r="I116" s="41"/>
      <c r="J116" s="41"/>
      <c r="K116" s="41"/>
      <c r="L116" s="41"/>
      <c r="M116" s="41"/>
    </row>
    <row r="117" spans="1:13" ht="21" customHeight="1" x14ac:dyDescent="0.25">
      <c r="B117" s="21" t="s">
        <v>62</v>
      </c>
      <c r="E117" s="39"/>
      <c r="F117" s="39"/>
      <c r="G117" s="41"/>
      <c r="H117" s="41"/>
      <c r="I117" s="41"/>
      <c r="J117" s="41"/>
      <c r="K117" s="41"/>
      <c r="L117" s="41"/>
      <c r="M117" s="41"/>
    </row>
    <row r="118" spans="1:13" ht="21" customHeight="1" x14ac:dyDescent="0.25">
      <c r="C118" s="21" t="s">
        <v>63</v>
      </c>
      <c r="E118" s="39"/>
      <c r="F118" s="39"/>
      <c r="G118" s="41"/>
      <c r="H118" s="41"/>
      <c r="I118" s="41"/>
      <c r="J118" s="41"/>
      <c r="K118" s="41"/>
      <c r="L118" s="41"/>
      <c r="M118" s="41"/>
    </row>
    <row r="119" spans="1:13" ht="21" customHeight="1" x14ac:dyDescent="0.25">
      <c r="D119" s="21" t="s">
        <v>64</v>
      </c>
      <c r="E119" s="39"/>
      <c r="F119" s="39"/>
      <c r="G119" s="41"/>
      <c r="H119" s="41"/>
      <c r="I119" s="41"/>
      <c r="J119" s="41"/>
      <c r="K119" s="41"/>
      <c r="L119" s="41"/>
      <c r="M119" s="41"/>
    </row>
    <row r="120" spans="1:13" ht="21" customHeight="1" x14ac:dyDescent="0.25">
      <c r="D120" s="65" t="s">
        <v>65</v>
      </c>
      <c r="E120" s="39"/>
      <c r="F120" s="39"/>
      <c r="G120" s="41"/>
      <c r="H120" s="41"/>
      <c r="I120" s="41"/>
      <c r="J120" s="41"/>
      <c r="K120" s="41"/>
      <c r="L120" s="41"/>
      <c r="M120" s="41"/>
    </row>
    <row r="121" spans="1:13" ht="21" customHeight="1" x14ac:dyDescent="0.25">
      <c r="D121" s="66" t="s">
        <v>66</v>
      </c>
      <c r="E121" s="39"/>
      <c r="F121" s="39"/>
      <c r="G121" s="45">
        <v>650060</v>
      </c>
      <c r="H121" s="41"/>
      <c r="I121" s="45">
        <v>650060</v>
      </c>
      <c r="J121" s="45"/>
      <c r="K121" s="45">
        <v>650060</v>
      </c>
      <c r="L121" s="45"/>
      <c r="M121" s="45">
        <v>650060</v>
      </c>
    </row>
    <row r="122" spans="1:13" ht="21" customHeight="1" x14ac:dyDescent="0.25">
      <c r="A122" s="43" t="s">
        <v>67</v>
      </c>
      <c r="B122" s="43"/>
      <c r="C122" s="43"/>
      <c r="D122" s="43"/>
      <c r="E122" s="39"/>
      <c r="F122" s="39"/>
      <c r="G122" s="45">
        <v>132612</v>
      </c>
      <c r="H122" s="41"/>
      <c r="I122" s="45">
        <v>132612</v>
      </c>
      <c r="J122" s="45"/>
      <c r="K122" s="45">
        <v>132612</v>
      </c>
      <c r="L122" s="45"/>
      <c r="M122" s="45">
        <v>132612</v>
      </c>
    </row>
    <row r="123" spans="1:13" ht="21" customHeight="1" x14ac:dyDescent="0.25">
      <c r="A123" s="43" t="s">
        <v>68</v>
      </c>
      <c r="B123" s="43"/>
      <c r="C123" s="43"/>
      <c r="D123" s="43"/>
      <c r="E123" s="39"/>
      <c r="F123" s="39"/>
      <c r="G123" s="41"/>
      <c r="H123" s="41"/>
      <c r="I123" s="41"/>
      <c r="J123" s="41"/>
      <c r="K123" s="41"/>
      <c r="L123" s="41"/>
      <c r="M123" s="41"/>
    </row>
    <row r="124" spans="1:13" ht="21" customHeight="1" x14ac:dyDescent="0.25">
      <c r="B124" s="43" t="s">
        <v>69</v>
      </c>
      <c r="C124" s="43"/>
      <c r="D124" s="43"/>
      <c r="E124" s="39"/>
      <c r="F124" s="39"/>
      <c r="G124" s="45">
        <v>-20106</v>
      </c>
      <c r="H124" s="41"/>
      <c r="I124" s="45">
        <v>-20106</v>
      </c>
      <c r="J124" s="45"/>
      <c r="K124" s="45" t="s">
        <v>42</v>
      </c>
      <c r="L124" s="45"/>
      <c r="M124" s="45" t="s">
        <v>42</v>
      </c>
    </row>
    <row r="125" spans="1:13" ht="21" customHeight="1" x14ac:dyDescent="0.25">
      <c r="A125" s="21" t="s">
        <v>70</v>
      </c>
      <c r="E125" s="39"/>
      <c r="G125" s="41">
        <v>-467397</v>
      </c>
      <c r="H125" s="41"/>
      <c r="I125" s="45">
        <v>-446232</v>
      </c>
      <c r="J125" s="45"/>
      <c r="K125" s="45">
        <v>-471531</v>
      </c>
      <c r="L125" s="45"/>
      <c r="M125" s="45">
        <v>-457083</v>
      </c>
    </row>
    <row r="126" spans="1:13" ht="21" customHeight="1" x14ac:dyDescent="0.25">
      <c r="A126" s="21" t="s">
        <v>71</v>
      </c>
      <c r="E126" s="39"/>
      <c r="F126" s="39"/>
      <c r="G126" s="49">
        <v>-27341</v>
      </c>
      <c r="H126" s="41"/>
      <c r="I126" s="51">
        <v>-27035</v>
      </c>
      <c r="J126" s="69"/>
      <c r="K126" s="70">
        <v>0</v>
      </c>
      <c r="L126" s="69"/>
      <c r="M126" s="51" t="s">
        <v>42</v>
      </c>
    </row>
    <row r="127" spans="1:13" ht="8.1" customHeight="1" x14ac:dyDescent="0.25">
      <c r="A127" s="18"/>
      <c r="B127" s="18"/>
      <c r="C127" s="18"/>
      <c r="D127" s="18"/>
      <c r="E127" s="39"/>
      <c r="F127" s="39"/>
      <c r="G127" s="41"/>
      <c r="H127" s="41"/>
      <c r="I127" s="41"/>
      <c r="J127" s="41"/>
      <c r="K127" s="41"/>
      <c r="L127" s="41"/>
      <c r="M127" s="41"/>
    </row>
    <row r="128" spans="1:13" ht="21" customHeight="1" x14ac:dyDescent="0.25">
      <c r="A128" s="71" t="s">
        <v>72</v>
      </c>
      <c r="B128" s="22"/>
      <c r="C128" s="22"/>
      <c r="D128" s="43"/>
      <c r="E128" s="72"/>
      <c r="F128" s="72"/>
      <c r="G128" s="41">
        <f>SUM(G121:G126)</f>
        <v>267828</v>
      </c>
      <c r="H128" s="41"/>
      <c r="I128" s="41">
        <f>SUM(I121:I126)</f>
        <v>289299</v>
      </c>
      <c r="J128" s="41"/>
      <c r="K128" s="41">
        <f>SUM(K121:K126)</f>
        <v>311141</v>
      </c>
      <c r="L128" s="41"/>
      <c r="M128" s="41">
        <f>SUM(M121:M126)</f>
        <v>325589</v>
      </c>
    </row>
    <row r="129" spans="1:13" ht="21" customHeight="1" x14ac:dyDescent="0.25">
      <c r="A129" s="43" t="s">
        <v>73</v>
      </c>
      <c r="B129" s="43"/>
      <c r="C129" s="43"/>
      <c r="D129" s="43"/>
      <c r="E129" s="39"/>
      <c r="F129" s="73"/>
      <c r="G129" s="49">
        <v>5078</v>
      </c>
      <c r="H129" s="41"/>
      <c r="I129" s="51">
        <v>1010</v>
      </c>
      <c r="J129" s="45"/>
      <c r="K129" s="70">
        <v>0</v>
      </c>
      <c r="L129" s="45"/>
      <c r="M129" s="70">
        <v>0</v>
      </c>
    </row>
    <row r="130" spans="1:13" ht="8.1" customHeight="1" x14ac:dyDescent="0.25">
      <c r="A130" s="18"/>
      <c r="B130" s="18"/>
      <c r="C130" s="18"/>
      <c r="D130" s="18"/>
      <c r="E130" s="39"/>
      <c r="F130" s="39"/>
      <c r="G130" s="41"/>
      <c r="H130" s="41"/>
      <c r="I130" s="41"/>
      <c r="J130" s="41"/>
      <c r="K130" s="41"/>
      <c r="L130" s="41"/>
      <c r="M130" s="41"/>
    </row>
    <row r="131" spans="1:13" ht="21" customHeight="1" x14ac:dyDescent="0.25">
      <c r="A131" s="22" t="s">
        <v>74</v>
      </c>
      <c r="B131" s="22"/>
      <c r="C131" s="22"/>
      <c r="E131" s="39"/>
      <c r="F131" s="72"/>
      <c r="G131" s="49">
        <f>SUM(G128:G129)</f>
        <v>272906</v>
      </c>
      <c r="H131" s="41"/>
      <c r="I131" s="49">
        <f>SUM(I128:I129)</f>
        <v>290309</v>
      </c>
      <c r="J131" s="41"/>
      <c r="K131" s="49">
        <f>SUM(K128:K129)</f>
        <v>311141</v>
      </c>
      <c r="L131" s="41"/>
      <c r="M131" s="49">
        <f>SUM(M128:M129)</f>
        <v>325589</v>
      </c>
    </row>
    <row r="132" spans="1:13" ht="8.1" customHeight="1" x14ac:dyDescent="0.25">
      <c r="A132" s="18"/>
      <c r="B132" s="18"/>
      <c r="C132" s="18"/>
      <c r="D132" s="18"/>
      <c r="E132" s="39"/>
      <c r="F132" s="39"/>
      <c r="G132" s="41"/>
      <c r="H132" s="41"/>
      <c r="I132" s="41"/>
      <c r="J132" s="41"/>
      <c r="K132" s="41"/>
      <c r="L132" s="41"/>
      <c r="M132" s="41"/>
    </row>
    <row r="133" spans="1:13" ht="21" customHeight="1" thickBot="1" x14ac:dyDescent="0.3">
      <c r="A133" s="22" t="s">
        <v>75</v>
      </c>
      <c r="B133" s="22"/>
      <c r="C133" s="22"/>
      <c r="D133" s="22"/>
      <c r="E133" s="39"/>
      <c r="F133" s="39"/>
      <c r="G133" s="53">
        <f>SUM(G83,G131)</f>
        <v>300769</v>
      </c>
      <c r="H133" s="41"/>
      <c r="I133" s="53">
        <f>SUM(I83,I131)</f>
        <v>338545</v>
      </c>
      <c r="J133" s="41"/>
      <c r="K133" s="53">
        <f>SUM(K83,K131)</f>
        <v>391923</v>
      </c>
      <c r="L133" s="41"/>
      <c r="M133" s="53">
        <f>SUM(M83,M131)</f>
        <v>413612</v>
      </c>
    </row>
    <row r="134" spans="1:13" ht="21" customHeight="1" thickTop="1" x14ac:dyDescent="0.25">
      <c r="A134" s="22"/>
      <c r="B134" s="22"/>
      <c r="C134" s="22"/>
      <c r="D134" s="22"/>
      <c r="E134" s="39"/>
      <c r="F134" s="39"/>
      <c r="G134" s="41"/>
      <c r="H134" s="41"/>
      <c r="I134" s="41"/>
      <c r="J134" s="41"/>
      <c r="K134" s="41"/>
      <c r="L134" s="41"/>
      <c r="M134" s="41"/>
    </row>
    <row r="135" spans="1:13" ht="21" customHeight="1" x14ac:dyDescent="0.25">
      <c r="A135" s="22"/>
      <c r="B135" s="22"/>
      <c r="C135" s="22"/>
      <c r="D135" s="22"/>
      <c r="E135" s="39"/>
      <c r="F135" s="39"/>
      <c r="G135" s="74"/>
      <c r="H135" s="41"/>
      <c r="I135" s="74"/>
      <c r="J135" s="41"/>
      <c r="K135" s="74"/>
      <c r="L135" s="41"/>
      <c r="M135" s="41"/>
    </row>
    <row r="136" spans="1:13" ht="21" customHeight="1" x14ac:dyDescent="0.25">
      <c r="A136" s="22"/>
      <c r="B136" s="22"/>
      <c r="C136" s="22"/>
      <c r="D136" s="22"/>
      <c r="E136" s="39"/>
      <c r="F136" s="39"/>
      <c r="G136" s="41"/>
      <c r="H136" s="41"/>
      <c r="I136" s="41"/>
      <c r="J136" s="41"/>
      <c r="K136" s="41"/>
      <c r="L136" s="41"/>
      <c r="M136" s="41"/>
    </row>
    <row r="137" spans="1:13" ht="21" customHeight="1" x14ac:dyDescent="0.25">
      <c r="A137" s="22"/>
      <c r="B137" s="22"/>
      <c r="C137" s="22"/>
      <c r="D137" s="22"/>
      <c r="E137" s="39"/>
      <c r="F137" s="39"/>
      <c r="G137" s="41"/>
      <c r="H137" s="41"/>
      <c r="I137" s="41"/>
      <c r="J137" s="41"/>
      <c r="K137" s="41"/>
      <c r="L137" s="41"/>
      <c r="M137" s="41"/>
    </row>
    <row r="138" spans="1:13" ht="21" customHeight="1" x14ac:dyDescent="0.25">
      <c r="A138" s="22"/>
      <c r="B138" s="22"/>
      <c r="C138" s="22"/>
      <c r="D138" s="22"/>
      <c r="E138" s="39"/>
      <c r="F138" s="39"/>
      <c r="G138" s="41"/>
      <c r="H138" s="41"/>
      <c r="I138" s="41"/>
      <c r="J138" s="41"/>
      <c r="K138" s="41"/>
      <c r="L138" s="41"/>
      <c r="M138" s="41"/>
    </row>
    <row r="139" spans="1:13" ht="21" customHeight="1" x14ac:dyDescent="0.25">
      <c r="A139" s="22"/>
      <c r="B139" s="22"/>
      <c r="C139" s="22"/>
      <c r="D139" s="22"/>
      <c r="E139" s="39"/>
      <c r="F139" s="39"/>
      <c r="G139" s="41"/>
      <c r="H139" s="41"/>
      <c r="I139" s="41"/>
      <c r="J139" s="41"/>
      <c r="K139" s="41"/>
      <c r="L139" s="41"/>
      <c r="M139" s="41"/>
    </row>
    <row r="140" spans="1:13" ht="21" customHeight="1" x14ac:dyDescent="0.25">
      <c r="A140" s="22"/>
      <c r="B140" s="22"/>
      <c r="C140" s="22"/>
      <c r="D140" s="22"/>
      <c r="E140" s="39"/>
      <c r="F140" s="39"/>
      <c r="G140" s="41"/>
      <c r="H140" s="41"/>
      <c r="I140" s="41"/>
      <c r="J140" s="41"/>
      <c r="K140" s="41"/>
      <c r="L140" s="41"/>
      <c r="M140" s="41"/>
    </row>
    <row r="141" spans="1:13" ht="21" customHeight="1" x14ac:dyDescent="0.25">
      <c r="A141" s="22"/>
      <c r="B141" s="22"/>
      <c r="C141" s="22"/>
      <c r="D141" s="22"/>
      <c r="E141" s="39"/>
      <c r="F141" s="39"/>
      <c r="G141" s="41"/>
      <c r="H141" s="41"/>
      <c r="I141" s="41"/>
      <c r="J141" s="41"/>
      <c r="K141" s="41"/>
      <c r="L141" s="41"/>
      <c r="M141" s="41"/>
    </row>
    <row r="142" spans="1:13" ht="21" customHeight="1" x14ac:dyDescent="0.25">
      <c r="A142" s="22"/>
      <c r="B142" s="22"/>
      <c r="C142" s="22"/>
      <c r="D142" s="22"/>
      <c r="E142" s="39"/>
      <c r="F142" s="39"/>
      <c r="G142" s="41"/>
      <c r="H142" s="41"/>
      <c r="I142" s="41"/>
      <c r="J142" s="41"/>
      <c r="K142" s="41"/>
      <c r="L142" s="41"/>
      <c r="M142" s="41"/>
    </row>
    <row r="143" spans="1:13" ht="22.5" customHeight="1" x14ac:dyDescent="0.25">
      <c r="A143" s="22"/>
      <c r="B143" s="22"/>
      <c r="C143" s="22"/>
      <c r="D143" s="22"/>
      <c r="E143" s="39"/>
      <c r="F143" s="39"/>
      <c r="G143" s="41"/>
      <c r="H143" s="41"/>
      <c r="I143" s="41"/>
      <c r="J143" s="41"/>
      <c r="K143" s="41"/>
      <c r="L143" s="41"/>
      <c r="M143" s="41"/>
    </row>
    <row r="144" spans="1:13" ht="22.35" customHeight="1" x14ac:dyDescent="0.25">
      <c r="A144" s="75" t="str">
        <f>A97</f>
        <v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v>
      </c>
      <c r="B144" s="54"/>
      <c r="C144" s="54"/>
      <c r="D144" s="54"/>
      <c r="E144" s="54"/>
      <c r="F144" s="54"/>
      <c r="G144" s="76"/>
      <c r="H144" s="54"/>
      <c r="I144" s="76"/>
      <c r="J144" s="54"/>
      <c r="K144" s="76"/>
      <c r="L144" s="54"/>
      <c r="M144" s="76"/>
    </row>
  </sheetData>
  <mergeCells count="10">
    <mergeCell ref="G102:M102"/>
    <mergeCell ref="G103:I103"/>
    <mergeCell ref="K103:M103"/>
    <mergeCell ref="G5:M5"/>
    <mergeCell ref="G6:I6"/>
    <mergeCell ref="K6:M6"/>
    <mergeCell ref="A49:M49"/>
    <mergeCell ref="G54:M54"/>
    <mergeCell ref="G55:I55"/>
    <mergeCell ref="K55:M55"/>
  </mergeCells>
  <pageMargins left="0.8" right="0.5" top="0.5" bottom="0.6" header="0.49" footer="0.4"/>
  <pageSetup paperSize="9" scale="87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9" max="12" man="1"/>
    <brk id="9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2A1C4-F2A2-4278-BD5B-EF440AEEA5A2}">
  <sheetPr>
    <tabColor rgb="FFFB93E5"/>
  </sheetPr>
  <dimension ref="A1:K44"/>
  <sheetViews>
    <sheetView zoomScale="115" zoomScaleNormal="115" zoomScaleSheetLayoutView="80" workbookViewId="0">
      <selection activeCell="B11" sqref="B11"/>
    </sheetView>
  </sheetViews>
  <sheetFormatPr defaultColWidth="9.42578125" defaultRowHeight="21.75" customHeight="1" x14ac:dyDescent="0.25"/>
  <cols>
    <col min="1" max="1" width="1.5703125" style="21" customWidth="1"/>
    <col min="2" max="2" width="32.7109375" style="21" customWidth="1"/>
    <col min="3" max="3" width="7.5703125" style="21" bestFit="1" customWidth="1"/>
    <col min="4" max="4" width="0.5703125" style="21" customWidth="1"/>
    <col min="5" max="5" width="12.5703125" style="19" customWidth="1"/>
    <col min="6" max="6" width="0.5703125" style="19" customWidth="1"/>
    <col min="7" max="7" width="12.5703125" style="19" customWidth="1"/>
    <col min="8" max="8" width="0.5703125" style="19" customWidth="1"/>
    <col min="9" max="9" width="12.5703125" style="19" customWidth="1"/>
    <col min="10" max="10" width="0.5703125" style="19" customWidth="1"/>
    <col min="11" max="11" width="12.5703125" style="19" customWidth="1"/>
    <col min="12" max="12" width="9.42578125" style="21" customWidth="1"/>
    <col min="13" max="16384" width="9.42578125" style="21"/>
  </cols>
  <sheetData>
    <row r="1" spans="1:11" ht="21.6" customHeight="1" x14ac:dyDescent="0.25">
      <c r="A1" s="18" t="s">
        <v>0</v>
      </c>
      <c r="E1" s="21"/>
      <c r="F1" s="21"/>
      <c r="G1" s="21"/>
      <c r="H1" s="21"/>
      <c r="I1" s="21"/>
      <c r="J1" s="21"/>
      <c r="K1" s="21"/>
    </row>
    <row r="2" spans="1:11" ht="21.6" customHeight="1" x14ac:dyDescent="0.25">
      <c r="A2" s="22" t="s">
        <v>76</v>
      </c>
      <c r="B2" s="22"/>
      <c r="C2" s="23"/>
      <c r="D2" s="23"/>
    </row>
    <row r="3" spans="1:11" ht="21.6" customHeight="1" x14ac:dyDescent="0.25">
      <c r="A3" s="140" t="s">
        <v>77</v>
      </c>
      <c r="B3" s="141"/>
      <c r="C3" s="26"/>
      <c r="D3" s="26"/>
      <c r="E3" s="57"/>
      <c r="F3" s="57"/>
      <c r="G3" s="57"/>
      <c r="H3" s="57"/>
      <c r="I3" s="57"/>
      <c r="J3" s="57"/>
      <c r="K3" s="57"/>
    </row>
    <row r="4" spans="1:11" ht="21.6" customHeight="1" x14ac:dyDescent="0.25">
      <c r="A4" s="22"/>
      <c r="B4" s="22"/>
      <c r="C4" s="23"/>
      <c r="D4" s="23"/>
    </row>
    <row r="5" spans="1:11" ht="21.6" customHeight="1" x14ac:dyDescent="0.25">
      <c r="A5" s="22"/>
      <c r="B5" s="22"/>
      <c r="C5" s="23"/>
      <c r="D5" s="23"/>
      <c r="E5" s="157" t="s">
        <v>3</v>
      </c>
      <c r="F5" s="157"/>
      <c r="G5" s="157"/>
      <c r="H5" s="157"/>
      <c r="I5" s="157"/>
      <c r="J5" s="157"/>
      <c r="K5" s="157"/>
    </row>
    <row r="6" spans="1:11" ht="21.6" customHeight="1" x14ac:dyDescent="0.25">
      <c r="A6" s="18"/>
      <c r="B6" s="18"/>
      <c r="C6" s="31"/>
      <c r="D6" s="31"/>
      <c r="E6" s="158" t="s">
        <v>4</v>
      </c>
      <c r="F6" s="158"/>
      <c r="G6" s="158" t="s">
        <v>4</v>
      </c>
      <c r="H6" s="32"/>
      <c r="I6" s="158" t="s">
        <v>5</v>
      </c>
      <c r="J6" s="158"/>
      <c r="K6" s="158" t="s">
        <v>5</v>
      </c>
    </row>
    <row r="7" spans="1:11" ht="21.6" customHeight="1" x14ac:dyDescent="0.25">
      <c r="C7" s="35"/>
      <c r="D7" s="35"/>
      <c r="E7" s="1" t="s">
        <v>8</v>
      </c>
      <c r="F7" s="148"/>
      <c r="G7" s="1" t="s">
        <v>8</v>
      </c>
      <c r="H7" s="148"/>
      <c r="I7" s="1" t="s">
        <v>8</v>
      </c>
      <c r="J7" s="148"/>
      <c r="K7" s="1" t="s">
        <v>8</v>
      </c>
    </row>
    <row r="8" spans="1:11" ht="21.6" customHeight="1" x14ac:dyDescent="0.25">
      <c r="C8" s="35"/>
      <c r="D8" s="35"/>
      <c r="E8" s="38" t="s">
        <v>11</v>
      </c>
      <c r="F8" s="20"/>
      <c r="G8" s="38" t="s">
        <v>12</v>
      </c>
      <c r="H8" s="20"/>
      <c r="I8" s="38" t="s">
        <v>11</v>
      </c>
      <c r="J8" s="20"/>
      <c r="K8" s="38" t="s">
        <v>12</v>
      </c>
    </row>
    <row r="9" spans="1:11" ht="21" customHeight="1" x14ac:dyDescent="0.25">
      <c r="A9" s="22" t="s">
        <v>78</v>
      </c>
      <c r="B9" s="43"/>
      <c r="C9" s="35"/>
      <c r="D9" s="39"/>
      <c r="F9" s="93"/>
      <c r="H9" s="93"/>
      <c r="J9" s="93"/>
    </row>
    <row r="10" spans="1:11" ht="8.1" customHeight="1" x14ac:dyDescent="0.25">
      <c r="A10" s="22"/>
      <c r="B10" s="43"/>
      <c r="C10" s="39"/>
      <c r="D10" s="39"/>
      <c r="F10" s="93"/>
      <c r="H10" s="93"/>
      <c r="J10" s="93"/>
    </row>
    <row r="11" spans="1:11" ht="21" customHeight="1" x14ac:dyDescent="0.25">
      <c r="A11" s="43" t="s">
        <v>79</v>
      </c>
      <c r="B11" s="144"/>
      <c r="C11" s="39"/>
      <c r="D11" s="39"/>
      <c r="E11" s="41">
        <v>0</v>
      </c>
      <c r="F11" s="148"/>
      <c r="G11" s="19">
        <v>281</v>
      </c>
      <c r="H11" s="148"/>
      <c r="I11" s="19">
        <v>0</v>
      </c>
      <c r="J11" s="148"/>
      <c r="K11" s="19">
        <v>0</v>
      </c>
    </row>
    <row r="12" spans="1:11" ht="21" customHeight="1" x14ac:dyDescent="0.25">
      <c r="A12" s="43" t="s">
        <v>80</v>
      </c>
      <c r="B12" s="144"/>
      <c r="C12" s="39"/>
      <c r="D12" s="39"/>
      <c r="E12" s="41">
        <v>0</v>
      </c>
      <c r="F12" s="148"/>
      <c r="G12" s="19">
        <v>16805</v>
      </c>
      <c r="H12" s="148"/>
      <c r="I12" s="19">
        <v>0</v>
      </c>
      <c r="J12" s="148"/>
      <c r="K12" s="19">
        <v>0</v>
      </c>
    </row>
    <row r="13" spans="1:11" ht="21" customHeight="1" x14ac:dyDescent="0.25">
      <c r="A13" s="43" t="s">
        <v>81</v>
      </c>
      <c r="B13" s="144"/>
      <c r="C13" s="39"/>
      <c r="D13" s="39"/>
      <c r="E13" s="143">
        <v>21534</v>
      </c>
      <c r="F13" s="148"/>
      <c r="G13" s="57">
        <v>11070</v>
      </c>
      <c r="H13" s="148"/>
      <c r="I13" s="57">
        <v>0</v>
      </c>
      <c r="J13" s="148"/>
      <c r="K13" s="57">
        <v>0</v>
      </c>
    </row>
    <row r="14" spans="1:11" ht="8.1" customHeight="1" x14ac:dyDescent="0.25">
      <c r="A14" s="43"/>
      <c r="B14" s="144"/>
      <c r="C14" s="39"/>
      <c r="D14" s="39"/>
      <c r="F14" s="93"/>
      <c r="H14" s="93"/>
      <c r="J14" s="93"/>
    </row>
    <row r="15" spans="1:11" ht="21" customHeight="1" x14ac:dyDescent="0.25">
      <c r="A15" s="22" t="s">
        <v>82</v>
      </c>
      <c r="C15" s="39"/>
      <c r="D15" s="39"/>
      <c r="E15" s="57">
        <f>SUM(E11:E13)</f>
        <v>21534</v>
      </c>
      <c r="F15" s="93"/>
      <c r="G15" s="57">
        <f>SUM(G11:G13)</f>
        <v>28156</v>
      </c>
      <c r="H15" s="93"/>
      <c r="I15" s="57">
        <f>SUM(I11:I13)</f>
        <v>0</v>
      </c>
      <c r="J15" s="93"/>
      <c r="K15" s="57">
        <f>SUM(K11:K13)</f>
        <v>0</v>
      </c>
    </row>
    <row r="16" spans="1:11" ht="21" customHeight="1" x14ac:dyDescent="0.25">
      <c r="A16" s="43"/>
      <c r="B16" s="144"/>
      <c r="C16" s="39"/>
      <c r="D16" s="39"/>
      <c r="F16" s="93"/>
      <c r="H16" s="93"/>
      <c r="J16" s="93"/>
    </row>
    <row r="17" spans="1:11" ht="21" customHeight="1" x14ac:dyDescent="0.25">
      <c r="A17" s="22" t="s">
        <v>83</v>
      </c>
      <c r="B17" s="144"/>
      <c r="C17" s="39"/>
      <c r="D17" s="39"/>
      <c r="F17" s="93"/>
      <c r="H17" s="93"/>
      <c r="J17" s="93"/>
    </row>
    <row r="18" spans="1:11" ht="8.1" customHeight="1" x14ac:dyDescent="0.25">
      <c r="A18" s="22"/>
      <c r="B18" s="144"/>
      <c r="C18" s="39"/>
      <c r="D18" s="39"/>
      <c r="F18" s="93"/>
      <c r="H18" s="93"/>
      <c r="J18" s="93"/>
    </row>
    <row r="19" spans="1:11" ht="21" customHeight="1" x14ac:dyDescent="0.25">
      <c r="A19" s="43" t="s">
        <v>84</v>
      </c>
      <c r="B19" s="144"/>
      <c r="C19" s="39"/>
      <c r="D19" s="39"/>
      <c r="E19" s="19">
        <v>0</v>
      </c>
      <c r="F19" s="93"/>
      <c r="G19" s="19">
        <v>18759</v>
      </c>
      <c r="H19" s="148"/>
      <c r="I19" s="19">
        <v>0</v>
      </c>
      <c r="J19" s="148"/>
      <c r="K19" s="19">
        <v>0</v>
      </c>
    </row>
    <row r="20" spans="1:11" ht="21" customHeight="1" x14ac:dyDescent="0.25">
      <c r="A20" s="21" t="s">
        <v>83</v>
      </c>
      <c r="B20" s="144"/>
      <c r="C20" s="39"/>
      <c r="D20" s="39"/>
      <c r="E20" s="143">
        <v>14802</v>
      </c>
      <c r="F20" s="148"/>
      <c r="G20" s="57">
        <v>5932</v>
      </c>
      <c r="H20" s="148"/>
      <c r="I20" s="57">
        <v>0</v>
      </c>
      <c r="J20" s="148"/>
      <c r="K20" s="57">
        <v>0</v>
      </c>
    </row>
    <row r="21" spans="1:11" s="18" customFormat="1" ht="8.1" customHeight="1" x14ac:dyDescent="0.25">
      <c r="A21" s="21"/>
      <c r="B21" s="144"/>
      <c r="C21" s="39"/>
      <c r="D21" s="39"/>
      <c r="E21" s="19"/>
      <c r="F21" s="93"/>
      <c r="G21" s="19"/>
      <c r="H21" s="93"/>
      <c r="I21" s="19"/>
      <c r="J21" s="93"/>
      <c r="K21" s="19"/>
    </row>
    <row r="22" spans="1:11" s="18" customFormat="1" ht="21" customHeight="1" x14ac:dyDescent="0.25">
      <c r="A22" s="22" t="s">
        <v>85</v>
      </c>
      <c r="B22" s="21"/>
      <c r="C22" s="31"/>
      <c r="D22" s="31"/>
      <c r="E22" s="57">
        <f>SUM(E20:E20)</f>
        <v>14802</v>
      </c>
      <c r="F22" s="93"/>
      <c r="G22" s="57">
        <f>SUM(G19:G20)</f>
        <v>24691</v>
      </c>
      <c r="H22" s="93"/>
      <c r="I22" s="57">
        <f>SUM(I19:I20)</f>
        <v>0</v>
      </c>
      <c r="J22" s="93"/>
      <c r="K22" s="57">
        <f>SUM(K19:K20)</f>
        <v>0</v>
      </c>
    </row>
    <row r="23" spans="1:11" ht="21" customHeight="1" x14ac:dyDescent="0.25">
      <c r="A23" s="22"/>
      <c r="B23" s="144"/>
      <c r="C23" s="31"/>
      <c r="D23" s="31"/>
      <c r="F23" s="93"/>
      <c r="H23" s="93"/>
      <c r="J23" s="93"/>
    </row>
    <row r="24" spans="1:11" ht="21" customHeight="1" x14ac:dyDescent="0.25">
      <c r="A24" s="22" t="s">
        <v>86</v>
      </c>
      <c r="B24" s="144"/>
      <c r="C24" s="31"/>
      <c r="D24" s="31"/>
      <c r="E24" s="19">
        <f>E15-E22</f>
        <v>6732</v>
      </c>
      <c r="F24" s="93"/>
      <c r="G24" s="19">
        <f>G15-G22</f>
        <v>3465</v>
      </c>
      <c r="H24" s="93"/>
      <c r="I24" s="19">
        <f>I15-I22</f>
        <v>0</v>
      </c>
      <c r="J24" s="93"/>
      <c r="K24" s="19">
        <f>K15-K22</f>
        <v>0</v>
      </c>
    </row>
    <row r="25" spans="1:11" ht="21" customHeight="1" x14ac:dyDescent="0.25">
      <c r="A25" s="43" t="s">
        <v>87</v>
      </c>
      <c r="B25" s="144"/>
      <c r="C25" s="39"/>
      <c r="D25" s="39"/>
      <c r="E25" s="41">
        <v>419</v>
      </c>
      <c r="F25" s="148"/>
      <c r="G25" s="6">
        <v>4482</v>
      </c>
      <c r="H25" s="148"/>
      <c r="I25" s="19">
        <v>167</v>
      </c>
      <c r="J25" s="148"/>
      <c r="K25" s="19">
        <v>644</v>
      </c>
    </row>
    <row r="26" spans="1:11" ht="21" customHeight="1" x14ac:dyDescent="0.25">
      <c r="A26" s="43" t="s">
        <v>88</v>
      </c>
      <c r="B26" s="144"/>
      <c r="C26" s="39"/>
      <c r="D26" s="39"/>
      <c r="E26" s="41">
        <v>0</v>
      </c>
      <c r="F26" s="148"/>
      <c r="G26" s="19">
        <v>104</v>
      </c>
      <c r="H26" s="148"/>
      <c r="I26" s="19">
        <v>0</v>
      </c>
      <c r="J26" s="148"/>
      <c r="K26" s="19">
        <v>0</v>
      </c>
    </row>
    <row r="27" spans="1:11" ht="21" customHeight="1" x14ac:dyDescent="0.25">
      <c r="A27" s="21" t="s">
        <v>89</v>
      </c>
      <c r="B27" s="144"/>
      <c r="C27" s="39"/>
      <c r="D27" s="39"/>
      <c r="E27" s="41">
        <v>-2197</v>
      </c>
      <c r="F27" s="148"/>
      <c r="G27" s="19">
        <v>-1962</v>
      </c>
      <c r="H27" s="148"/>
      <c r="I27" s="19">
        <v>0</v>
      </c>
      <c r="J27" s="148"/>
      <c r="K27" s="19">
        <v>0</v>
      </c>
    </row>
    <row r="28" spans="1:11" ht="21" customHeight="1" x14ac:dyDescent="0.25">
      <c r="A28" s="21" t="s">
        <v>90</v>
      </c>
      <c r="B28" s="144"/>
      <c r="C28" s="39"/>
      <c r="D28" s="39"/>
      <c r="E28" s="41">
        <v>-14647</v>
      </c>
      <c r="F28" s="148"/>
      <c r="G28" s="19">
        <v>-21135</v>
      </c>
      <c r="H28" s="148"/>
      <c r="I28" s="19">
        <v>-8708</v>
      </c>
      <c r="J28" s="148"/>
      <c r="K28" s="19">
        <v>-9909</v>
      </c>
    </row>
    <row r="29" spans="1:11" ht="21" customHeight="1" x14ac:dyDescent="0.25">
      <c r="A29" s="21" t="s">
        <v>91</v>
      </c>
      <c r="B29" s="144"/>
      <c r="C29" s="39"/>
      <c r="D29" s="39"/>
      <c r="E29" s="41">
        <v>0</v>
      </c>
      <c r="F29" s="148"/>
      <c r="G29" s="19">
        <v>700</v>
      </c>
      <c r="H29" s="148"/>
      <c r="I29" s="19">
        <v>0</v>
      </c>
      <c r="J29" s="148"/>
      <c r="K29" s="19" t="s">
        <v>42</v>
      </c>
    </row>
    <row r="30" spans="1:11" ht="21" customHeight="1" x14ac:dyDescent="0.25">
      <c r="A30" s="152" t="s">
        <v>92</v>
      </c>
      <c r="B30" s="153"/>
      <c r="C30" s="154"/>
      <c r="D30" s="154"/>
      <c r="E30" s="45"/>
      <c r="F30" s="155"/>
      <c r="G30" s="156"/>
      <c r="H30" s="155"/>
      <c r="I30" s="156"/>
      <c r="J30" s="155"/>
      <c r="K30" s="156"/>
    </row>
    <row r="31" spans="1:11" ht="21" customHeight="1" x14ac:dyDescent="0.25">
      <c r="A31" s="152"/>
      <c r="B31" s="153" t="s">
        <v>93</v>
      </c>
      <c r="C31" s="154"/>
      <c r="D31" s="154"/>
      <c r="E31" s="45">
        <v>0</v>
      </c>
      <c r="F31" s="155"/>
      <c r="G31" s="156">
        <v>-2500</v>
      </c>
      <c r="H31" s="155"/>
      <c r="I31" s="156">
        <v>0</v>
      </c>
      <c r="J31" s="155"/>
      <c r="K31" s="156">
        <v>-2500</v>
      </c>
    </row>
    <row r="32" spans="1:11" ht="21" customHeight="1" x14ac:dyDescent="0.25">
      <c r="A32" s="21" t="s">
        <v>94</v>
      </c>
      <c r="B32" s="144"/>
      <c r="C32" s="39"/>
      <c r="D32" s="39"/>
      <c r="E32" s="41">
        <v>-275</v>
      </c>
      <c r="F32" s="148"/>
      <c r="G32" s="19">
        <v>-164</v>
      </c>
      <c r="H32" s="148"/>
      <c r="I32" s="19">
        <v>-300</v>
      </c>
      <c r="J32" s="148"/>
      <c r="K32" s="19">
        <v>-118</v>
      </c>
    </row>
    <row r="33" spans="1:11" ht="21" customHeight="1" x14ac:dyDescent="0.25">
      <c r="A33" s="21" t="s">
        <v>95</v>
      </c>
      <c r="C33" s="39"/>
      <c r="D33" s="39"/>
      <c r="E33" s="21"/>
      <c r="F33" s="21"/>
      <c r="G33" s="21"/>
      <c r="H33" s="21"/>
      <c r="I33" s="21"/>
      <c r="J33" s="21"/>
      <c r="K33" s="21"/>
    </row>
    <row r="34" spans="1:11" ht="21" customHeight="1" x14ac:dyDescent="0.25">
      <c r="B34" s="21" t="s">
        <v>96</v>
      </c>
      <c r="C34" s="39"/>
      <c r="D34" s="39"/>
      <c r="E34" s="143">
        <v>-953</v>
      </c>
      <c r="F34" s="148"/>
      <c r="G34" s="57">
        <v>-353</v>
      </c>
      <c r="H34" s="148"/>
      <c r="I34" s="57">
        <v>0</v>
      </c>
      <c r="J34" s="148"/>
      <c r="K34" s="57">
        <v>0</v>
      </c>
    </row>
    <row r="35" spans="1:11" ht="8.1" customHeight="1" x14ac:dyDescent="0.25">
      <c r="A35" s="22"/>
      <c r="B35" s="144"/>
      <c r="C35" s="31"/>
      <c r="D35" s="31"/>
      <c r="F35" s="93"/>
      <c r="H35" s="93"/>
      <c r="J35" s="93"/>
    </row>
    <row r="36" spans="1:11" ht="21" customHeight="1" x14ac:dyDescent="0.25">
      <c r="A36" s="18" t="s">
        <v>97</v>
      </c>
      <c r="B36" s="144"/>
      <c r="C36" s="39"/>
      <c r="D36" s="39"/>
      <c r="E36" s="19">
        <f>SUM(E24:E34)</f>
        <v>-10921</v>
      </c>
      <c r="F36" s="93"/>
      <c r="G36" s="19">
        <f>SUM(G24:G34)</f>
        <v>-17363</v>
      </c>
      <c r="H36" s="93"/>
      <c r="I36" s="19">
        <f>SUM(I24:I34)</f>
        <v>-8841</v>
      </c>
      <c r="J36" s="93"/>
      <c r="K36" s="19">
        <f>SUM(K24:K34)</f>
        <v>-11883</v>
      </c>
    </row>
    <row r="37" spans="1:11" ht="21" customHeight="1" x14ac:dyDescent="0.25">
      <c r="A37" s="43" t="s">
        <v>98</v>
      </c>
      <c r="B37" s="144"/>
      <c r="C37" s="39"/>
      <c r="D37" s="39"/>
      <c r="E37" s="143">
        <v>-3210</v>
      </c>
      <c r="F37" s="148"/>
      <c r="G37" s="57">
        <v>339</v>
      </c>
      <c r="H37" s="148"/>
      <c r="I37" s="57">
        <v>-20</v>
      </c>
      <c r="J37" s="148"/>
      <c r="K37" s="57">
        <v>4</v>
      </c>
    </row>
    <row r="38" spans="1:11" ht="8.1" customHeight="1" x14ac:dyDescent="0.25">
      <c r="A38" s="43"/>
      <c r="B38" s="144"/>
      <c r="C38" s="39"/>
      <c r="D38" s="39"/>
      <c r="F38" s="93"/>
      <c r="H38" s="93"/>
      <c r="J38" s="93"/>
    </row>
    <row r="39" spans="1:11" ht="21" customHeight="1" x14ac:dyDescent="0.25">
      <c r="A39" s="22" t="s">
        <v>99</v>
      </c>
      <c r="B39" s="144"/>
      <c r="C39" s="39"/>
      <c r="D39" s="39"/>
      <c r="E39" s="57">
        <f>SUM(E36:E37)</f>
        <v>-14131</v>
      </c>
      <c r="F39" s="93"/>
      <c r="G39" s="57">
        <f>SUM(G36:G37)</f>
        <v>-17024</v>
      </c>
      <c r="H39" s="93"/>
      <c r="I39" s="57">
        <f>SUM(I36:I37)</f>
        <v>-8861</v>
      </c>
      <c r="J39" s="93"/>
      <c r="K39" s="57">
        <f>SUM(K36:K37)</f>
        <v>-11879</v>
      </c>
    </row>
    <row r="40" spans="1:11" ht="18" customHeight="1" x14ac:dyDescent="0.25">
      <c r="A40" s="43"/>
      <c r="B40" s="144"/>
      <c r="C40" s="39"/>
      <c r="D40" s="39"/>
      <c r="F40" s="93"/>
      <c r="H40" s="93"/>
      <c r="J40" s="93"/>
    </row>
    <row r="41" spans="1:11" ht="18" customHeight="1" x14ac:dyDescent="0.25">
      <c r="A41" s="43"/>
      <c r="B41" s="144"/>
      <c r="C41" s="39"/>
      <c r="D41" s="39"/>
      <c r="F41" s="93"/>
      <c r="H41" s="93"/>
      <c r="J41" s="93"/>
    </row>
    <row r="42" spans="1:11" ht="18" customHeight="1" x14ac:dyDescent="0.25">
      <c r="A42" s="43"/>
      <c r="B42" s="144"/>
      <c r="C42" s="39"/>
      <c r="D42" s="39"/>
      <c r="F42" s="93"/>
      <c r="H42" s="93"/>
      <c r="J42" s="93"/>
    </row>
    <row r="43" spans="1:11" ht="15.75" customHeight="1" x14ac:dyDescent="0.25">
      <c r="A43" s="43"/>
      <c r="B43" s="144"/>
      <c r="C43" s="39"/>
      <c r="D43" s="39"/>
      <c r="F43" s="93"/>
      <c r="H43" s="93"/>
      <c r="J43" s="93"/>
    </row>
    <row r="44" spans="1:11" ht="22.35" customHeight="1" x14ac:dyDescent="0.25">
      <c r="A44" s="160" t="s">
        <v>36</v>
      </c>
      <c r="B44" s="160"/>
      <c r="C44" s="160"/>
      <c r="D44" s="160"/>
      <c r="E44" s="160"/>
      <c r="F44" s="160"/>
      <c r="G44" s="160"/>
      <c r="H44" s="160"/>
      <c r="I44" s="160"/>
      <c r="J44" s="160"/>
      <c r="K44" s="160"/>
    </row>
  </sheetData>
  <mergeCells count="4">
    <mergeCell ref="E5:K5"/>
    <mergeCell ref="E6:G6"/>
    <mergeCell ref="I6:K6"/>
    <mergeCell ref="A44:K44"/>
  </mergeCells>
  <pageMargins left="0.8" right="0.5" top="0.5" bottom="0.6" header="0.49" footer="0.4"/>
  <pageSetup paperSize="9" scale="95" firstPageNumber="2" fitToWidth="0" fitToHeight="0" orientation="portrait" useFirstPageNumber="1" horizontalDpi="1200" verticalDpi="1200" r:id="rId1"/>
  <headerFooter>
    <oddFooter>&amp;R&amp;"Browallia New,Regular"&amp;13 5</oddFooter>
  </headerFooter>
  <colBreaks count="1" manualBreakCount="1">
    <brk id="11" max="4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D05E7-FA20-49B5-A149-81FCD23BB5BA}">
  <sheetPr>
    <tabColor rgb="FFFB93E5"/>
  </sheetPr>
  <dimension ref="A1:L44"/>
  <sheetViews>
    <sheetView zoomScaleNormal="100" zoomScaleSheetLayoutView="76" zoomScalePageLayoutView="80" workbookViewId="0">
      <selection activeCell="F17" sqref="F17"/>
    </sheetView>
  </sheetViews>
  <sheetFormatPr defaultColWidth="9.42578125" defaultRowHeight="21.75" customHeight="1" x14ac:dyDescent="0.25"/>
  <cols>
    <col min="1" max="2" width="1.42578125" style="21" customWidth="1"/>
    <col min="3" max="3" width="31.42578125" style="43" customWidth="1"/>
    <col min="4" max="4" width="7.5703125" style="39" bestFit="1" customWidth="1"/>
    <col min="5" max="5" width="0.5703125" style="21" customWidth="1"/>
    <col min="6" max="6" width="12.5703125" style="19" customWidth="1"/>
    <col min="7" max="7" width="0.5703125" style="19" customWidth="1"/>
    <col min="8" max="8" width="12.5703125" style="19" customWidth="1"/>
    <col min="9" max="9" width="0.5703125" style="19" customWidth="1"/>
    <col min="10" max="10" width="12.5703125" style="19" customWidth="1"/>
    <col min="11" max="11" width="0.5703125" style="19" customWidth="1"/>
    <col min="12" max="12" width="12.5703125" style="19" customWidth="1"/>
    <col min="13" max="13" width="9.42578125" style="21" customWidth="1"/>
    <col min="14" max="16384" width="9.42578125" style="21"/>
  </cols>
  <sheetData>
    <row r="1" spans="1:12" ht="21.75" customHeight="1" x14ac:dyDescent="0.25">
      <c r="A1" s="18" t="s">
        <v>0</v>
      </c>
      <c r="B1" s="18"/>
      <c r="C1" s="136"/>
      <c r="D1" s="137"/>
      <c r="E1" s="136"/>
      <c r="F1" s="138"/>
      <c r="G1" s="138"/>
      <c r="H1" s="138"/>
      <c r="I1" s="138"/>
      <c r="J1" s="138"/>
      <c r="K1" s="138"/>
      <c r="L1" s="138"/>
    </row>
    <row r="2" spans="1:12" ht="21.75" customHeight="1" x14ac:dyDescent="0.25">
      <c r="A2" s="22" t="s">
        <v>222</v>
      </c>
      <c r="B2" s="22"/>
      <c r="C2" s="22"/>
      <c r="D2" s="31"/>
      <c r="E2" s="139"/>
      <c r="F2" s="20"/>
      <c r="G2" s="20"/>
      <c r="H2" s="20"/>
      <c r="I2" s="20"/>
      <c r="J2" s="20"/>
      <c r="K2" s="20"/>
      <c r="L2" s="20"/>
    </row>
    <row r="3" spans="1:12" ht="21.75" customHeight="1" x14ac:dyDescent="0.25">
      <c r="A3" s="140" t="s">
        <v>77</v>
      </c>
      <c r="B3" s="141"/>
      <c r="C3" s="141"/>
      <c r="D3" s="37"/>
      <c r="E3" s="142"/>
      <c r="F3" s="30"/>
      <c r="G3" s="30"/>
      <c r="H3" s="30"/>
      <c r="I3" s="30"/>
      <c r="J3" s="30"/>
      <c r="K3" s="30"/>
      <c r="L3" s="30"/>
    </row>
    <row r="4" spans="1:12" ht="21.75" customHeight="1" x14ac:dyDescent="0.25">
      <c r="A4" s="22"/>
      <c r="B4" s="22"/>
      <c r="C4" s="22"/>
      <c r="D4" s="31"/>
      <c r="E4" s="139"/>
      <c r="F4" s="134"/>
      <c r="G4" s="134"/>
      <c r="H4" s="134"/>
      <c r="I4" s="134"/>
      <c r="J4" s="134"/>
      <c r="K4" s="134"/>
      <c r="L4" s="134"/>
    </row>
    <row r="5" spans="1:12" ht="21.75" customHeight="1" x14ac:dyDescent="0.25">
      <c r="A5" s="22"/>
      <c r="B5" s="22"/>
      <c r="C5" s="22"/>
      <c r="D5" s="31"/>
      <c r="E5" s="139"/>
      <c r="F5" s="157" t="s">
        <v>3</v>
      </c>
      <c r="G5" s="157"/>
      <c r="H5" s="157" t="s">
        <v>3</v>
      </c>
      <c r="I5" s="157"/>
      <c r="J5" s="157"/>
      <c r="K5" s="157"/>
      <c r="L5" s="157"/>
    </row>
    <row r="6" spans="1:12" ht="21.75" customHeight="1" x14ac:dyDescent="0.25">
      <c r="E6" s="31"/>
      <c r="F6" s="158" t="s">
        <v>4</v>
      </c>
      <c r="G6" s="158"/>
      <c r="H6" s="158" t="s">
        <v>4</v>
      </c>
      <c r="I6" s="32"/>
      <c r="J6" s="159" t="s">
        <v>5</v>
      </c>
      <c r="K6" s="159"/>
      <c r="L6" s="159" t="s">
        <v>5</v>
      </c>
    </row>
    <row r="7" spans="1:12" ht="21.75" customHeight="1" x14ac:dyDescent="0.25">
      <c r="A7" s="18"/>
      <c r="B7" s="18"/>
      <c r="C7" s="22"/>
      <c r="D7" s="35"/>
      <c r="E7" s="35"/>
      <c r="F7" s="1" t="s">
        <v>8</v>
      </c>
      <c r="G7" s="148"/>
      <c r="H7" s="1" t="s">
        <v>8</v>
      </c>
      <c r="I7" s="148"/>
      <c r="J7" s="1" t="s">
        <v>8</v>
      </c>
      <c r="K7" s="148"/>
      <c r="L7" s="1" t="s">
        <v>8</v>
      </c>
    </row>
    <row r="8" spans="1:12" ht="21.75" customHeight="1" x14ac:dyDescent="0.25">
      <c r="A8" s="18"/>
      <c r="B8" s="18"/>
      <c r="C8" s="22"/>
      <c r="D8" s="37" t="s">
        <v>10</v>
      </c>
      <c r="E8" s="35"/>
      <c r="F8" s="38" t="s">
        <v>11</v>
      </c>
      <c r="G8" s="20"/>
      <c r="H8" s="38" t="s">
        <v>12</v>
      </c>
      <c r="I8" s="20"/>
      <c r="J8" s="38" t="s">
        <v>11</v>
      </c>
      <c r="K8" s="20"/>
      <c r="L8" s="38" t="s">
        <v>12</v>
      </c>
    </row>
    <row r="9" spans="1:12" ht="21.75" customHeight="1" x14ac:dyDescent="0.25">
      <c r="A9" s="43"/>
      <c r="B9" s="43"/>
      <c r="D9" s="35"/>
      <c r="E9" s="39"/>
    </row>
    <row r="10" spans="1:12" ht="21.75" customHeight="1" x14ac:dyDescent="0.25">
      <c r="A10" s="22" t="s">
        <v>100</v>
      </c>
      <c r="B10" s="22"/>
      <c r="C10" s="21"/>
      <c r="D10" s="35"/>
      <c r="E10" s="39"/>
      <c r="F10" s="99"/>
      <c r="G10" s="109"/>
      <c r="H10" s="99"/>
      <c r="I10" s="109"/>
      <c r="J10" s="99"/>
      <c r="K10" s="109"/>
      <c r="L10" s="99"/>
    </row>
    <row r="11" spans="1:12" ht="6" customHeight="1" x14ac:dyDescent="0.25">
      <c r="A11" s="22"/>
      <c r="B11" s="22"/>
      <c r="C11" s="22"/>
      <c r="D11" s="35"/>
      <c r="E11" s="39"/>
      <c r="G11" s="109"/>
      <c r="I11" s="109"/>
      <c r="K11" s="109"/>
    </row>
    <row r="12" spans="1:12" ht="21.75" customHeight="1" x14ac:dyDescent="0.25">
      <c r="A12" s="22" t="s">
        <v>101</v>
      </c>
      <c r="B12" s="22"/>
      <c r="D12" s="35"/>
      <c r="F12" s="99"/>
      <c r="G12" s="109"/>
      <c r="H12" s="99"/>
      <c r="I12" s="109"/>
      <c r="J12" s="99"/>
      <c r="K12" s="109"/>
      <c r="L12" s="99"/>
    </row>
    <row r="13" spans="1:12" ht="21.75" customHeight="1" x14ac:dyDescent="0.25">
      <c r="A13" s="22"/>
      <c r="B13" s="22"/>
      <c r="C13" s="22" t="s">
        <v>102</v>
      </c>
      <c r="D13" s="35"/>
      <c r="G13" s="109"/>
      <c r="I13" s="109"/>
      <c r="K13" s="109"/>
    </row>
    <row r="14" spans="1:12" ht="21.75" customHeight="1" x14ac:dyDescent="0.25">
      <c r="A14" s="43" t="s">
        <v>103</v>
      </c>
      <c r="D14" s="35"/>
      <c r="G14" s="109"/>
      <c r="I14" s="109"/>
      <c r="K14" s="109"/>
    </row>
    <row r="15" spans="1:12" ht="21.75" customHeight="1" x14ac:dyDescent="0.25">
      <c r="A15" s="43"/>
      <c r="B15" s="43" t="s">
        <v>104</v>
      </c>
      <c r="D15" s="35"/>
      <c r="F15" s="143">
        <v>0</v>
      </c>
      <c r="G15" s="109"/>
      <c r="H15" s="2">
        <v>110</v>
      </c>
      <c r="I15" s="109"/>
      <c r="J15" s="57">
        <v>0</v>
      </c>
      <c r="K15" s="109"/>
      <c r="L15" s="2">
        <v>0</v>
      </c>
    </row>
    <row r="16" spans="1:12" ht="6" customHeight="1" x14ac:dyDescent="0.25">
      <c r="A16" s="22"/>
      <c r="B16" s="22"/>
      <c r="D16" s="35"/>
      <c r="G16" s="109"/>
      <c r="I16" s="109"/>
      <c r="K16" s="109"/>
    </row>
    <row r="17" spans="1:12" ht="21.75" customHeight="1" x14ac:dyDescent="0.25">
      <c r="A17" s="22" t="s">
        <v>105</v>
      </c>
      <c r="B17" s="22"/>
      <c r="D17" s="35"/>
      <c r="G17" s="109"/>
      <c r="I17" s="109"/>
      <c r="K17" s="109"/>
    </row>
    <row r="18" spans="1:12" ht="21.75" customHeight="1" x14ac:dyDescent="0.25">
      <c r="A18" s="22"/>
      <c r="B18" s="55" t="s">
        <v>106</v>
      </c>
      <c r="D18" s="35"/>
      <c r="F18" s="57">
        <f>SUM(F15:F15)</f>
        <v>0</v>
      </c>
      <c r="G18" s="109"/>
      <c r="H18" s="57">
        <f>SUM(H15:H15)</f>
        <v>110</v>
      </c>
      <c r="I18" s="109"/>
      <c r="J18" s="57">
        <f>SUM(J15:J15)</f>
        <v>0</v>
      </c>
      <c r="K18" s="109"/>
      <c r="L18" s="57">
        <f>SUM(L15:L15)</f>
        <v>0</v>
      </c>
    </row>
    <row r="19" spans="1:12" ht="6" customHeight="1" x14ac:dyDescent="0.25">
      <c r="A19" s="22"/>
      <c r="B19" s="22"/>
      <c r="G19" s="109"/>
      <c r="I19" s="109"/>
      <c r="K19" s="109"/>
    </row>
    <row r="20" spans="1:12" ht="21.75" customHeight="1" thickBot="1" x14ac:dyDescent="0.3">
      <c r="A20" s="22" t="s">
        <v>107</v>
      </c>
      <c r="B20" s="22"/>
      <c r="F20" s="110">
        <f>+F18+'5(3M)'!E39</f>
        <v>-14131</v>
      </c>
      <c r="G20" s="109"/>
      <c r="H20" s="110">
        <f>+H18+'5(3M)'!G39</f>
        <v>-16914</v>
      </c>
      <c r="I20" s="109"/>
      <c r="J20" s="110">
        <f>+J18+'5(3M)'!I39</f>
        <v>-8861</v>
      </c>
      <c r="K20" s="109"/>
      <c r="L20" s="110">
        <f>+L18+'5(3M)'!K39</f>
        <v>-11879</v>
      </c>
    </row>
    <row r="21" spans="1:12" ht="21.75" customHeight="1" thickTop="1" x14ac:dyDescent="0.25">
      <c r="A21" s="22"/>
      <c r="B21" s="22"/>
      <c r="G21" s="109"/>
      <c r="I21" s="109"/>
      <c r="K21" s="109"/>
    </row>
    <row r="22" spans="1:12" ht="21.75" customHeight="1" x14ac:dyDescent="0.25">
      <c r="A22" s="22" t="s">
        <v>108</v>
      </c>
      <c r="B22" s="22"/>
      <c r="E22" s="39"/>
      <c r="G22" s="109"/>
      <c r="I22" s="109"/>
      <c r="K22" s="109"/>
    </row>
    <row r="23" spans="1:12" ht="21.75" customHeight="1" x14ac:dyDescent="0.25">
      <c r="A23" s="21" t="s">
        <v>109</v>
      </c>
      <c r="C23" s="18"/>
      <c r="F23" s="41">
        <v>-12512</v>
      </c>
      <c r="G23" s="109"/>
      <c r="H23" s="19">
        <v>-16444</v>
      </c>
      <c r="I23" s="109"/>
      <c r="J23" s="41">
        <v>-8861</v>
      </c>
      <c r="K23" s="109"/>
      <c r="L23" s="19">
        <v>-11879</v>
      </c>
    </row>
    <row r="24" spans="1:12" ht="21.75" customHeight="1" x14ac:dyDescent="0.25">
      <c r="A24" s="21" t="s">
        <v>110</v>
      </c>
      <c r="C24" s="21"/>
      <c r="F24" s="143">
        <v>-1619</v>
      </c>
      <c r="G24" s="109"/>
      <c r="H24" s="57">
        <v>-580</v>
      </c>
      <c r="I24" s="109"/>
      <c r="J24" s="57">
        <v>0</v>
      </c>
      <c r="K24" s="109"/>
      <c r="L24" s="57">
        <v>0</v>
      </c>
    </row>
    <row r="25" spans="1:12" ht="6" customHeight="1" x14ac:dyDescent="0.25">
      <c r="A25" s="22"/>
      <c r="B25" s="22"/>
      <c r="E25" s="39"/>
      <c r="G25" s="109"/>
      <c r="I25" s="109"/>
      <c r="K25" s="109"/>
    </row>
    <row r="26" spans="1:12" ht="21.75" customHeight="1" thickBot="1" x14ac:dyDescent="0.3">
      <c r="A26" s="22"/>
      <c r="B26" s="22"/>
      <c r="C26" s="22"/>
      <c r="E26" s="39"/>
      <c r="F26" s="110">
        <f>'5(3M)'!E39</f>
        <v>-14131</v>
      </c>
      <c r="G26" s="109"/>
      <c r="H26" s="110">
        <f>SUM(H23:H24)</f>
        <v>-17024</v>
      </c>
      <c r="I26" s="109"/>
      <c r="J26" s="110">
        <f>SUM(J23:J24)</f>
        <v>-8861</v>
      </c>
      <c r="K26" s="109"/>
      <c r="L26" s="110">
        <f>SUM(L23:L24)</f>
        <v>-11879</v>
      </c>
    </row>
    <row r="27" spans="1:12" ht="21.75" customHeight="1" thickTop="1" x14ac:dyDescent="0.25">
      <c r="A27" s="22"/>
      <c r="B27" s="22"/>
      <c r="C27" s="22"/>
      <c r="E27" s="39"/>
      <c r="G27" s="109"/>
      <c r="I27" s="109"/>
      <c r="K27" s="109"/>
    </row>
    <row r="28" spans="1:12" ht="21.75" customHeight="1" x14ac:dyDescent="0.25">
      <c r="A28" s="22" t="s">
        <v>111</v>
      </c>
      <c r="B28" s="22"/>
      <c r="C28" s="22"/>
      <c r="E28" s="39"/>
      <c r="G28" s="109"/>
      <c r="I28" s="109"/>
      <c r="K28" s="109"/>
    </row>
    <row r="29" spans="1:12" ht="21.75" customHeight="1" x14ac:dyDescent="0.25">
      <c r="A29" s="21" t="s">
        <v>109</v>
      </c>
      <c r="C29" s="22"/>
      <c r="E29" s="39"/>
      <c r="F29" s="41">
        <v>-12512</v>
      </c>
      <c r="G29" s="109"/>
      <c r="H29" s="19">
        <v>-16334</v>
      </c>
      <c r="I29" s="109"/>
      <c r="J29" s="41">
        <v>-8861</v>
      </c>
      <c r="K29" s="109"/>
      <c r="L29" s="19">
        <v>-11879</v>
      </c>
    </row>
    <row r="30" spans="1:12" ht="21.75" customHeight="1" x14ac:dyDescent="0.25">
      <c r="A30" s="21" t="s">
        <v>110</v>
      </c>
      <c r="E30" s="39"/>
      <c r="F30" s="143">
        <v>-1619</v>
      </c>
      <c r="G30" s="109"/>
      <c r="H30" s="57">
        <v>-580</v>
      </c>
      <c r="I30" s="109"/>
      <c r="J30" s="57">
        <v>0</v>
      </c>
      <c r="K30" s="109"/>
      <c r="L30" s="57">
        <v>0</v>
      </c>
    </row>
    <row r="31" spans="1:12" ht="6" customHeight="1" x14ac:dyDescent="0.25">
      <c r="A31" s="22"/>
      <c r="B31" s="22"/>
      <c r="C31" s="22"/>
      <c r="E31" s="39"/>
      <c r="G31" s="109"/>
      <c r="I31" s="109"/>
      <c r="K31" s="109"/>
    </row>
    <row r="32" spans="1:12" ht="21.75" customHeight="1" thickBot="1" x14ac:dyDescent="0.3">
      <c r="A32" s="22"/>
      <c r="B32" s="22"/>
      <c r="E32" s="39"/>
      <c r="F32" s="110">
        <f>F20</f>
        <v>-14131</v>
      </c>
      <c r="G32" s="109"/>
      <c r="H32" s="110">
        <f>SUM(H29:H30)</f>
        <v>-16914</v>
      </c>
      <c r="I32" s="109"/>
      <c r="J32" s="110">
        <f>SUM(J29:J30)</f>
        <v>-8861</v>
      </c>
      <c r="K32" s="109"/>
      <c r="L32" s="110">
        <f>SUM(L29:L30)</f>
        <v>-11879</v>
      </c>
    </row>
    <row r="33" spans="1:12" ht="21.75" customHeight="1" thickTop="1" x14ac:dyDescent="0.25">
      <c r="A33" s="22"/>
      <c r="B33" s="22"/>
      <c r="E33" s="39"/>
      <c r="G33" s="109"/>
      <c r="I33" s="109"/>
      <c r="K33" s="109"/>
    </row>
    <row r="34" spans="1:12" ht="21.75" customHeight="1" x14ac:dyDescent="0.25">
      <c r="A34" s="22"/>
      <c r="B34" s="22"/>
      <c r="E34" s="39"/>
      <c r="G34" s="109"/>
      <c r="I34" s="109"/>
      <c r="K34" s="109"/>
    </row>
    <row r="35" spans="1:12" ht="21.75" customHeight="1" x14ac:dyDescent="0.25">
      <c r="A35" s="22"/>
      <c r="B35" s="22"/>
      <c r="C35" s="144"/>
      <c r="E35" s="39"/>
      <c r="F35" s="30" t="s">
        <v>112</v>
      </c>
      <c r="G35" s="109"/>
      <c r="H35" s="30" t="s">
        <v>112</v>
      </c>
      <c r="I35" s="109"/>
      <c r="J35" s="30" t="s">
        <v>112</v>
      </c>
      <c r="K35" s="109"/>
      <c r="L35" s="30" t="s">
        <v>112</v>
      </c>
    </row>
    <row r="36" spans="1:12" ht="6" customHeight="1" x14ac:dyDescent="0.25">
      <c r="A36" s="22"/>
      <c r="B36" s="22"/>
      <c r="C36" s="144"/>
      <c r="E36" s="39"/>
      <c r="G36" s="109"/>
      <c r="I36" s="109"/>
      <c r="K36" s="109"/>
    </row>
    <row r="37" spans="1:12" ht="21.75" customHeight="1" x14ac:dyDescent="0.25">
      <c r="A37" s="22" t="s">
        <v>113</v>
      </c>
      <c r="B37" s="22"/>
      <c r="C37" s="22"/>
      <c r="E37" s="39"/>
      <c r="G37" s="109"/>
      <c r="I37" s="109"/>
      <c r="K37" s="109"/>
    </row>
    <row r="38" spans="1:12" ht="6" customHeight="1" x14ac:dyDescent="0.25">
      <c r="A38" s="22"/>
      <c r="B38" s="22"/>
      <c r="C38" s="22"/>
      <c r="E38" s="39"/>
      <c r="G38" s="109"/>
      <c r="I38" s="109"/>
      <c r="K38" s="109"/>
    </row>
    <row r="39" spans="1:12" ht="21.75" customHeight="1" x14ac:dyDescent="0.25">
      <c r="A39" s="21" t="s">
        <v>114</v>
      </c>
      <c r="C39" s="21"/>
      <c r="D39" s="39">
        <v>17</v>
      </c>
      <c r="E39" s="39"/>
      <c r="F39" s="151">
        <f>F23/650060</f>
        <v>-1.9247454081161738E-2</v>
      </c>
      <c r="G39" s="146"/>
      <c r="H39" s="151">
        <f>H23/650060</f>
        <v>-2.5296126511398946E-2</v>
      </c>
      <c r="I39" s="146"/>
      <c r="J39" s="145">
        <f>J23/650060</f>
        <v>-1.3631049441590007E-2</v>
      </c>
      <c r="K39" s="146"/>
      <c r="L39" s="151">
        <f>L23/650060</f>
        <v>-1.8273697812509614E-2</v>
      </c>
    </row>
    <row r="40" spans="1:12" ht="21.75" customHeight="1" x14ac:dyDescent="0.25">
      <c r="C40" s="21"/>
      <c r="E40" s="39"/>
      <c r="F40" s="147"/>
      <c r="G40" s="109"/>
      <c r="H40" s="147"/>
      <c r="I40" s="109"/>
      <c r="J40" s="41"/>
      <c r="K40" s="109"/>
      <c r="L40" s="41"/>
    </row>
    <row r="41" spans="1:12" ht="21.75" customHeight="1" x14ac:dyDescent="0.25">
      <c r="C41" s="21"/>
      <c r="E41" s="39"/>
      <c r="F41" s="147"/>
      <c r="G41" s="109"/>
      <c r="H41" s="147"/>
      <c r="I41" s="109"/>
      <c r="J41" s="41"/>
      <c r="K41" s="109"/>
      <c r="L41" s="41"/>
    </row>
    <row r="42" spans="1:12" ht="15.75" customHeight="1" x14ac:dyDescent="0.25">
      <c r="C42" s="21"/>
      <c r="E42" s="39"/>
      <c r="F42" s="147"/>
      <c r="G42" s="109"/>
      <c r="H42" s="147"/>
      <c r="I42" s="109"/>
      <c r="J42" s="41"/>
      <c r="K42" s="109"/>
      <c r="L42" s="41"/>
    </row>
    <row r="43" spans="1:12" ht="17.25" customHeight="1" x14ac:dyDescent="0.25">
      <c r="C43" s="21"/>
      <c r="E43" s="39"/>
      <c r="F43" s="147"/>
      <c r="G43" s="109"/>
      <c r="H43" s="147"/>
      <c r="I43" s="109"/>
      <c r="J43" s="41"/>
      <c r="K43" s="109"/>
      <c r="L43" s="41"/>
    </row>
    <row r="44" spans="1:12" ht="22.35" customHeight="1" x14ac:dyDescent="0.25">
      <c r="A44" s="161" t="s">
        <v>36</v>
      </c>
      <c r="B44" s="161"/>
      <c r="C44" s="161"/>
      <c r="D44" s="161"/>
      <c r="E44" s="161"/>
      <c r="F44" s="161"/>
      <c r="G44" s="161"/>
      <c r="H44" s="161"/>
      <c r="I44" s="161"/>
      <c r="J44" s="161"/>
      <c r="K44" s="161"/>
      <c r="L44" s="161"/>
    </row>
  </sheetData>
  <mergeCells count="4">
    <mergeCell ref="F5:L5"/>
    <mergeCell ref="F6:H6"/>
    <mergeCell ref="J6:L6"/>
    <mergeCell ref="A44:L44"/>
  </mergeCells>
  <pageMargins left="0.8" right="0.5" top="0.5" bottom="0.6" header="0.49" footer="0.4"/>
  <pageSetup paperSize="9" scale="95" firstPageNumber="2" fitToWidth="0" fitToHeight="0" orientation="portrait" useFirstPageNumber="1" horizontalDpi="1200" verticalDpi="1200" r:id="rId1"/>
  <headerFooter>
    <oddFooter>&amp;R&amp;"Browallia New,Regular"&amp;13 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349AF-D951-483C-9A7B-13B3910E751F}">
  <sheetPr>
    <tabColor rgb="FF00B0F0"/>
  </sheetPr>
  <dimension ref="A1:K46"/>
  <sheetViews>
    <sheetView topLeftCell="A17" zoomScaleNormal="100" zoomScaleSheetLayoutView="85" zoomScalePageLayoutView="80" workbookViewId="0">
      <selection activeCell="M31" sqref="M31"/>
    </sheetView>
  </sheetViews>
  <sheetFormatPr defaultColWidth="9.42578125" defaultRowHeight="21.75" customHeight="1" x14ac:dyDescent="0.25"/>
  <cols>
    <col min="1" max="1" width="1.5703125" style="21" customWidth="1"/>
    <col min="2" max="2" width="37.85546875" style="21" customWidth="1"/>
    <col min="3" max="3" width="7.5703125" style="21" bestFit="1" customWidth="1"/>
    <col min="4" max="4" width="0.5703125" style="21" customWidth="1"/>
    <col min="5" max="5" width="12.5703125" style="19" customWidth="1"/>
    <col min="6" max="6" width="0.5703125" style="19" customWidth="1"/>
    <col min="7" max="7" width="12.5703125" style="19" customWidth="1"/>
    <col min="8" max="8" width="0.5703125" style="19" customWidth="1"/>
    <col min="9" max="9" width="12.5703125" style="19" customWidth="1"/>
    <col min="10" max="10" width="0.5703125" style="19" customWidth="1"/>
    <col min="11" max="11" width="12.5703125" style="19" customWidth="1"/>
    <col min="12" max="12" width="9.42578125" style="21" customWidth="1"/>
    <col min="13" max="16384" width="9.42578125" style="21"/>
  </cols>
  <sheetData>
    <row r="1" spans="1:11" ht="21.6" customHeight="1" x14ac:dyDescent="0.25">
      <c r="A1" s="18" t="s">
        <v>0</v>
      </c>
      <c r="E1" s="21"/>
      <c r="F1" s="21"/>
      <c r="G1" s="21"/>
      <c r="H1" s="21"/>
      <c r="I1" s="21"/>
      <c r="J1" s="21"/>
      <c r="K1" s="21"/>
    </row>
    <row r="2" spans="1:11" ht="21.6" customHeight="1" x14ac:dyDescent="0.25">
      <c r="A2" s="22" t="s">
        <v>76</v>
      </c>
      <c r="B2" s="22"/>
      <c r="C2" s="23"/>
      <c r="D2" s="23"/>
    </row>
    <row r="3" spans="1:11" ht="21.6" customHeight="1" x14ac:dyDescent="0.25">
      <c r="A3" s="140" t="s">
        <v>115</v>
      </c>
      <c r="B3" s="141"/>
      <c r="C3" s="26"/>
      <c r="D3" s="26"/>
      <c r="E3" s="57"/>
      <c r="F3" s="57"/>
      <c r="G3" s="57"/>
      <c r="H3" s="57"/>
      <c r="I3" s="57"/>
      <c r="J3" s="57"/>
      <c r="K3" s="57"/>
    </row>
    <row r="4" spans="1:11" ht="21.6" customHeight="1" x14ac:dyDescent="0.25">
      <c r="A4" s="22"/>
      <c r="B4" s="22"/>
      <c r="C4" s="23"/>
      <c r="D4" s="23"/>
    </row>
    <row r="5" spans="1:11" ht="21.6" customHeight="1" x14ac:dyDescent="0.25">
      <c r="A5" s="22"/>
      <c r="B5" s="22"/>
      <c r="C5" s="23"/>
      <c r="D5" s="23"/>
      <c r="E5" s="157" t="s">
        <v>3</v>
      </c>
      <c r="F5" s="157"/>
      <c r="G5" s="157"/>
      <c r="H5" s="157"/>
      <c r="I5" s="157"/>
      <c r="J5" s="157"/>
      <c r="K5" s="157"/>
    </row>
    <row r="6" spans="1:11" ht="21.6" customHeight="1" x14ac:dyDescent="0.25">
      <c r="A6" s="18"/>
      <c r="B6" s="18"/>
      <c r="C6" s="31"/>
      <c r="D6" s="31"/>
      <c r="E6" s="158" t="s">
        <v>4</v>
      </c>
      <c r="F6" s="158"/>
      <c r="G6" s="158" t="s">
        <v>4</v>
      </c>
      <c r="H6" s="32"/>
      <c r="I6" s="158" t="s">
        <v>5</v>
      </c>
      <c r="J6" s="158"/>
      <c r="K6" s="158" t="s">
        <v>5</v>
      </c>
    </row>
    <row r="7" spans="1:11" ht="21.6" customHeight="1" x14ac:dyDescent="0.25">
      <c r="C7" s="35"/>
      <c r="D7" s="35"/>
      <c r="E7" s="1" t="s">
        <v>8</v>
      </c>
      <c r="F7" s="3"/>
      <c r="G7" s="1" t="s">
        <v>8</v>
      </c>
      <c r="H7" s="3"/>
      <c r="I7" s="1" t="s">
        <v>8</v>
      </c>
      <c r="J7" s="3"/>
      <c r="K7" s="1" t="s">
        <v>8</v>
      </c>
    </row>
    <row r="8" spans="1:11" ht="21.6" customHeight="1" x14ac:dyDescent="0.25">
      <c r="C8" s="37" t="s">
        <v>10</v>
      </c>
      <c r="D8" s="35"/>
      <c r="E8" s="38" t="s">
        <v>11</v>
      </c>
      <c r="F8" s="20"/>
      <c r="G8" s="38" t="s">
        <v>12</v>
      </c>
      <c r="H8" s="20"/>
      <c r="I8" s="38" t="s">
        <v>11</v>
      </c>
      <c r="J8" s="20"/>
      <c r="K8" s="38" t="s">
        <v>12</v>
      </c>
    </row>
    <row r="9" spans="1:11" ht="21" customHeight="1" x14ac:dyDescent="0.25">
      <c r="A9" s="22" t="s">
        <v>78</v>
      </c>
      <c r="B9" s="43"/>
      <c r="C9" s="39"/>
      <c r="D9" s="39"/>
      <c r="F9" s="93"/>
      <c r="H9" s="93"/>
      <c r="J9" s="93"/>
    </row>
    <row r="10" spans="1:11" ht="8.1" customHeight="1" x14ac:dyDescent="0.25">
      <c r="A10" s="22"/>
      <c r="B10" s="43"/>
      <c r="C10" s="39"/>
      <c r="D10" s="39"/>
      <c r="F10" s="93"/>
      <c r="H10" s="93"/>
      <c r="J10" s="93"/>
    </row>
    <row r="11" spans="1:11" ht="21" customHeight="1" x14ac:dyDescent="0.25">
      <c r="A11" s="43" t="s">
        <v>79</v>
      </c>
      <c r="B11" s="144"/>
      <c r="C11" s="39"/>
      <c r="D11" s="39"/>
      <c r="E11" s="41">
        <v>0</v>
      </c>
      <c r="F11" s="148"/>
      <c r="G11" s="19">
        <v>1071</v>
      </c>
      <c r="H11" s="148"/>
      <c r="I11" s="41">
        <v>0</v>
      </c>
      <c r="J11" s="148"/>
      <c r="K11" s="19">
        <v>0</v>
      </c>
    </row>
    <row r="12" spans="1:11" ht="21" customHeight="1" x14ac:dyDescent="0.25">
      <c r="A12" s="43" t="s">
        <v>80</v>
      </c>
      <c r="B12" s="144"/>
      <c r="C12" s="39"/>
      <c r="D12" s="39"/>
      <c r="E12" s="41">
        <v>0</v>
      </c>
      <c r="F12" s="148"/>
      <c r="G12" s="19">
        <v>45097</v>
      </c>
      <c r="H12" s="148"/>
      <c r="I12" s="41">
        <v>0</v>
      </c>
      <c r="J12" s="148"/>
      <c r="K12" s="19">
        <v>0</v>
      </c>
    </row>
    <row r="13" spans="1:11" ht="21" customHeight="1" x14ac:dyDescent="0.25">
      <c r="A13" s="43" t="s">
        <v>81</v>
      </c>
      <c r="B13" s="144"/>
      <c r="C13" s="39"/>
      <c r="D13" s="39"/>
      <c r="E13" s="143">
        <v>53702</v>
      </c>
      <c r="F13" s="148"/>
      <c r="G13" s="57">
        <v>11170</v>
      </c>
      <c r="H13" s="148"/>
      <c r="I13" s="57">
        <v>0</v>
      </c>
      <c r="J13" s="148"/>
      <c r="K13" s="57">
        <v>0</v>
      </c>
    </row>
    <row r="14" spans="1:11" ht="8.1" customHeight="1" x14ac:dyDescent="0.25">
      <c r="A14" s="43"/>
      <c r="B14" s="144"/>
      <c r="C14" s="39"/>
      <c r="D14" s="39"/>
      <c r="F14" s="93"/>
      <c r="H14" s="93"/>
      <c r="J14" s="93"/>
    </row>
    <row r="15" spans="1:11" ht="21" customHeight="1" x14ac:dyDescent="0.25">
      <c r="A15" s="22" t="s">
        <v>82</v>
      </c>
      <c r="C15" s="39"/>
      <c r="D15" s="39"/>
      <c r="E15" s="57">
        <f>SUM(E11:E13)</f>
        <v>53702</v>
      </c>
      <c r="F15" s="93"/>
      <c r="G15" s="57">
        <f>SUM(G11:G13)</f>
        <v>57338</v>
      </c>
      <c r="H15" s="93"/>
      <c r="I15" s="57">
        <f>SUM(I11:I13)</f>
        <v>0</v>
      </c>
      <c r="J15" s="93"/>
      <c r="K15" s="57">
        <f>SUM(K11:K13)</f>
        <v>0</v>
      </c>
    </row>
    <row r="16" spans="1:11" ht="21" customHeight="1" x14ac:dyDescent="0.25">
      <c r="A16" s="43"/>
      <c r="B16" s="144"/>
      <c r="C16" s="39"/>
      <c r="D16" s="39"/>
      <c r="F16" s="93"/>
      <c r="H16" s="93"/>
      <c r="J16" s="93"/>
    </row>
    <row r="17" spans="1:11" ht="21" customHeight="1" x14ac:dyDescent="0.25">
      <c r="A17" s="22" t="s">
        <v>83</v>
      </c>
      <c r="B17" s="144"/>
      <c r="C17" s="39"/>
      <c r="D17" s="39"/>
      <c r="F17" s="93"/>
      <c r="H17" s="93"/>
      <c r="J17" s="93"/>
    </row>
    <row r="18" spans="1:11" ht="8.1" customHeight="1" x14ac:dyDescent="0.25">
      <c r="A18" s="22"/>
      <c r="B18" s="144"/>
      <c r="C18" s="39"/>
      <c r="D18" s="39"/>
      <c r="F18" s="93"/>
      <c r="H18" s="93"/>
      <c r="J18" s="93"/>
    </row>
    <row r="19" spans="1:11" ht="21" customHeight="1" x14ac:dyDescent="0.25">
      <c r="A19" s="43" t="s">
        <v>84</v>
      </c>
      <c r="B19" s="144"/>
      <c r="C19" s="39"/>
      <c r="D19" s="39"/>
      <c r="E19" s="41">
        <v>0</v>
      </c>
      <c r="F19" s="148"/>
      <c r="G19" s="19">
        <v>28195</v>
      </c>
      <c r="H19" s="148"/>
      <c r="I19" s="19">
        <v>0</v>
      </c>
      <c r="J19" s="148"/>
      <c r="K19" s="19">
        <v>0</v>
      </c>
    </row>
    <row r="20" spans="1:11" ht="21" customHeight="1" x14ac:dyDescent="0.25">
      <c r="A20" s="21" t="s">
        <v>83</v>
      </c>
      <c r="B20" s="144"/>
      <c r="C20" s="39"/>
      <c r="D20" s="39"/>
      <c r="E20" s="143">
        <v>28415</v>
      </c>
      <c r="F20" s="148"/>
      <c r="G20" s="57">
        <v>5932</v>
      </c>
      <c r="H20" s="148"/>
      <c r="I20" s="57">
        <v>0</v>
      </c>
      <c r="J20" s="148"/>
      <c r="K20" s="57">
        <v>0</v>
      </c>
    </row>
    <row r="21" spans="1:11" s="18" customFormat="1" ht="8.1" customHeight="1" x14ac:dyDescent="0.25">
      <c r="A21" s="21"/>
      <c r="B21" s="144"/>
      <c r="C21" s="39"/>
      <c r="D21" s="39"/>
      <c r="E21" s="19"/>
      <c r="F21" s="93"/>
      <c r="G21" s="19"/>
      <c r="H21" s="93"/>
      <c r="I21" s="19"/>
      <c r="J21" s="93"/>
      <c r="K21" s="19"/>
    </row>
    <row r="22" spans="1:11" s="18" customFormat="1" ht="21" customHeight="1" x14ac:dyDescent="0.25">
      <c r="A22" s="22" t="s">
        <v>85</v>
      </c>
      <c r="B22" s="21"/>
      <c r="C22" s="31"/>
      <c r="D22" s="31"/>
      <c r="E22" s="57">
        <f>SUM(E19:E20)</f>
        <v>28415</v>
      </c>
      <c r="F22" s="93"/>
      <c r="G22" s="57">
        <f>SUM(G19:G20)</f>
        <v>34127</v>
      </c>
      <c r="H22" s="93"/>
      <c r="I22" s="57">
        <f>SUM(I19:I20)</f>
        <v>0</v>
      </c>
      <c r="J22" s="93"/>
      <c r="K22" s="57">
        <f>SUM(K19:K20)</f>
        <v>0</v>
      </c>
    </row>
    <row r="23" spans="1:11" ht="21" customHeight="1" x14ac:dyDescent="0.25">
      <c r="A23" s="22"/>
      <c r="B23" s="144"/>
      <c r="C23" s="31"/>
      <c r="D23" s="31"/>
      <c r="F23" s="93"/>
      <c r="H23" s="93"/>
      <c r="J23" s="93"/>
    </row>
    <row r="24" spans="1:11" ht="21" customHeight="1" x14ac:dyDescent="0.25">
      <c r="A24" s="22" t="s">
        <v>86</v>
      </c>
      <c r="B24" s="144"/>
      <c r="C24" s="31"/>
      <c r="D24" s="31"/>
      <c r="E24" s="19">
        <f>E15-E22</f>
        <v>25287</v>
      </c>
      <c r="F24" s="93"/>
      <c r="G24" s="19">
        <f>G15-G22</f>
        <v>23211</v>
      </c>
      <c r="H24" s="93"/>
      <c r="I24" s="19">
        <f>I15-I22</f>
        <v>0</v>
      </c>
      <c r="J24" s="93"/>
      <c r="K24" s="19">
        <f>K15-K22</f>
        <v>0</v>
      </c>
    </row>
    <row r="25" spans="1:11" ht="21" customHeight="1" x14ac:dyDescent="0.25">
      <c r="A25" s="43" t="s">
        <v>87</v>
      </c>
      <c r="B25" s="144"/>
      <c r="C25" s="39">
        <v>14</v>
      </c>
      <c r="D25" s="39"/>
      <c r="E25" s="41">
        <v>882</v>
      </c>
      <c r="F25" s="148"/>
      <c r="G25" s="19">
        <v>6287</v>
      </c>
      <c r="H25" s="148"/>
      <c r="I25" s="41">
        <v>342</v>
      </c>
      <c r="J25" s="148"/>
      <c r="K25" s="19">
        <v>644</v>
      </c>
    </row>
    <row r="26" spans="1:11" ht="21" customHeight="1" x14ac:dyDescent="0.25">
      <c r="A26" s="43" t="s">
        <v>116</v>
      </c>
      <c r="B26" s="144"/>
      <c r="C26" s="39">
        <v>9</v>
      </c>
      <c r="D26" s="39"/>
      <c r="E26" s="41">
        <v>1040</v>
      </c>
      <c r="F26" s="148"/>
      <c r="G26" s="19">
        <v>0</v>
      </c>
      <c r="H26" s="148"/>
      <c r="I26" s="41">
        <v>3084</v>
      </c>
      <c r="J26" s="148"/>
      <c r="K26" s="19">
        <v>0</v>
      </c>
    </row>
    <row r="27" spans="1:11" ht="21" customHeight="1" x14ac:dyDescent="0.25">
      <c r="A27" s="43" t="s">
        <v>88</v>
      </c>
      <c r="B27" s="144"/>
      <c r="C27" s="39"/>
      <c r="D27" s="39"/>
      <c r="E27" s="19">
        <v>0</v>
      </c>
      <c r="F27" s="148"/>
      <c r="G27" s="19">
        <v>104</v>
      </c>
      <c r="H27" s="148"/>
      <c r="I27" s="19">
        <v>0</v>
      </c>
      <c r="J27" s="148"/>
      <c r="K27" s="19">
        <v>0</v>
      </c>
    </row>
    <row r="28" spans="1:11" ht="21" customHeight="1" x14ac:dyDescent="0.25">
      <c r="A28" s="21" t="s">
        <v>89</v>
      </c>
      <c r="B28" s="144"/>
      <c r="C28" s="39"/>
      <c r="D28" s="39"/>
      <c r="E28" s="41">
        <v>-6946</v>
      </c>
      <c r="F28" s="148"/>
      <c r="G28" s="19">
        <v>-7259</v>
      </c>
      <c r="H28" s="148"/>
      <c r="I28" s="19">
        <v>0</v>
      </c>
      <c r="J28" s="148"/>
      <c r="K28" s="19">
        <v>0</v>
      </c>
    </row>
    <row r="29" spans="1:11" ht="21" customHeight="1" x14ac:dyDescent="0.25">
      <c r="A29" s="21" t="s">
        <v>90</v>
      </c>
      <c r="B29" s="144"/>
      <c r="C29" s="39"/>
      <c r="D29" s="39"/>
      <c r="E29" s="41">
        <v>-29281</v>
      </c>
      <c r="F29" s="148"/>
      <c r="G29" s="19">
        <v>-38008</v>
      </c>
      <c r="H29" s="148"/>
      <c r="I29" s="19">
        <v>-17252</v>
      </c>
      <c r="J29" s="148"/>
      <c r="K29" s="19">
        <v>-17015</v>
      </c>
    </row>
    <row r="30" spans="1:11" ht="21" customHeight="1" x14ac:dyDescent="0.25">
      <c r="A30" s="21" t="s">
        <v>91</v>
      </c>
      <c r="B30" s="144"/>
      <c r="C30" s="39"/>
      <c r="D30" s="39"/>
      <c r="E30" s="41">
        <v>0</v>
      </c>
      <c r="F30" s="148"/>
      <c r="G30" s="19">
        <v>400</v>
      </c>
      <c r="H30" s="148"/>
      <c r="I30" s="41">
        <v>0</v>
      </c>
      <c r="J30" s="148"/>
      <c r="K30" s="19">
        <v>0</v>
      </c>
    </row>
    <row r="31" spans="1:11" ht="21" customHeight="1" x14ac:dyDescent="0.25">
      <c r="A31" s="149" t="s">
        <v>92</v>
      </c>
      <c r="B31" s="150"/>
      <c r="C31" s="39"/>
      <c r="D31" s="39"/>
      <c r="E31" s="41"/>
      <c r="F31" s="148"/>
      <c r="H31" s="148"/>
      <c r="J31" s="148"/>
    </row>
    <row r="32" spans="1:11" ht="21" customHeight="1" x14ac:dyDescent="0.25">
      <c r="A32" s="149"/>
      <c r="B32" s="150" t="s">
        <v>93</v>
      </c>
      <c r="C32" s="39"/>
      <c r="D32" s="39"/>
      <c r="E32" s="41">
        <v>0</v>
      </c>
      <c r="F32" s="148"/>
      <c r="G32" s="19">
        <v>-2500</v>
      </c>
      <c r="H32" s="148"/>
      <c r="I32" s="41">
        <v>0</v>
      </c>
      <c r="J32" s="148"/>
      <c r="K32" s="19">
        <v>-2500</v>
      </c>
    </row>
    <row r="33" spans="1:11" ht="21" customHeight="1" x14ac:dyDescent="0.25">
      <c r="A33" s="21" t="s">
        <v>94</v>
      </c>
      <c r="B33" s="144"/>
      <c r="C33" s="39"/>
      <c r="D33" s="39"/>
      <c r="E33" s="41">
        <v>-584</v>
      </c>
      <c r="F33" s="148"/>
      <c r="G33" s="19">
        <v>-228</v>
      </c>
      <c r="H33" s="148"/>
      <c r="I33" s="19">
        <v>-602</v>
      </c>
      <c r="J33" s="148"/>
      <c r="K33" s="19">
        <v>-236</v>
      </c>
    </row>
    <row r="34" spans="1:11" ht="21" customHeight="1" x14ac:dyDescent="0.25">
      <c r="A34" s="21" t="s">
        <v>117</v>
      </c>
      <c r="C34" s="39"/>
      <c r="D34" s="39"/>
      <c r="E34" s="21"/>
      <c r="F34" s="21"/>
      <c r="G34" s="21"/>
      <c r="H34" s="21"/>
      <c r="I34" s="21"/>
      <c r="J34" s="21"/>
      <c r="K34" s="21"/>
    </row>
    <row r="35" spans="1:11" ht="21" customHeight="1" x14ac:dyDescent="0.25">
      <c r="B35" s="21" t="s">
        <v>96</v>
      </c>
      <c r="C35" s="39" t="s">
        <v>215</v>
      </c>
      <c r="D35" s="39"/>
      <c r="E35" s="143">
        <v>-4623</v>
      </c>
      <c r="F35" s="148"/>
      <c r="G35" s="57">
        <v>2785</v>
      </c>
      <c r="H35" s="148"/>
      <c r="I35" s="57">
        <v>0</v>
      </c>
      <c r="J35" s="148"/>
      <c r="K35" s="57">
        <v>0</v>
      </c>
    </row>
    <row r="36" spans="1:11" ht="8.1" customHeight="1" x14ac:dyDescent="0.25">
      <c r="A36" s="22"/>
      <c r="B36" s="144"/>
      <c r="C36" s="31"/>
      <c r="D36" s="31"/>
      <c r="F36" s="93"/>
      <c r="H36" s="93"/>
      <c r="J36" s="93"/>
    </row>
    <row r="37" spans="1:11" ht="21" customHeight="1" x14ac:dyDescent="0.25">
      <c r="A37" s="18" t="s">
        <v>97</v>
      </c>
      <c r="B37" s="144"/>
      <c r="C37" s="39"/>
      <c r="D37" s="39"/>
      <c r="E37" s="19">
        <f>SUM(E24:E35)</f>
        <v>-14225</v>
      </c>
      <c r="F37" s="93"/>
      <c r="G37" s="19">
        <f>SUM(G24:G35)</f>
        <v>-15208</v>
      </c>
      <c r="H37" s="93"/>
      <c r="I37" s="19">
        <f>SUM(I24:I35)</f>
        <v>-14428</v>
      </c>
      <c r="J37" s="93"/>
      <c r="K37" s="19">
        <f>SUM(K24:K35)</f>
        <v>-19107</v>
      </c>
    </row>
    <row r="38" spans="1:11" ht="21" customHeight="1" x14ac:dyDescent="0.25">
      <c r="A38" s="43" t="s">
        <v>98</v>
      </c>
      <c r="B38" s="144"/>
      <c r="C38" s="39">
        <v>15</v>
      </c>
      <c r="D38" s="39"/>
      <c r="E38" s="143">
        <v>-2872</v>
      </c>
      <c r="F38" s="148"/>
      <c r="G38" s="57">
        <v>546</v>
      </c>
      <c r="H38" s="148"/>
      <c r="I38" s="57">
        <v>-20</v>
      </c>
      <c r="J38" s="148"/>
      <c r="K38" s="57">
        <v>7</v>
      </c>
    </row>
    <row r="39" spans="1:11" ht="8.1" customHeight="1" x14ac:dyDescent="0.25">
      <c r="A39" s="43"/>
      <c r="B39" s="144"/>
      <c r="C39" s="39"/>
      <c r="D39" s="39"/>
      <c r="F39" s="93"/>
      <c r="H39" s="93"/>
      <c r="J39" s="93"/>
    </row>
    <row r="40" spans="1:11" ht="21" customHeight="1" x14ac:dyDescent="0.25">
      <c r="A40" s="22" t="s">
        <v>99</v>
      </c>
      <c r="B40" s="144"/>
      <c r="C40" s="39"/>
      <c r="D40" s="39"/>
      <c r="E40" s="57">
        <f>SUM(E37:E38)</f>
        <v>-17097</v>
      </c>
      <c r="F40" s="93"/>
      <c r="G40" s="57">
        <f>SUM(G37:G38)</f>
        <v>-14662</v>
      </c>
      <c r="H40" s="93"/>
      <c r="I40" s="57">
        <f>SUM(I37:I38)</f>
        <v>-14448</v>
      </c>
      <c r="J40" s="93"/>
      <c r="K40" s="57">
        <f>SUM(K37:K38)</f>
        <v>-19100</v>
      </c>
    </row>
    <row r="41" spans="1:11" ht="18" customHeight="1" x14ac:dyDescent="0.25">
      <c r="A41" s="43"/>
      <c r="B41" s="144"/>
      <c r="C41" s="39"/>
      <c r="D41" s="39"/>
      <c r="F41" s="93"/>
      <c r="H41" s="93"/>
      <c r="J41" s="93"/>
    </row>
    <row r="42" spans="1:11" ht="15.6" customHeight="1" x14ac:dyDescent="0.25">
      <c r="A42" s="43"/>
      <c r="B42" s="144"/>
      <c r="C42" s="39"/>
      <c r="D42" s="39"/>
      <c r="E42" s="17"/>
      <c r="F42" s="93"/>
      <c r="G42" s="17"/>
      <c r="H42" s="93"/>
      <c r="J42" s="93"/>
    </row>
    <row r="43" spans="1:11" ht="18" customHeight="1" x14ac:dyDescent="0.25">
      <c r="A43" s="43"/>
      <c r="B43" s="144"/>
      <c r="C43" s="39"/>
      <c r="D43" s="39"/>
      <c r="F43" s="93"/>
      <c r="H43" s="93"/>
      <c r="J43" s="93"/>
    </row>
    <row r="44" spans="1:11" ht="23.25" customHeight="1" x14ac:dyDescent="0.25">
      <c r="A44" s="43"/>
      <c r="B44" s="144"/>
      <c r="C44" s="39"/>
      <c r="D44" s="39"/>
      <c r="F44" s="93"/>
      <c r="H44" s="93"/>
      <c r="J44" s="93"/>
    </row>
    <row r="45" spans="1:11" ht="18.75" customHeight="1" x14ac:dyDescent="0.25">
      <c r="A45" s="43"/>
      <c r="B45" s="144"/>
      <c r="C45" s="39"/>
      <c r="D45" s="39"/>
      <c r="F45" s="93"/>
      <c r="H45" s="93"/>
      <c r="J45" s="93"/>
    </row>
    <row r="46" spans="1:11" ht="22.35" customHeight="1" x14ac:dyDescent="0.25">
      <c r="A46" s="160" t="s">
        <v>36</v>
      </c>
      <c r="B46" s="160"/>
      <c r="C46" s="160"/>
      <c r="D46" s="160"/>
      <c r="E46" s="160"/>
      <c r="F46" s="160"/>
      <c r="G46" s="160"/>
      <c r="H46" s="160"/>
      <c r="I46" s="160"/>
      <c r="J46" s="160"/>
      <c r="K46" s="160"/>
    </row>
  </sheetData>
  <mergeCells count="4">
    <mergeCell ref="E5:K5"/>
    <mergeCell ref="E6:G6"/>
    <mergeCell ref="I6:K6"/>
    <mergeCell ref="A46:K46"/>
  </mergeCells>
  <pageMargins left="0.8" right="0.5" top="0.5" bottom="0.6" header="0.49" footer="0.4"/>
  <pageSetup paperSize="9" scale="90" firstPageNumber="7" fitToWidth="0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0DAB7-5212-4C7C-A469-D07964A7D116}">
  <sheetPr>
    <tabColor rgb="FF00B0F0"/>
  </sheetPr>
  <dimension ref="A1:L43"/>
  <sheetViews>
    <sheetView zoomScale="115" zoomScaleNormal="115" zoomScaleSheetLayoutView="76" zoomScalePageLayoutView="85" workbookViewId="0">
      <selection activeCell="C5" sqref="C5"/>
    </sheetView>
  </sheetViews>
  <sheetFormatPr defaultColWidth="9.42578125" defaultRowHeight="21.75" customHeight="1" x14ac:dyDescent="0.25"/>
  <cols>
    <col min="1" max="2" width="1.42578125" style="21" customWidth="1"/>
    <col min="3" max="3" width="31.140625" style="43" customWidth="1"/>
    <col min="4" max="4" width="7.7109375" style="39" bestFit="1" customWidth="1"/>
    <col min="5" max="5" width="0.5703125" style="21" customWidth="1"/>
    <col min="6" max="6" width="12.5703125" style="19" customWidth="1"/>
    <col min="7" max="7" width="0.5703125" style="19" customWidth="1"/>
    <col min="8" max="8" width="12.5703125" style="19" customWidth="1"/>
    <col min="9" max="9" width="0.5703125" style="19" customWidth="1"/>
    <col min="10" max="10" width="12.5703125" style="19" customWidth="1"/>
    <col min="11" max="11" width="0.5703125" style="19" customWidth="1"/>
    <col min="12" max="12" width="12.5703125" style="19" customWidth="1"/>
    <col min="13" max="13" width="9.42578125" style="21" customWidth="1"/>
    <col min="14" max="16384" width="9.42578125" style="21"/>
  </cols>
  <sheetData>
    <row r="1" spans="1:12" ht="21.75" customHeight="1" x14ac:dyDescent="0.25">
      <c r="A1" s="18" t="s">
        <v>0</v>
      </c>
      <c r="B1" s="18"/>
      <c r="C1" s="136"/>
      <c r="D1" s="137"/>
      <c r="E1" s="136"/>
      <c r="F1" s="138"/>
      <c r="G1" s="138"/>
      <c r="H1" s="138"/>
      <c r="I1" s="138"/>
      <c r="J1" s="138"/>
      <c r="K1" s="138"/>
      <c r="L1" s="138"/>
    </row>
    <row r="2" spans="1:12" ht="21.75" customHeight="1" x14ac:dyDescent="0.25">
      <c r="A2" s="22" t="s">
        <v>222</v>
      </c>
      <c r="B2" s="22"/>
      <c r="C2" s="22"/>
      <c r="D2" s="31"/>
      <c r="E2" s="139"/>
      <c r="F2" s="20"/>
      <c r="G2" s="20"/>
      <c r="H2" s="20"/>
      <c r="I2" s="20"/>
      <c r="J2" s="20"/>
      <c r="K2" s="20"/>
      <c r="L2" s="20"/>
    </row>
    <row r="3" spans="1:12" ht="21.75" customHeight="1" x14ac:dyDescent="0.25">
      <c r="A3" s="140" t="s">
        <v>115</v>
      </c>
      <c r="B3" s="141"/>
      <c r="C3" s="141"/>
      <c r="D3" s="37"/>
      <c r="E3" s="142"/>
      <c r="F3" s="30"/>
      <c r="G3" s="30"/>
      <c r="H3" s="30"/>
      <c r="I3" s="30"/>
      <c r="J3" s="30"/>
      <c r="K3" s="30"/>
      <c r="L3" s="30"/>
    </row>
    <row r="4" spans="1:12" ht="21.75" customHeight="1" x14ac:dyDescent="0.25">
      <c r="A4" s="22"/>
      <c r="B4" s="22"/>
      <c r="C4" s="22"/>
      <c r="D4" s="31"/>
      <c r="E4" s="139"/>
      <c r="F4" s="134"/>
      <c r="G4" s="134"/>
      <c r="H4" s="134"/>
      <c r="I4" s="134"/>
      <c r="J4" s="134"/>
      <c r="K4" s="134"/>
      <c r="L4" s="134"/>
    </row>
    <row r="5" spans="1:12" ht="21.75" customHeight="1" x14ac:dyDescent="0.25">
      <c r="A5" s="22"/>
      <c r="B5" s="22"/>
      <c r="C5" s="22"/>
      <c r="D5" s="31"/>
      <c r="E5" s="139"/>
      <c r="F5" s="157" t="s">
        <v>3</v>
      </c>
      <c r="G5" s="157"/>
      <c r="H5" s="157" t="s">
        <v>3</v>
      </c>
      <c r="I5" s="157"/>
      <c r="J5" s="157"/>
      <c r="K5" s="157"/>
      <c r="L5" s="157"/>
    </row>
    <row r="6" spans="1:12" ht="21.75" customHeight="1" x14ac:dyDescent="0.25">
      <c r="E6" s="31"/>
      <c r="F6" s="158" t="s">
        <v>4</v>
      </c>
      <c r="G6" s="158"/>
      <c r="H6" s="158" t="s">
        <v>4</v>
      </c>
      <c r="I6" s="32"/>
      <c r="J6" s="159" t="s">
        <v>5</v>
      </c>
      <c r="K6" s="159"/>
      <c r="L6" s="159" t="s">
        <v>5</v>
      </c>
    </row>
    <row r="7" spans="1:12" ht="21.75" customHeight="1" x14ac:dyDescent="0.25">
      <c r="A7" s="18"/>
      <c r="B7" s="18"/>
      <c r="C7" s="22"/>
      <c r="D7" s="35"/>
      <c r="E7" s="35"/>
      <c r="F7" s="1" t="s">
        <v>8</v>
      </c>
      <c r="G7" s="3"/>
      <c r="H7" s="1" t="s">
        <v>8</v>
      </c>
      <c r="I7" s="3"/>
      <c r="J7" s="1" t="s">
        <v>8</v>
      </c>
      <c r="K7" s="3"/>
      <c r="L7" s="1" t="s">
        <v>8</v>
      </c>
    </row>
    <row r="8" spans="1:12" ht="21.75" customHeight="1" x14ac:dyDescent="0.25">
      <c r="A8" s="18"/>
      <c r="B8" s="18"/>
      <c r="C8" s="22"/>
      <c r="D8" s="37" t="s">
        <v>10</v>
      </c>
      <c r="E8" s="35"/>
      <c r="F8" s="38" t="s">
        <v>11</v>
      </c>
      <c r="G8" s="20"/>
      <c r="H8" s="38" t="s">
        <v>12</v>
      </c>
      <c r="I8" s="20"/>
      <c r="J8" s="38" t="s">
        <v>11</v>
      </c>
      <c r="K8" s="20"/>
      <c r="L8" s="38" t="s">
        <v>12</v>
      </c>
    </row>
    <row r="9" spans="1:12" ht="21.75" customHeight="1" x14ac:dyDescent="0.25">
      <c r="A9" s="43"/>
      <c r="B9" s="43"/>
      <c r="E9" s="39"/>
    </row>
    <row r="10" spans="1:12" ht="21.75" customHeight="1" x14ac:dyDescent="0.25">
      <c r="A10" s="22" t="s">
        <v>100</v>
      </c>
      <c r="B10" s="22"/>
      <c r="C10" s="21"/>
      <c r="E10" s="39"/>
      <c r="F10" s="99"/>
      <c r="G10" s="109"/>
      <c r="H10" s="99"/>
      <c r="I10" s="109"/>
      <c r="J10" s="99"/>
      <c r="K10" s="109"/>
      <c r="L10" s="99"/>
    </row>
    <row r="11" spans="1:12" ht="6" customHeight="1" x14ac:dyDescent="0.25">
      <c r="A11" s="22"/>
      <c r="B11" s="22"/>
      <c r="C11" s="22"/>
      <c r="E11" s="39"/>
      <c r="G11" s="109"/>
      <c r="I11" s="109"/>
      <c r="K11" s="109"/>
    </row>
    <row r="12" spans="1:12" ht="21.75" customHeight="1" x14ac:dyDescent="0.25">
      <c r="A12" s="22" t="s">
        <v>101</v>
      </c>
      <c r="B12" s="22"/>
      <c r="F12" s="99"/>
      <c r="G12" s="109"/>
      <c r="H12" s="99"/>
      <c r="I12" s="109"/>
      <c r="J12" s="99"/>
      <c r="K12" s="109"/>
      <c r="L12" s="99"/>
    </row>
    <row r="13" spans="1:12" ht="21.75" customHeight="1" x14ac:dyDescent="0.25">
      <c r="A13" s="22"/>
      <c r="B13" s="22"/>
      <c r="C13" s="22" t="s">
        <v>102</v>
      </c>
      <c r="G13" s="109"/>
      <c r="I13" s="109"/>
      <c r="K13" s="109"/>
    </row>
    <row r="14" spans="1:12" ht="21.75" customHeight="1" x14ac:dyDescent="0.25">
      <c r="A14" s="43" t="s">
        <v>103</v>
      </c>
      <c r="G14" s="109"/>
      <c r="I14" s="109"/>
      <c r="K14" s="109"/>
    </row>
    <row r="15" spans="1:12" ht="21.75" customHeight="1" x14ac:dyDescent="0.25">
      <c r="A15" s="43"/>
      <c r="B15" s="43" t="s">
        <v>104</v>
      </c>
      <c r="D15" s="39">
        <v>9</v>
      </c>
      <c r="F15" s="19">
        <v>16</v>
      </c>
      <c r="G15" s="109"/>
      <c r="H15" s="19">
        <v>524</v>
      </c>
      <c r="I15" s="109"/>
      <c r="J15" s="19">
        <v>0</v>
      </c>
      <c r="K15" s="109"/>
      <c r="L15" s="19">
        <v>0</v>
      </c>
    </row>
    <row r="16" spans="1:12" ht="21.75" customHeight="1" x14ac:dyDescent="0.25">
      <c r="A16" s="43" t="s">
        <v>118</v>
      </c>
      <c r="B16" s="43"/>
      <c r="G16" s="109"/>
      <c r="I16" s="109"/>
      <c r="K16" s="109"/>
    </row>
    <row r="17" spans="1:12" ht="21.75" customHeight="1" x14ac:dyDescent="0.25">
      <c r="A17" s="43"/>
      <c r="B17" s="43" t="s">
        <v>119</v>
      </c>
      <c r="D17" s="39">
        <v>9</v>
      </c>
      <c r="F17" s="143">
        <v>-322</v>
      </c>
      <c r="G17" s="109"/>
      <c r="H17" s="143" t="s">
        <v>42</v>
      </c>
      <c r="I17" s="109"/>
      <c r="J17" s="57">
        <v>0</v>
      </c>
      <c r="K17" s="109"/>
      <c r="L17" s="57">
        <v>0</v>
      </c>
    </row>
    <row r="18" spans="1:12" ht="6" customHeight="1" x14ac:dyDescent="0.25">
      <c r="A18" s="22"/>
      <c r="B18" s="22"/>
      <c r="G18" s="109"/>
      <c r="I18" s="109"/>
      <c r="K18" s="109"/>
    </row>
    <row r="19" spans="1:12" ht="21.75" customHeight="1" x14ac:dyDescent="0.25">
      <c r="A19" s="22" t="s">
        <v>120</v>
      </c>
      <c r="B19" s="22"/>
      <c r="G19" s="109"/>
      <c r="I19" s="109"/>
      <c r="K19" s="109"/>
    </row>
    <row r="20" spans="1:12" ht="21.75" customHeight="1" x14ac:dyDescent="0.25">
      <c r="A20" s="22"/>
      <c r="B20" s="55" t="s">
        <v>106</v>
      </c>
      <c r="F20" s="57">
        <f>SUM(F15:F17)</f>
        <v>-306</v>
      </c>
      <c r="G20" s="109"/>
      <c r="H20" s="57">
        <f t="shared" ref="H20:L20" si="0">SUM(H15:H17)</f>
        <v>524</v>
      </c>
      <c r="I20" s="109"/>
      <c r="J20" s="57">
        <f t="shared" si="0"/>
        <v>0</v>
      </c>
      <c r="K20" s="109"/>
      <c r="L20" s="57">
        <f t="shared" si="0"/>
        <v>0</v>
      </c>
    </row>
    <row r="21" spans="1:12" ht="6" customHeight="1" x14ac:dyDescent="0.25">
      <c r="A21" s="22"/>
      <c r="B21" s="22"/>
      <c r="G21" s="109"/>
      <c r="I21" s="109"/>
      <c r="K21" s="109"/>
    </row>
    <row r="22" spans="1:12" ht="21.75" customHeight="1" thickBot="1" x14ac:dyDescent="0.3">
      <c r="A22" s="22" t="s">
        <v>107</v>
      </c>
      <c r="B22" s="22"/>
      <c r="F22" s="110">
        <f>+F20+'7(6M)'!E40</f>
        <v>-17403</v>
      </c>
      <c r="G22" s="109"/>
      <c r="H22" s="110">
        <f>+'7(6M)'!G40+'8(6M)'!H20</f>
        <v>-14138</v>
      </c>
      <c r="I22" s="109"/>
      <c r="J22" s="110">
        <f>+J20+'7(6M)'!I40</f>
        <v>-14448</v>
      </c>
      <c r="K22" s="109"/>
      <c r="L22" s="110">
        <f>+'7(6M)'!K40+'8(6M)'!L20</f>
        <v>-19100</v>
      </c>
    </row>
    <row r="23" spans="1:12" ht="21.75" customHeight="1" thickTop="1" x14ac:dyDescent="0.25">
      <c r="A23" s="22"/>
      <c r="B23" s="22"/>
      <c r="G23" s="109"/>
      <c r="I23" s="109"/>
      <c r="K23" s="109"/>
    </row>
    <row r="24" spans="1:12" ht="21.75" customHeight="1" x14ac:dyDescent="0.25">
      <c r="A24" s="22" t="s">
        <v>217</v>
      </c>
      <c r="B24" s="22"/>
      <c r="E24" s="39"/>
      <c r="G24" s="109"/>
      <c r="I24" s="109"/>
      <c r="K24" s="109"/>
    </row>
    <row r="25" spans="1:12" ht="21.75" customHeight="1" x14ac:dyDescent="0.25">
      <c r="A25" s="21" t="s">
        <v>109</v>
      </c>
      <c r="C25" s="18"/>
      <c r="F25" s="41">
        <v>-21165</v>
      </c>
      <c r="G25" s="109"/>
      <c r="H25" s="19">
        <v>-14082</v>
      </c>
      <c r="I25" s="109"/>
      <c r="J25" s="41">
        <v>-14448</v>
      </c>
      <c r="K25" s="109"/>
      <c r="L25" s="19">
        <v>-19100</v>
      </c>
    </row>
    <row r="26" spans="1:12" ht="21.75" customHeight="1" x14ac:dyDescent="0.25">
      <c r="A26" s="21" t="s">
        <v>110</v>
      </c>
      <c r="C26" s="21"/>
      <c r="F26" s="143">
        <v>4068</v>
      </c>
      <c r="G26" s="109"/>
      <c r="H26" s="57">
        <v>-580</v>
      </c>
      <c r="I26" s="109"/>
      <c r="J26" s="57">
        <v>0</v>
      </c>
      <c r="K26" s="109"/>
      <c r="L26" s="57">
        <v>0</v>
      </c>
    </row>
    <row r="27" spans="1:12" ht="6" customHeight="1" x14ac:dyDescent="0.25">
      <c r="A27" s="22"/>
      <c r="B27" s="22"/>
      <c r="E27" s="39"/>
      <c r="G27" s="109"/>
      <c r="I27" s="109"/>
      <c r="K27" s="109"/>
    </row>
    <row r="28" spans="1:12" ht="21.75" customHeight="1" thickBot="1" x14ac:dyDescent="0.3">
      <c r="A28" s="22"/>
      <c r="B28" s="22"/>
      <c r="C28" s="22"/>
      <c r="E28" s="39"/>
      <c r="F28" s="110">
        <f>'7(6M)'!E40</f>
        <v>-17097</v>
      </c>
      <c r="G28" s="109"/>
      <c r="H28" s="110">
        <f>SUM(H25:H26)</f>
        <v>-14662</v>
      </c>
      <c r="I28" s="109"/>
      <c r="J28" s="110">
        <f>SUM(J25:J26)</f>
        <v>-14448</v>
      </c>
      <c r="K28" s="109"/>
      <c r="L28" s="110">
        <f>SUM(L25:L26)</f>
        <v>-19100</v>
      </c>
    </row>
    <row r="29" spans="1:12" ht="21.75" customHeight="1" thickTop="1" x14ac:dyDescent="0.25">
      <c r="A29" s="22"/>
      <c r="B29" s="22"/>
      <c r="C29" s="22"/>
      <c r="E29" s="39"/>
      <c r="G29" s="109"/>
      <c r="I29" s="109"/>
      <c r="K29" s="109"/>
    </row>
    <row r="30" spans="1:12" ht="21.75" customHeight="1" x14ac:dyDescent="0.25">
      <c r="A30" s="22" t="s">
        <v>216</v>
      </c>
      <c r="B30" s="22"/>
      <c r="C30" s="22"/>
      <c r="E30" s="39"/>
      <c r="G30" s="109"/>
      <c r="I30" s="109"/>
      <c r="K30" s="109"/>
    </row>
    <row r="31" spans="1:12" ht="21.75" customHeight="1" x14ac:dyDescent="0.25">
      <c r="A31" s="21" t="s">
        <v>109</v>
      </c>
      <c r="C31" s="22"/>
      <c r="E31" s="39"/>
      <c r="F31" s="41">
        <v>-21471</v>
      </c>
      <c r="G31" s="109"/>
      <c r="H31" s="19">
        <v>-13558</v>
      </c>
      <c r="I31" s="109"/>
      <c r="J31" s="41">
        <v>-14448</v>
      </c>
      <c r="K31" s="109"/>
      <c r="L31" s="19">
        <v>-19100</v>
      </c>
    </row>
    <row r="32" spans="1:12" ht="21.75" customHeight="1" x14ac:dyDescent="0.25">
      <c r="A32" s="21" t="s">
        <v>110</v>
      </c>
      <c r="E32" s="39"/>
      <c r="F32" s="143">
        <v>4068</v>
      </c>
      <c r="G32" s="109"/>
      <c r="H32" s="57">
        <v>-580</v>
      </c>
      <c r="I32" s="109"/>
      <c r="J32" s="57">
        <v>0</v>
      </c>
      <c r="K32" s="109"/>
      <c r="L32" s="57">
        <v>0</v>
      </c>
    </row>
    <row r="33" spans="1:12" ht="6" customHeight="1" x14ac:dyDescent="0.25">
      <c r="A33" s="22"/>
      <c r="B33" s="22"/>
      <c r="C33" s="22"/>
      <c r="E33" s="39"/>
      <c r="G33" s="109"/>
      <c r="I33" s="109"/>
      <c r="K33" s="109"/>
    </row>
    <row r="34" spans="1:12" ht="21.75" customHeight="1" thickBot="1" x14ac:dyDescent="0.3">
      <c r="A34" s="22"/>
      <c r="B34" s="22"/>
      <c r="E34" s="39"/>
      <c r="F34" s="110">
        <f>F22</f>
        <v>-17403</v>
      </c>
      <c r="G34" s="109"/>
      <c r="H34" s="110">
        <f>SUM(H31:H32)</f>
        <v>-14138</v>
      </c>
      <c r="I34" s="109"/>
      <c r="J34" s="110">
        <f>SUM(J31:J32)</f>
        <v>-14448</v>
      </c>
      <c r="K34" s="109"/>
      <c r="L34" s="110">
        <f>SUM(L31:L32)</f>
        <v>-19100</v>
      </c>
    </row>
    <row r="35" spans="1:12" ht="21.75" customHeight="1" thickTop="1" x14ac:dyDescent="0.25">
      <c r="A35" s="22"/>
      <c r="B35" s="22"/>
      <c r="E35" s="39"/>
      <c r="G35" s="109"/>
      <c r="I35" s="109"/>
      <c r="K35" s="109"/>
    </row>
    <row r="36" spans="1:12" ht="21.75" customHeight="1" x14ac:dyDescent="0.25">
      <c r="A36" s="22"/>
      <c r="B36" s="22"/>
      <c r="C36" s="144"/>
      <c r="E36" s="39"/>
      <c r="F36" s="30" t="s">
        <v>112</v>
      </c>
      <c r="G36" s="109"/>
      <c r="H36" s="30" t="s">
        <v>112</v>
      </c>
      <c r="I36" s="109"/>
      <c r="J36" s="30" t="s">
        <v>112</v>
      </c>
      <c r="K36" s="109"/>
      <c r="L36" s="30" t="s">
        <v>112</v>
      </c>
    </row>
    <row r="37" spans="1:12" ht="18" customHeight="1" x14ac:dyDescent="0.25">
      <c r="A37" s="22"/>
      <c r="B37" s="22"/>
      <c r="C37" s="144"/>
      <c r="E37" s="39"/>
      <c r="G37" s="109"/>
      <c r="I37" s="109"/>
      <c r="K37" s="109"/>
    </row>
    <row r="38" spans="1:12" ht="21.75" customHeight="1" x14ac:dyDescent="0.25">
      <c r="A38" s="22" t="s">
        <v>113</v>
      </c>
      <c r="B38" s="22"/>
      <c r="C38" s="22"/>
      <c r="E38" s="39"/>
      <c r="G38" s="109"/>
      <c r="I38" s="109"/>
      <c r="K38" s="109"/>
    </row>
    <row r="39" spans="1:12" ht="6" customHeight="1" x14ac:dyDescent="0.25">
      <c r="A39" s="22"/>
      <c r="B39" s="22"/>
      <c r="C39" s="22"/>
      <c r="E39" s="39"/>
      <c r="G39" s="109"/>
      <c r="I39" s="109"/>
      <c r="K39" s="109"/>
    </row>
    <row r="40" spans="1:12" ht="21.75" customHeight="1" x14ac:dyDescent="0.25">
      <c r="A40" s="21" t="s">
        <v>114</v>
      </c>
      <c r="C40" s="21"/>
      <c r="D40" s="39">
        <v>17</v>
      </c>
      <c r="E40" s="39"/>
      <c r="F40" s="145">
        <f>F25/650060</f>
        <v>-3.255853305848691E-2</v>
      </c>
      <c r="G40" s="146"/>
      <c r="H40" s="145">
        <f>H25/650060</f>
        <v>-2.1662615758545365E-2</v>
      </c>
      <c r="I40" s="146"/>
      <c r="J40" s="145">
        <f>J25/650060</f>
        <v>-2.2225640710088299E-2</v>
      </c>
      <c r="K40" s="146"/>
      <c r="L40" s="145">
        <f>L25/650060</f>
        <v>-2.9381903208934562E-2</v>
      </c>
    </row>
    <row r="41" spans="1:12" ht="24.75" customHeight="1" x14ac:dyDescent="0.25">
      <c r="C41" s="21"/>
      <c r="E41" s="39"/>
      <c r="F41" s="147"/>
      <c r="G41" s="109"/>
      <c r="H41" s="147"/>
      <c r="I41" s="109"/>
      <c r="J41" s="41"/>
      <c r="K41" s="109"/>
      <c r="L41" s="41"/>
    </row>
    <row r="42" spans="1:12" ht="17.25" customHeight="1" x14ac:dyDescent="0.25">
      <c r="C42" s="21"/>
      <c r="E42" s="39"/>
      <c r="F42" s="147"/>
      <c r="G42" s="109"/>
      <c r="H42" s="147"/>
      <c r="I42" s="109"/>
      <c r="J42" s="41"/>
      <c r="K42" s="109"/>
      <c r="L42" s="41"/>
    </row>
    <row r="43" spans="1:12" ht="22.35" customHeight="1" x14ac:dyDescent="0.25">
      <c r="A43" s="161" t="s">
        <v>36</v>
      </c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</row>
  </sheetData>
  <mergeCells count="4">
    <mergeCell ref="F5:L5"/>
    <mergeCell ref="F6:H6"/>
    <mergeCell ref="J6:L6"/>
    <mergeCell ref="A43:L43"/>
  </mergeCells>
  <pageMargins left="0.8" right="0.5" top="0.5" bottom="0.6" header="0.49" footer="0.4"/>
  <pageSetup paperSize="9" scale="95" firstPageNumber="8" fitToWidth="0" fitToHeight="0" orientation="portrait" useFirstPageNumber="1" horizontalDpi="1200" verticalDpi="1200" r:id="rId1"/>
  <headerFooter>
    <oddFooter>&amp;R&amp;"Browallia New,Regular"&amp;13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C472-8C04-41C2-8BCE-529AA91F6429}">
  <sheetPr>
    <tabColor theme="7" tint="0.59999389629810485"/>
  </sheetPr>
  <dimension ref="A1:W34"/>
  <sheetViews>
    <sheetView zoomScaleNormal="100" zoomScaleSheetLayoutView="70" zoomScalePageLayoutView="90" workbookViewId="0">
      <selection activeCell="C17" sqref="C17"/>
    </sheetView>
  </sheetViews>
  <sheetFormatPr defaultColWidth="9.42578125" defaultRowHeight="21.75" customHeight="1" x14ac:dyDescent="0.25"/>
  <cols>
    <col min="1" max="1" width="1.5703125" style="59" customWidth="1"/>
    <col min="2" max="2" width="27.140625" style="59" customWidth="1"/>
    <col min="3" max="3" width="16.5703125" style="59" customWidth="1"/>
    <col min="4" max="4" width="0.5703125" style="78" customWidth="1"/>
    <col min="5" max="5" width="12" style="78" customWidth="1"/>
    <col min="6" max="6" width="0.5703125" style="78" customWidth="1"/>
    <col min="7" max="7" width="12" style="78" customWidth="1"/>
    <col min="8" max="8" width="0.5703125" style="78" customWidth="1"/>
    <col min="9" max="9" width="14.42578125" style="78" customWidth="1"/>
    <col min="10" max="10" width="0.5703125" style="78" customWidth="1"/>
    <col min="11" max="11" width="12" style="78" customWidth="1"/>
    <col min="12" max="12" width="0.5703125" style="78" customWidth="1"/>
    <col min="13" max="13" width="12.5703125" style="78" customWidth="1"/>
    <col min="14" max="14" width="0.5703125" style="78" customWidth="1"/>
    <col min="15" max="15" width="19.5703125" style="78" bestFit="1" customWidth="1"/>
    <col min="16" max="16" width="0.5703125" style="78" customWidth="1"/>
    <col min="17" max="17" width="12.5703125" style="78" customWidth="1"/>
    <col min="18" max="18" width="0.5703125" style="78" customWidth="1"/>
    <col min="19" max="19" width="11.5703125" style="78" customWidth="1"/>
    <col min="20" max="20" width="0.5703125" style="78" customWidth="1"/>
    <col min="21" max="21" width="11.5703125" style="78" customWidth="1"/>
    <col min="22" max="22" width="0.5703125" style="78" customWidth="1"/>
    <col min="23" max="23" width="11.5703125" style="59" customWidth="1"/>
    <col min="24" max="16384" width="9.42578125" style="59"/>
  </cols>
  <sheetData>
    <row r="1" spans="1:23" ht="21.75" customHeight="1" x14ac:dyDescent="0.25">
      <c r="A1" s="77" t="s">
        <v>0</v>
      </c>
      <c r="U1" s="20"/>
      <c r="V1" s="20"/>
    </row>
    <row r="2" spans="1:23" ht="21.75" customHeight="1" x14ac:dyDescent="0.25">
      <c r="A2" s="87" t="s">
        <v>121</v>
      </c>
      <c r="B2" s="87"/>
      <c r="C2" s="87"/>
      <c r="D2" s="81"/>
      <c r="E2" s="81"/>
      <c r="F2" s="81"/>
      <c r="G2" s="81"/>
      <c r="H2" s="81"/>
      <c r="I2" s="81"/>
      <c r="J2" s="81"/>
      <c r="K2" s="19"/>
      <c r="L2" s="81"/>
      <c r="M2" s="81"/>
      <c r="N2" s="81"/>
      <c r="O2" s="81"/>
      <c r="P2" s="81"/>
      <c r="Q2" s="81"/>
      <c r="R2" s="19"/>
      <c r="S2" s="81"/>
      <c r="T2" s="19"/>
      <c r="U2" s="81"/>
      <c r="V2" s="81"/>
      <c r="W2" s="80"/>
    </row>
    <row r="3" spans="1:23" ht="21.75" customHeight="1" x14ac:dyDescent="0.25">
      <c r="A3" s="162" t="s">
        <v>115</v>
      </c>
      <c r="B3" s="162"/>
      <c r="C3" s="162"/>
      <c r="D3" s="162"/>
      <c r="E3" s="162"/>
      <c r="F3" s="86"/>
      <c r="G3" s="86"/>
      <c r="H3" s="86"/>
      <c r="I3" s="86"/>
      <c r="J3" s="86"/>
      <c r="K3" s="57"/>
      <c r="L3" s="86"/>
      <c r="M3" s="86"/>
      <c r="N3" s="86"/>
      <c r="O3" s="86"/>
      <c r="P3" s="86"/>
      <c r="Q3" s="86"/>
      <c r="R3" s="57"/>
      <c r="S3" s="86"/>
      <c r="T3" s="57"/>
      <c r="U3" s="86"/>
      <c r="V3" s="86"/>
      <c r="W3" s="127"/>
    </row>
    <row r="4" spans="1:23" ht="21.75" customHeight="1" x14ac:dyDescent="0.25">
      <c r="A4" s="87"/>
      <c r="B4" s="87"/>
      <c r="C4" s="87"/>
      <c r="D4" s="81"/>
      <c r="E4" s="81"/>
      <c r="F4" s="81"/>
      <c r="G4" s="81"/>
      <c r="H4" s="81"/>
      <c r="I4" s="81"/>
      <c r="J4" s="81"/>
      <c r="K4" s="19"/>
      <c r="L4" s="81"/>
      <c r="M4" s="81"/>
      <c r="N4" s="81"/>
      <c r="O4" s="81"/>
      <c r="P4" s="81"/>
      <c r="Q4" s="81"/>
      <c r="R4" s="19"/>
      <c r="S4" s="81"/>
      <c r="T4" s="19"/>
      <c r="U4" s="81"/>
      <c r="V4" s="81"/>
      <c r="W4" s="118"/>
    </row>
    <row r="5" spans="1:23" ht="21.75" customHeight="1" x14ac:dyDescent="0.25">
      <c r="A5" s="87"/>
      <c r="B5" s="87"/>
      <c r="C5" s="87"/>
      <c r="D5" s="86"/>
      <c r="E5" s="86"/>
      <c r="F5" s="86"/>
      <c r="G5" s="86"/>
      <c r="H5" s="86"/>
      <c r="I5" s="86"/>
      <c r="J5" s="86"/>
      <c r="K5" s="57"/>
      <c r="L5" s="86"/>
      <c r="M5" s="86"/>
      <c r="N5" s="86"/>
      <c r="O5" s="86"/>
      <c r="P5" s="86"/>
      <c r="Q5" s="86"/>
      <c r="R5" s="57"/>
      <c r="S5" s="86"/>
      <c r="T5" s="57"/>
      <c r="U5" s="59"/>
      <c r="V5" s="128"/>
      <c r="W5" s="30" t="s">
        <v>3</v>
      </c>
    </row>
    <row r="6" spans="1:23" ht="21.75" customHeight="1" x14ac:dyDescent="0.25">
      <c r="A6" s="91"/>
      <c r="B6" s="91"/>
      <c r="C6" s="91"/>
      <c r="D6" s="91"/>
      <c r="E6" s="159" t="s">
        <v>4</v>
      </c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33"/>
      <c r="W6" s="129"/>
    </row>
    <row r="7" spans="1:23" ht="21.75" customHeight="1" x14ac:dyDescent="0.25">
      <c r="A7" s="91"/>
      <c r="B7" s="91"/>
      <c r="C7" s="91"/>
      <c r="D7" s="91"/>
      <c r="E7" s="159" t="s">
        <v>122</v>
      </c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32"/>
      <c r="U7" s="32"/>
      <c r="V7" s="32"/>
      <c r="W7" s="118"/>
    </row>
    <row r="8" spans="1:23" ht="21.75" customHeight="1" x14ac:dyDescent="0.25">
      <c r="A8" s="91"/>
      <c r="B8" s="91"/>
      <c r="C8" s="91"/>
      <c r="D8" s="32"/>
      <c r="E8" s="32"/>
      <c r="F8" s="32"/>
      <c r="G8" s="32"/>
      <c r="H8" s="32"/>
      <c r="I8" s="32"/>
      <c r="J8" s="32"/>
      <c r="K8" s="32"/>
      <c r="L8" s="159" t="s">
        <v>71</v>
      </c>
      <c r="M8" s="159"/>
      <c r="N8" s="159"/>
      <c r="O8" s="159"/>
      <c r="P8" s="159"/>
      <c r="Q8" s="159"/>
      <c r="R8" s="32"/>
      <c r="S8" s="32"/>
      <c r="T8" s="32"/>
      <c r="U8" s="32"/>
      <c r="V8" s="32"/>
      <c r="W8" s="118"/>
    </row>
    <row r="9" spans="1:23" ht="21.75" customHeight="1" x14ac:dyDescent="0.25">
      <c r="A9" s="91"/>
      <c r="B9" s="91"/>
      <c r="C9" s="91"/>
      <c r="D9" s="32"/>
      <c r="E9" s="32"/>
      <c r="F9" s="32"/>
      <c r="G9" s="32"/>
      <c r="H9" s="32"/>
      <c r="I9" s="20" t="s">
        <v>123</v>
      </c>
      <c r="J9" s="32"/>
      <c r="K9" s="32"/>
      <c r="L9" s="32"/>
      <c r="M9" s="20" t="s">
        <v>124</v>
      </c>
      <c r="N9" s="32"/>
      <c r="O9" s="20" t="s">
        <v>125</v>
      </c>
      <c r="P9" s="32"/>
      <c r="Q9" s="20" t="s">
        <v>126</v>
      </c>
      <c r="R9" s="32"/>
      <c r="S9" s="59"/>
      <c r="T9" s="32"/>
      <c r="U9" s="32"/>
      <c r="V9" s="32"/>
      <c r="W9" s="32"/>
    </row>
    <row r="10" spans="1:23" ht="21.75" customHeight="1" x14ac:dyDescent="0.25">
      <c r="A10" s="91"/>
      <c r="B10" s="91"/>
      <c r="C10" s="91"/>
      <c r="D10" s="32"/>
      <c r="E10" s="20" t="s">
        <v>127</v>
      </c>
      <c r="F10" s="32"/>
      <c r="G10" s="32"/>
      <c r="H10" s="32"/>
      <c r="I10" s="20" t="s">
        <v>128</v>
      </c>
      <c r="J10" s="32"/>
      <c r="K10" s="32"/>
      <c r="L10" s="32"/>
      <c r="M10" s="20" t="s">
        <v>129</v>
      </c>
      <c r="N10" s="32"/>
      <c r="O10" s="20" t="s">
        <v>130</v>
      </c>
      <c r="P10" s="32"/>
      <c r="Q10" s="20" t="s">
        <v>131</v>
      </c>
      <c r="R10" s="32"/>
      <c r="S10" s="20" t="s">
        <v>132</v>
      </c>
      <c r="T10" s="32"/>
      <c r="U10" s="20" t="s">
        <v>133</v>
      </c>
      <c r="V10" s="32"/>
      <c r="W10" s="32"/>
    </row>
    <row r="11" spans="1:23" s="91" customFormat="1" ht="21.75" customHeight="1" x14ac:dyDescent="0.25">
      <c r="D11" s="56"/>
      <c r="E11" s="20" t="s">
        <v>134</v>
      </c>
      <c r="F11" s="56"/>
      <c r="G11" s="20" t="s">
        <v>135</v>
      </c>
      <c r="H11" s="20"/>
      <c r="I11" s="20" t="s">
        <v>136</v>
      </c>
      <c r="J11" s="20"/>
      <c r="K11" s="20"/>
      <c r="L11" s="20"/>
      <c r="M11" s="130" t="s">
        <v>137</v>
      </c>
      <c r="N11" s="20"/>
      <c r="O11" s="20" t="s">
        <v>138</v>
      </c>
      <c r="P11" s="20"/>
      <c r="Q11" s="130" t="s">
        <v>139</v>
      </c>
      <c r="R11" s="20"/>
      <c r="S11" s="20" t="s">
        <v>140</v>
      </c>
      <c r="T11" s="20"/>
      <c r="U11" s="20" t="s">
        <v>141</v>
      </c>
      <c r="V11" s="20"/>
      <c r="W11" s="20" t="s">
        <v>132</v>
      </c>
    </row>
    <row r="12" spans="1:23" s="91" customFormat="1" ht="21.75" customHeight="1" x14ac:dyDescent="0.25">
      <c r="D12" s="56"/>
      <c r="E12" s="30" t="s">
        <v>142</v>
      </c>
      <c r="F12" s="56"/>
      <c r="G12" s="30" t="s">
        <v>143</v>
      </c>
      <c r="H12" s="20"/>
      <c r="I12" s="30" t="s">
        <v>144</v>
      </c>
      <c r="J12" s="20"/>
      <c r="K12" s="30" t="s">
        <v>70</v>
      </c>
      <c r="L12" s="20"/>
      <c r="M12" s="30" t="s">
        <v>145</v>
      </c>
      <c r="N12" s="20"/>
      <c r="O12" s="30" t="s">
        <v>146</v>
      </c>
      <c r="P12" s="20"/>
      <c r="Q12" s="30" t="s">
        <v>147</v>
      </c>
      <c r="R12" s="20"/>
      <c r="S12" s="30" t="s">
        <v>148</v>
      </c>
      <c r="T12" s="20"/>
      <c r="U12" s="30" t="s">
        <v>149</v>
      </c>
      <c r="V12" s="20"/>
      <c r="W12" s="131" t="s">
        <v>147</v>
      </c>
    </row>
    <row r="13" spans="1:23" ht="21.75" customHeight="1" x14ac:dyDescent="0.25">
      <c r="A13" s="79"/>
      <c r="B13" s="79"/>
      <c r="C13" s="7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</row>
    <row r="14" spans="1:23" s="91" customFormat="1" ht="21.75" customHeight="1" x14ac:dyDescent="0.25">
      <c r="A14" s="79" t="s">
        <v>150</v>
      </c>
      <c r="D14" s="11"/>
      <c r="E14" s="11">
        <v>650060</v>
      </c>
      <c r="F14" s="11"/>
      <c r="G14" s="11">
        <v>132612</v>
      </c>
      <c r="H14" s="132"/>
      <c r="I14" s="11">
        <v>-20106</v>
      </c>
      <c r="J14" s="132"/>
      <c r="K14" s="11">
        <v>-326896</v>
      </c>
      <c r="L14" s="6"/>
      <c r="M14" s="11">
        <v>-27341</v>
      </c>
      <c r="N14" s="12"/>
      <c r="O14" s="11">
        <v>550</v>
      </c>
      <c r="P14" s="12"/>
      <c r="Q14" s="11">
        <f>SUM(M14:O14)</f>
        <v>-26791</v>
      </c>
      <c r="R14" s="13"/>
      <c r="S14" s="11">
        <f>SUM(E14:K14,Q14)</f>
        <v>408879</v>
      </c>
      <c r="T14" s="13"/>
      <c r="U14" s="11">
        <v>0</v>
      </c>
      <c r="V14" s="13"/>
      <c r="W14" s="6">
        <f>SUM(S14:U14)</f>
        <v>408879</v>
      </c>
    </row>
    <row r="15" spans="1:23" s="91" customFormat="1" ht="6" customHeight="1" x14ac:dyDescent="0.25">
      <c r="A15" s="79"/>
      <c r="D15" s="133"/>
      <c r="E15" s="19"/>
      <c r="F15" s="133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pans="1:23" s="77" customFormat="1" ht="21.75" customHeight="1" x14ac:dyDescent="0.25">
      <c r="A16" s="77" t="s">
        <v>151</v>
      </c>
      <c r="B16" s="89"/>
      <c r="C16" s="8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pans="1:23" s="77" customFormat="1" ht="21.75" customHeight="1" x14ac:dyDescent="0.25">
      <c r="A17" s="120" t="s">
        <v>152</v>
      </c>
      <c r="B17" s="89"/>
      <c r="C17" s="89"/>
      <c r="D17" s="11"/>
      <c r="E17" s="11">
        <v>0</v>
      </c>
      <c r="F17" s="11"/>
      <c r="G17" s="11">
        <v>0</v>
      </c>
      <c r="H17" s="122"/>
      <c r="I17" s="11">
        <v>0</v>
      </c>
      <c r="J17" s="122"/>
      <c r="K17" s="11">
        <v>0</v>
      </c>
      <c r="L17" s="122"/>
      <c r="M17" s="122">
        <v>0</v>
      </c>
      <c r="N17" s="122"/>
      <c r="O17" s="122">
        <v>0</v>
      </c>
      <c r="P17" s="122"/>
      <c r="Q17" s="11">
        <f>SUM(M17:O17)</f>
        <v>0</v>
      </c>
      <c r="R17" s="6"/>
      <c r="S17" s="11">
        <f>SUM(E17:K17,Q17)</f>
        <v>0</v>
      </c>
      <c r="T17" s="6"/>
      <c r="U17" s="6">
        <v>1628</v>
      </c>
      <c r="V17" s="6"/>
      <c r="W17" s="6">
        <f>SUM(S17:U17)</f>
        <v>1628</v>
      </c>
    </row>
    <row r="18" spans="1:23" s="77" customFormat="1" ht="21.75" customHeight="1" x14ac:dyDescent="0.25">
      <c r="A18" s="59" t="s">
        <v>153</v>
      </c>
      <c r="B18" s="89"/>
      <c r="C18" s="89"/>
      <c r="D18" s="14"/>
      <c r="E18" s="7">
        <v>0</v>
      </c>
      <c r="F18" s="14"/>
      <c r="G18" s="7">
        <v>0</v>
      </c>
      <c r="H18" s="15"/>
      <c r="I18" s="7">
        <v>0</v>
      </c>
      <c r="J18" s="15"/>
      <c r="K18" s="7">
        <v>-14082</v>
      </c>
      <c r="L18" s="14"/>
      <c r="M18" s="7">
        <v>0</v>
      </c>
      <c r="N18" s="14"/>
      <c r="O18" s="7">
        <v>524</v>
      </c>
      <c r="P18" s="14"/>
      <c r="Q18" s="11">
        <f>SUM(M18:O18)</f>
        <v>524</v>
      </c>
      <c r="R18" s="16"/>
      <c r="S18" s="11">
        <f>SUM(E18:K18,Q18)</f>
        <v>-13558</v>
      </c>
      <c r="T18" s="16"/>
      <c r="U18" s="6">
        <v>-580</v>
      </c>
      <c r="V18" s="6"/>
      <c r="W18" s="11">
        <f>SUM(S18:U18)</f>
        <v>-14138</v>
      </c>
    </row>
    <row r="19" spans="1:23" s="91" customFormat="1" ht="6" customHeight="1" x14ac:dyDescent="0.25">
      <c r="D19" s="56"/>
      <c r="E19" s="134"/>
      <c r="F19" s="56"/>
      <c r="G19" s="134"/>
      <c r="H19" s="20"/>
      <c r="I19" s="134"/>
      <c r="J19" s="20"/>
      <c r="K19" s="134"/>
      <c r="L19" s="20"/>
      <c r="M19" s="134"/>
      <c r="N19" s="20"/>
      <c r="O19" s="134"/>
      <c r="P19" s="20"/>
      <c r="Q19" s="134"/>
      <c r="R19" s="20"/>
      <c r="S19" s="134"/>
      <c r="T19" s="20"/>
      <c r="U19" s="134"/>
      <c r="V19" s="20"/>
      <c r="W19" s="134"/>
    </row>
    <row r="20" spans="1:23" ht="21.75" customHeight="1" thickBot="1" x14ac:dyDescent="0.3">
      <c r="A20" s="79" t="s">
        <v>154</v>
      </c>
      <c r="B20" s="79"/>
      <c r="C20" s="79"/>
      <c r="D20" s="19"/>
      <c r="E20" s="110">
        <f>SUM(E14:E18)</f>
        <v>650060</v>
      </c>
      <c r="F20" s="19"/>
      <c r="G20" s="110">
        <f>SUM(G14:G18)</f>
        <v>132612</v>
      </c>
      <c r="H20" s="19"/>
      <c r="I20" s="110">
        <f>SUM(I14:I18)</f>
        <v>-20106</v>
      </c>
      <c r="J20" s="19"/>
      <c r="K20" s="110">
        <f>SUM(K14:K18)</f>
        <v>-340978</v>
      </c>
      <c r="L20" s="19"/>
      <c r="M20" s="110">
        <f>SUM(M14:M18)</f>
        <v>-27341</v>
      </c>
      <c r="N20" s="19"/>
      <c r="O20" s="110">
        <f>SUM(O14:O18)</f>
        <v>1074</v>
      </c>
      <c r="P20" s="19"/>
      <c r="Q20" s="110">
        <f>SUM(Q14:Q18)</f>
        <v>-26267</v>
      </c>
      <c r="R20" s="19"/>
      <c r="S20" s="110">
        <f>SUM(S14:S18)</f>
        <v>395321</v>
      </c>
      <c r="T20" s="19"/>
      <c r="U20" s="110">
        <f>SUM(U14:U18)</f>
        <v>1048</v>
      </c>
      <c r="V20" s="19"/>
      <c r="W20" s="110">
        <f>SUM(W14:W18)</f>
        <v>396369</v>
      </c>
    </row>
    <row r="21" spans="1:23" ht="21.75" customHeight="1" thickTop="1" x14ac:dyDescent="0.25">
      <c r="A21" s="79" t="s">
        <v>155</v>
      </c>
      <c r="B21" s="79"/>
      <c r="C21" s="7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3" s="91" customFormat="1" ht="21.75" customHeight="1" x14ac:dyDescent="0.25">
      <c r="A22" s="79" t="s">
        <v>156</v>
      </c>
      <c r="D22" s="19"/>
      <c r="E22" s="19">
        <v>650060</v>
      </c>
      <c r="F22" s="19"/>
      <c r="G22" s="19">
        <v>132612</v>
      </c>
      <c r="H22" s="19"/>
      <c r="I22" s="19">
        <v>-20106</v>
      </c>
      <c r="J22" s="19"/>
      <c r="K22" s="19">
        <v>-446232</v>
      </c>
      <c r="L22" s="19"/>
      <c r="M22" s="19">
        <v>-27341</v>
      </c>
      <c r="N22" s="19"/>
      <c r="O22" s="19">
        <v>306</v>
      </c>
      <c r="P22" s="19"/>
      <c r="Q22" s="19">
        <f>SUM(M22:P22)</f>
        <v>-27035</v>
      </c>
      <c r="R22" s="19"/>
      <c r="S22" s="19">
        <f>SUM(E22:K22,Q22)</f>
        <v>289299</v>
      </c>
      <c r="T22" s="19"/>
      <c r="U22" s="19">
        <v>1010</v>
      </c>
      <c r="V22" s="19"/>
      <c r="W22" s="19">
        <f>SUM(S22:U22)</f>
        <v>290309</v>
      </c>
    </row>
    <row r="23" spans="1:23" s="91" customFormat="1" ht="6" customHeight="1" x14ac:dyDescent="0.25">
      <c r="A23" s="79"/>
      <c r="D23" s="133"/>
      <c r="E23" s="19"/>
      <c r="F23" s="133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" s="77" customFormat="1" ht="21.75" customHeight="1" x14ac:dyDescent="0.25">
      <c r="A24" s="77" t="s">
        <v>151</v>
      </c>
      <c r="B24" s="89"/>
      <c r="C24" s="8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1:23" s="77" customFormat="1" ht="21.75" customHeight="1" x14ac:dyDescent="0.25">
      <c r="A25" s="59" t="s">
        <v>153</v>
      </c>
      <c r="B25" s="89"/>
      <c r="C25" s="89"/>
      <c r="D25" s="19"/>
      <c r="E25" s="19">
        <v>0</v>
      </c>
      <c r="F25" s="19"/>
      <c r="G25" s="19">
        <v>0</v>
      </c>
      <c r="H25" s="133"/>
      <c r="I25" s="19">
        <v>0</v>
      </c>
      <c r="J25" s="133"/>
      <c r="K25" s="19">
        <v>-21165</v>
      </c>
      <c r="L25" s="19"/>
      <c r="M25" s="19">
        <v>0</v>
      </c>
      <c r="N25" s="19"/>
      <c r="O25" s="19">
        <f>'8(6M)'!F20</f>
        <v>-306</v>
      </c>
      <c r="P25" s="19"/>
      <c r="Q25" s="19">
        <f>SUM(M25:P25)</f>
        <v>-306</v>
      </c>
      <c r="R25" s="78"/>
      <c r="S25" s="19">
        <f>SUM(E25:K25,Q25)</f>
        <v>-21471</v>
      </c>
      <c r="T25" s="78"/>
      <c r="U25" s="19">
        <v>4068</v>
      </c>
      <c r="V25" s="19"/>
      <c r="W25" s="19">
        <f>SUM(S25:U25)</f>
        <v>-17403</v>
      </c>
    </row>
    <row r="26" spans="1:23" s="91" customFormat="1" ht="6" customHeight="1" x14ac:dyDescent="0.25">
      <c r="D26" s="56"/>
      <c r="E26" s="134"/>
      <c r="F26" s="56"/>
      <c r="G26" s="134"/>
      <c r="H26" s="20"/>
      <c r="I26" s="134"/>
      <c r="J26" s="20"/>
      <c r="K26" s="134"/>
      <c r="L26" s="20"/>
      <c r="M26" s="134"/>
      <c r="N26" s="20"/>
      <c r="O26" s="134"/>
      <c r="P26" s="20"/>
      <c r="Q26" s="134"/>
      <c r="R26" s="20"/>
      <c r="S26" s="134"/>
      <c r="T26" s="20"/>
      <c r="U26" s="134"/>
      <c r="V26" s="20"/>
      <c r="W26" s="134"/>
    </row>
    <row r="27" spans="1:23" ht="21.75" customHeight="1" thickBot="1" x14ac:dyDescent="0.3">
      <c r="A27" s="79" t="s">
        <v>157</v>
      </c>
      <c r="B27" s="79"/>
      <c r="C27" s="79"/>
      <c r="D27" s="19"/>
      <c r="E27" s="110">
        <f>SUM(E22:E25)</f>
        <v>650060</v>
      </c>
      <c r="F27" s="19"/>
      <c r="G27" s="110">
        <f>SUM(G22:G25)</f>
        <v>132612</v>
      </c>
      <c r="H27" s="19"/>
      <c r="I27" s="110">
        <f>SUM(I22:I25)</f>
        <v>-20106</v>
      </c>
      <c r="J27" s="19"/>
      <c r="K27" s="110">
        <f>SUM(K22:K25)</f>
        <v>-467397</v>
      </c>
      <c r="L27" s="19"/>
      <c r="M27" s="110">
        <f>SUM(M22:M25)</f>
        <v>-27341</v>
      </c>
      <c r="N27" s="19"/>
      <c r="O27" s="110">
        <f>SUM(O22:O25)</f>
        <v>0</v>
      </c>
      <c r="P27" s="19"/>
      <c r="Q27" s="110">
        <f>SUM(Q22:Q25)</f>
        <v>-27341</v>
      </c>
      <c r="R27" s="19"/>
      <c r="S27" s="110">
        <f>SUM(S22:S25)</f>
        <v>267828</v>
      </c>
      <c r="T27" s="19"/>
      <c r="U27" s="110">
        <f>SUM(U22:U25)</f>
        <v>5078</v>
      </c>
      <c r="V27" s="19"/>
      <c r="W27" s="110">
        <f>SUM(W22:W25)</f>
        <v>272906</v>
      </c>
    </row>
    <row r="28" spans="1:23" ht="21.75" customHeight="1" thickTop="1" x14ac:dyDescent="0.25">
      <c r="A28" s="79"/>
      <c r="B28" s="79"/>
      <c r="C28" s="7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35"/>
    </row>
    <row r="29" spans="1:23" ht="21.75" customHeight="1" x14ac:dyDescent="0.25">
      <c r="A29" s="79"/>
      <c r="B29" s="79"/>
      <c r="C29" s="7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3" ht="21.75" customHeight="1" x14ac:dyDescent="0.25">
      <c r="A30" s="79"/>
      <c r="B30" s="79"/>
      <c r="C30" s="7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3" ht="21.75" customHeight="1" x14ac:dyDescent="0.25">
      <c r="A31" s="79"/>
      <c r="B31" s="79"/>
      <c r="C31" s="7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3" ht="21.75" customHeight="1" x14ac:dyDescent="0.25">
      <c r="A32" s="79"/>
      <c r="B32" s="79"/>
      <c r="C32" s="7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3" ht="26.25" customHeight="1" x14ac:dyDescent="0.25">
      <c r="A33" s="79"/>
      <c r="B33" s="79"/>
      <c r="C33" s="7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3" ht="22.35" customHeight="1" x14ac:dyDescent="0.25">
      <c r="A34" s="62" t="s">
        <v>36</v>
      </c>
      <c r="B34" s="62"/>
      <c r="C34" s="62"/>
      <c r="D34" s="62"/>
      <c r="E34" s="62"/>
      <c r="F34" s="62"/>
      <c r="G34" s="126"/>
      <c r="H34" s="62"/>
      <c r="I34" s="62"/>
      <c r="J34" s="62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04"/>
    </row>
  </sheetData>
  <mergeCells count="4">
    <mergeCell ref="E6:U6"/>
    <mergeCell ref="E7:S7"/>
    <mergeCell ref="L8:Q8"/>
    <mergeCell ref="A3:E3"/>
  </mergeCells>
  <pageMargins left="0.3" right="0.3" top="0.5" bottom="0.6" header="0.49" footer="0.4"/>
  <pageSetup paperSize="9" scale="79" firstPageNumber="9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BA2FF-0AC4-48CE-92AB-B4072B361AE6}">
  <sheetPr>
    <tabColor theme="7" tint="0.59999389629810485"/>
  </sheetPr>
  <dimension ref="A1:L28"/>
  <sheetViews>
    <sheetView zoomScale="130" zoomScaleNormal="130" zoomScaleSheetLayoutView="77" zoomScalePageLayoutView="70" workbookViewId="0">
      <selection activeCell="B17" sqref="B17"/>
    </sheetView>
  </sheetViews>
  <sheetFormatPr defaultColWidth="9.42578125" defaultRowHeight="21.75" customHeight="1" x14ac:dyDescent="0.25"/>
  <cols>
    <col min="1" max="1" width="1.42578125" style="59" customWidth="1"/>
    <col min="2" max="2" width="50.28515625" style="59" customWidth="1"/>
    <col min="3" max="3" width="0.5703125" style="59" customWidth="1"/>
    <col min="4" max="4" width="15.5703125" style="78" customWidth="1"/>
    <col min="5" max="5" width="0.5703125" style="59" customWidth="1"/>
    <col min="6" max="6" width="12.42578125" style="78" customWidth="1"/>
    <col min="7" max="7" width="0.5703125" style="59" customWidth="1"/>
    <col min="8" max="8" width="15.42578125" style="78" customWidth="1"/>
    <col min="9" max="9" width="0.5703125" style="59" customWidth="1"/>
    <col min="10" max="10" width="16.5703125" style="78" customWidth="1"/>
    <col min="11" max="11" width="0.5703125" style="59" customWidth="1"/>
    <col min="12" max="12" width="15.42578125" style="78" customWidth="1"/>
    <col min="13" max="13" width="9.42578125" style="59" customWidth="1"/>
    <col min="14" max="16384" width="9.42578125" style="59"/>
  </cols>
  <sheetData>
    <row r="1" spans="1:12" ht="21.75" customHeight="1" x14ac:dyDescent="0.25">
      <c r="A1" s="77" t="s">
        <v>0</v>
      </c>
    </row>
    <row r="2" spans="1:12" ht="21.75" customHeight="1" x14ac:dyDescent="0.25">
      <c r="A2" s="87" t="s">
        <v>223</v>
      </c>
      <c r="B2" s="87"/>
      <c r="C2" s="80"/>
      <c r="D2" s="81"/>
      <c r="E2" s="80"/>
      <c r="F2" s="81"/>
      <c r="G2" s="80"/>
      <c r="H2" s="81"/>
      <c r="I2" s="115"/>
      <c r="J2" s="81"/>
      <c r="K2" s="115"/>
      <c r="L2" s="81"/>
    </row>
    <row r="3" spans="1:12" ht="21.75" customHeight="1" x14ac:dyDescent="0.25">
      <c r="A3" s="162" t="s">
        <v>115</v>
      </c>
      <c r="B3" s="162"/>
      <c r="C3" s="162"/>
      <c r="D3" s="162"/>
      <c r="E3" s="162"/>
      <c r="F3" s="86"/>
      <c r="G3" s="84"/>
      <c r="H3" s="86"/>
      <c r="I3" s="116"/>
      <c r="J3" s="86"/>
      <c r="K3" s="116"/>
      <c r="L3" s="86"/>
    </row>
    <row r="4" spans="1:12" ht="21.75" customHeight="1" x14ac:dyDescent="0.25">
      <c r="A4" s="87"/>
      <c r="B4" s="87"/>
      <c r="C4" s="80"/>
      <c r="D4" s="81"/>
      <c r="E4" s="80"/>
      <c r="F4" s="81"/>
      <c r="G4" s="80"/>
      <c r="H4" s="81"/>
      <c r="I4" s="115"/>
      <c r="J4" s="81"/>
      <c r="K4" s="115"/>
      <c r="L4" s="81"/>
    </row>
    <row r="5" spans="1:12" ht="21.75" customHeight="1" x14ac:dyDescent="0.25">
      <c r="A5" s="87"/>
      <c r="B5" s="87"/>
      <c r="L5" s="30" t="s">
        <v>3</v>
      </c>
    </row>
    <row r="6" spans="1:12" ht="21.75" customHeight="1" x14ac:dyDescent="0.25">
      <c r="A6" s="87"/>
      <c r="B6" s="87"/>
      <c r="C6" s="100"/>
      <c r="D6" s="163" t="s">
        <v>5</v>
      </c>
      <c r="E6" s="163"/>
      <c r="F6" s="163"/>
      <c r="G6" s="163"/>
      <c r="H6" s="163"/>
      <c r="I6" s="163"/>
      <c r="J6" s="163"/>
      <c r="K6" s="163"/>
      <c r="L6" s="163"/>
    </row>
    <row r="7" spans="1:12" s="91" customFormat="1" ht="21.75" customHeight="1" x14ac:dyDescent="0.25">
      <c r="C7" s="117"/>
      <c r="D7" s="20" t="s">
        <v>158</v>
      </c>
      <c r="E7" s="117"/>
      <c r="F7" s="20" t="s">
        <v>135</v>
      </c>
      <c r="G7" s="118"/>
      <c r="H7" s="20"/>
      <c r="I7" s="118"/>
      <c r="J7" s="20" t="s">
        <v>159</v>
      </c>
      <c r="K7" s="118"/>
      <c r="L7" s="20"/>
    </row>
    <row r="8" spans="1:12" s="91" customFormat="1" ht="21.75" customHeight="1" x14ac:dyDescent="0.25">
      <c r="C8" s="117"/>
      <c r="D8" s="30" t="s">
        <v>160</v>
      </c>
      <c r="E8" s="117"/>
      <c r="F8" s="30" t="s">
        <v>143</v>
      </c>
      <c r="G8" s="118"/>
      <c r="H8" s="30" t="s">
        <v>70</v>
      </c>
      <c r="I8" s="118"/>
      <c r="J8" s="30" t="s">
        <v>55</v>
      </c>
      <c r="K8" s="118"/>
      <c r="L8" s="30" t="s">
        <v>126</v>
      </c>
    </row>
    <row r="9" spans="1:12" s="91" customFormat="1" ht="21.75" customHeight="1" x14ac:dyDescent="0.25">
      <c r="C9" s="119"/>
      <c r="D9" s="119"/>
      <c r="E9" s="119"/>
      <c r="F9" s="119"/>
      <c r="G9" s="119"/>
      <c r="H9" s="119"/>
      <c r="I9" s="119"/>
      <c r="J9" s="119"/>
      <c r="K9" s="119"/>
      <c r="L9" s="119"/>
    </row>
    <row r="10" spans="1:12" s="77" customFormat="1" ht="21.75" customHeight="1" x14ac:dyDescent="0.25">
      <c r="A10" s="87" t="s">
        <v>150</v>
      </c>
      <c r="B10" s="87"/>
      <c r="C10" s="120"/>
      <c r="D10" s="120">
        <v>650060</v>
      </c>
      <c r="E10" s="120"/>
      <c r="F10" s="120">
        <v>132612</v>
      </c>
      <c r="G10" s="120"/>
      <c r="H10" s="120">
        <v>-420616</v>
      </c>
      <c r="I10" s="10"/>
      <c r="J10" s="11">
        <v>0</v>
      </c>
      <c r="K10" s="10"/>
      <c r="L10" s="11">
        <f>SUM(D10:J10)</f>
        <v>362056</v>
      </c>
    </row>
    <row r="11" spans="1:12" s="77" customFormat="1" ht="6" customHeight="1" x14ac:dyDescent="0.25">
      <c r="A11" s="87"/>
      <c r="B11" s="87"/>
      <c r="C11" s="114"/>
      <c r="D11" s="78"/>
      <c r="E11" s="114"/>
      <c r="F11" s="78"/>
      <c r="G11" s="114"/>
      <c r="H11" s="78"/>
      <c r="I11" s="114"/>
      <c r="J11" s="78"/>
      <c r="K11" s="114"/>
      <c r="L11" s="78"/>
    </row>
    <row r="12" spans="1:12" s="77" customFormat="1" ht="21.75" customHeight="1" x14ac:dyDescent="0.25">
      <c r="A12" s="87" t="s">
        <v>151</v>
      </c>
      <c r="B12" s="87"/>
      <c r="C12" s="114"/>
      <c r="D12" s="78"/>
      <c r="E12" s="114"/>
      <c r="F12" s="78"/>
      <c r="G12" s="114"/>
      <c r="H12" s="78"/>
      <c r="I12" s="114"/>
      <c r="J12" s="78"/>
      <c r="K12" s="114"/>
      <c r="L12" s="78"/>
    </row>
    <row r="13" spans="1:12" s="77" customFormat="1" ht="21.75" customHeight="1" x14ac:dyDescent="0.25">
      <c r="A13" s="59" t="s">
        <v>107</v>
      </c>
      <c r="B13" s="59"/>
      <c r="C13" s="121"/>
      <c r="D13" s="122">
        <v>0</v>
      </c>
      <c r="E13" s="121"/>
      <c r="F13" s="122">
        <v>0</v>
      </c>
      <c r="G13" s="121"/>
      <c r="H13" s="6">
        <v>-19100</v>
      </c>
      <c r="I13" s="123"/>
      <c r="J13" s="122">
        <v>0</v>
      </c>
      <c r="K13" s="123"/>
      <c r="L13" s="124">
        <f>SUM(D13:J13)</f>
        <v>-19100</v>
      </c>
    </row>
    <row r="14" spans="1:12" s="77" customFormat="1" ht="6" customHeight="1" x14ac:dyDescent="0.25">
      <c r="A14" s="87"/>
      <c r="B14" s="87"/>
      <c r="C14" s="93"/>
      <c r="D14" s="29"/>
      <c r="E14" s="93"/>
      <c r="F14" s="29"/>
      <c r="G14" s="93"/>
      <c r="H14" s="29"/>
      <c r="I14" s="114"/>
      <c r="J14" s="29"/>
      <c r="K14" s="93"/>
      <c r="L14" s="29"/>
    </row>
    <row r="15" spans="1:12" ht="21.75" customHeight="1" thickBot="1" x14ac:dyDescent="0.3">
      <c r="A15" s="79" t="s">
        <v>154</v>
      </c>
      <c r="B15" s="79"/>
      <c r="C15" s="93"/>
      <c r="D15" s="110">
        <f>SUM(D10:D13)</f>
        <v>650060</v>
      </c>
      <c r="E15" s="93"/>
      <c r="F15" s="110">
        <f>SUM(F10:F13)</f>
        <v>132612</v>
      </c>
      <c r="G15" s="93"/>
      <c r="H15" s="110">
        <f>SUM(H10:H13)</f>
        <v>-439716</v>
      </c>
      <c r="I15" s="93"/>
      <c r="J15" s="110">
        <f>SUM(J10:J13)</f>
        <v>0</v>
      </c>
      <c r="K15" s="19"/>
      <c r="L15" s="110">
        <f>SUM(L10:L13)</f>
        <v>342956</v>
      </c>
    </row>
    <row r="16" spans="1:12" ht="21.75" customHeight="1" thickTop="1" x14ac:dyDescent="0.25">
      <c r="A16" s="79"/>
      <c r="B16" s="79"/>
      <c r="C16" s="93"/>
      <c r="D16" s="19"/>
      <c r="E16" s="93"/>
      <c r="F16" s="19"/>
      <c r="G16" s="93"/>
      <c r="H16" s="19"/>
      <c r="I16" s="93"/>
      <c r="J16" s="19"/>
      <c r="K16" s="19"/>
      <c r="L16" s="19"/>
    </row>
    <row r="17" spans="1:12" ht="21.75" customHeight="1" x14ac:dyDescent="0.25">
      <c r="A17" s="87" t="s">
        <v>156</v>
      </c>
      <c r="B17" s="87"/>
      <c r="D17" s="59">
        <v>650060</v>
      </c>
      <c r="F17" s="59">
        <v>132612</v>
      </c>
      <c r="H17" s="19">
        <v>-457083</v>
      </c>
      <c r="I17" s="125"/>
      <c r="J17" s="19">
        <v>0</v>
      </c>
      <c r="K17" s="125"/>
      <c r="L17" s="19">
        <f>SUM(D17:J17)</f>
        <v>325589</v>
      </c>
    </row>
    <row r="18" spans="1:12" ht="6" customHeight="1" x14ac:dyDescent="0.25">
      <c r="A18" s="87"/>
      <c r="B18" s="87"/>
      <c r="C18" s="114"/>
      <c r="E18" s="114"/>
      <c r="G18" s="114"/>
      <c r="I18" s="114"/>
      <c r="K18" s="114"/>
    </row>
    <row r="19" spans="1:12" ht="21.75" customHeight="1" x14ac:dyDescent="0.25">
      <c r="A19" s="87" t="s">
        <v>151</v>
      </c>
      <c r="B19" s="87"/>
      <c r="C19" s="114"/>
      <c r="E19" s="114"/>
      <c r="G19" s="114"/>
      <c r="I19" s="114"/>
      <c r="K19" s="114"/>
    </row>
    <row r="20" spans="1:12" ht="21.75" customHeight="1" x14ac:dyDescent="0.25">
      <c r="A20" s="59" t="s">
        <v>107</v>
      </c>
      <c r="C20" s="93"/>
      <c r="D20" s="19">
        <v>0</v>
      </c>
      <c r="E20" s="93"/>
      <c r="F20" s="19">
        <v>0</v>
      </c>
      <c r="G20" s="93"/>
      <c r="H20" s="19">
        <f>'8(6M)'!J25</f>
        <v>-14448</v>
      </c>
      <c r="I20" s="114"/>
      <c r="J20" s="19">
        <v>0</v>
      </c>
      <c r="K20" s="114"/>
      <c r="L20" s="78">
        <f>SUM(D20:J20)</f>
        <v>-14448</v>
      </c>
    </row>
    <row r="21" spans="1:12" ht="6" customHeight="1" x14ac:dyDescent="0.25">
      <c r="A21" s="87"/>
      <c r="B21" s="87"/>
      <c r="C21" s="93"/>
      <c r="D21" s="29"/>
      <c r="E21" s="93"/>
      <c r="F21" s="29"/>
      <c r="G21" s="93"/>
      <c r="H21" s="29"/>
      <c r="I21" s="114"/>
      <c r="J21" s="29"/>
      <c r="K21" s="93"/>
      <c r="L21" s="29"/>
    </row>
    <row r="22" spans="1:12" ht="21.75" customHeight="1" thickBot="1" x14ac:dyDescent="0.3">
      <c r="A22" s="79" t="s">
        <v>157</v>
      </c>
      <c r="B22" s="79"/>
      <c r="C22" s="93"/>
      <c r="D22" s="110">
        <f>SUM(D17:D21)</f>
        <v>650060</v>
      </c>
      <c r="E22" s="93"/>
      <c r="F22" s="110">
        <f>SUM(F17:F21)</f>
        <v>132612</v>
      </c>
      <c r="G22" s="93"/>
      <c r="H22" s="110">
        <f>SUM(H17:H21)</f>
        <v>-471531</v>
      </c>
      <c r="I22" s="93"/>
      <c r="J22" s="110">
        <f>SUM(J17:J21)</f>
        <v>0</v>
      </c>
      <c r="K22" s="19"/>
      <c r="L22" s="110">
        <f>SUM(L17:L20)</f>
        <v>311141</v>
      </c>
    </row>
    <row r="23" spans="1:12" ht="21.75" customHeight="1" thickTop="1" x14ac:dyDescent="0.25">
      <c r="A23" s="79"/>
      <c r="B23" s="79"/>
      <c r="C23" s="93"/>
      <c r="D23" s="19"/>
      <c r="E23" s="93"/>
      <c r="F23" s="19"/>
      <c r="G23" s="93"/>
      <c r="H23" s="19"/>
      <c r="I23" s="93"/>
      <c r="J23" s="19"/>
      <c r="K23" s="19"/>
      <c r="L23" s="19"/>
    </row>
    <row r="24" spans="1:12" ht="18.75" x14ac:dyDescent="0.25">
      <c r="A24" s="87"/>
      <c r="B24" s="87"/>
      <c r="C24" s="93"/>
      <c r="D24" s="19"/>
      <c r="E24" s="93"/>
      <c r="F24" s="19"/>
      <c r="G24" s="93"/>
      <c r="H24" s="19"/>
      <c r="I24" s="93"/>
      <c r="J24" s="19"/>
      <c r="K24" s="19"/>
      <c r="L24" s="19"/>
    </row>
    <row r="25" spans="1:12" ht="18.75" x14ac:dyDescent="0.25">
      <c r="A25" s="87"/>
      <c r="B25" s="87"/>
      <c r="C25" s="93"/>
      <c r="D25" s="19"/>
      <c r="E25" s="93"/>
      <c r="F25" s="19"/>
      <c r="G25" s="93"/>
      <c r="H25" s="19"/>
      <c r="I25" s="93"/>
      <c r="J25" s="19"/>
      <c r="K25" s="19"/>
      <c r="L25" s="19"/>
    </row>
    <row r="26" spans="1:12" ht="18.75" x14ac:dyDescent="0.25">
      <c r="A26" s="87"/>
      <c r="B26" s="87"/>
      <c r="C26" s="93"/>
      <c r="D26" s="19"/>
      <c r="E26" s="93"/>
      <c r="F26" s="19"/>
      <c r="G26" s="93"/>
      <c r="H26" s="19"/>
      <c r="I26" s="93"/>
      <c r="J26" s="19"/>
      <c r="K26" s="19"/>
      <c r="L26" s="19"/>
    </row>
    <row r="27" spans="1:12" ht="18.75" customHeight="1" x14ac:dyDescent="0.25">
      <c r="A27" s="87"/>
      <c r="B27" s="87"/>
      <c r="C27" s="93"/>
      <c r="D27" s="19"/>
      <c r="E27" s="93"/>
      <c r="F27" s="19"/>
      <c r="G27" s="93"/>
      <c r="H27" s="19"/>
      <c r="I27" s="93"/>
      <c r="J27" s="19"/>
      <c r="K27" s="19"/>
      <c r="L27" s="19"/>
    </row>
    <row r="28" spans="1:12" ht="22.35" customHeight="1" x14ac:dyDescent="0.25">
      <c r="A28" s="75" t="s">
        <v>36</v>
      </c>
      <c r="B28" s="75"/>
      <c r="C28" s="75"/>
      <c r="D28" s="126"/>
      <c r="E28" s="75"/>
      <c r="F28" s="126"/>
      <c r="G28" s="75"/>
      <c r="H28" s="126"/>
      <c r="I28" s="104"/>
      <c r="J28" s="126"/>
      <c r="K28" s="104"/>
      <c r="L28" s="126"/>
    </row>
  </sheetData>
  <mergeCells count="2">
    <mergeCell ref="D6:L6"/>
    <mergeCell ref="A3:E3"/>
  </mergeCells>
  <pageMargins left="0.8" right="0.8" top="0.5" bottom="0.6" header="0.49" footer="0.4"/>
  <pageSetup paperSize="9" firstPageNumber="10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E2014-0034-4BB1-9452-0B0666B3E9DF}">
  <sheetPr>
    <tabColor rgb="FFFFC000"/>
  </sheetPr>
  <dimension ref="A1:K97"/>
  <sheetViews>
    <sheetView tabSelected="1" zoomScale="115" zoomScaleNormal="115" zoomScaleSheetLayoutView="85" zoomScalePageLayoutView="70" workbookViewId="0">
      <selection activeCell="B6" sqref="B6"/>
    </sheetView>
  </sheetViews>
  <sheetFormatPr defaultColWidth="9.42578125" defaultRowHeight="21.75" customHeight="1" x14ac:dyDescent="0.25"/>
  <cols>
    <col min="1" max="1" width="1.42578125" style="21" customWidth="1"/>
    <col min="2" max="2" width="38.7109375" style="21" customWidth="1"/>
    <col min="3" max="3" width="7.5703125" style="21" bestFit="1" customWidth="1"/>
    <col min="4" max="4" width="0.5703125" style="21" customWidth="1"/>
    <col min="5" max="5" width="13.5703125" style="78" customWidth="1"/>
    <col min="6" max="6" width="0.5703125" style="78" customWidth="1"/>
    <col min="7" max="7" width="13.5703125" style="78" customWidth="1"/>
    <col min="8" max="8" width="0.5703125" style="19" customWidth="1"/>
    <col min="9" max="9" width="13.5703125" style="78" customWidth="1"/>
    <col min="10" max="10" width="0.5703125" style="78" customWidth="1"/>
    <col min="11" max="11" width="13.5703125" style="78" customWidth="1"/>
    <col min="12" max="12" width="9.42578125" style="21" customWidth="1"/>
    <col min="13" max="16384" width="9.42578125" style="21"/>
  </cols>
  <sheetData>
    <row r="1" spans="1:11" ht="21.75" customHeight="1" x14ac:dyDescent="0.25">
      <c r="A1" s="77" t="s">
        <v>0</v>
      </c>
    </row>
    <row r="2" spans="1:11" ht="21.75" customHeight="1" x14ac:dyDescent="0.25">
      <c r="A2" s="79" t="s">
        <v>161</v>
      </c>
      <c r="B2" s="79"/>
      <c r="C2" s="80"/>
      <c r="D2" s="80"/>
      <c r="E2" s="81"/>
      <c r="F2" s="81"/>
      <c r="G2" s="81"/>
      <c r="I2" s="81"/>
      <c r="J2" s="81"/>
      <c r="K2" s="81"/>
    </row>
    <row r="3" spans="1:11" ht="21.75" customHeight="1" x14ac:dyDescent="0.25">
      <c r="A3" s="82" t="s">
        <v>115</v>
      </c>
      <c r="B3" s="83"/>
      <c r="C3" s="84"/>
      <c r="D3" s="84"/>
      <c r="E3" s="85"/>
      <c r="F3" s="86"/>
      <c r="G3" s="85"/>
      <c r="H3" s="57"/>
      <c r="I3" s="85"/>
      <c r="J3" s="86"/>
      <c r="K3" s="85"/>
    </row>
    <row r="4" spans="1:11" ht="14.25" customHeight="1" x14ac:dyDescent="0.25">
      <c r="A4" s="87"/>
      <c r="B4" s="87"/>
      <c r="C4" s="80"/>
      <c r="D4" s="80"/>
      <c r="E4" s="88"/>
      <c r="F4" s="81"/>
      <c r="G4" s="88"/>
      <c r="I4" s="88"/>
      <c r="J4" s="81"/>
      <c r="K4" s="88"/>
    </row>
    <row r="5" spans="1:11" ht="18.600000000000001" customHeight="1" x14ac:dyDescent="0.25">
      <c r="A5" s="89"/>
      <c r="B5" s="89"/>
      <c r="C5" s="31"/>
      <c r="D5" s="90"/>
      <c r="E5" s="157" t="s">
        <v>3</v>
      </c>
      <c r="F5" s="157"/>
      <c r="G5" s="157"/>
      <c r="H5" s="157"/>
      <c r="I5" s="157"/>
      <c r="J5" s="157"/>
      <c r="K5" s="157"/>
    </row>
    <row r="6" spans="1:11" ht="18.600000000000001" customHeight="1" x14ac:dyDescent="0.25">
      <c r="A6" s="77"/>
      <c r="B6" s="77"/>
      <c r="C6" s="91"/>
      <c r="D6" s="91"/>
      <c r="E6" s="158" t="s">
        <v>4</v>
      </c>
      <c r="F6" s="158"/>
      <c r="G6" s="158" t="s">
        <v>4</v>
      </c>
      <c r="H6" s="32"/>
      <c r="I6" s="158" t="s">
        <v>5</v>
      </c>
      <c r="J6" s="158"/>
      <c r="K6" s="158" t="s">
        <v>5</v>
      </c>
    </row>
    <row r="7" spans="1:11" ht="18.600000000000001" customHeight="1" x14ac:dyDescent="0.25">
      <c r="A7" s="77"/>
      <c r="B7" s="77"/>
      <c r="C7" s="91"/>
      <c r="D7" s="91"/>
      <c r="E7" s="1" t="s">
        <v>8</v>
      </c>
      <c r="F7" s="5"/>
      <c r="G7" s="1" t="s">
        <v>8</v>
      </c>
      <c r="H7" s="5"/>
      <c r="I7" s="1" t="s">
        <v>8</v>
      </c>
      <c r="J7" s="5"/>
      <c r="K7" s="1" t="s">
        <v>8</v>
      </c>
    </row>
    <row r="8" spans="1:11" ht="18.600000000000001" customHeight="1" x14ac:dyDescent="0.25">
      <c r="A8" s="59"/>
      <c r="B8" s="59"/>
      <c r="C8" s="37" t="s">
        <v>10</v>
      </c>
      <c r="D8" s="90"/>
      <c r="E8" s="38" t="s">
        <v>11</v>
      </c>
      <c r="F8" s="20"/>
      <c r="G8" s="38" t="s">
        <v>12</v>
      </c>
      <c r="H8" s="20"/>
      <c r="I8" s="38" t="s">
        <v>11</v>
      </c>
      <c r="J8" s="20"/>
      <c r="K8" s="38" t="s">
        <v>12</v>
      </c>
    </row>
    <row r="9" spans="1:11" ht="18.600000000000001" customHeight="1" x14ac:dyDescent="0.25">
      <c r="A9" s="87" t="s">
        <v>162</v>
      </c>
      <c r="B9" s="89"/>
      <c r="C9" s="39"/>
      <c r="D9" s="92"/>
      <c r="E9" s="19"/>
      <c r="F9" s="93"/>
      <c r="G9" s="19"/>
      <c r="H9" s="94"/>
      <c r="I9" s="19"/>
      <c r="J9" s="94"/>
      <c r="K9" s="19"/>
    </row>
    <row r="10" spans="1:11" ht="18.600000000000001" customHeight="1" x14ac:dyDescent="0.25">
      <c r="A10" s="89" t="s">
        <v>97</v>
      </c>
      <c r="B10" s="89"/>
      <c r="C10" s="39"/>
      <c r="D10" s="92"/>
      <c r="E10" s="19">
        <f>'7(6M)'!E37</f>
        <v>-14225</v>
      </c>
      <c r="F10" s="93"/>
      <c r="G10" s="6">
        <v>-15208</v>
      </c>
      <c r="H10" s="93"/>
      <c r="I10" s="19">
        <f>'7(6M)'!I37</f>
        <v>-14428</v>
      </c>
      <c r="J10" s="93"/>
      <c r="K10" s="6">
        <v>-19107</v>
      </c>
    </row>
    <row r="11" spans="1:11" ht="18.600000000000001" customHeight="1" x14ac:dyDescent="0.25">
      <c r="A11" s="89" t="s">
        <v>163</v>
      </c>
      <c r="B11" s="89"/>
      <c r="C11" s="39"/>
      <c r="D11" s="92"/>
      <c r="E11" s="19"/>
      <c r="F11" s="93"/>
      <c r="G11" s="19"/>
      <c r="H11" s="93"/>
      <c r="I11" s="19"/>
      <c r="J11" s="93"/>
      <c r="K11" s="19"/>
    </row>
    <row r="12" spans="1:11" ht="18.600000000000001" customHeight="1" x14ac:dyDescent="0.25">
      <c r="B12" s="89" t="s">
        <v>164</v>
      </c>
      <c r="C12" s="39"/>
      <c r="D12" s="92"/>
      <c r="E12" s="19">
        <v>2218</v>
      </c>
      <c r="F12" s="93"/>
      <c r="G12" s="6">
        <v>13357</v>
      </c>
      <c r="H12" s="93"/>
      <c r="I12" s="19">
        <v>783</v>
      </c>
      <c r="J12" s="93"/>
      <c r="K12" s="6">
        <v>27</v>
      </c>
    </row>
    <row r="13" spans="1:11" ht="18.600000000000001" customHeight="1" x14ac:dyDescent="0.25">
      <c r="B13" s="89" t="s">
        <v>165</v>
      </c>
      <c r="C13" s="39">
        <v>14</v>
      </c>
      <c r="D13" s="92"/>
      <c r="E13" s="19">
        <v>-356</v>
      </c>
      <c r="F13" s="93"/>
      <c r="G13" s="6">
        <v>-641</v>
      </c>
      <c r="H13" s="93"/>
      <c r="I13" s="19">
        <v>-329</v>
      </c>
      <c r="J13" s="93"/>
      <c r="K13" s="6">
        <v>-644</v>
      </c>
    </row>
    <row r="14" spans="1:11" ht="18.600000000000001" customHeight="1" x14ac:dyDescent="0.25">
      <c r="B14" s="89" t="s">
        <v>94</v>
      </c>
      <c r="C14" s="39"/>
      <c r="D14" s="92"/>
      <c r="E14" s="19">
        <v>584</v>
      </c>
      <c r="F14" s="93"/>
      <c r="G14" s="6">
        <v>228</v>
      </c>
      <c r="H14" s="93"/>
      <c r="I14" s="19">
        <v>602</v>
      </c>
      <c r="J14" s="93"/>
      <c r="K14" s="6">
        <v>236</v>
      </c>
    </row>
    <row r="15" spans="1:11" ht="18.600000000000001" customHeight="1" x14ac:dyDescent="0.25">
      <c r="B15" s="89" t="s">
        <v>91</v>
      </c>
      <c r="C15" s="39"/>
      <c r="D15" s="92"/>
      <c r="E15" s="19">
        <v>0</v>
      </c>
      <c r="F15" s="93"/>
      <c r="G15" s="6">
        <v>-400</v>
      </c>
      <c r="H15" s="93"/>
      <c r="I15" s="19">
        <v>0</v>
      </c>
      <c r="J15" s="93"/>
      <c r="K15" s="6">
        <v>0</v>
      </c>
    </row>
    <row r="16" spans="1:11" ht="18.600000000000001" customHeight="1" x14ac:dyDescent="0.25">
      <c r="B16" s="95" t="s">
        <v>166</v>
      </c>
      <c r="C16" s="39"/>
      <c r="D16" s="92"/>
      <c r="E16" s="19"/>
      <c r="F16" s="93"/>
      <c r="G16" s="6"/>
      <c r="H16" s="93"/>
      <c r="I16" s="19"/>
      <c r="J16" s="93"/>
      <c r="K16" s="6"/>
    </row>
    <row r="17" spans="1:11" ht="18.600000000000001" customHeight="1" x14ac:dyDescent="0.25">
      <c r="B17" s="96" t="s">
        <v>167</v>
      </c>
      <c r="C17" s="39"/>
      <c r="D17" s="92"/>
      <c r="E17" s="19">
        <v>0</v>
      </c>
      <c r="F17" s="93"/>
      <c r="G17" s="6">
        <v>2500</v>
      </c>
      <c r="H17" s="93"/>
      <c r="I17" s="19">
        <v>0</v>
      </c>
      <c r="J17" s="93"/>
      <c r="K17" s="6">
        <v>2500</v>
      </c>
    </row>
    <row r="18" spans="1:11" ht="18.600000000000001" customHeight="1" x14ac:dyDescent="0.25">
      <c r="B18" s="96" t="s">
        <v>168</v>
      </c>
      <c r="C18" s="39"/>
      <c r="D18" s="92"/>
      <c r="E18" s="19">
        <v>0</v>
      </c>
      <c r="F18" s="93"/>
      <c r="G18" s="6">
        <v>1093</v>
      </c>
      <c r="H18" s="93"/>
      <c r="I18" s="19">
        <v>0</v>
      </c>
      <c r="J18" s="93"/>
      <c r="K18" s="6">
        <v>0</v>
      </c>
    </row>
    <row r="19" spans="1:11" ht="18.600000000000001" customHeight="1" x14ac:dyDescent="0.25">
      <c r="B19" s="89" t="s">
        <v>169</v>
      </c>
      <c r="C19" s="39"/>
      <c r="D19" s="92"/>
      <c r="E19" s="19">
        <v>0</v>
      </c>
      <c r="F19" s="93"/>
      <c r="G19" s="6">
        <v>4206</v>
      </c>
      <c r="H19" s="93"/>
      <c r="I19" s="19">
        <v>0</v>
      </c>
      <c r="J19" s="93"/>
      <c r="K19" s="6">
        <v>0</v>
      </c>
    </row>
    <row r="20" spans="1:11" ht="18.600000000000001" customHeight="1" x14ac:dyDescent="0.25">
      <c r="B20" s="96" t="s">
        <v>170</v>
      </c>
      <c r="C20" s="39"/>
      <c r="D20" s="92"/>
      <c r="E20" s="19">
        <v>0</v>
      </c>
      <c r="F20" s="93"/>
      <c r="G20" s="6">
        <v>-105</v>
      </c>
      <c r="H20" s="93"/>
      <c r="I20" s="19">
        <v>0</v>
      </c>
      <c r="J20" s="93"/>
      <c r="K20" s="6">
        <v>0</v>
      </c>
    </row>
    <row r="21" spans="1:11" ht="18.600000000000001" customHeight="1" x14ac:dyDescent="0.25">
      <c r="B21" s="96" t="s">
        <v>171</v>
      </c>
      <c r="C21" s="39"/>
      <c r="D21" s="92"/>
      <c r="E21" s="19">
        <v>0</v>
      </c>
      <c r="F21" s="93"/>
      <c r="G21" s="6">
        <v>17</v>
      </c>
      <c r="H21" s="93"/>
      <c r="I21" s="19">
        <v>0</v>
      </c>
      <c r="J21" s="93"/>
      <c r="K21" s="6">
        <v>0</v>
      </c>
    </row>
    <row r="22" spans="1:11" ht="18.600000000000001" customHeight="1" x14ac:dyDescent="0.25">
      <c r="B22" s="89" t="s">
        <v>172</v>
      </c>
      <c r="C22" s="39"/>
      <c r="D22" s="92"/>
      <c r="E22" s="19">
        <v>0</v>
      </c>
      <c r="F22" s="93"/>
      <c r="G22" s="6">
        <v>1120</v>
      </c>
      <c r="H22" s="93"/>
      <c r="I22" s="19">
        <v>0</v>
      </c>
      <c r="J22" s="93"/>
      <c r="K22" s="6">
        <v>0</v>
      </c>
    </row>
    <row r="23" spans="1:11" ht="18.600000000000001" customHeight="1" x14ac:dyDescent="0.25">
      <c r="B23" s="96" t="s">
        <v>173</v>
      </c>
      <c r="C23" s="39"/>
      <c r="D23" s="92"/>
      <c r="E23" s="19">
        <v>0</v>
      </c>
      <c r="F23" s="93"/>
      <c r="G23" s="6">
        <v>3171</v>
      </c>
      <c r="H23" s="93"/>
      <c r="I23" s="19">
        <v>0</v>
      </c>
      <c r="J23" s="93"/>
      <c r="K23" s="6">
        <v>0</v>
      </c>
    </row>
    <row r="24" spans="1:11" ht="18.600000000000001" customHeight="1" x14ac:dyDescent="0.25">
      <c r="B24" s="89" t="s">
        <v>51</v>
      </c>
      <c r="C24" s="39"/>
      <c r="D24" s="92"/>
      <c r="E24" s="19">
        <v>277</v>
      </c>
      <c r="F24" s="93"/>
      <c r="G24" s="6">
        <v>256</v>
      </c>
      <c r="H24" s="93"/>
      <c r="I24" s="19">
        <v>199</v>
      </c>
      <c r="J24" s="93"/>
      <c r="K24" s="6">
        <v>37</v>
      </c>
    </row>
    <row r="25" spans="1:11" ht="18.600000000000001" customHeight="1" x14ac:dyDescent="0.25">
      <c r="B25" s="89" t="s">
        <v>174</v>
      </c>
      <c r="C25" s="39"/>
      <c r="D25" s="92"/>
      <c r="E25" s="19"/>
      <c r="F25" s="93"/>
      <c r="G25" s="19"/>
      <c r="H25" s="93"/>
      <c r="I25" s="19"/>
      <c r="J25" s="93"/>
      <c r="K25" s="19"/>
    </row>
    <row r="26" spans="1:11" ht="18.600000000000001" customHeight="1" x14ac:dyDescent="0.25">
      <c r="B26" s="21" t="s">
        <v>175</v>
      </c>
      <c r="C26" s="39" t="s">
        <v>215</v>
      </c>
      <c r="D26" s="92"/>
      <c r="E26" s="19">
        <v>4623</v>
      </c>
      <c r="F26" s="93"/>
      <c r="G26" s="6">
        <v>-2785</v>
      </c>
      <c r="H26" s="93"/>
      <c r="I26" s="19">
        <v>0</v>
      </c>
      <c r="J26" s="93"/>
      <c r="K26" s="6">
        <v>0</v>
      </c>
    </row>
    <row r="27" spans="1:11" ht="18.600000000000001" customHeight="1" x14ac:dyDescent="0.25">
      <c r="B27" s="97" t="s">
        <v>176</v>
      </c>
      <c r="C27" s="39"/>
      <c r="D27" s="92"/>
      <c r="E27" s="19">
        <v>0</v>
      </c>
      <c r="F27" s="93"/>
      <c r="G27" s="6">
        <v>-1294</v>
      </c>
      <c r="H27" s="93"/>
      <c r="I27" s="19">
        <v>0</v>
      </c>
      <c r="J27" s="93"/>
      <c r="K27" s="6">
        <v>0</v>
      </c>
    </row>
    <row r="28" spans="1:11" ht="18.600000000000001" customHeight="1" x14ac:dyDescent="0.25">
      <c r="B28" s="89" t="s">
        <v>177</v>
      </c>
      <c r="C28" s="39">
        <v>9</v>
      </c>
      <c r="D28" s="92"/>
      <c r="E28" s="19">
        <v>-1040</v>
      </c>
      <c r="F28" s="93"/>
      <c r="G28" s="6">
        <v>0</v>
      </c>
      <c r="H28" s="93"/>
      <c r="I28" s="19">
        <v>-3084</v>
      </c>
      <c r="J28" s="93"/>
      <c r="K28" s="6">
        <v>0</v>
      </c>
    </row>
    <row r="29" spans="1:11" ht="18.600000000000001" customHeight="1" x14ac:dyDescent="0.25">
      <c r="A29" s="89" t="s">
        <v>178</v>
      </c>
      <c r="B29" s="89"/>
      <c r="C29" s="39"/>
      <c r="D29" s="92"/>
      <c r="E29" s="19"/>
      <c r="F29" s="93"/>
      <c r="G29" s="19"/>
      <c r="H29" s="93"/>
      <c r="I29" s="19"/>
      <c r="J29" s="93"/>
      <c r="K29" s="19"/>
    </row>
    <row r="30" spans="1:11" ht="18.600000000000001" customHeight="1" x14ac:dyDescent="0.25">
      <c r="B30" s="98" t="s">
        <v>179</v>
      </c>
      <c r="C30" s="39"/>
      <c r="D30" s="92"/>
      <c r="E30" s="19">
        <v>17322</v>
      </c>
      <c r="F30" s="93"/>
      <c r="G30" s="6">
        <v>-25377</v>
      </c>
      <c r="H30" s="93"/>
      <c r="I30" s="19">
        <v>-209</v>
      </c>
      <c r="J30" s="93"/>
      <c r="K30" s="6">
        <v>155</v>
      </c>
    </row>
    <row r="31" spans="1:11" ht="18.600000000000001" customHeight="1" x14ac:dyDescent="0.25">
      <c r="B31" s="98" t="s">
        <v>180</v>
      </c>
      <c r="C31" s="99"/>
      <c r="D31" s="92"/>
      <c r="E31" s="19">
        <v>0</v>
      </c>
      <c r="F31" s="93"/>
      <c r="G31" s="6">
        <v>685</v>
      </c>
      <c r="H31" s="93"/>
      <c r="I31" s="19">
        <v>0</v>
      </c>
      <c r="J31" s="93"/>
      <c r="K31" s="6">
        <v>0</v>
      </c>
    </row>
    <row r="32" spans="1:11" ht="18.600000000000001" customHeight="1" x14ac:dyDescent="0.25">
      <c r="B32" s="98" t="s">
        <v>181</v>
      </c>
      <c r="C32" s="99"/>
      <c r="D32" s="92"/>
      <c r="E32" s="19">
        <v>-65</v>
      </c>
      <c r="F32" s="93"/>
      <c r="G32" s="19">
        <v>0</v>
      </c>
      <c r="H32" s="93"/>
      <c r="I32" s="19">
        <v>0</v>
      </c>
      <c r="J32" s="93"/>
      <c r="K32" s="19">
        <v>0</v>
      </c>
    </row>
    <row r="33" spans="1:11" ht="18.600000000000001" customHeight="1" x14ac:dyDescent="0.25">
      <c r="B33" s="98" t="s">
        <v>182</v>
      </c>
      <c r="C33" s="39"/>
      <c r="D33" s="92"/>
      <c r="E33" s="19">
        <v>-473</v>
      </c>
      <c r="F33" s="93"/>
      <c r="G33" s="6">
        <v>3890</v>
      </c>
      <c r="H33" s="93"/>
      <c r="I33" s="19">
        <v>-382</v>
      </c>
      <c r="J33" s="93"/>
      <c r="K33" s="6">
        <v>-731</v>
      </c>
    </row>
    <row r="34" spans="1:11" ht="18.600000000000001" customHeight="1" x14ac:dyDescent="0.25">
      <c r="B34" s="89" t="s">
        <v>183</v>
      </c>
      <c r="C34" s="39"/>
      <c r="D34" s="92"/>
      <c r="E34" s="19">
        <v>-38</v>
      </c>
      <c r="F34" s="93"/>
      <c r="G34" s="6">
        <v>-2811</v>
      </c>
      <c r="H34" s="93"/>
      <c r="I34" s="19">
        <v>89</v>
      </c>
      <c r="J34" s="93"/>
      <c r="K34" s="6">
        <v>-144</v>
      </c>
    </row>
    <row r="35" spans="1:11" ht="18.600000000000001" customHeight="1" x14ac:dyDescent="0.25">
      <c r="B35" s="98" t="s">
        <v>220</v>
      </c>
      <c r="C35" s="100">
        <v>8</v>
      </c>
      <c r="D35" s="100"/>
      <c r="E35" s="19">
        <v>-500</v>
      </c>
      <c r="F35" s="101"/>
      <c r="G35" s="19">
        <v>0</v>
      </c>
      <c r="H35" s="101"/>
      <c r="I35" s="19">
        <v>0</v>
      </c>
      <c r="J35" s="101"/>
      <c r="K35" s="19">
        <v>0</v>
      </c>
    </row>
    <row r="36" spans="1:11" ht="18.600000000000001" customHeight="1" x14ac:dyDescent="0.25">
      <c r="B36" s="89" t="s">
        <v>184</v>
      </c>
      <c r="C36" s="39"/>
      <c r="D36" s="92"/>
      <c r="E36" s="19">
        <v>174</v>
      </c>
      <c r="F36" s="93"/>
      <c r="G36" s="6">
        <v>-633</v>
      </c>
      <c r="H36" s="93"/>
      <c r="I36" s="19">
        <v>-35</v>
      </c>
      <c r="J36" s="93"/>
      <c r="K36" s="6">
        <v>-201</v>
      </c>
    </row>
    <row r="37" spans="1:11" ht="18.600000000000001" customHeight="1" x14ac:dyDescent="0.25">
      <c r="B37" s="98" t="s">
        <v>185</v>
      </c>
      <c r="C37" s="39"/>
      <c r="D37" s="92"/>
      <c r="E37" s="19">
        <v>-13445</v>
      </c>
      <c r="F37" s="93"/>
      <c r="G37" s="6">
        <v>39882</v>
      </c>
      <c r="H37" s="93"/>
      <c r="I37" s="19">
        <v>-975</v>
      </c>
      <c r="J37" s="93"/>
      <c r="K37" s="6">
        <v>731</v>
      </c>
    </row>
    <row r="38" spans="1:11" ht="18.600000000000001" customHeight="1" x14ac:dyDescent="0.25">
      <c r="B38" s="98" t="s">
        <v>186</v>
      </c>
      <c r="C38" s="39"/>
      <c r="D38" s="92"/>
      <c r="E38" s="19">
        <v>1165</v>
      </c>
      <c r="F38" s="93"/>
      <c r="G38" s="6">
        <v>-3541</v>
      </c>
      <c r="H38" s="93"/>
      <c r="I38" s="19">
        <v>0</v>
      </c>
      <c r="J38" s="93"/>
      <c r="K38" s="6">
        <v>0</v>
      </c>
    </row>
    <row r="39" spans="1:11" ht="18.600000000000001" customHeight="1" x14ac:dyDescent="0.25">
      <c r="B39" s="98" t="s">
        <v>187</v>
      </c>
      <c r="C39" s="99"/>
      <c r="D39" s="92"/>
      <c r="E39" s="19">
        <v>-1103</v>
      </c>
      <c r="F39" s="93"/>
      <c r="G39" s="6">
        <v>2849</v>
      </c>
      <c r="H39" s="93"/>
      <c r="I39" s="19">
        <v>-1</v>
      </c>
      <c r="J39" s="93"/>
      <c r="K39" s="6">
        <v>0</v>
      </c>
    </row>
    <row r="40" spans="1:11" ht="18.600000000000001" customHeight="1" x14ac:dyDescent="0.25">
      <c r="B40" s="98" t="s">
        <v>188</v>
      </c>
      <c r="C40" s="39"/>
      <c r="D40" s="92"/>
      <c r="E40" s="19">
        <v>-18</v>
      </c>
      <c r="F40" s="93"/>
      <c r="G40" s="6">
        <v>32</v>
      </c>
      <c r="H40" s="93"/>
      <c r="I40" s="19">
        <v>98</v>
      </c>
      <c r="J40" s="93"/>
      <c r="K40" s="6">
        <v>172</v>
      </c>
    </row>
    <row r="41" spans="1:11" ht="18.600000000000001" customHeight="1" x14ac:dyDescent="0.25">
      <c r="B41" s="98" t="s">
        <v>189</v>
      </c>
      <c r="C41" s="39"/>
      <c r="D41" s="92"/>
      <c r="E41" s="19">
        <v>1</v>
      </c>
      <c r="F41" s="93"/>
      <c r="G41" s="6">
        <v>0</v>
      </c>
      <c r="H41" s="93"/>
      <c r="I41" s="19">
        <v>1</v>
      </c>
      <c r="J41" s="93"/>
      <c r="K41" s="6">
        <v>0</v>
      </c>
    </row>
    <row r="42" spans="1:11" ht="6" customHeight="1" x14ac:dyDescent="0.25">
      <c r="A42" s="98"/>
      <c r="B42" s="89"/>
      <c r="C42" s="99"/>
      <c r="D42" s="92"/>
      <c r="E42" s="102"/>
      <c r="F42" s="93"/>
      <c r="G42" s="102"/>
      <c r="H42" s="93"/>
      <c r="I42" s="102"/>
      <c r="J42" s="93"/>
      <c r="K42" s="102"/>
    </row>
    <row r="43" spans="1:11" ht="18.600000000000001" customHeight="1" x14ac:dyDescent="0.25">
      <c r="A43" s="59" t="s">
        <v>190</v>
      </c>
      <c r="B43" s="89"/>
      <c r="C43" s="39"/>
      <c r="D43" s="92"/>
      <c r="E43" s="88">
        <f>SUM(E10:E41)</f>
        <v>-4899</v>
      </c>
      <c r="F43" s="93"/>
      <c r="G43" s="88">
        <f>SUM(G10:G41)</f>
        <v>20491</v>
      </c>
      <c r="H43" s="93"/>
      <c r="I43" s="88">
        <f>SUM(I10:I41)</f>
        <v>-17671</v>
      </c>
      <c r="J43" s="93"/>
      <c r="K43" s="88">
        <f>SUM(K10:K41)</f>
        <v>-16969</v>
      </c>
    </row>
    <row r="44" spans="1:11" ht="18.600000000000001" customHeight="1" x14ac:dyDescent="0.25">
      <c r="A44" s="89" t="s">
        <v>224</v>
      </c>
      <c r="C44" s="39"/>
      <c r="D44" s="92"/>
      <c r="E44" s="19">
        <v>364</v>
      </c>
      <c r="F44" s="93"/>
      <c r="G44" s="6">
        <v>641</v>
      </c>
      <c r="H44" s="93"/>
      <c r="I44" s="19">
        <v>331</v>
      </c>
      <c r="J44" s="93"/>
      <c r="K44" s="6">
        <v>449</v>
      </c>
    </row>
    <row r="45" spans="1:11" ht="18.600000000000001" customHeight="1" x14ac:dyDescent="0.25">
      <c r="A45" s="89"/>
      <c r="B45" s="89" t="s">
        <v>219</v>
      </c>
      <c r="C45" s="39"/>
      <c r="D45" s="92"/>
      <c r="E45" s="19">
        <v>0</v>
      </c>
      <c r="F45" s="93"/>
      <c r="G45" s="6">
        <v>133</v>
      </c>
      <c r="H45" s="93"/>
      <c r="I45" s="19">
        <v>0</v>
      </c>
      <c r="J45" s="93"/>
      <c r="K45" s="6">
        <v>0</v>
      </c>
    </row>
    <row r="46" spans="1:11" ht="18.600000000000001" customHeight="1" x14ac:dyDescent="0.25">
      <c r="A46" s="103" t="s">
        <v>225</v>
      </c>
      <c r="B46" s="89"/>
      <c r="C46" s="39"/>
      <c r="D46" s="92"/>
      <c r="E46" s="19">
        <v>-589</v>
      </c>
      <c r="F46" s="93"/>
      <c r="G46" s="6">
        <v>-212</v>
      </c>
      <c r="H46" s="93"/>
      <c r="I46" s="19">
        <v>-245</v>
      </c>
      <c r="J46" s="93"/>
      <c r="K46" s="6">
        <v>0</v>
      </c>
    </row>
    <row r="47" spans="1:11" ht="18.600000000000001" customHeight="1" x14ac:dyDescent="0.25">
      <c r="B47" s="89" t="s">
        <v>218</v>
      </c>
      <c r="C47" s="39"/>
      <c r="D47" s="92"/>
      <c r="E47" s="57">
        <v>-802</v>
      </c>
      <c r="F47" s="93"/>
      <c r="G47" s="7">
        <v>-4326</v>
      </c>
      <c r="H47" s="93"/>
      <c r="I47" s="57">
        <v>-3</v>
      </c>
      <c r="J47" s="93"/>
      <c r="K47" s="7">
        <v>-5</v>
      </c>
    </row>
    <row r="48" spans="1:11" ht="6" customHeight="1" x14ac:dyDescent="0.25">
      <c r="B48" s="89"/>
      <c r="C48" s="39"/>
      <c r="D48" s="92"/>
      <c r="E48" s="19"/>
      <c r="F48" s="93"/>
      <c r="G48" s="19"/>
      <c r="H48" s="93"/>
      <c r="I48" s="19"/>
      <c r="J48" s="93"/>
      <c r="K48" s="19"/>
    </row>
    <row r="49" spans="1:11" ht="18.600000000000001" customHeight="1" x14ac:dyDescent="0.25">
      <c r="A49" s="59" t="s">
        <v>191</v>
      </c>
      <c r="B49" s="89"/>
      <c r="C49" s="39"/>
      <c r="D49" s="92"/>
      <c r="E49" s="57">
        <f>SUM(E43:E47)</f>
        <v>-5926</v>
      </c>
      <c r="F49" s="93"/>
      <c r="G49" s="57">
        <f>SUM(G43:G47)</f>
        <v>16727</v>
      </c>
      <c r="H49" s="93"/>
      <c r="I49" s="57">
        <f>SUM(I43:I47)</f>
        <v>-17588</v>
      </c>
      <c r="J49" s="93"/>
      <c r="K49" s="57">
        <f>SUM(K43:K47)</f>
        <v>-16525</v>
      </c>
    </row>
    <row r="50" spans="1:11" ht="13.9" customHeight="1" x14ac:dyDescent="0.25">
      <c r="A50" s="59"/>
      <c r="B50" s="89"/>
      <c r="C50" s="39"/>
      <c r="D50" s="92"/>
      <c r="E50" s="19"/>
      <c r="F50" s="93"/>
      <c r="G50" s="19"/>
      <c r="H50" s="93"/>
      <c r="I50" s="19"/>
      <c r="J50" s="93"/>
      <c r="K50" s="19"/>
    </row>
    <row r="51" spans="1:11" ht="22.35" customHeight="1" x14ac:dyDescent="0.25">
      <c r="A51" s="104" t="s">
        <v>36</v>
      </c>
      <c r="B51" s="104"/>
      <c r="C51" s="37"/>
      <c r="D51" s="105"/>
      <c r="E51" s="30"/>
      <c r="F51" s="30"/>
      <c r="G51" s="30"/>
      <c r="H51" s="30"/>
      <c r="I51" s="30"/>
      <c r="J51" s="30"/>
      <c r="K51" s="30"/>
    </row>
    <row r="52" spans="1:11" ht="21.75" customHeight="1" x14ac:dyDescent="0.25">
      <c r="A52" s="77" t="str">
        <f>A1</f>
        <v>บริษัท ซาเล็คต้า จำกัด (มหาชน)</v>
      </c>
      <c r="B52" s="59"/>
      <c r="C52" s="31"/>
      <c r="D52" s="90"/>
      <c r="E52" s="20"/>
      <c r="F52" s="20"/>
      <c r="G52" s="20"/>
      <c r="H52" s="20"/>
      <c r="I52" s="20"/>
      <c r="J52" s="20"/>
      <c r="K52" s="20"/>
    </row>
    <row r="53" spans="1:11" ht="21.75" customHeight="1" x14ac:dyDescent="0.25">
      <c r="A53" s="79" t="s">
        <v>226</v>
      </c>
      <c r="B53" s="59"/>
      <c r="C53" s="31"/>
      <c r="D53" s="90"/>
      <c r="E53" s="20"/>
      <c r="F53" s="20"/>
      <c r="G53" s="20"/>
      <c r="H53" s="20"/>
      <c r="I53" s="20"/>
      <c r="J53" s="20"/>
      <c r="K53" s="20"/>
    </row>
    <row r="54" spans="1:11" ht="21.75" customHeight="1" x14ac:dyDescent="0.25">
      <c r="A54" s="106" t="str">
        <f>A3</f>
        <v>สำหรับรอบระยะเวลาหกเดือนสิ้นสุดวันที่ 30 มิถุนายน พ.ศ. 2568</v>
      </c>
      <c r="B54" s="104"/>
      <c r="C54" s="37"/>
      <c r="D54" s="105"/>
      <c r="E54" s="30"/>
      <c r="F54" s="30"/>
      <c r="G54" s="30"/>
      <c r="H54" s="30"/>
      <c r="I54" s="30"/>
      <c r="J54" s="30"/>
      <c r="K54" s="30"/>
    </row>
    <row r="55" spans="1:11" ht="21.75" customHeight="1" x14ac:dyDescent="0.25">
      <c r="A55" s="87"/>
      <c r="B55" s="87"/>
      <c r="C55" s="80"/>
      <c r="D55" s="80"/>
      <c r="E55" s="88"/>
      <c r="F55" s="81"/>
      <c r="G55" s="88"/>
      <c r="I55" s="88"/>
      <c r="J55" s="81"/>
      <c r="K55" s="88"/>
    </row>
    <row r="56" spans="1:11" ht="21.75" customHeight="1" x14ac:dyDescent="0.25">
      <c r="A56" s="89"/>
      <c r="B56" s="89"/>
      <c r="C56" s="31"/>
      <c r="D56" s="90"/>
      <c r="E56" s="157" t="s">
        <v>3</v>
      </c>
      <c r="F56" s="157"/>
      <c r="G56" s="157"/>
      <c r="H56" s="157"/>
      <c r="I56" s="157"/>
      <c r="J56" s="157"/>
      <c r="K56" s="157"/>
    </row>
    <row r="57" spans="1:11" ht="21.75" customHeight="1" x14ac:dyDescent="0.25">
      <c r="A57" s="77"/>
      <c r="B57" s="77"/>
      <c r="C57" s="91"/>
      <c r="D57" s="91"/>
      <c r="E57" s="159" t="s">
        <v>4</v>
      </c>
      <c r="F57" s="159"/>
      <c r="G57" s="159" t="s">
        <v>4</v>
      </c>
      <c r="H57" s="32"/>
      <c r="I57" s="159" t="s">
        <v>5</v>
      </c>
      <c r="J57" s="159"/>
      <c r="K57" s="159" t="s">
        <v>5</v>
      </c>
    </row>
    <row r="58" spans="1:11" ht="21.75" customHeight="1" x14ac:dyDescent="0.25">
      <c r="A58" s="77"/>
      <c r="B58" s="77"/>
      <c r="C58" s="91"/>
      <c r="D58" s="91"/>
      <c r="E58" s="1" t="s">
        <v>8</v>
      </c>
      <c r="F58" s="5"/>
      <c r="G58" s="1" t="s">
        <v>8</v>
      </c>
      <c r="H58" s="5"/>
      <c r="I58" s="1" t="s">
        <v>8</v>
      </c>
      <c r="J58" s="5"/>
      <c r="K58" s="1" t="s">
        <v>8</v>
      </c>
    </row>
    <row r="59" spans="1:11" ht="21.75" customHeight="1" x14ac:dyDescent="0.25">
      <c r="A59" s="59"/>
      <c r="B59" s="59"/>
      <c r="C59" s="37" t="s">
        <v>10</v>
      </c>
      <c r="D59" s="90"/>
      <c r="E59" s="38" t="s">
        <v>11</v>
      </c>
      <c r="F59" s="20"/>
      <c r="G59" s="38" t="s">
        <v>12</v>
      </c>
      <c r="H59" s="20"/>
      <c r="I59" s="38" t="s">
        <v>11</v>
      </c>
      <c r="J59" s="20"/>
      <c r="K59" s="38" t="s">
        <v>12</v>
      </c>
    </row>
    <row r="60" spans="1:11" ht="21.75" customHeight="1" x14ac:dyDescent="0.25">
      <c r="A60" s="87" t="s">
        <v>192</v>
      </c>
      <c r="B60" s="87"/>
      <c r="C60" s="100"/>
      <c r="D60" s="100"/>
      <c r="E60" s="19"/>
      <c r="F60" s="101"/>
      <c r="G60" s="19"/>
      <c r="H60" s="101"/>
      <c r="I60" s="19"/>
      <c r="J60" s="101"/>
      <c r="K60" s="19"/>
    </row>
    <row r="61" spans="1:11" ht="21.75" customHeight="1" x14ac:dyDescent="0.25">
      <c r="A61" s="21" t="s">
        <v>193</v>
      </c>
      <c r="C61" s="100"/>
      <c r="D61" s="100"/>
      <c r="E61" s="19">
        <v>-1423</v>
      </c>
      <c r="F61" s="93"/>
      <c r="G61" s="6">
        <v>-1462</v>
      </c>
      <c r="H61" s="93"/>
      <c r="I61" s="19">
        <v>-77</v>
      </c>
      <c r="J61" s="93"/>
      <c r="K61" s="6">
        <v>-149</v>
      </c>
    </row>
    <row r="62" spans="1:11" ht="21.75" customHeight="1" x14ac:dyDescent="0.25">
      <c r="A62" s="107" t="s">
        <v>194</v>
      </c>
      <c r="C62" s="100"/>
      <c r="D62" s="100"/>
      <c r="E62" s="19">
        <v>0</v>
      </c>
      <c r="F62" s="93"/>
      <c r="G62" s="6">
        <v>2031</v>
      </c>
      <c r="H62" s="93"/>
      <c r="I62" s="19">
        <v>0</v>
      </c>
      <c r="J62" s="93"/>
      <c r="K62" s="6">
        <v>0</v>
      </c>
    </row>
    <row r="63" spans="1:11" ht="21.75" customHeight="1" x14ac:dyDescent="0.25">
      <c r="A63" s="21" t="s">
        <v>195</v>
      </c>
      <c r="C63" s="100">
        <v>12</v>
      </c>
      <c r="D63" s="100"/>
      <c r="E63" s="19">
        <v>-12</v>
      </c>
      <c r="F63" s="93"/>
      <c r="G63" s="6">
        <v>-49</v>
      </c>
      <c r="H63" s="93"/>
      <c r="I63" s="19">
        <v>-12</v>
      </c>
      <c r="J63" s="93"/>
      <c r="K63" s="6">
        <v>-49</v>
      </c>
    </row>
    <row r="64" spans="1:11" ht="21.75" customHeight="1" x14ac:dyDescent="0.25">
      <c r="A64" s="107" t="s">
        <v>196</v>
      </c>
      <c r="C64" s="100"/>
      <c r="D64" s="100"/>
      <c r="E64" s="19">
        <v>0</v>
      </c>
      <c r="F64" s="93"/>
      <c r="G64" s="6">
        <v>189</v>
      </c>
      <c r="H64" s="93"/>
      <c r="I64" s="19">
        <v>0</v>
      </c>
      <c r="J64" s="93"/>
      <c r="K64" s="6">
        <v>0</v>
      </c>
    </row>
    <row r="65" spans="1:11" ht="21.75" customHeight="1" x14ac:dyDescent="0.25">
      <c r="A65" s="21" t="s">
        <v>197</v>
      </c>
      <c r="C65" s="108">
        <v>18.399999999999999</v>
      </c>
      <c r="D65" s="100"/>
      <c r="E65" s="19">
        <v>0</v>
      </c>
      <c r="F65" s="93"/>
      <c r="G65" s="19">
        <v>0</v>
      </c>
      <c r="H65" s="93"/>
      <c r="I65" s="19">
        <v>10000</v>
      </c>
      <c r="J65" s="93"/>
      <c r="K65" s="19">
        <v>0</v>
      </c>
    </row>
    <row r="66" spans="1:11" ht="21.75" customHeight="1" x14ac:dyDescent="0.25">
      <c r="A66" s="107" t="s">
        <v>17</v>
      </c>
      <c r="C66" s="108">
        <v>18.399999999999999</v>
      </c>
      <c r="D66" s="100"/>
      <c r="E66" s="19">
        <v>0</v>
      </c>
      <c r="F66" s="93"/>
      <c r="G66" s="6">
        <v>0</v>
      </c>
      <c r="H66" s="93"/>
      <c r="I66" s="19">
        <v>-60000</v>
      </c>
      <c r="J66" s="93"/>
      <c r="K66" s="6">
        <v>-53000</v>
      </c>
    </row>
    <row r="67" spans="1:11" ht="21.75" customHeight="1" x14ac:dyDescent="0.25">
      <c r="A67" s="21" t="s">
        <v>198</v>
      </c>
      <c r="C67" s="100"/>
      <c r="D67" s="100"/>
      <c r="E67" s="19">
        <v>0</v>
      </c>
      <c r="F67" s="93"/>
      <c r="G67" s="6">
        <v>-4330</v>
      </c>
      <c r="H67" s="93"/>
      <c r="I67" s="19">
        <v>0</v>
      </c>
      <c r="J67" s="93"/>
      <c r="K67" s="6">
        <v>0</v>
      </c>
    </row>
    <row r="68" spans="1:11" ht="21.75" customHeight="1" x14ac:dyDescent="0.25">
      <c r="A68" s="107" t="s">
        <v>199</v>
      </c>
      <c r="C68" s="100"/>
      <c r="D68" s="100"/>
      <c r="E68" s="19">
        <v>0</v>
      </c>
      <c r="F68" s="93"/>
      <c r="G68" s="6">
        <v>6508</v>
      </c>
      <c r="H68" s="93"/>
      <c r="I68" s="19">
        <v>0</v>
      </c>
      <c r="J68" s="93"/>
      <c r="K68" s="6">
        <v>0</v>
      </c>
    </row>
    <row r="69" spans="1:11" ht="21.75" customHeight="1" x14ac:dyDescent="0.25">
      <c r="A69" s="107" t="s">
        <v>200</v>
      </c>
      <c r="C69" s="100"/>
      <c r="D69" s="100"/>
      <c r="E69" s="19">
        <v>0</v>
      </c>
      <c r="F69" s="93"/>
      <c r="G69" s="6">
        <v>-52769</v>
      </c>
      <c r="H69" s="93"/>
      <c r="I69" s="19">
        <v>0</v>
      </c>
      <c r="J69" s="93"/>
      <c r="K69" s="6">
        <v>0</v>
      </c>
    </row>
    <row r="70" spans="1:11" ht="21.75" customHeight="1" x14ac:dyDescent="0.25">
      <c r="A70" s="21" t="s">
        <v>201</v>
      </c>
      <c r="C70" s="100">
        <v>9</v>
      </c>
      <c r="D70" s="100"/>
      <c r="E70" s="19">
        <v>200</v>
      </c>
      <c r="F70" s="93"/>
      <c r="G70" s="6">
        <v>525</v>
      </c>
      <c r="H70" s="93"/>
      <c r="I70" s="19">
        <v>0</v>
      </c>
      <c r="J70" s="93"/>
      <c r="K70" s="6">
        <v>0</v>
      </c>
    </row>
    <row r="71" spans="1:11" ht="21.75" customHeight="1" x14ac:dyDescent="0.25">
      <c r="A71" s="21" t="s">
        <v>202</v>
      </c>
      <c r="C71" s="100">
        <v>9</v>
      </c>
      <c r="D71" s="100"/>
      <c r="E71" s="57">
        <v>4</v>
      </c>
      <c r="F71" s="93"/>
      <c r="G71" s="7">
        <v>1814</v>
      </c>
      <c r="H71" s="93"/>
      <c r="I71" s="57">
        <v>0</v>
      </c>
      <c r="J71" s="93"/>
      <c r="K71" s="57">
        <v>0</v>
      </c>
    </row>
    <row r="72" spans="1:11" ht="6" customHeight="1" x14ac:dyDescent="0.25">
      <c r="A72" s="89"/>
      <c r="B72" s="89"/>
      <c r="C72" s="100"/>
      <c r="D72" s="100"/>
      <c r="E72" s="19"/>
      <c r="F72" s="93"/>
      <c r="G72" s="19"/>
      <c r="H72" s="93"/>
      <c r="I72" s="19"/>
      <c r="J72" s="93"/>
      <c r="K72" s="19"/>
    </row>
    <row r="73" spans="1:11" ht="21.75" customHeight="1" x14ac:dyDescent="0.25">
      <c r="A73" s="21" t="s">
        <v>203</v>
      </c>
      <c r="B73" s="43"/>
      <c r="C73" s="100"/>
      <c r="D73" s="100"/>
      <c r="E73" s="57">
        <f>SUM(E61:E71)</f>
        <v>-1231</v>
      </c>
      <c r="F73" s="93"/>
      <c r="G73" s="57">
        <f>SUM(G61:G71)</f>
        <v>-47543</v>
      </c>
      <c r="H73" s="93"/>
      <c r="I73" s="57">
        <f>SUM(I61:I71)</f>
        <v>-50089</v>
      </c>
      <c r="J73" s="93"/>
      <c r="K73" s="57">
        <f>SUM(K61:K71)</f>
        <v>-53198</v>
      </c>
    </row>
    <row r="74" spans="1:11" ht="21.75" customHeight="1" x14ac:dyDescent="0.25">
      <c r="A74" s="89"/>
      <c r="B74" s="89"/>
      <c r="C74" s="100"/>
      <c r="D74" s="100"/>
      <c r="E74" s="19"/>
      <c r="F74" s="93"/>
      <c r="G74" s="19"/>
      <c r="H74" s="93"/>
      <c r="I74" s="19"/>
      <c r="J74" s="93"/>
      <c r="K74" s="19"/>
    </row>
    <row r="75" spans="1:11" ht="21.75" customHeight="1" x14ac:dyDescent="0.25">
      <c r="A75" s="77" t="s">
        <v>204</v>
      </c>
      <c r="B75" s="59"/>
      <c r="C75" s="100"/>
      <c r="D75" s="100"/>
      <c r="E75" s="99"/>
      <c r="F75" s="109"/>
      <c r="G75" s="99"/>
      <c r="H75" s="109"/>
      <c r="I75" s="99"/>
      <c r="J75" s="109"/>
      <c r="K75" s="99"/>
    </row>
    <row r="76" spans="1:11" ht="21.75" customHeight="1" x14ac:dyDescent="0.25">
      <c r="A76" s="21" t="s">
        <v>205</v>
      </c>
      <c r="C76" s="108">
        <v>18.5</v>
      </c>
      <c r="D76" s="100"/>
      <c r="E76" s="19">
        <v>0</v>
      </c>
      <c r="F76" s="93"/>
      <c r="G76" s="6">
        <v>1500</v>
      </c>
      <c r="H76" s="93"/>
      <c r="I76" s="19">
        <v>0</v>
      </c>
      <c r="J76" s="93"/>
      <c r="K76" s="6">
        <v>0</v>
      </c>
    </row>
    <row r="77" spans="1:11" ht="21.75" customHeight="1" x14ac:dyDescent="0.25">
      <c r="A77" s="21" t="s">
        <v>206</v>
      </c>
      <c r="C77" s="108">
        <v>18.5</v>
      </c>
      <c r="D77" s="100"/>
      <c r="E77" s="19">
        <v>-1500</v>
      </c>
      <c r="F77" s="93"/>
      <c r="G77" s="6">
        <v>0</v>
      </c>
      <c r="H77" s="93"/>
      <c r="I77" s="19">
        <v>0</v>
      </c>
      <c r="J77" s="93"/>
      <c r="K77" s="6">
        <v>0</v>
      </c>
    </row>
    <row r="78" spans="1:11" ht="21.75" customHeight="1" x14ac:dyDescent="0.25">
      <c r="A78" s="89" t="s">
        <v>207</v>
      </c>
      <c r="B78" s="59"/>
      <c r="C78" s="100"/>
      <c r="D78" s="100"/>
      <c r="E78" s="19">
        <v>-935</v>
      </c>
      <c r="F78" s="93"/>
      <c r="G78" s="7">
        <v>-1323</v>
      </c>
      <c r="H78" s="93"/>
      <c r="I78" s="19">
        <v>-379</v>
      </c>
      <c r="J78" s="93"/>
      <c r="K78" s="6">
        <v>0</v>
      </c>
    </row>
    <row r="79" spans="1:11" ht="6" customHeight="1" x14ac:dyDescent="0.25">
      <c r="A79" s="89"/>
      <c r="B79" s="89"/>
      <c r="C79" s="100"/>
      <c r="D79" s="100"/>
      <c r="E79" s="29"/>
      <c r="F79" s="93"/>
      <c r="G79" s="29"/>
      <c r="H79" s="93"/>
      <c r="I79" s="29"/>
      <c r="J79" s="93"/>
      <c r="K79" s="29"/>
    </row>
    <row r="80" spans="1:11" ht="21.75" customHeight="1" x14ac:dyDescent="0.25">
      <c r="A80" s="89" t="s">
        <v>208</v>
      </c>
      <c r="B80" s="89"/>
      <c r="C80" s="100"/>
      <c r="D80" s="100"/>
      <c r="E80" s="57">
        <f>SUM(E76:E78)</f>
        <v>-2435</v>
      </c>
      <c r="F80" s="93"/>
      <c r="G80" s="57">
        <f>SUM(G76:G78)</f>
        <v>177</v>
      </c>
      <c r="H80" s="93"/>
      <c r="I80" s="57">
        <f>SUM(I78:I78)</f>
        <v>-379</v>
      </c>
      <c r="J80" s="93"/>
      <c r="K80" s="57">
        <f>SUM(K76:K78)</f>
        <v>0</v>
      </c>
    </row>
    <row r="81" spans="1:11" ht="21.75" customHeight="1" x14ac:dyDescent="0.25">
      <c r="A81" s="89"/>
      <c r="B81" s="89"/>
      <c r="C81" s="100"/>
      <c r="D81" s="100"/>
      <c r="E81" s="19"/>
      <c r="F81" s="93"/>
      <c r="G81" s="19"/>
      <c r="H81" s="93"/>
      <c r="I81" s="19"/>
      <c r="J81" s="93"/>
      <c r="K81" s="19"/>
    </row>
    <row r="82" spans="1:11" ht="21.75" customHeight="1" x14ac:dyDescent="0.25">
      <c r="A82" s="79" t="s">
        <v>209</v>
      </c>
      <c r="B82" s="98"/>
      <c r="C82" s="100"/>
      <c r="D82" s="100"/>
      <c r="E82" s="19">
        <f>E49+E73+E80</f>
        <v>-9592</v>
      </c>
      <c r="F82" s="93"/>
      <c r="G82" s="19">
        <f>G49+G73+G80</f>
        <v>-30639</v>
      </c>
      <c r="H82" s="93"/>
      <c r="I82" s="19">
        <f>I49+I73+I80</f>
        <v>-68056</v>
      </c>
      <c r="J82" s="93"/>
      <c r="K82" s="19">
        <f>K49+K73+K80</f>
        <v>-69723</v>
      </c>
    </row>
    <row r="83" spans="1:11" ht="21.75" customHeight="1" x14ac:dyDescent="0.25">
      <c r="A83" s="98" t="s">
        <v>210</v>
      </c>
      <c r="B83" s="98"/>
      <c r="C83" s="100"/>
      <c r="D83" s="100"/>
      <c r="E83" s="19">
        <v>182484</v>
      </c>
      <c r="F83" s="93"/>
      <c r="G83" s="6">
        <v>269095</v>
      </c>
      <c r="H83" s="93"/>
      <c r="I83" s="19">
        <v>165467</v>
      </c>
      <c r="J83" s="93"/>
      <c r="K83" s="6">
        <v>180796</v>
      </c>
    </row>
    <row r="84" spans="1:11" ht="6" customHeight="1" x14ac:dyDescent="0.25">
      <c r="A84" s="89"/>
      <c r="B84" s="89"/>
      <c r="C84" s="100"/>
      <c r="D84" s="100"/>
      <c r="E84" s="29"/>
      <c r="F84" s="93"/>
      <c r="G84" s="29"/>
      <c r="H84" s="93"/>
      <c r="I84" s="29"/>
      <c r="J84" s="93"/>
      <c r="K84" s="29"/>
    </row>
    <row r="85" spans="1:11" ht="21.75" customHeight="1" thickBot="1" x14ac:dyDescent="0.3">
      <c r="A85" s="79" t="s">
        <v>211</v>
      </c>
      <c r="B85" s="98"/>
      <c r="C85" s="100"/>
      <c r="D85" s="100"/>
      <c r="E85" s="110">
        <f>SUM(E82:E83)</f>
        <v>172892</v>
      </c>
      <c r="F85" s="93"/>
      <c r="G85" s="110">
        <f>SUM(G82:G83)</f>
        <v>238456</v>
      </c>
      <c r="H85" s="93"/>
      <c r="I85" s="110">
        <f>SUM(I82:I83)</f>
        <v>97411</v>
      </c>
      <c r="J85" s="93"/>
      <c r="K85" s="110">
        <f>SUM(K82:K83)</f>
        <v>111073</v>
      </c>
    </row>
    <row r="86" spans="1:11" ht="21.75" customHeight="1" thickTop="1" x14ac:dyDescent="0.25">
      <c r="A86" s="79"/>
      <c r="B86" s="98"/>
      <c r="C86" s="100"/>
      <c r="D86" s="100"/>
      <c r="E86" s="19"/>
      <c r="G86" s="19"/>
      <c r="H86" s="20"/>
      <c r="I86" s="19"/>
      <c r="J86" s="93"/>
      <c r="K86" s="19"/>
    </row>
    <row r="87" spans="1:11" ht="21.75" customHeight="1" x14ac:dyDescent="0.25">
      <c r="A87" s="87" t="s">
        <v>212</v>
      </c>
      <c r="B87" s="87"/>
      <c r="C87" s="80"/>
      <c r="D87" s="80"/>
      <c r="E87" s="81"/>
      <c r="F87" s="111"/>
      <c r="G87" s="81"/>
      <c r="H87" s="112"/>
      <c r="I87" s="20"/>
      <c r="J87" s="112"/>
      <c r="K87" s="20"/>
    </row>
    <row r="88" spans="1:11" ht="6" customHeight="1" x14ac:dyDescent="0.25">
      <c r="A88" s="87"/>
      <c r="B88" s="87"/>
      <c r="C88" s="80"/>
      <c r="D88" s="80"/>
      <c r="E88" s="81"/>
      <c r="F88" s="111"/>
      <c r="G88" s="81"/>
      <c r="H88" s="112"/>
      <c r="I88" s="20"/>
      <c r="J88" s="112"/>
      <c r="K88" s="20"/>
    </row>
    <row r="89" spans="1:11" ht="21.75" customHeight="1" x14ac:dyDescent="0.25">
      <c r="A89" s="96" t="s">
        <v>213</v>
      </c>
      <c r="B89" s="89"/>
      <c r="C89" s="100"/>
      <c r="D89" s="100"/>
      <c r="E89" s="19"/>
      <c r="F89" s="40"/>
      <c r="G89" s="19"/>
      <c r="H89" s="40"/>
      <c r="I89" s="19"/>
      <c r="J89" s="40"/>
      <c r="K89" s="19"/>
    </row>
    <row r="90" spans="1:11" ht="6" customHeight="1" x14ac:dyDescent="0.25">
      <c r="A90" s="87"/>
      <c r="B90" s="89"/>
      <c r="C90" s="100"/>
      <c r="D90" s="100"/>
      <c r="E90" s="19"/>
      <c r="F90" s="40"/>
      <c r="G90" s="19"/>
      <c r="H90" s="40"/>
      <c r="I90" s="19"/>
      <c r="J90" s="40"/>
      <c r="K90" s="19"/>
    </row>
    <row r="91" spans="1:11" ht="21.75" customHeight="1" x14ac:dyDescent="0.25">
      <c r="A91" s="89" t="s">
        <v>214</v>
      </c>
      <c r="D91" s="80"/>
      <c r="E91" s="19">
        <v>0</v>
      </c>
      <c r="F91" s="113"/>
      <c r="G91" s="8">
        <v>250</v>
      </c>
      <c r="H91" s="113"/>
      <c r="I91" s="19">
        <v>0</v>
      </c>
      <c r="J91" s="113"/>
      <c r="K91" s="9">
        <v>132</v>
      </c>
    </row>
    <row r="92" spans="1:11" ht="21.75" customHeight="1" x14ac:dyDescent="0.25">
      <c r="D92" s="80"/>
      <c r="E92" s="19"/>
      <c r="F92" s="114"/>
      <c r="G92" s="19"/>
      <c r="H92" s="112"/>
      <c r="I92" s="19"/>
      <c r="J92" s="93"/>
      <c r="K92" s="19"/>
    </row>
    <row r="93" spans="1:11" ht="21.75" customHeight="1" x14ac:dyDescent="0.25">
      <c r="D93" s="80"/>
      <c r="E93" s="19"/>
      <c r="F93" s="114"/>
      <c r="G93" s="19"/>
      <c r="H93" s="112"/>
      <c r="I93" s="19"/>
      <c r="J93" s="93"/>
      <c r="K93" s="19"/>
    </row>
    <row r="94" spans="1:11" ht="21.75" customHeight="1" x14ac:dyDescent="0.25">
      <c r="D94" s="80"/>
      <c r="E94" s="19"/>
      <c r="F94" s="114"/>
      <c r="G94" s="19"/>
      <c r="H94" s="112"/>
      <c r="I94" s="19"/>
      <c r="J94" s="93"/>
      <c r="K94" s="19"/>
    </row>
    <row r="95" spans="1:11" ht="21.75" customHeight="1" x14ac:dyDescent="0.25">
      <c r="D95" s="80"/>
      <c r="E95" s="19"/>
      <c r="F95" s="114"/>
      <c r="G95" s="19"/>
      <c r="H95" s="112"/>
      <c r="I95" s="19"/>
      <c r="J95" s="93"/>
      <c r="K95" s="19"/>
    </row>
    <row r="96" spans="1:11" ht="23.25" customHeight="1" x14ac:dyDescent="0.25">
      <c r="D96" s="80"/>
      <c r="E96" s="19"/>
      <c r="F96" s="114"/>
      <c r="G96" s="19"/>
      <c r="H96" s="112"/>
      <c r="I96" s="19"/>
      <c r="J96" s="93"/>
      <c r="K96" s="19"/>
    </row>
    <row r="97" spans="1:11" ht="22.35" customHeight="1" x14ac:dyDescent="0.25">
      <c r="A97" s="104" t="str">
        <f>+A51</f>
        <v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v>
      </c>
      <c r="B97" s="54"/>
      <c r="C97" s="54"/>
      <c r="D97" s="54"/>
      <c r="E97" s="54"/>
      <c r="F97" s="54"/>
      <c r="G97" s="54"/>
      <c r="H97" s="54"/>
      <c r="I97" s="54"/>
      <c r="J97" s="54"/>
      <c r="K97" s="54"/>
    </row>
  </sheetData>
  <mergeCells count="6">
    <mergeCell ref="E6:G6"/>
    <mergeCell ref="I6:K6"/>
    <mergeCell ref="E57:G57"/>
    <mergeCell ref="I57:K57"/>
    <mergeCell ref="E5:K5"/>
    <mergeCell ref="E56:K56"/>
  </mergeCells>
  <pageMargins left="0.8" right="0.5" top="0.5" bottom="0.6" header="0.49" footer="0.4"/>
  <pageSetup paperSize="9" scale="86" firstPageNumber="11" fitToWidth="0" fitToHeight="0" orientation="portrait" useFirstPageNumber="1" horizontalDpi="1200" verticalDpi="1200" r:id="rId1"/>
  <headerFooter>
    <oddFooter>&amp;R&amp;"Browallia New,Regular"&amp;13&amp;P</oddFooter>
    <evenFooter>&amp;R&amp;"Browallia New,Regular"&amp;13 10</even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2-4</vt:lpstr>
      <vt:lpstr>5(3M)</vt:lpstr>
      <vt:lpstr>6(3M)</vt:lpstr>
      <vt:lpstr>7(6M)</vt:lpstr>
      <vt:lpstr>8(6M)</vt:lpstr>
      <vt:lpstr>9</vt:lpstr>
      <vt:lpstr>10</vt:lpstr>
      <vt:lpstr>11-12</vt:lpstr>
      <vt:lpstr>'5(3M)'!Print_Area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Nongluck Amornsathit (TH)</cp:lastModifiedBy>
  <cp:revision/>
  <cp:lastPrinted>2025-08-07T10:00:59Z</cp:lastPrinted>
  <dcterms:created xsi:type="dcterms:W3CDTF">2017-04-29T14:24:35Z</dcterms:created>
  <dcterms:modified xsi:type="dcterms:W3CDTF">2025-08-07T10:01:05Z</dcterms:modified>
  <cp:category/>
  <cp:contentStatus/>
</cp:coreProperties>
</file>