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L:\ABAS-Listed\WHA Utilities and Power Public Company Limited\WHA Utilities (WHAUP)_Dec25-YE\"/>
    </mc:Choice>
  </mc:AlternateContent>
  <xr:revisionPtr revIDLastSave="0" documentId="13_ncr:1_{2D9341AD-BF5E-4B51-A352-F2C4FAE3A723}" xr6:coauthVersionLast="47" xr6:coauthVersionMax="47" xr10:uidLastSave="{00000000-0000-0000-0000-000000000000}"/>
  <bookViews>
    <workbookView xWindow="-120" yWindow="-120" windowWidth="29040" windowHeight="15720" tabRatio="603" activeTab="4" xr2:uid="{00000000-000D-0000-FFFF-FFFF00000000}"/>
  </bookViews>
  <sheets>
    <sheet name="5-7" sheetId="1" r:id="rId1"/>
    <sheet name="8-9" sheetId="19" r:id="rId2"/>
    <sheet name="10" sheetId="20" r:id="rId3"/>
    <sheet name="11" sheetId="21" r:id="rId4"/>
    <sheet name="12-13" sheetId="2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5" i="22" l="1"/>
  <c r="Y27" i="20"/>
  <c r="S34" i="20"/>
  <c r="Q24" i="21" l="1"/>
  <c r="O24" i="21"/>
  <c r="U34" i="20"/>
  <c r="Q34" i="20"/>
  <c r="O34" i="20"/>
  <c r="G81" i="19"/>
  <c r="I78" i="22" l="1"/>
  <c r="K78" i="22"/>
  <c r="M78" i="22"/>
  <c r="I95" i="22"/>
  <c r="M95" i="22"/>
  <c r="I40" i="22"/>
  <c r="I47" i="22" s="1"/>
  <c r="M40" i="22"/>
  <c r="M47" i="22" s="1"/>
  <c r="I76" i="19"/>
  <c r="M76" i="19"/>
  <c r="I83" i="19"/>
  <c r="M83" i="19"/>
  <c r="I87" i="19"/>
  <c r="M87" i="19"/>
  <c r="I16" i="19"/>
  <c r="I24" i="19" s="1"/>
  <c r="I27" i="19" s="1"/>
  <c r="K16" i="19"/>
  <c r="K24" i="19" s="1"/>
  <c r="M16" i="19"/>
  <c r="M24" i="19" s="1"/>
  <c r="M27" i="19" s="1"/>
  <c r="I42" i="19"/>
  <c r="K42" i="19"/>
  <c r="M42" i="19"/>
  <c r="I54" i="19"/>
  <c r="K54" i="19"/>
  <c r="M54" i="19"/>
  <c r="I131" i="1"/>
  <c r="I134" i="1" s="1"/>
  <c r="K131" i="1"/>
  <c r="K134" i="1" s="1"/>
  <c r="M131" i="1"/>
  <c r="M134" i="1" s="1"/>
  <c r="I75" i="1"/>
  <c r="K75" i="1"/>
  <c r="M75" i="1"/>
  <c r="I88" i="1"/>
  <c r="K88" i="1"/>
  <c r="M88" i="1"/>
  <c r="I20" i="1"/>
  <c r="K20" i="1"/>
  <c r="M20" i="1"/>
  <c r="I37" i="1"/>
  <c r="K37" i="1"/>
  <c r="M37" i="1"/>
  <c r="U27" i="20"/>
  <c r="S27" i="20"/>
  <c r="Q27" i="20"/>
  <c r="O27" i="20"/>
  <c r="M27" i="20"/>
  <c r="K27" i="20"/>
  <c r="I27" i="20"/>
  <c r="G27" i="20"/>
  <c r="G20" i="1"/>
  <c r="G37" i="1"/>
  <c r="W23" i="20"/>
  <c r="AA23" i="20" s="1"/>
  <c r="O36" i="20"/>
  <c r="W32" i="20"/>
  <c r="AA32" i="20" s="1"/>
  <c r="M90" i="1" l="1"/>
  <c r="M136" i="1" s="1"/>
  <c r="I90" i="1"/>
  <c r="M39" i="1"/>
  <c r="W27" i="20"/>
  <c r="I57" i="19"/>
  <c r="I59" i="19" s="1"/>
  <c r="K27" i="19"/>
  <c r="K73" i="19" s="1"/>
  <c r="K12" i="22"/>
  <c r="K40" i="22" s="1"/>
  <c r="K47" i="22" s="1"/>
  <c r="K39" i="1"/>
  <c r="I39" i="1"/>
  <c r="I136" i="1"/>
  <c r="M97" i="22"/>
  <c r="M101" i="22" s="1"/>
  <c r="I97" i="22"/>
  <c r="I101" i="22" s="1"/>
  <c r="K57" i="19"/>
  <c r="M57" i="19"/>
  <c r="M59" i="19" s="1"/>
  <c r="K90" i="1"/>
  <c r="K136" i="1" s="1"/>
  <c r="G88" i="1"/>
  <c r="K59" i="19" l="1"/>
  <c r="K80" i="19" s="1"/>
  <c r="K83" i="19" s="1"/>
  <c r="K97" i="22"/>
  <c r="K101" i="22" s="1"/>
  <c r="M24" i="21"/>
  <c r="K76" i="19"/>
  <c r="K87" i="19"/>
  <c r="AA27" i="20"/>
  <c r="G42" i="19"/>
  <c r="S17" i="21" l="1"/>
  <c r="G78" i="22" l="1"/>
  <c r="W17" i="20" l="1"/>
  <c r="AA17" i="20" s="1"/>
  <c r="S22" i="21" l="1"/>
  <c r="W20" i="20"/>
  <c r="AA20" i="20" s="1"/>
  <c r="W21" i="20"/>
  <c r="AA21" i="20" s="1"/>
  <c r="W18" i="20"/>
  <c r="AA18" i="20" s="1"/>
  <c r="W25" i="20"/>
  <c r="AA25" i="20" s="1"/>
  <c r="W30" i="20"/>
  <c r="AA30" i="20" s="1"/>
  <c r="W28" i="20"/>
  <c r="AA28" i="20" s="1"/>
  <c r="O21" i="21" l="1"/>
  <c r="Q21" i="21"/>
  <c r="Q26" i="21" s="1"/>
  <c r="M21" i="21"/>
  <c r="K21" i="21"/>
  <c r="K26" i="21" s="1"/>
  <c r="I21" i="21"/>
  <c r="I26" i="21" s="1"/>
  <c r="G21" i="21"/>
  <c r="G26" i="21" s="1"/>
  <c r="S19" i="21"/>
  <c r="S16" i="21"/>
  <c r="S15" i="21"/>
  <c r="Y36" i="20"/>
  <c r="U36" i="20"/>
  <c r="S36" i="20"/>
  <c r="Q36" i="20"/>
  <c r="K36" i="20"/>
  <c r="I36" i="20"/>
  <c r="G36" i="20"/>
  <c r="S21" i="21" l="1"/>
  <c r="K61" i="22" l="1"/>
  <c r="G61" i="22"/>
  <c r="A56" i="22"/>
  <c r="K68" i="19"/>
  <c r="G68" i="19"/>
  <c r="A63" i="19"/>
  <c r="A102" i="1"/>
  <c r="A53" i="1"/>
  <c r="A57" i="22" l="1"/>
  <c r="A64" i="19"/>
  <c r="O26" i="21"/>
  <c r="G54" i="19"/>
  <c r="G57" i="19" s="1"/>
  <c r="G16" i="19"/>
  <c r="G24" i="19" s="1"/>
  <c r="G12" i="22" s="1"/>
  <c r="G40" i="22" l="1"/>
  <c r="G47" i="22" s="1"/>
  <c r="G27" i="19"/>
  <c r="G73" i="19" s="1"/>
  <c r="M34" i="20" s="1"/>
  <c r="G59" i="19" l="1"/>
  <c r="G80" i="19" l="1"/>
  <c r="G83" i="19" s="1"/>
  <c r="G76" i="19"/>
  <c r="G87" i="19"/>
  <c r="W34" i="20"/>
  <c r="AA34" i="20" s="1"/>
  <c r="AA36" i="20" s="1"/>
  <c r="M36" i="20"/>
  <c r="G75" i="1"/>
  <c r="G131" i="1"/>
  <c r="S24" i="21" l="1"/>
  <c r="S26" i="21" s="1"/>
  <c r="M26" i="21"/>
  <c r="W36" i="20"/>
  <c r="G134" i="1"/>
  <c r="G90" i="1"/>
  <c r="G136" i="1" l="1"/>
  <c r="G95" i="22" l="1"/>
  <c r="G97" i="22" s="1"/>
  <c r="G101" i="22" s="1"/>
  <c r="G39" i="1" l="1"/>
</calcChain>
</file>

<file path=xl/sharedStrings.xml><?xml version="1.0" encoding="utf-8"?>
<sst xmlns="http://schemas.openxmlformats.org/spreadsheetml/2006/main" count="418" uniqueCount="240">
  <si>
    <t>Statements of Financial Position</t>
  </si>
  <si>
    <t>Notes</t>
  </si>
  <si>
    <t>Baht</t>
  </si>
  <si>
    <t>Assets</t>
  </si>
  <si>
    <t>Current assets</t>
  </si>
  <si>
    <t>Cash and cash equivalents</t>
  </si>
  <si>
    <t>Short-term loans to related parties</t>
  </si>
  <si>
    <t>Other current assets</t>
  </si>
  <si>
    <t>Total current assets</t>
  </si>
  <si>
    <t>Non-current assets</t>
  </si>
  <si>
    <t>Investments in associates</t>
  </si>
  <si>
    <t>Investments in subsidiaries</t>
  </si>
  <si>
    <t>Interests in joint ventures</t>
  </si>
  <si>
    <t>Other non-current assets</t>
  </si>
  <si>
    <t>Total non-current assets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</si>
  <si>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</si>
  <si>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</si>
  <si>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</si>
  <si>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</si>
  <si>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</si>
  <si>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</si>
  <si>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</si>
  <si>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</si>
  <si>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</si>
  <si>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</si>
  <si>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</si>
  <si>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</si>
  <si>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</si>
  <si>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</si>
  <si>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Share premium on ordinary shares</t>
  </si>
  <si>
    <t>Retained earnings</t>
  </si>
  <si>
    <t>Appropriated - legal reserve</t>
  </si>
  <si>
    <t>Unappropriated</t>
  </si>
  <si>
    <t>Other components of equity</t>
  </si>
  <si>
    <t>Non-controlling interests</t>
  </si>
  <si>
    <t>Total equity</t>
  </si>
  <si>
    <t>Total liabilities and equity</t>
  </si>
  <si>
    <t>Consolidated</t>
  </si>
  <si>
    <t xml:space="preserve">Separate </t>
  </si>
  <si>
    <t>Revenues from leases and services</t>
  </si>
  <si>
    <t>Revenues from sales</t>
  </si>
  <si>
    <t>Costs of leases and services</t>
  </si>
  <si>
    <t>Costs of sales</t>
  </si>
  <si>
    <t>Gross profit</t>
  </si>
  <si>
    <t>Other income</t>
  </si>
  <si>
    <t>Administrative expenses</t>
  </si>
  <si>
    <t>Finance costs</t>
  </si>
  <si>
    <t>joint ventures</t>
  </si>
  <si>
    <t xml:space="preserve">Total items that will be reclassified </t>
  </si>
  <si>
    <t xml:space="preserve">   attributable to:</t>
  </si>
  <si>
    <t>Share</t>
  </si>
  <si>
    <t>Issued</t>
  </si>
  <si>
    <t>Total</t>
  </si>
  <si>
    <t>Non-</t>
  </si>
  <si>
    <t>and paid-up</t>
  </si>
  <si>
    <t>Appropriated</t>
  </si>
  <si>
    <t>owners of</t>
  </si>
  <si>
    <t>controlling</t>
  </si>
  <si>
    <t>share capital</t>
  </si>
  <si>
    <t>shares</t>
  </si>
  <si>
    <t>- legal reserve</t>
  </si>
  <si>
    <t>interests</t>
  </si>
  <si>
    <t>to non-controlling interests</t>
  </si>
  <si>
    <t xml:space="preserve">Total comprehensive income </t>
  </si>
  <si>
    <t>Cash flows from operating activities</t>
  </si>
  <si>
    <t>Adjustments for :</t>
  </si>
  <si>
    <t>Depreciation</t>
  </si>
  <si>
    <t>Amortisation</t>
  </si>
  <si>
    <t>Interest income</t>
  </si>
  <si>
    <t>Dividend income</t>
  </si>
  <si>
    <t>Interest received</t>
  </si>
  <si>
    <t>Interest paid</t>
  </si>
  <si>
    <t>Income tax refund received</t>
  </si>
  <si>
    <t>Income tax paid</t>
  </si>
  <si>
    <t>Cash flows from investing activities</t>
  </si>
  <si>
    <t>Cash flows from financing activities</t>
  </si>
  <si>
    <t>Proceeds from short-term loans</t>
  </si>
  <si>
    <t>Repayments of short-term loans</t>
  </si>
  <si>
    <t>Non-cash transactions</t>
  </si>
  <si>
    <t>Short-term loans</t>
  </si>
  <si>
    <t>premium</t>
  </si>
  <si>
    <t xml:space="preserve"> on ordinary</t>
  </si>
  <si>
    <t xml:space="preserve">Total equity </t>
  </si>
  <si>
    <t>Share of profit from associates and joint ventures</t>
  </si>
  <si>
    <t xml:space="preserve">Ordinary shares, </t>
  </si>
  <si>
    <t>employee benefit</t>
  </si>
  <si>
    <t xml:space="preserve"> obligations</t>
  </si>
  <si>
    <t xml:space="preserve">Financial assets measured at </t>
  </si>
  <si>
    <t>fair value through profit or loss</t>
  </si>
  <si>
    <t>Current portion of lease liabilities</t>
  </si>
  <si>
    <t>Lease liabilities</t>
  </si>
  <si>
    <t>subsequently to profit or loss</t>
  </si>
  <si>
    <t>Repayments of debentures</t>
  </si>
  <si>
    <t>Basic earnings per share</t>
  </si>
  <si>
    <t>Profit before income tax</t>
  </si>
  <si>
    <t>Earnings per share</t>
  </si>
  <si>
    <t>Share of other</t>
  </si>
  <si>
    <t xml:space="preserve"> comprehensive</t>
  </si>
  <si>
    <t>Other comprehensive income (expense)</t>
  </si>
  <si>
    <t>of employee benefit</t>
  </si>
  <si>
    <t>ordinary shares</t>
  </si>
  <si>
    <t xml:space="preserve"> premium on</t>
  </si>
  <si>
    <t>Statements of Comprehensive income</t>
  </si>
  <si>
    <t xml:space="preserve"> financial statements</t>
  </si>
  <si>
    <t>financial statements</t>
  </si>
  <si>
    <t>Statements of Changes in Equity</t>
  </si>
  <si>
    <t>Consolidated financial statements</t>
  </si>
  <si>
    <t>Separate financial statements</t>
  </si>
  <si>
    <t>Statements of Cash Flows</t>
  </si>
  <si>
    <t>Profit for the year</t>
  </si>
  <si>
    <t>for the year, net of tax</t>
  </si>
  <si>
    <t>(expense) for the year</t>
  </si>
  <si>
    <t>Long-term loans to related parties</t>
  </si>
  <si>
    <t xml:space="preserve">Items that will be reclassified </t>
  </si>
  <si>
    <t>measured at fair value through profit or loss</t>
  </si>
  <si>
    <t>Note</t>
  </si>
  <si>
    <t>WHA Utilities and Power Public Company Limited</t>
  </si>
  <si>
    <t>Goodwill</t>
  </si>
  <si>
    <t>Lease receivables</t>
  </si>
  <si>
    <t xml:space="preserve">Provision for liabilities from </t>
  </si>
  <si>
    <t>water business</t>
  </si>
  <si>
    <t>3,825,000,000 shares</t>
  </si>
  <si>
    <t xml:space="preserve">of par Baht 1 each </t>
  </si>
  <si>
    <t xml:space="preserve">of paid-up Baht 1 each </t>
  </si>
  <si>
    <t>The accompanying notes are an integral part of these consolidated and separate financial statements.</t>
  </si>
  <si>
    <t xml:space="preserve"> from business</t>
  </si>
  <si>
    <t xml:space="preserve">  combination under</t>
  </si>
  <si>
    <t xml:space="preserve"> common control</t>
  </si>
  <si>
    <t>Legal reserve</t>
  </si>
  <si>
    <t>Surplus arising</t>
  </si>
  <si>
    <t xml:space="preserve">Items that will not be reclassified </t>
  </si>
  <si>
    <t xml:space="preserve">Total items that will not be reclassified </t>
  </si>
  <si>
    <t xml:space="preserve">Share of other comprehensive </t>
  </si>
  <si>
    <t>for using the equity method</t>
  </si>
  <si>
    <t>Cash and cash equivalents at the end of the year</t>
  </si>
  <si>
    <t>__________________________Director</t>
  </si>
  <si>
    <t>Changes in operating assets and liabilities:</t>
  </si>
  <si>
    <t xml:space="preserve">Current portion of provision for </t>
  </si>
  <si>
    <t>liabilities from water business</t>
  </si>
  <si>
    <t xml:space="preserve">Equity attributable to the owners of </t>
  </si>
  <si>
    <t>Payments for purchase of intangible assets</t>
  </si>
  <si>
    <t>plant and equipment</t>
  </si>
  <si>
    <t xml:space="preserve"> </t>
  </si>
  <si>
    <t>Derivative liabilities</t>
  </si>
  <si>
    <t>Income tax on items that will not</t>
  </si>
  <si>
    <t xml:space="preserve">be reclassified subsequently to profit or loss </t>
  </si>
  <si>
    <t>Derivative assets</t>
  </si>
  <si>
    <t>Proceeds from issuance of ordinary shares</t>
  </si>
  <si>
    <t>Total comprehensive income for the year</t>
  </si>
  <si>
    <t>Net increase (decrease) in cash and cash equivalents</t>
  </si>
  <si>
    <t xml:space="preserve">Issuance of ordinary shares </t>
  </si>
  <si>
    <t>in a subsidiary</t>
  </si>
  <si>
    <t xml:space="preserve">Total comprehensive  </t>
  </si>
  <si>
    <t>income (expense) for the year</t>
  </si>
  <si>
    <t>2024</t>
  </si>
  <si>
    <t>Closing balance 2024</t>
  </si>
  <si>
    <t>Trade and other current receivables, net</t>
  </si>
  <si>
    <t>Property, plant and equipment, net</t>
  </si>
  <si>
    <t>Intangible assets, net</t>
  </si>
  <si>
    <t>Trade and other current payables</t>
  </si>
  <si>
    <t>Corporate income tax payable</t>
  </si>
  <si>
    <t>Current portion of debentures, net</t>
  </si>
  <si>
    <t>Long-term loan , net</t>
  </si>
  <si>
    <t>Debentures, net</t>
  </si>
  <si>
    <t>Deferred tax assets, net</t>
  </si>
  <si>
    <t>accounted for using the equity method</t>
  </si>
  <si>
    <t>and joint ventures accounted</t>
  </si>
  <si>
    <t>Remeasurements of</t>
  </si>
  <si>
    <t>of subsidiaries</t>
  </si>
  <si>
    <t>Other</t>
  </si>
  <si>
    <t>Remeasurements</t>
  </si>
  <si>
    <t>Trade and other current receivables</t>
  </si>
  <si>
    <t>Dividends received</t>
  </si>
  <si>
    <t>Proceeds from disposal of equipment</t>
  </si>
  <si>
    <t>from non-controlling interests</t>
  </si>
  <si>
    <t>Cash and cash equivalents at the beginning of the year</t>
  </si>
  <si>
    <t>Effect from exchange rate on cash and cash equivalents</t>
  </si>
  <si>
    <t>Right-of-use assets and lease liabilities</t>
  </si>
  <si>
    <t>Cash flow from operations</t>
  </si>
  <si>
    <t>Other comprehensive expense</t>
  </si>
  <si>
    <t>expense of associates</t>
  </si>
  <si>
    <t>Profit (loss) attributable to:</t>
  </si>
  <si>
    <t>Total comprehensive income (expense)</t>
  </si>
  <si>
    <t>Loss from exchange rate</t>
  </si>
  <si>
    <t>Lease receivables, net</t>
  </si>
  <si>
    <t>Surplus arising from business combination</t>
  </si>
  <si>
    <t>under common control</t>
  </si>
  <si>
    <t>expense of</t>
  </si>
  <si>
    <t>associates and</t>
  </si>
  <si>
    <t>Paid for employee benefit obligations</t>
  </si>
  <si>
    <t>Paid for provision for liabilities from water business</t>
  </si>
  <si>
    <t>Payables from the acquisition of property,</t>
  </si>
  <si>
    <t>Payments for short-term loans to related parties</t>
  </si>
  <si>
    <t>Proceeds from short-term loans to related parties</t>
  </si>
  <si>
    <t>Payments for long-term loans to related parties</t>
  </si>
  <si>
    <t>Proceeds from long-term loans to related parties</t>
  </si>
  <si>
    <t>Payments for purchase of property, plant and equipment</t>
  </si>
  <si>
    <t>2025</t>
  </si>
  <si>
    <t>As at 31 December 2025</t>
  </si>
  <si>
    <t>For the year ended 31 December 2025</t>
  </si>
  <si>
    <t>Closing balance 2025</t>
  </si>
  <si>
    <t>Opening balance 2024</t>
  </si>
  <si>
    <t>Disposal of investment</t>
  </si>
  <si>
    <t xml:space="preserve">Other gains (losses), net </t>
  </si>
  <si>
    <t>Remeasurements of retirement</t>
  </si>
  <si>
    <t>benefit obligations</t>
  </si>
  <si>
    <t>Loss from disposal of assets and lease modification</t>
  </si>
  <si>
    <t>Payments for investment in a subsidiary</t>
  </si>
  <si>
    <t>Gain from disposal of investment in a subsidiary</t>
  </si>
  <si>
    <t>Proceeds from disposal of investment in a subsidiary</t>
  </si>
  <si>
    <t xml:space="preserve">Payments for financial assets measured at </t>
  </si>
  <si>
    <t>Expected credit losses</t>
  </si>
  <si>
    <t>Payments for issuance cost of long-term loan from</t>
  </si>
  <si>
    <t>financial institution</t>
  </si>
  <si>
    <t>Capital contributed</t>
  </si>
  <si>
    <t>Income tax (expense) income</t>
  </si>
  <si>
    <t>Owners of the Company</t>
  </si>
  <si>
    <t>Attributable to the owners of the Company</t>
  </si>
  <si>
    <t xml:space="preserve">Loss on fair value of financial assets </t>
  </si>
  <si>
    <t>the Company</t>
  </si>
  <si>
    <t>Dividends payment</t>
  </si>
  <si>
    <t>Dividends paid from subsidiaries</t>
  </si>
  <si>
    <t xml:space="preserve">Total comprehensive </t>
  </si>
  <si>
    <t>Net cash generated from operating activities</t>
  </si>
  <si>
    <t>Net cash used in investing activities</t>
  </si>
  <si>
    <t>Dividend payables</t>
  </si>
  <si>
    <t>Net cash (used in) from financing activities</t>
  </si>
  <si>
    <t>Dividends paid from subsidiaries to non-controlling interests</t>
  </si>
  <si>
    <t>Dividends paid to shareholders</t>
  </si>
  <si>
    <t>Payments for principal elements of lease payments</t>
  </si>
  <si>
    <t xml:space="preserve">Currency translation differences  
</t>
  </si>
  <si>
    <t>of financial statements</t>
  </si>
  <si>
    <t>Currency translation</t>
  </si>
  <si>
    <t>differences of</t>
  </si>
  <si>
    <t>Loss from measurement of derivatives</t>
  </si>
  <si>
    <t>Payments for interests in joint ventures</t>
  </si>
  <si>
    <t>Proceeds from debentures issuance</t>
  </si>
  <si>
    <t>Payments for debentures issuance costs</t>
  </si>
  <si>
    <t>Proceeds from long-term loan from financial institutions</t>
  </si>
  <si>
    <t>Deferred tax liabilities,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</si>
</sst>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_-* #,##0.000000_-;\-* #,##0.000000_-;_-* &quot;-&quot;??????_-;_-@_-"/>
    <numFmt numFmtId="168" formatCode="_(* #,##0_);_(* \(#,##0\);_(* &quot;-&quot;_)\ \ \ \ \ ;_(@_)"/>
    <numFmt numFmtId="169" formatCode="#,##0;\(#,##0\);\-"/>
    <numFmt numFmtId="170" formatCode="#,##0.000;\(#,##0.000\);&quot;-&quot;;@"/>
    <numFmt numFmtId="171" formatCode="#,##0.000"/>
    <numFmt numFmtId="172" formatCode="_-* #,##0.00\ &quot;€&quot;_-;\-* #,##0.00\ &quot;€&quot;_-;_-* &quot;-&quot;??\ &quot;€&quot;_-;_-@_-"/>
    <numFmt numFmtId="173" formatCode="_-* #,##0.00\ _€_-;\-* #,##0.00\ _€_-;_-* &quot;-&quot;??\ _€_-;_-@_-"/>
    <numFmt numFmtId="174" formatCode="#,##0.00;\(#,##0.00\);&quot;-&quot;;@"/>
    <numFmt numFmtId="175" formatCode="0.0%"/>
    <numFmt numFmtId="176" formatCode="dd\-mmm\-yy_)"/>
    <numFmt numFmtId="177" formatCode="0.00_)"/>
    <numFmt numFmtId="178" formatCode="#,##0.00\ &quot;F&quot;;\-#,##0.00\ &quot;F&quot;"/>
  </numFmts>
  <fonts count="5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  <charset val="22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u/>
      <sz val="10"/>
      <color rgb="FF0000FF"/>
      <name val="Arial"/>
      <family val="2"/>
    </font>
    <font>
      <u/>
      <sz val="8"/>
      <color theme="10"/>
      <name val="Arial"/>
      <family val="2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color rgb="FF000000"/>
      <name val="Times New Roman"/>
      <family val="1"/>
    </font>
    <font>
      <sz val="11"/>
      <color indexed="8"/>
      <name val="Tahoma"/>
      <family val="2"/>
      <charset val="222"/>
    </font>
    <font>
      <u/>
      <sz val="10"/>
      <color rgb="FF0000FF"/>
      <name val="Georgia"/>
      <family val="1"/>
    </font>
    <font>
      <sz val="10"/>
      <color theme="1"/>
      <name val="Arial Unicode MS"/>
      <family val="2"/>
    </font>
    <font>
      <sz val="8"/>
      <color indexed="8"/>
      <name val="Arial"/>
      <family val="2"/>
      <charset val="222"/>
    </font>
    <font>
      <sz val="11"/>
      <color theme="1"/>
      <name val="Calibri"/>
      <family val="2"/>
      <charset val="1"/>
      <scheme val="minor"/>
    </font>
    <font>
      <sz val="12"/>
      <name val="EucrosiaUPC"/>
      <family val="1"/>
      <charset val="222"/>
    </font>
    <font>
      <sz val="12"/>
      <name val="CordiaUPC"/>
      <family val="2"/>
      <charset val="222"/>
    </font>
    <font>
      <sz val="15"/>
      <name val="AngsanaUPC"/>
      <family val="1"/>
    </font>
    <font>
      <sz val="14"/>
      <name val="AngsanaUPC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6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5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6" applyNumberFormat="0" applyAlignment="0" applyProtection="0"/>
    <xf numFmtId="0" fontId="16" fillId="28" borderId="7" applyNumberFormat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30" borderId="6" applyNumberFormat="0" applyAlignment="0" applyProtection="0"/>
    <xf numFmtId="0" fontId="24" fillId="0" borderId="11" applyNumberFormat="0" applyFill="0" applyAlignment="0" applyProtection="0"/>
    <xf numFmtId="0" fontId="25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2" fillId="32" borderId="12" applyNumberFormat="0" applyFont="0" applyAlignment="0" applyProtection="0"/>
    <xf numFmtId="0" fontId="26" fillId="27" borderId="13" applyNumberFormat="0" applyAlignment="0" applyProtection="0"/>
    <xf numFmtId="9" fontId="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33" fillId="0" borderId="0" applyNumberFormat="0" applyFill="0" applyBorder="0" applyAlignment="0">
      <protection locked="0"/>
    </xf>
    <xf numFmtId="0" fontId="30" fillId="0" borderId="0"/>
    <xf numFmtId="0" fontId="31" fillId="0" borderId="0"/>
    <xf numFmtId="0" fontId="33" fillId="0" borderId="0" applyNumberFormat="0" applyFill="0" applyBorder="0" applyAlignment="0" applyProtection="0"/>
    <xf numFmtId="0" fontId="30" fillId="0" borderId="0"/>
    <xf numFmtId="0" fontId="32" fillId="0" borderId="0" applyNumberFormat="0" applyFill="0" applyBorder="0" applyAlignment="0" applyProtection="0"/>
    <xf numFmtId="0" fontId="31" fillId="0" borderId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5" fillId="0" borderId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0" fillId="0" borderId="0"/>
    <xf numFmtId="0" fontId="30" fillId="0" borderId="0">
      <protection locked="0"/>
    </xf>
    <xf numFmtId="0" fontId="36" fillId="0" borderId="0" applyNumberFormat="0" applyFill="0" applyBorder="0" applyAlignment="0">
      <protection locked="0"/>
    </xf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43" fontId="30" fillId="0" borderId="0" applyFont="0" applyFill="0" applyBorder="0" applyAlignment="0" applyProtection="0"/>
    <xf numFmtId="0" fontId="30" fillId="0" borderId="0"/>
    <xf numFmtId="43" fontId="35" fillId="0" borderId="0" applyFont="0" applyFill="0" applyBorder="0" applyAlignment="0" applyProtection="0"/>
    <xf numFmtId="0" fontId="6" fillId="0" borderId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8" fillId="0" borderId="0"/>
    <xf numFmtId="43" fontId="35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" fillId="0" borderId="0"/>
    <xf numFmtId="0" fontId="17" fillId="0" borderId="0"/>
    <xf numFmtId="43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0" borderId="0"/>
    <xf numFmtId="0" fontId="17" fillId="0" borderId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37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0" fontId="3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39" fillId="0" borderId="0"/>
    <xf numFmtId="0" fontId="39" fillId="0" borderId="0"/>
    <xf numFmtId="43" fontId="5" fillId="0" borderId="0" applyFont="0" applyFill="0" applyBorder="0" applyAlignment="0" applyProtection="0"/>
    <xf numFmtId="0" fontId="38" fillId="0" borderId="0"/>
    <xf numFmtId="0" fontId="5" fillId="0" borderId="0"/>
    <xf numFmtId="9" fontId="38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5" fillId="0" borderId="0"/>
    <xf numFmtId="43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1" fillId="0" borderId="0"/>
    <xf numFmtId="43" fontId="5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38" fillId="0" borderId="0"/>
    <xf numFmtId="43" fontId="3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6" fillId="0" borderId="0" applyNumberFormat="0" applyFill="0" applyBorder="0" applyAlignment="0">
      <protection locked="0"/>
    </xf>
    <xf numFmtId="43" fontId="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0" fillId="0" borderId="0"/>
    <xf numFmtId="43" fontId="5" fillId="0" borderId="0" applyFont="0" applyFill="0" applyBorder="0" applyAlignment="0" applyProtection="0"/>
    <xf numFmtId="0" fontId="5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8" fillId="0" borderId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3" fillId="0" borderId="16" applyNumberFormat="0" applyFill="0" applyAlignment="0">
      <protection locked="0"/>
    </xf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44" fillId="0" borderId="0"/>
    <xf numFmtId="43" fontId="4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6" fillId="0" borderId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31" borderId="0" applyNumberFormat="0" applyBorder="0" applyAlignment="0" applyProtection="0"/>
    <xf numFmtId="0" fontId="5" fillId="32" borderId="12" applyNumberFormat="0" applyFont="0" applyAlignment="0" applyProtection="0"/>
    <xf numFmtId="43" fontId="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" fillId="0" borderId="0"/>
    <xf numFmtId="43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35" fillId="0" borderId="0" applyFont="0" applyFill="0" applyBorder="0" applyAlignment="0" applyProtection="0"/>
    <xf numFmtId="0" fontId="5" fillId="0" borderId="0"/>
    <xf numFmtId="43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1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40" fontId="47" fillId="0" borderId="0" applyFont="0" applyFill="0" applyBorder="0" applyAlignment="0" applyProtection="0"/>
    <xf numFmtId="0" fontId="39" fillId="0" borderId="0"/>
    <xf numFmtId="43" fontId="35" fillId="0" borderId="0" applyFont="0" applyFill="0" applyBorder="0" applyAlignment="0" applyProtection="0"/>
    <xf numFmtId="0" fontId="4" fillId="0" borderId="0"/>
    <xf numFmtId="43" fontId="35" fillId="0" borderId="0" applyFont="0" applyFill="0" applyBorder="0" applyAlignment="0" applyProtection="0"/>
    <xf numFmtId="0" fontId="39" fillId="0" borderId="0"/>
    <xf numFmtId="0" fontId="35" fillId="0" borderId="0"/>
    <xf numFmtId="43" fontId="3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9" fillId="0" borderId="0" applyFont="0" applyFill="0" applyBorder="0" applyAlignment="0" applyProtection="0"/>
    <xf numFmtId="1" fontId="48" fillId="0" borderId="0" applyFont="0" applyFill="0" applyBorder="0" applyAlignment="0" applyProtection="0"/>
    <xf numFmtId="0" fontId="39" fillId="0" borderId="0"/>
    <xf numFmtId="0" fontId="38" fillId="0" borderId="0"/>
    <xf numFmtId="0" fontId="35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" fillId="0" borderId="0"/>
    <xf numFmtId="0" fontId="4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32" borderId="12" applyNumberFormat="0" applyFont="0" applyAlignment="0" applyProtection="0"/>
    <xf numFmtId="0" fontId="35" fillId="0" borderId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178" fontId="40" fillId="0" borderId="0"/>
    <xf numFmtId="176" fontId="40" fillId="0" borderId="0"/>
    <xf numFmtId="175" fontId="40" fillId="0" borderId="0"/>
    <xf numFmtId="38" fontId="51" fillId="34" borderId="0" applyNumberFormat="0" applyBorder="0" applyAlignment="0" applyProtection="0"/>
    <xf numFmtId="10" fontId="51" fillId="35" borderId="17" applyNumberFormat="0" applyBorder="0" applyAlignment="0" applyProtection="0"/>
    <xf numFmtId="37" fontId="52" fillId="0" borderId="0"/>
    <xf numFmtId="177" fontId="53" fillId="0" borderId="0"/>
    <xf numFmtId="0" fontId="40" fillId="0" borderId="0"/>
    <xf numFmtId="0" fontId="39" fillId="0" borderId="0"/>
    <xf numFmtId="0" fontId="35" fillId="0" borderId="0"/>
    <xf numFmtId="0" fontId="35" fillId="0" borderId="0"/>
    <xf numFmtId="0" fontId="6" fillId="0" borderId="0"/>
    <xf numFmtId="0" fontId="2" fillId="0" borderId="0"/>
    <xf numFmtId="0" fontId="40" fillId="0" borderId="0"/>
    <xf numFmtId="0" fontId="50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40" fillId="0" borderId="0"/>
    <xf numFmtId="0" fontId="2" fillId="0" borderId="0"/>
    <xf numFmtId="0" fontId="39" fillId="0" borderId="0"/>
    <xf numFmtId="0" fontId="50" fillId="0" borderId="0"/>
    <xf numFmtId="40" fontId="54" fillId="33" borderId="0">
      <alignment horizontal="right"/>
    </xf>
    <xf numFmtId="0" fontId="55" fillId="33" borderId="0">
      <alignment horizontal="right"/>
    </xf>
    <xf numFmtId="0" fontId="56" fillId="33" borderId="18"/>
    <xf numFmtId="0" fontId="56" fillId="0" borderId="0" applyBorder="0">
      <alignment horizontal="centerContinuous"/>
    </xf>
    <xf numFmtId="0" fontId="57" fillId="0" borderId="0" applyBorder="0">
      <alignment horizontal="centerContinuous"/>
    </xf>
    <xf numFmtId="10" fontId="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1" fontId="6" fillId="0" borderId="19" applyNumberFormat="0" applyFill="0" applyAlignment="0" applyProtection="0">
      <alignment horizontal="center" vertical="center"/>
    </xf>
    <xf numFmtId="0" fontId="39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33" fillId="0" borderId="0" applyNumberFormat="0" applyFill="0" applyBorder="0" applyAlignment="0">
      <protection locked="0"/>
    </xf>
    <xf numFmtId="0" fontId="30" fillId="0" borderId="0"/>
    <xf numFmtId="0" fontId="31" fillId="0" borderId="0"/>
    <xf numFmtId="0" fontId="33" fillId="0" borderId="0" applyNumberFormat="0" applyFill="0" applyBorder="0" applyAlignment="0" applyProtection="0"/>
    <xf numFmtId="0" fontId="30" fillId="0" borderId="0"/>
    <xf numFmtId="0" fontId="31" fillId="0" borderId="0"/>
    <xf numFmtId="9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8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6" fillId="0" borderId="0"/>
    <xf numFmtId="9" fontId="4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32" borderId="12" applyNumberFormat="0" applyFont="0" applyAlignment="0" applyProtection="0"/>
    <xf numFmtId="0" fontId="30" fillId="0" borderId="0">
      <protection locked="0"/>
    </xf>
    <xf numFmtId="0" fontId="30" fillId="0" borderId="0">
      <protection locked="0"/>
    </xf>
    <xf numFmtId="17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43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</cellStyleXfs>
  <cellXfs count="175">
    <xf numFmtId="0" fontId="0" fillId="0" borderId="0" xfId="0"/>
    <xf numFmtId="164" fontId="8" fillId="0" borderId="0" xfId="28" applyNumberFormat="1" applyFont="1" applyFill="1" applyAlignment="1">
      <alignment horizontal="right" vertical="center"/>
    </xf>
    <xf numFmtId="164" fontId="8" fillId="0" borderId="0" xfId="28" applyNumberFormat="1" applyFont="1" applyFill="1" applyBorder="1" applyAlignment="1">
      <alignment horizontal="right" vertical="center"/>
    </xf>
    <xf numFmtId="166" fontId="8" fillId="0" borderId="0" xfId="28" applyNumberFormat="1" applyFont="1" applyFill="1" applyBorder="1" applyAlignment="1">
      <alignment horizontal="right" vertical="center"/>
    </xf>
    <xf numFmtId="9" fontId="8" fillId="0" borderId="0" xfId="44" applyFont="1" applyFill="1" applyBorder="1" applyAlignment="1">
      <alignment horizontal="right" vertical="center"/>
    </xf>
    <xf numFmtId="164" fontId="10" fillId="0" borderId="0" xfId="28" applyNumberFormat="1" applyFont="1" applyFill="1" applyBorder="1" applyAlignment="1">
      <alignment vertical="center" wrapText="1"/>
    </xf>
    <xf numFmtId="164" fontId="10" fillId="0" borderId="3" xfId="28" applyNumberFormat="1" applyFont="1" applyFill="1" applyBorder="1" applyAlignment="1">
      <alignment vertical="center" wrapText="1"/>
    </xf>
    <xf numFmtId="164" fontId="6" fillId="0" borderId="0" xfId="28" applyNumberFormat="1" applyFont="1" applyFill="1" applyBorder="1" applyAlignment="1">
      <alignment horizontal="right" vertical="center" wrapText="1"/>
    </xf>
    <xf numFmtId="164" fontId="8" fillId="0" borderId="0" xfId="28" applyNumberFormat="1" applyFont="1" applyFill="1" applyBorder="1" applyAlignment="1">
      <alignment horizontal="right" vertical="center" wrapText="1"/>
    </xf>
    <xf numFmtId="0" fontId="9" fillId="0" borderId="0" xfId="40" applyFont="1" applyAlignment="1">
      <alignment vertical="center"/>
    </xf>
    <xf numFmtId="0" fontId="9" fillId="0" borderId="1" xfId="40" applyFont="1" applyBorder="1" applyAlignment="1">
      <alignment vertical="center"/>
    </xf>
    <xf numFmtId="0" fontId="8" fillId="0" borderId="0" xfId="40" applyFont="1" applyAlignment="1">
      <alignment vertical="center"/>
    </xf>
    <xf numFmtId="164" fontId="8" fillId="0" borderId="0" xfId="40" applyNumberFormat="1" applyFont="1" applyAlignment="1">
      <alignment horizontal="right" vertical="center"/>
    </xf>
    <xf numFmtId="164" fontId="7" fillId="0" borderId="0" xfId="40" applyNumberFormat="1" applyFont="1" applyAlignment="1">
      <alignment horizontal="center" vertical="center"/>
    </xf>
    <xf numFmtId="164" fontId="7" fillId="0" borderId="0" xfId="40" applyNumberFormat="1" applyFont="1" applyAlignment="1">
      <alignment horizontal="right" vertical="center"/>
    </xf>
    <xf numFmtId="164" fontId="7" fillId="0" borderId="1" xfId="40" applyNumberFormat="1" applyFont="1" applyBorder="1" applyAlignment="1">
      <alignment horizontal="center" vertical="center"/>
    </xf>
    <xf numFmtId="164" fontId="7" fillId="0" borderId="0" xfId="40" quotePrefix="1" applyNumberFormat="1" applyFont="1" applyAlignment="1">
      <alignment horizontal="right" vertical="center"/>
    </xf>
    <xf numFmtId="0" fontId="7" fillId="0" borderId="0" xfId="40" applyFont="1" applyAlignment="1">
      <alignment vertical="center" wrapText="1"/>
    </xf>
    <xf numFmtId="0" fontId="7" fillId="0" borderId="1" xfId="40" applyFont="1" applyBorder="1" applyAlignment="1">
      <alignment horizontal="center" vertical="center" wrapText="1"/>
    </xf>
    <xf numFmtId="0" fontId="8" fillId="0" borderId="0" xfId="40" applyFont="1" applyAlignment="1">
      <alignment horizontal="center" vertical="center" wrapText="1"/>
    </xf>
    <xf numFmtId="164" fontId="7" fillId="0" borderId="1" xfId="40" applyNumberFormat="1" applyFont="1" applyBorder="1" applyAlignment="1">
      <alignment horizontal="right" vertical="center"/>
    </xf>
    <xf numFmtId="38" fontId="7" fillId="0" borderId="0" xfId="40" applyNumberFormat="1" applyFont="1" applyAlignment="1">
      <alignment vertical="center"/>
    </xf>
    <xf numFmtId="38" fontId="8" fillId="0" borderId="0" xfId="40" applyNumberFormat="1" applyFont="1" applyAlignment="1">
      <alignment vertical="center"/>
    </xf>
    <xf numFmtId="38" fontId="8" fillId="0" borderId="0" xfId="40" applyNumberFormat="1" applyFont="1" applyAlignment="1">
      <alignment horizontal="center" vertical="center"/>
    </xf>
    <xf numFmtId="0" fontId="7" fillId="0" borderId="0" xfId="40" applyFont="1" applyAlignment="1">
      <alignment vertical="center"/>
    </xf>
    <xf numFmtId="38" fontId="8" fillId="0" borderId="0" xfId="39" applyNumberFormat="1" applyFont="1" applyAlignment="1">
      <alignment horizontal="center" vertical="center"/>
    </xf>
    <xf numFmtId="164" fontId="8" fillId="0" borderId="0" xfId="39" applyNumberFormat="1" applyFont="1" applyAlignment="1">
      <alignment horizontal="right" vertical="center"/>
    </xf>
    <xf numFmtId="164" fontId="8" fillId="0" borderId="1" xfId="39" applyNumberFormat="1" applyFont="1" applyBorder="1" applyAlignment="1">
      <alignment horizontal="right" vertical="center"/>
    </xf>
    <xf numFmtId="164" fontId="8" fillId="0" borderId="3" xfId="39" applyNumberFormat="1" applyFont="1" applyBorder="1" applyAlignment="1">
      <alignment horizontal="right" vertical="center"/>
    </xf>
    <xf numFmtId="164" fontId="8" fillId="0" borderId="1" xfId="40" applyNumberFormat="1" applyFont="1" applyBorder="1" applyAlignment="1">
      <alignment horizontal="right" vertical="center"/>
    </xf>
    <xf numFmtId="164" fontId="8" fillId="0" borderId="0" xfId="39" applyNumberFormat="1" applyFont="1" applyAlignment="1">
      <alignment vertical="center"/>
    </xf>
    <xf numFmtId="0" fontId="8" fillId="0" borderId="0" xfId="40" applyFont="1" applyAlignment="1">
      <alignment horizontal="left" vertical="center"/>
    </xf>
    <xf numFmtId="164" fontId="8" fillId="0" borderId="3" xfId="39" applyNumberFormat="1" applyFont="1" applyBorder="1" applyAlignment="1">
      <alignment vertical="center"/>
    </xf>
    <xf numFmtId="164" fontId="8" fillId="0" borderId="2" xfId="40" applyNumberFormat="1" applyFont="1" applyBorder="1" applyAlignment="1">
      <alignment horizontal="right" vertical="center"/>
    </xf>
    <xf numFmtId="38" fontId="9" fillId="0" borderId="0" xfId="40" applyNumberFormat="1" applyFont="1" applyAlignment="1">
      <alignment vertical="center"/>
    </xf>
    <xf numFmtId="0" fontId="8" fillId="0" borderId="0" xfId="39" applyFont="1" applyAlignment="1">
      <alignment vertical="center"/>
    </xf>
    <xf numFmtId="164" fontId="7" fillId="0" borderId="0" xfId="40" applyNumberFormat="1" applyFont="1" applyAlignment="1">
      <alignment horizontal="right" vertical="center" wrapText="1"/>
    </xf>
    <xf numFmtId="0" fontId="7" fillId="0" borderId="0" xfId="40" applyFont="1" applyAlignment="1">
      <alignment horizontal="center" vertical="center" wrapText="1"/>
    </xf>
    <xf numFmtId="0" fontId="7" fillId="0" borderId="0" xfId="39" applyFont="1" applyAlignment="1">
      <alignment vertical="center"/>
    </xf>
    <xf numFmtId="164" fontId="8" fillId="0" borderId="2" xfId="39" applyNumberFormat="1" applyFont="1" applyBorder="1" applyAlignment="1">
      <alignment horizontal="right" vertical="center"/>
    </xf>
    <xf numFmtId="38" fontId="8" fillId="0" borderId="0" xfId="39" applyNumberFormat="1" applyFont="1" applyAlignment="1">
      <alignment vertical="center"/>
    </xf>
    <xf numFmtId="38" fontId="8" fillId="0" borderId="0" xfId="40" applyNumberFormat="1" applyFont="1" applyAlignment="1">
      <alignment horizontal="right" vertical="center"/>
    </xf>
    <xf numFmtId="164" fontId="8" fillId="0" borderId="0" xfId="40" applyNumberFormat="1" applyFont="1" applyAlignment="1">
      <alignment horizontal="right" vertical="center" wrapText="1"/>
    </xf>
    <xf numFmtId="0" fontId="8" fillId="0" borderId="0" xfId="40" applyFont="1" applyAlignment="1">
      <alignment horizontal="center" vertical="center"/>
    </xf>
    <xf numFmtId="0" fontId="7" fillId="0" borderId="3" xfId="40" applyFont="1" applyBorder="1" applyAlignment="1">
      <alignment horizontal="center" vertical="center" wrapText="1"/>
    </xf>
    <xf numFmtId="168" fontId="8" fillId="0" borderId="0" xfId="40" applyNumberFormat="1" applyFont="1" applyAlignment="1">
      <alignment horizontal="center" vertical="center"/>
    </xf>
    <xf numFmtId="168" fontId="8" fillId="0" borderId="0" xfId="39" applyNumberFormat="1" applyFont="1" applyAlignment="1">
      <alignment horizontal="center" vertical="center"/>
    </xf>
    <xf numFmtId="164" fontId="8" fillId="0" borderId="0" xfId="40" applyNumberFormat="1" applyFont="1" applyAlignment="1">
      <alignment vertical="center"/>
    </xf>
    <xf numFmtId="165" fontId="8" fillId="0" borderId="0" xfId="40" applyNumberFormat="1" applyFont="1" applyAlignment="1">
      <alignment vertical="center"/>
    </xf>
    <xf numFmtId="165" fontId="8" fillId="0" borderId="0" xfId="40" applyNumberFormat="1" applyFont="1" applyAlignment="1">
      <alignment horizontal="left" vertical="center"/>
    </xf>
    <xf numFmtId="0" fontId="8" fillId="0" borderId="0" xfId="39" applyFont="1" applyAlignment="1">
      <alignment horizontal="left" vertical="center" indent="1"/>
    </xf>
    <xf numFmtId="165" fontId="8" fillId="0" borderId="0" xfId="40" applyNumberFormat="1" applyFont="1" applyAlignment="1">
      <alignment horizontal="left" vertical="center" indent="1"/>
    </xf>
    <xf numFmtId="169" fontId="8" fillId="0" borderId="0" xfId="40" applyNumberFormat="1" applyFont="1" applyAlignment="1">
      <alignment vertical="center"/>
    </xf>
    <xf numFmtId="169" fontId="8" fillId="0" borderId="0" xfId="40" applyNumberFormat="1" applyFont="1" applyAlignment="1">
      <alignment horizontal="center" vertical="center"/>
    </xf>
    <xf numFmtId="169" fontId="8" fillId="0" borderId="15" xfId="40" applyNumberFormat="1" applyFont="1" applyBorder="1" applyAlignment="1">
      <alignment horizontal="right" vertical="center"/>
    </xf>
    <xf numFmtId="169" fontId="8" fillId="0" borderId="0" xfId="40" applyNumberFormat="1" applyFont="1" applyAlignment="1">
      <alignment horizontal="right" vertical="center"/>
    </xf>
    <xf numFmtId="165" fontId="7" fillId="0" borderId="0" xfId="40" applyNumberFormat="1" applyFont="1" applyAlignment="1">
      <alignment vertical="center"/>
    </xf>
    <xf numFmtId="168" fontId="7" fillId="0" borderId="0" xfId="39" applyNumberFormat="1" applyFont="1" applyAlignment="1">
      <alignment horizontal="center" vertical="center"/>
    </xf>
    <xf numFmtId="165" fontId="7" fillId="0" borderId="0" xfId="39" applyNumberFormat="1" applyFont="1" applyAlignment="1">
      <alignment vertical="center"/>
    </xf>
    <xf numFmtId="0" fontId="8" fillId="0" borderId="0" xfId="39" applyFont="1" applyAlignment="1">
      <alignment horizontal="left" vertical="center"/>
    </xf>
    <xf numFmtId="170" fontId="7" fillId="0" borderId="0" xfId="39" applyNumberFormat="1" applyFont="1" applyAlignment="1">
      <alignment horizontal="center" vertical="center"/>
    </xf>
    <xf numFmtId="174" fontId="8" fillId="0" borderId="2" xfId="39" applyNumberFormat="1" applyFont="1" applyBorder="1" applyAlignment="1">
      <alignment horizontal="right" vertical="center"/>
    </xf>
    <xf numFmtId="174" fontId="7" fillId="0" borderId="0" xfId="39" applyNumberFormat="1" applyFont="1" applyAlignment="1">
      <alignment horizontal="center" vertical="center"/>
    </xf>
    <xf numFmtId="170" fontId="9" fillId="0" borderId="0" xfId="39" applyNumberFormat="1" applyFont="1" applyAlignment="1">
      <alignment horizontal="center" vertical="center"/>
    </xf>
    <xf numFmtId="170" fontId="9" fillId="0" borderId="0" xfId="39" applyNumberFormat="1" applyFont="1" applyAlignment="1">
      <alignment horizontal="right" vertical="center"/>
    </xf>
    <xf numFmtId="164" fontId="7" fillId="0" borderId="0" xfId="40" applyNumberFormat="1" applyFont="1" applyAlignment="1">
      <alignment horizontal="left" vertical="center"/>
    </xf>
    <xf numFmtId="164" fontId="7" fillId="0" borderId="4" xfId="40" applyNumberFormat="1" applyFont="1" applyBorder="1" applyAlignment="1">
      <alignment vertical="center"/>
    </xf>
    <xf numFmtId="164" fontId="8" fillId="0" borderId="0" xfId="40" applyNumberFormat="1" applyFont="1" applyAlignment="1">
      <alignment horizontal="left" vertical="center"/>
    </xf>
    <xf numFmtId="164" fontId="7" fillId="0" borderId="0" xfId="39" applyNumberFormat="1" applyFont="1" applyAlignment="1">
      <alignment horizontal="right" vertical="center"/>
    </xf>
    <xf numFmtId="164" fontId="8" fillId="0" borderId="0" xfId="40" applyNumberFormat="1" applyFont="1" applyAlignment="1">
      <alignment horizontal="center" vertical="center" wrapText="1"/>
    </xf>
    <xf numFmtId="164" fontId="8" fillId="0" borderId="0" xfId="40" applyNumberFormat="1" applyFont="1" applyAlignment="1">
      <alignment vertical="center" wrapText="1"/>
    </xf>
    <xf numFmtId="164" fontId="7" fillId="0" borderId="0" xfId="40" applyNumberFormat="1" applyFont="1" applyAlignment="1">
      <alignment vertical="center"/>
    </xf>
    <xf numFmtId="164" fontId="7" fillId="0" borderId="0" xfId="40" applyNumberFormat="1" applyFont="1" applyAlignment="1">
      <alignment horizontal="left" vertical="center" wrapText="1"/>
    </xf>
    <xf numFmtId="164" fontId="8" fillId="0" borderId="1" xfId="40" applyNumberFormat="1" applyFont="1" applyBorder="1" applyAlignment="1">
      <alignment horizontal="right" vertical="center" wrapText="1"/>
    </xf>
    <xf numFmtId="164" fontId="8" fillId="0" borderId="3" xfId="40" applyNumberFormat="1" applyFont="1" applyBorder="1" applyAlignment="1">
      <alignment horizontal="right" vertical="center" wrapText="1"/>
    </xf>
    <xf numFmtId="164" fontId="8" fillId="0" borderId="2" xfId="40" applyNumberFormat="1" applyFont="1" applyBorder="1" applyAlignment="1">
      <alignment horizontal="right" vertical="center" wrapText="1"/>
    </xf>
    <xf numFmtId="164" fontId="9" fillId="0" borderId="0" xfId="40" applyNumberFormat="1" applyFont="1" applyAlignment="1">
      <alignment horizontal="left" vertical="center" wrapText="1"/>
    </xf>
    <xf numFmtId="164" fontId="9" fillId="0" borderId="1" xfId="40" applyNumberFormat="1" applyFont="1" applyBorder="1" applyAlignment="1">
      <alignment horizontal="center" vertical="center"/>
    </xf>
    <xf numFmtId="164" fontId="9" fillId="0" borderId="0" xfId="40" applyNumberFormat="1" applyFont="1" applyAlignment="1">
      <alignment horizontal="right" vertical="center"/>
    </xf>
    <xf numFmtId="164" fontId="9" fillId="0" borderId="0" xfId="40" applyNumberFormat="1" applyFont="1" applyAlignment="1">
      <alignment vertical="center"/>
    </xf>
    <xf numFmtId="164" fontId="9" fillId="0" borderId="0" xfId="40" applyNumberFormat="1" applyFont="1" applyAlignment="1">
      <alignment horizontal="center" vertical="center"/>
    </xf>
    <xf numFmtId="164" fontId="9" fillId="0" borderId="0" xfId="39" applyNumberFormat="1" applyFont="1" applyAlignment="1">
      <alignment horizontal="right" vertical="center"/>
    </xf>
    <xf numFmtId="164" fontId="9" fillId="0" borderId="1" xfId="40" applyNumberFormat="1" applyFont="1" applyBorder="1" applyAlignment="1">
      <alignment horizontal="right" vertical="center"/>
    </xf>
    <xf numFmtId="164" fontId="9" fillId="0" borderId="0" xfId="40" applyNumberFormat="1" applyFont="1" applyAlignment="1">
      <alignment horizontal="left" vertical="center"/>
    </xf>
    <xf numFmtId="0" fontId="9" fillId="0" borderId="0" xfId="39" applyFont="1" applyAlignment="1">
      <alignment vertical="center"/>
    </xf>
    <xf numFmtId="0" fontId="9" fillId="0" borderId="1" xfId="39" applyFont="1" applyBorder="1" applyAlignment="1">
      <alignment vertical="center"/>
    </xf>
    <xf numFmtId="0" fontId="11" fillId="0" borderId="0" xfId="40" applyFont="1" applyAlignment="1">
      <alignment vertical="center"/>
    </xf>
    <xf numFmtId="0" fontId="10" fillId="0" borderId="0" xfId="39" applyFont="1" applyAlignment="1">
      <alignment vertical="center"/>
    </xf>
    <xf numFmtId="0" fontId="11" fillId="0" borderId="0" xfId="39" applyFont="1" applyAlignment="1">
      <alignment vertical="center"/>
    </xf>
    <xf numFmtId="164" fontId="10" fillId="0" borderId="0" xfId="39" applyNumberFormat="1" applyFont="1" applyAlignment="1">
      <alignment horizontal="right" vertical="center"/>
    </xf>
    <xf numFmtId="0" fontId="11" fillId="0" borderId="0" xfId="39" applyFont="1" applyAlignment="1">
      <alignment vertical="center" wrapText="1"/>
    </xf>
    <xf numFmtId="0" fontId="10" fillId="0" borderId="0" xfId="39" applyFont="1" applyAlignment="1">
      <alignment horizontal="center" vertical="center" wrapText="1"/>
    </xf>
    <xf numFmtId="0" fontId="10" fillId="0" borderId="0" xfId="39" applyFont="1" applyAlignment="1">
      <alignment vertical="center" wrapText="1"/>
    </xf>
    <xf numFmtId="165" fontId="10" fillId="0" borderId="0" xfId="40" applyNumberFormat="1" applyFont="1" applyAlignment="1">
      <alignment vertical="center"/>
    </xf>
    <xf numFmtId="164" fontId="10" fillId="0" borderId="0" xfId="39" applyNumberFormat="1" applyFont="1" applyAlignment="1">
      <alignment vertical="center" wrapText="1"/>
    </xf>
    <xf numFmtId="0" fontId="9" fillId="0" borderId="1" xfId="39" applyFont="1" applyBorder="1" applyAlignment="1">
      <alignment vertical="center" wrapText="1"/>
    </xf>
    <xf numFmtId="0" fontId="9" fillId="0" borderId="0" xfId="39" applyFont="1" applyAlignment="1">
      <alignment vertical="center" wrapText="1"/>
    </xf>
    <xf numFmtId="0" fontId="11" fillId="0" borderId="1" xfId="39" applyFont="1" applyBorder="1" applyAlignment="1">
      <alignment vertical="center"/>
    </xf>
    <xf numFmtId="0" fontId="10" fillId="0" borderId="1" xfId="39" applyFont="1" applyBorder="1" applyAlignment="1">
      <alignment vertical="center"/>
    </xf>
    <xf numFmtId="164" fontId="10" fillId="0" borderId="1" xfId="39" applyNumberFormat="1" applyFont="1" applyBorder="1" applyAlignment="1">
      <alignment horizontal="right" vertical="center"/>
    </xf>
    <xf numFmtId="0" fontId="10" fillId="0" borderId="3" xfId="39" applyFont="1" applyBorder="1" applyAlignment="1">
      <alignment vertical="center"/>
    </xf>
    <xf numFmtId="38" fontId="10" fillId="0" borderId="3" xfId="40" applyNumberFormat="1" applyFont="1" applyBorder="1" applyAlignment="1">
      <alignment horizontal="center" vertical="center" wrapText="1"/>
    </xf>
    <xf numFmtId="0" fontId="10" fillId="0" borderId="3" xfId="40" applyFont="1" applyBorder="1" applyAlignment="1">
      <alignment vertical="center" wrapText="1"/>
    </xf>
    <xf numFmtId="0" fontId="11" fillId="0" borderId="3" xfId="40" applyFont="1" applyBorder="1" applyAlignment="1">
      <alignment vertical="center" wrapText="1"/>
    </xf>
    <xf numFmtId="164" fontId="11" fillId="0" borderId="3" xfId="40" applyNumberFormat="1" applyFont="1" applyBorder="1" applyAlignment="1">
      <alignment vertical="center" wrapText="1"/>
    </xf>
    <xf numFmtId="0" fontId="58" fillId="0" borderId="0" xfId="40" applyFont="1" applyAlignment="1">
      <alignment vertical="center"/>
    </xf>
    <xf numFmtId="168" fontId="58" fillId="0" borderId="0" xfId="40" applyNumberFormat="1" applyFont="1" applyAlignment="1">
      <alignment horizontal="center" vertical="center"/>
    </xf>
    <xf numFmtId="164" fontId="58" fillId="0" borderId="0" xfId="40" applyNumberFormat="1" applyFont="1" applyAlignment="1">
      <alignment horizontal="right" vertical="center"/>
    </xf>
    <xf numFmtId="0" fontId="7" fillId="0" borderId="0" xfId="39" applyFont="1" applyAlignment="1">
      <alignment vertical="center" wrapText="1"/>
    </xf>
    <xf numFmtId="0" fontId="7" fillId="0" borderId="0" xfId="39" applyFont="1" applyAlignment="1">
      <alignment horizontal="center" vertical="center"/>
    </xf>
    <xf numFmtId="0" fontId="7" fillId="0" borderId="3" xfId="39" applyFont="1" applyBorder="1" applyAlignment="1">
      <alignment horizontal="center" vertical="center"/>
    </xf>
    <xf numFmtId="0" fontId="8" fillId="0" borderId="0" xfId="39" applyFont="1" applyAlignment="1">
      <alignment horizontal="center" vertical="center" wrapText="1"/>
    </xf>
    <xf numFmtId="0" fontId="8" fillId="0" borderId="0" xfId="39" applyFont="1" applyAlignment="1">
      <alignment vertical="center" wrapText="1"/>
    </xf>
    <xf numFmtId="164" fontId="8" fillId="0" borderId="0" xfId="28" applyNumberFormat="1" applyFont="1" applyFill="1" applyAlignment="1">
      <alignment vertical="center" wrapText="1"/>
    </xf>
    <xf numFmtId="0" fontId="8" fillId="0" borderId="0" xfId="39" applyFont="1" applyAlignment="1">
      <alignment horizontal="center" vertical="center"/>
    </xf>
    <xf numFmtId="38" fontId="8" fillId="0" borderId="0" xfId="39" applyNumberFormat="1" applyFont="1" applyAlignment="1">
      <alignment horizontal="center" vertical="center" wrapText="1"/>
    </xf>
    <xf numFmtId="164" fontId="8" fillId="0" borderId="3" xfId="28" applyNumberFormat="1" applyFont="1" applyFill="1" applyBorder="1" applyAlignment="1">
      <alignment vertical="center" wrapText="1"/>
    </xf>
    <xf numFmtId="164" fontId="8" fillId="0" borderId="0" xfId="28" applyNumberFormat="1" applyFont="1" applyFill="1" applyBorder="1" applyAlignment="1">
      <alignment vertical="center" wrapText="1"/>
    </xf>
    <xf numFmtId="164" fontId="8" fillId="0" borderId="1" xfId="39" applyNumberFormat="1" applyFont="1" applyBorder="1" applyAlignment="1">
      <alignment vertical="center" wrapText="1"/>
    </xf>
    <xf numFmtId="164" fontId="8" fillId="0" borderId="0" xfId="39" applyNumberFormat="1" applyFont="1" applyAlignment="1">
      <alignment vertical="center" wrapText="1"/>
    </xf>
    <xf numFmtId="164" fontId="7" fillId="0" borderId="1" xfId="39" applyNumberFormat="1" applyFont="1" applyBorder="1" applyAlignment="1">
      <alignment horizontal="right" vertical="center"/>
    </xf>
    <xf numFmtId="38" fontId="8" fillId="0" borderId="0" xfId="40" applyNumberFormat="1" applyFont="1" applyAlignment="1">
      <alignment horizontal="center" vertical="center" wrapText="1"/>
    </xf>
    <xf numFmtId="164" fontId="8" fillId="0" borderId="0" xfId="28" applyNumberFormat="1" applyFont="1" applyFill="1" applyAlignment="1">
      <alignment horizontal="right" vertical="center" wrapText="1"/>
    </xf>
    <xf numFmtId="0" fontId="8" fillId="0" borderId="0" xfId="40" applyFont="1" applyAlignment="1">
      <alignment vertical="center" wrapText="1"/>
    </xf>
    <xf numFmtId="164" fontId="8" fillId="0" borderId="1" xfId="28" applyNumberFormat="1" applyFont="1" applyFill="1" applyBorder="1" applyAlignment="1">
      <alignment vertical="center" wrapText="1"/>
    </xf>
    <xf numFmtId="165" fontId="7" fillId="0" borderId="0" xfId="40" applyNumberFormat="1" applyFont="1" applyAlignment="1">
      <alignment horizontal="left" vertical="center"/>
    </xf>
    <xf numFmtId="166" fontId="8" fillId="0" borderId="1" xfId="28" applyNumberFormat="1" applyFont="1" applyFill="1" applyBorder="1" applyAlignment="1">
      <alignment horizontal="right" vertical="center" wrapText="1"/>
    </xf>
    <xf numFmtId="167" fontId="8" fillId="0" borderId="1" xfId="28" applyNumberFormat="1" applyFont="1" applyFill="1" applyBorder="1" applyAlignment="1">
      <alignment horizontal="right" vertical="center" wrapText="1"/>
    </xf>
    <xf numFmtId="164" fontId="8" fillId="0" borderId="2" xfId="28" applyNumberFormat="1" applyFont="1" applyFill="1" applyBorder="1" applyAlignment="1">
      <alignment vertical="center" wrapText="1"/>
    </xf>
    <xf numFmtId="164" fontId="7" fillId="0" borderId="0" xfId="40" applyNumberFormat="1" applyFont="1" applyAlignment="1">
      <alignment horizontal="center" vertical="center"/>
    </xf>
    <xf numFmtId="164" fontId="7" fillId="0" borderId="1" xfId="40" applyNumberFormat="1" applyFont="1" applyBorder="1" applyAlignment="1">
      <alignment horizontal="center" vertical="center"/>
    </xf>
    <xf numFmtId="0" fontId="8" fillId="0" borderId="0" xfId="40" applyFont="1" applyAlignment="1">
      <alignment horizontal="left" vertical="center"/>
    </xf>
    <xf numFmtId="165" fontId="8" fillId="0" borderId="0" xfId="40" applyNumberFormat="1" applyFont="1" applyAlignment="1">
      <alignment horizontal="center" vertical="center"/>
    </xf>
    <xf numFmtId="164" fontId="7" fillId="0" borderId="5" xfId="40" applyNumberFormat="1" applyFont="1" applyBorder="1" applyAlignment="1">
      <alignment horizontal="center" vertical="center"/>
    </xf>
    <xf numFmtId="164" fontId="7" fillId="0" borderId="20" xfId="40" applyNumberFormat="1" applyFont="1" applyBorder="1" applyAlignment="1">
      <alignment horizontal="center" vertical="center"/>
    </xf>
    <xf numFmtId="164" fontId="9" fillId="0" borderId="1" xfId="40" applyNumberFormat="1" applyFont="1" applyBorder="1" applyAlignment="1">
      <alignment horizontal="center" vertical="center"/>
    </xf>
    <xf numFmtId="164" fontId="9" fillId="0" borderId="5" xfId="40" applyNumberFormat="1" applyFont="1" applyBorder="1" applyAlignment="1">
      <alignment horizontal="center" vertical="center"/>
    </xf>
    <xf numFmtId="43" fontId="9" fillId="0" borderId="20" xfId="28" applyFont="1" applyFill="1" applyBorder="1" applyAlignment="1">
      <alignment horizontal="center" vertical="center"/>
    </xf>
    <xf numFmtId="164" fontId="9" fillId="0" borderId="3" xfId="40" applyNumberFormat="1" applyFont="1" applyBorder="1" applyAlignment="1">
      <alignment horizontal="center" vertical="center"/>
    </xf>
    <xf numFmtId="0" fontId="6" fillId="0" borderId="0" xfId="40" applyFont="1" applyAlignment="1">
      <alignment vertical="center"/>
    </xf>
    <xf numFmtId="164" fontId="6" fillId="0" borderId="0" xfId="40" applyNumberFormat="1" applyFont="1" applyAlignment="1">
      <alignment horizontal="right" vertical="center"/>
    </xf>
    <xf numFmtId="0" fontId="6" fillId="0" borderId="1" xfId="40" applyFont="1" applyBorder="1" applyAlignment="1">
      <alignment vertical="center"/>
    </xf>
    <xf numFmtId="164" fontId="6" fillId="0" borderId="1" xfId="40" applyNumberFormat="1" applyFont="1" applyBorder="1" applyAlignment="1">
      <alignment horizontal="right" vertical="center"/>
    </xf>
    <xf numFmtId="165" fontId="6" fillId="0" borderId="0" xfId="40" applyNumberFormat="1" applyFont="1" applyAlignment="1">
      <alignment horizontal="center" vertical="center"/>
    </xf>
    <xf numFmtId="165" fontId="6" fillId="0" borderId="0" xfId="40" applyNumberFormat="1" applyFont="1" applyAlignment="1">
      <alignment vertical="center"/>
    </xf>
    <xf numFmtId="38" fontId="6" fillId="0" borderId="0" xfId="40" applyNumberFormat="1" applyFont="1" applyAlignment="1">
      <alignment vertical="center"/>
    </xf>
    <xf numFmtId="38" fontId="6" fillId="0" borderId="0" xfId="39" applyNumberFormat="1" applyFont="1" applyAlignment="1">
      <alignment horizontal="center" vertical="center"/>
    </xf>
    <xf numFmtId="38" fontId="6" fillId="0" borderId="0" xfId="40" applyNumberFormat="1" applyFont="1" applyAlignment="1">
      <alignment horizontal="center" vertical="center"/>
    </xf>
    <xf numFmtId="38" fontId="6" fillId="0" borderId="1" xfId="40" applyNumberFormat="1" applyFont="1" applyBorder="1" applyAlignment="1">
      <alignment vertical="center"/>
    </xf>
    <xf numFmtId="38" fontId="6" fillId="0" borderId="1" xfId="40" applyNumberFormat="1" applyFont="1" applyBorder="1" applyAlignment="1">
      <alignment horizontal="center" vertical="center"/>
    </xf>
    <xf numFmtId="0" fontId="6" fillId="0" borderId="0" xfId="40" applyFont="1" applyAlignment="1">
      <alignment horizontal="center" vertical="center" wrapText="1"/>
    </xf>
    <xf numFmtId="168" fontId="6" fillId="0" borderId="0" xfId="40" applyNumberFormat="1" applyFont="1" applyAlignment="1">
      <alignment horizontal="center" vertical="center"/>
    </xf>
    <xf numFmtId="164" fontId="6" fillId="0" borderId="0" xfId="40" applyNumberFormat="1" applyFont="1" applyAlignment="1">
      <alignment horizontal="center" vertical="center"/>
    </xf>
    <xf numFmtId="168" fontId="6" fillId="0" borderId="1" xfId="40" applyNumberFormat="1" applyFont="1" applyBorder="1" applyAlignment="1">
      <alignment horizontal="center" vertical="center"/>
    </xf>
    <xf numFmtId="164" fontId="6" fillId="0" borderId="1" xfId="40" applyNumberFormat="1" applyFont="1" applyBorder="1" applyAlignment="1">
      <alignment horizontal="center" vertical="center"/>
    </xf>
    <xf numFmtId="37" fontId="6" fillId="0" borderId="1" xfId="40" applyNumberFormat="1" applyFont="1" applyBorder="1" applyAlignment="1">
      <alignment vertical="center"/>
    </xf>
    <xf numFmtId="37" fontId="6" fillId="0" borderId="1" xfId="40" applyNumberFormat="1" applyFont="1" applyBorder="1" applyAlignment="1">
      <alignment horizontal="center" vertical="center"/>
    </xf>
    <xf numFmtId="0" fontId="6" fillId="0" borderId="0" xfId="39" applyFont="1" applyAlignment="1">
      <alignment horizontal="left" vertical="center"/>
    </xf>
    <xf numFmtId="168" fontId="6" fillId="0" borderId="0" xfId="39" applyNumberFormat="1" applyFont="1" applyAlignment="1">
      <alignment horizontal="center" vertical="center"/>
    </xf>
    <xf numFmtId="171" fontId="6" fillId="0" borderId="0" xfId="40" applyNumberFormat="1" applyFont="1" applyAlignment="1">
      <alignment horizontal="right" vertical="center"/>
    </xf>
    <xf numFmtId="170" fontId="6" fillId="0" borderId="0" xfId="39" applyNumberFormat="1" applyFont="1" applyAlignment="1">
      <alignment horizontal="right" vertical="center"/>
    </xf>
    <xf numFmtId="164" fontId="6" fillId="0" borderId="0" xfId="40" applyNumberFormat="1" applyFont="1" applyAlignment="1">
      <alignment horizontal="right" vertical="center" wrapText="1"/>
    </xf>
    <xf numFmtId="164" fontId="6" fillId="0" borderId="0" xfId="40" applyNumberFormat="1" applyFont="1" applyAlignment="1">
      <alignment vertical="center"/>
    </xf>
    <xf numFmtId="164" fontId="6" fillId="0" borderId="0" xfId="40" applyNumberFormat="1" applyFont="1" applyAlignment="1">
      <alignment horizontal="left" vertical="center"/>
    </xf>
    <xf numFmtId="164" fontId="6" fillId="0" borderId="0" xfId="40" applyNumberFormat="1" applyFont="1" applyAlignment="1">
      <alignment vertical="center" wrapText="1"/>
    </xf>
    <xf numFmtId="164" fontId="6" fillId="0" borderId="3" xfId="40" applyNumberFormat="1" applyFont="1" applyBorder="1" applyAlignment="1">
      <alignment horizontal="right" vertical="center" wrapText="1"/>
    </xf>
    <xf numFmtId="164" fontId="6" fillId="0" borderId="2" xfId="40" applyNumberFormat="1" applyFont="1" applyBorder="1" applyAlignment="1">
      <alignment horizontal="right" vertical="center" wrapText="1"/>
    </xf>
    <xf numFmtId="0" fontId="6" fillId="0" borderId="0" xfId="39" applyFont="1" applyAlignment="1">
      <alignment vertical="center"/>
    </xf>
    <xf numFmtId="164" fontId="6" fillId="0" borderId="0" xfId="39" applyNumberFormat="1" applyFont="1" applyAlignment="1">
      <alignment horizontal="right" vertical="center"/>
    </xf>
    <xf numFmtId="0" fontId="6" fillId="0" borderId="1" xfId="39" applyFont="1" applyBorder="1" applyAlignment="1">
      <alignment vertical="center"/>
    </xf>
    <xf numFmtId="164" fontId="6" fillId="0" borderId="1" xfId="39" applyNumberFormat="1" applyFont="1" applyBorder="1" applyAlignment="1">
      <alignment horizontal="right" vertical="center"/>
    </xf>
    <xf numFmtId="0" fontId="6" fillId="0" borderId="1" xfId="39" applyFont="1" applyBorder="1" applyAlignment="1">
      <alignment vertical="center" wrapText="1"/>
    </xf>
    <xf numFmtId="0" fontId="6" fillId="0" borderId="1" xfId="39" applyFont="1" applyBorder="1" applyAlignment="1">
      <alignment horizontal="center" vertical="center" wrapText="1"/>
    </xf>
    <xf numFmtId="164" fontId="6" fillId="0" borderId="1" xfId="39" applyNumberFormat="1" applyFont="1" applyBorder="1" applyAlignment="1">
      <alignment vertical="center" wrapText="1"/>
    </xf>
    <xf numFmtId="38" fontId="6" fillId="0" borderId="3" xfId="40" applyNumberFormat="1" applyFont="1" applyBorder="1" applyAlignment="1">
      <alignment vertical="center"/>
    </xf>
  </cellXfs>
  <cellStyles count="507">
    <cellStyle name="20% - Accent1" xfId="1" builtinId="30" customBuiltin="1"/>
    <cellStyle name="20% - Accent1 2" xfId="179" xr:uid="{00000000-0005-0000-0000-000001000000}"/>
    <cellStyle name="20% - Accent1 2 2" xfId="427" xr:uid="{00000000-0005-0000-0000-000002000000}"/>
    <cellStyle name="20% - Accent1 3" xfId="298" xr:uid="{00000000-0005-0000-0000-000003000000}"/>
    <cellStyle name="20% - Accent2" xfId="2" builtinId="34" customBuiltin="1"/>
    <cellStyle name="20% - Accent2 2" xfId="181" xr:uid="{00000000-0005-0000-0000-000005000000}"/>
    <cellStyle name="20% - Accent2 2 2" xfId="429" xr:uid="{00000000-0005-0000-0000-000006000000}"/>
    <cellStyle name="20% - Accent2 3" xfId="299" xr:uid="{00000000-0005-0000-0000-000007000000}"/>
    <cellStyle name="20% - Accent3" xfId="3" builtinId="38" customBuiltin="1"/>
    <cellStyle name="20% - Accent3 2" xfId="183" xr:uid="{00000000-0005-0000-0000-000009000000}"/>
    <cellStyle name="20% - Accent3 2 2" xfId="431" xr:uid="{00000000-0005-0000-0000-00000A000000}"/>
    <cellStyle name="20% - Accent3 3" xfId="300" xr:uid="{00000000-0005-0000-0000-00000B000000}"/>
    <cellStyle name="20% - Accent4" xfId="4" builtinId="42" customBuiltin="1"/>
    <cellStyle name="20% - Accent4 2" xfId="185" xr:uid="{00000000-0005-0000-0000-00000D000000}"/>
    <cellStyle name="20% - Accent4 2 2" xfId="433" xr:uid="{00000000-0005-0000-0000-00000E000000}"/>
    <cellStyle name="20% - Accent4 3" xfId="301" xr:uid="{00000000-0005-0000-0000-00000F000000}"/>
    <cellStyle name="20% - Accent5" xfId="5" builtinId="46" customBuiltin="1"/>
    <cellStyle name="20% - Accent5 2" xfId="187" xr:uid="{00000000-0005-0000-0000-000011000000}"/>
    <cellStyle name="20% - Accent5 2 2" xfId="435" xr:uid="{00000000-0005-0000-0000-000012000000}"/>
    <cellStyle name="20% - Accent5 3" xfId="302" xr:uid="{00000000-0005-0000-0000-000013000000}"/>
    <cellStyle name="20% - Accent6" xfId="6" builtinId="50" customBuiltin="1"/>
    <cellStyle name="20% - Accent6 2" xfId="189" xr:uid="{00000000-0005-0000-0000-000015000000}"/>
    <cellStyle name="20% - Accent6 2 2" xfId="437" xr:uid="{00000000-0005-0000-0000-000016000000}"/>
    <cellStyle name="20% - Accent6 3" xfId="303" xr:uid="{00000000-0005-0000-0000-000017000000}"/>
    <cellStyle name="40% - Accent1" xfId="7" builtinId="31" customBuiltin="1"/>
    <cellStyle name="40% - Accent1 2" xfId="180" xr:uid="{00000000-0005-0000-0000-000019000000}"/>
    <cellStyle name="40% - Accent1 2 2" xfId="428" xr:uid="{00000000-0005-0000-0000-00001A000000}"/>
    <cellStyle name="40% - Accent1 3" xfId="304" xr:uid="{00000000-0005-0000-0000-00001B000000}"/>
    <cellStyle name="40% - Accent2" xfId="8" builtinId="35" customBuiltin="1"/>
    <cellStyle name="40% - Accent2 2" xfId="182" xr:uid="{00000000-0005-0000-0000-00001D000000}"/>
    <cellStyle name="40% - Accent2 2 2" xfId="430" xr:uid="{00000000-0005-0000-0000-00001E000000}"/>
    <cellStyle name="40% - Accent2 3" xfId="305" xr:uid="{00000000-0005-0000-0000-00001F000000}"/>
    <cellStyle name="40% - Accent3" xfId="9" builtinId="39" customBuiltin="1"/>
    <cellStyle name="40% - Accent3 2" xfId="184" xr:uid="{00000000-0005-0000-0000-000021000000}"/>
    <cellStyle name="40% - Accent3 2 2" xfId="432" xr:uid="{00000000-0005-0000-0000-000022000000}"/>
    <cellStyle name="40% - Accent3 3" xfId="306" xr:uid="{00000000-0005-0000-0000-000023000000}"/>
    <cellStyle name="40% - Accent4" xfId="10" builtinId="43" customBuiltin="1"/>
    <cellStyle name="40% - Accent4 2" xfId="186" xr:uid="{00000000-0005-0000-0000-000025000000}"/>
    <cellStyle name="40% - Accent4 2 2" xfId="434" xr:uid="{00000000-0005-0000-0000-000026000000}"/>
    <cellStyle name="40% - Accent4 3" xfId="307" xr:uid="{00000000-0005-0000-0000-000027000000}"/>
    <cellStyle name="40% - Accent5" xfId="11" builtinId="47" customBuiltin="1"/>
    <cellStyle name="40% - Accent5 2" xfId="188" xr:uid="{00000000-0005-0000-0000-000029000000}"/>
    <cellStyle name="40% - Accent5 2 2" xfId="436" xr:uid="{00000000-0005-0000-0000-00002A000000}"/>
    <cellStyle name="40% - Accent5 3" xfId="308" xr:uid="{00000000-0005-0000-0000-00002B000000}"/>
    <cellStyle name="40% - Accent6" xfId="12" builtinId="51" customBuiltin="1"/>
    <cellStyle name="40% - Accent6 2" xfId="190" xr:uid="{00000000-0005-0000-0000-00002D000000}"/>
    <cellStyle name="40% - Accent6 2 2" xfId="438" xr:uid="{00000000-0005-0000-0000-00002E000000}"/>
    <cellStyle name="40% - Accent6 3" xfId="309" xr:uid="{00000000-0005-0000-0000-00002F000000}"/>
    <cellStyle name="60% - Accent1" xfId="13" builtinId="32" customBuiltin="1"/>
    <cellStyle name="60% - Accent1 2" xfId="192" xr:uid="{00000000-0005-0000-0000-000031000000}"/>
    <cellStyle name="60% - Accent2" xfId="14" builtinId="36" customBuiltin="1"/>
    <cellStyle name="60% - Accent2 2" xfId="193" xr:uid="{00000000-0005-0000-0000-000033000000}"/>
    <cellStyle name="60% - Accent3" xfId="15" builtinId="40" customBuiltin="1"/>
    <cellStyle name="60% - Accent3 2" xfId="194" xr:uid="{00000000-0005-0000-0000-000035000000}"/>
    <cellStyle name="60% - Accent4" xfId="16" builtinId="44" customBuiltin="1"/>
    <cellStyle name="60% - Accent4 2" xfId="195" xr:uid="{00000000-0005-0000-0000-000037000000}"/>
    <cellStyle name="60% - Accent5" xfId="17" builtinId="48" customBuiltin="1"/>
    <cellStyle name="60% - Accent5 2" xfId="196" xr:uid="{00000000-0005-0000-0000-000039000000}"/>
    <cellStyle name="60% - Accent6" xfId="18" builtinId="52" customBuiltin="1"/>
    <cellStyle name="60% - Accent6 2" xfId="197" xr:uid="{00000000-0005-0000-0000-00003B000000}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10" xfId="500" xr:uid="{00000000-0005-0000-0000-000046000000}"/>
    <cellStyle name="Comma 10 14 2 2 2" xfId="145" xr:uid="{00000000-0005-0000-0000-000047000000}"/>
    <cellStyle name="Comma 10 14 2 2 2 2" xfId="252" xr:uid="{00000000-0005-0000-0000-000048000000}"/>
    <cellStyle name="Comma 10 18 2" xfId="90" xr:uid="{00000000-0005-0000-0000-000049000000}"/>
    <cellStyle name="Comma 10 18 2 2" xfId="92" xr:uid="{00000000-0005-0000-0000-00004A000000}"/>
    <cellStyle name="Comma 10 18 2 2 2" xfId="217" xr:uid="{00000000-0005-0000-0000-00004B000000}"/>
    <cellStyle name="Comma 10 18 2 3" xfId="215" xr:uid="{00000000-0005-0000-0000-00004C000000}"/>
    <cellStyle name="Comma 10 18 4" xfId="83" xr:uid="{00000000-0005-0000-0000-00004D000000}"/>
    <cellStyle name="Comma 10 18 4 2" xfId="211" xr:uid="{00000000-0005-0000-0000-00004E000000}"/>
    <cellStyle name="Comma 10 18 6" xfId="126" xr:uid="{00000000-0005-0000-0000-00004F000000}"/>
    <cellStyle name="Comma 10 18 6 2" xfId="237" xr:uid="{00000000-0005-0000-0000-000050000000}"/>
    <cellStyle name="Comma 10 19" xfId="157" xr:uid="{00000000-0005-0000-0000-000051000000}"/>
    <cellStyle name="Comma 10 19 2" xfId="262" xr:uid="{00000000-0005-0000-0000-000052000000}"/>
    <cellStyle name="Comma 10 19 2 2" xfId="485" xr:uid="{00000000-0005-0000-0000-000053000000}"/>
    <cellStyle name="Comma 10 19 3" xfId="418" xr:uid="{00000000-0005-0000-0000-000054000000}"/>
    <cellStyle name="Comma 10 20" xfId="162" xr:uid="{00000000-0005-0000-0000-000055000000}"/>
    <cellStyle name="Comma 10 20 2" xfId="266" xr:uid="{00000000-0005-0000-0000-000056000000}"/>
    <cellStyle name="Comma 10 21" xfId="142" xr:uid="{00000000-0005-0000-0000-000057000000}"/>
    <cellStyle name="Comma 10 21 2" xfId="250" xr:uid="{00000000-0005-0000-0000-000058000000}"/>
    <cellStyle name="Comma 10 26" xfId="164" xr:uid="{00000000-0005-0000-0000-000059000000}"/>
    <cellStyle name="Comma 10 26 2" xfId="268" xr:uid="{00000000-0005-0000-0000-00005A000000}"/>
    <cellStyle name="Comma 10 26 2 2" xfId="488" xr:uid="{00000000-0005-0000-0000-00005B000000}"/>
    <cellStyle name="Comma 10 26 3" xfId="421" xr:uid="{00000000-0005-0000-0000-00005C000000}"/>
    <cellStyle name="Comma 10 7 10 2" xfId="135" xr:uid="{00000000-0005-0000-0000-00005D000000}"/>
    <cellStyle name="Comma 10 7 10 2 2" xfId="246" xr:uid="{00000000-0005-0000-0000-00005E000000}"/>
    <cellStyle name="Comma 111" xfId="322" xr:uid="{00000000-0005-0000-0000-00005F000000}"/>
    <cellStyle name="Comma 12 2 12" xfId="128" xr:uid="{00000000-0005-0000-0000-000060000000}"/>
    <cellStyle name="Comma 12 2 12 2" xfId="239" xr:uid="{00000000-0005-0000-0000-000061000000}"/>
    <cellStyle name="Comma 12 2 12 2 2" xfId="467" xr:uid="{00000000-0005-0000-0000-000062000000}"/>
    <cellStyle name="Comma 12 2 12 3" xfId="399" xr:uid="{00000000-0005-0000-0000-000063000000}"/>
    <cellStyle name="Comma 12 2 13" xfId="132" xr:uid="{00000000-0005-0000-0000-000064000000}"/>
    <cellStyle name="Comma 12 2 13 2" xfId="243" xr:uid="{00000000-0005-0000-0000-000065000000}"/>
    <cellStyle name="Comma 12 2 13 2 2" xfId="471" xr:uid="{00000000-0005-0000-0000-000066000000}"/>
    <cellStyle name="Comma 12 2 13 3" xfId="403" xr:uid="{00000000-0005-0000-0000-000067000000}"/>
    <cellStyle name="Comma 12 21" xfId="137" xr:uid="{00000000-0005-0000-0000-000068000000}"/>
    <cellStyle name="Comma 12 21 2" xfId="247" xr:uid="{00000000-0005-0000-0000-000069000000}"/>
    <cellStyle name="Comma 12 21 2 2" xfId="474" xr:uid="{00000000-0005-0000-0000-00006A000000}"/>
    <cellStyle name="Comma 12 21 3" xfId="406" xr:uid="{00000000-0005-0000-0000-00006B000000}"/>
    <cellStyle name="Comma 14 10" xfId="67" xr:uid="{00000000-0005-0000-0000-00006C000000}"/>
    <cellStyle name="Comma 14 10 2" xfId="206" xr:uid="{00000000-0005-0000-0000-00006D000000}"/>
    <cellStyle name="Comma 14 10 6" xfId="73" xr:uid="{00000000-0005-0000-0000-00006E000000}"/>
    <cellStyle name="Comma 14 10 6 2" xfId="207" xr:uid="{00000000-0005-0000-0000-00006F000000}"/>
    <cellStyle name="Comma 16 16" xfId="160" xr:uid="{00000000-0005-0000-0000-000070000000}"/>
    <cellStyle name="Comma 16 16 2" xfId="265" xr:uid="{00000000-0005-0000-0000-000071000000}"/>
    <cellStyle name="Comma 164" xfId="99" xr:uid="{00000000-0005-0000-0000-000072000000}"/>
    <cellStyle name="Comma 164 2" xfId="220" xr:uid="{00000000-0005-0000-0000-000073000000}"/>
    <cellStyle name="Comma 164 2 2" xfId="453" xr:uid="{00000000-0005-0000-0000-000074000000}"/>
    <cellStyle name="Comma 164 3" xfId="384" xr:uid="{00000000-0005-0000-0000-000075000000}"/>
    <cellStyle name="Comma 164 4" xfId="104" xr:uid="{00000000-0005-0000-0000-000076000000}"/>
    <cellStyle name="Comma 164 4 2" xfId="224" xr:uid="{00000000-0005-0000-0000-000077000000}"/>
    <cellStyle name="Comma 164 4 2 2" xfId="457" xr:uid="{00000000-0005-0000-0000-000078000000}"/>
    <cellStyle name="Comma 164 4 3" xfId="388" xr:uid="{00000000-0005-0000-0000-000079000000}"/>
    <cellStyle name="Comma 178 2" xfId="86" xr:uid="{00000000-0005-0000-0000-00007A000000}"/>
    <cellStyle name="Comma 178 2 2" xfId="213" xr:uid="{00000000-0005-0000-0000-00007B000000}"/>
    <cellStyle name="Comma 182" xfId="170" xr:uid="{00000000-0005-0000-0000-00007C000000}"/>
    <cellStyle name="Comma 182 2" xfId="272" xr:uid="{00000000-0005-0000-0000-00007D000000}"/>
    <cellStyle name="Comma 186 2" xfId="147" xr:uid="{00000000-0005-0000-0000-00007E000000}"/>
    <cellStyle name="Comma 186 2 2" xfId="253" xr:uid="{00000000-0005-0000-0000-00007F000000}"/>
    <cellStyle name="Comma 186 2 2 2" xfId="477" xr:uid="{00000000-0005-0000-0000-000080000000}"/>
    <cellStyle name="Comma 186 2 3" xfId="410" xr:uid="{00000000-0005-0000-0000-000081000000}"/>
    <cellStyle name="Comma 188 2" xfId="65" xr:uid="{00000000-0005-0000-0000-000082000000}"/>
    <cellStyle name="Comma 188 2 2" xfId="205" xr:uid="{00000000-0005-0000-0000-000083000000}"/>
    <cellStyle name="Comma 189 2 2 2" xfId="140" xr:uid="{00000000-0005-0000-0000-000084000000}"/>
    <cellStyle name="Comma 189 2 2 2 2" xfId="248" xr:uid="{00000000-0005-0000-0000-000085000000}"/>
    <cellStyle name="Comma 189 2 2 2 2 2" xfId="475" xr:uid="{00000000-0005-0000-0000-000086000000}"/>
    <cellStyle name="Comma 189 2 2 2 3" xfId="407" xr:uid="{00000000-0005-0000-0000-000087000000}"/>
    <cellStyle name="Comma 19 15" xfId="129" xr:uid="{00000000-0005-0000-0000-000088000000}"/>
    <cellStyle name="Comma 19 15 2" xfId="240" xr:uid="{00000000-0005-0000-0000-000089000000}"/>
    <cellStyle name="Comma 19 15 2 2" xfId="468" xr:uid="{00000000-0005-0000-0000-00008A000000}"/>
    <cellStyle name="Comma 19 15 3" xfId="400" xr:uid="{00000000-0005-0000-0000-00008B000000}"/>
    <cellStyle name="Comma 19 17" xfId="133" xr:uid="{00000000-0005-0000-0000-00008C000000}"/>
    <cellStyle name="Comma 19 17 2" xfId="244" xr:uid="{00000000-0005-0000-0000-00008D000000}"/>
    <cellStyle name="Comma 19 17 2 2" xfId="472" xr:uid="{00000000-0005-0000-0000-00008E000000}"/>
    <cellStyle name="Comma 19 17 3" xfId="404" xr:uid="{00000000-0005-0000-0000-00008F000000}"/>
    <cellStyle name="Comma 190" xfId="109" xr:uid="{00000000-0005-0000-0000-000090000000}"/>
    <cellStyle name="Comma 190 2" xfId="227" xr:uid="{00000000-0005-0000-0000-000091000000}"/>
    <cellStyle name="Comma 190 2 2" xfId="459" xr:uid="{00000000-0005-0000-0000-000092000000}"/>
    <cellStyle name="Comma 190 3" xfId="390" xr:uid="{00000000-0005-0000-0000-000093000000}"/>
    <cellStyle name="Comma 191" xfId="64" xr:uid="{00000000-0005-0000-0000-000094000000}"/>
    <cellStyle name="Comma 191 2" xfId="204" xr:uid="{00000000-0005-0000-0000-000095000000}"/>
    <cellStyle name="Comma 191 2 2" xfId="448" xr:uid="{00000000-0005-0000-0000-000096000000}"/>
    <cellStyle name="Comma 191 3" xfId="379" xr:uid="{00000000-0005-0000-0000-000097000000}"/>
    <cellStyle name="Comma 195" xfId="91" xr:uid="{00000000-0005-0000-0000-000098000000}"/>
    <cellStyle name="Comma 195 2" xfId="216" xr:uid="{00000000-0005-0000-0000-000099000000}"/>
    <cellStyle name="Comma 195 2 2" xfId="450" xr:uid="{00000000-0005-0000-0000-00009A000000}"/>
    <cellStyle name="Comma 195 3" xfId="381" xr:uid="{00000000-0005-0000-0000-00009B000000}"/>
    <cellStyle name="Comma 2" xfId="29" xr:uid="{00000000-0005-0000-0000-00009C000000}"/>
    <cellStyle name="Comma 2 15" xfId="123" xr:uid="{00000000-0005-0000-0000-00009D000000}"/>
    <cellStyle name="Comma 2 2" xfId="51" xr:uid="{00000000-0005-0000-0000-00009E000000}"/>
    <cellStyle name="Comma 2 2 2" xfId="324" xr:uid="{00000000-0005-0000-0000-00009F000000}"/>
    <cellStyle name="Comma 2 2 3" xfId="445" xr:uid="{00000000-0005-0000-0000-0000A0000000}"/>
    <cellStyle name="Comma 2 2 4" xfId="312" xr:uid="{00000000-0005-0000-0000-0000A1000000}"/>
    <cellStyle name="Comma 2 3" xfId="199" xr:uid="{00000000-0005-0000-0000-0000A2000000}"/>
    <cellStyle name="Comma 2 3 2" xfId="441" xr:uid="{00000000-0005-0000-0000-0000A3000000}"/>
    <cellStyle name="Comma 2 3 3" xfId="323" xr:uid="{00000000-0005-0000-0000-0000A4000000}"/>
    <cellStyle name="Comma 2 30 4" xfId="85" xr:uid="{00000000-0005-0000-0000-0000A5000000}"/>
    <cellStyle name="Comma 2 30 4 2" xfId="212" xr:uid="{00000000-0005-0000-0000-0000A6000000}"/>
    <cellStyle name="Comma 2 31 2" xfId="148" xr:uid="{00000000-0005-0000-0000-0000A7000000}"/>
    <cellStyle name="Comma 2 31 2 2" xfId="254" xr:uid="{00000000-0005-0000-0000-0000A8000000}"/>
    <cellStyle name="Comma 2 4" xfId="276" xr:uid="{00000000-0005-0000-0000-0000A9000000}"/>
    <cellStyle name="Comma 2 4 12" xfId="144" xr:uid="{00000000-0005-0000-0000-0000AA000000}"/>
    <cellStyle name="Comma 2 4 12 2" xfId="251" xr:uid="{00000000-0005-0000-0000-0000AB000000}"/>
    <cellStyle name="Comma 2 4 2" xfId="369" xr:uid="{00000000-0005-0000-0000-0000AC000000}"/>
    <cellStyle name="Comma 2 43" xfId="125" xr:uid="{00000000-0005-0000-0000-0000AD000000}"/>
    <cellStyle name="Comma 2 43 2" xfId="236" xr:uid="{00000000-0005-0000-0000-0000AE000000}"/>
    <cellStyle name="Comma 2 46" xfId="122" xr:uid="{00000000-0005-0000-0000-0000AF000000}"/>
    <cellStyle name="Comma 2 46 2" xfId="235" xr:uid="{00000000-0005-0000-0000-0000B0000000}"/>
    <cellStyle name="Comma 2 46 2 2" xfId="465" xr:uid="{00000000-0005-0000-0000-0000B1000000}"/>
    <cellStyle name="Comma 2 46 3" xfId="396" xr:uid="{00000000-0005-0000-0000-0000B2000000}"/>
    <cellStyle name="Comma 2 5" xfId="311" xr:uid="{00000000-0005-0000-0000-0000B3000000}"/>
    <cellStyle name="Comma 2 7" xfId="287" xr:uid="{00000000-0005-0000-0000-0000B4000000}"/>
    <cellStyle name="Comma 2 7 2" xfId="326" xr:uid="{00000000-0005-0000-0000-0000B5000000}"/>
    <cellStyle name="Comma 2 7 3" xfId="325" xr:uid="{00000000-0005-0000-0000-0000B6000000}"/>
    <cellStyle name="Comma 210" xfId="101" xr:uid="{00000000-0005-0000-0000-0000B7000000}"/>
    <cellStyle name="Comma 210 2" xfId="222" xr:uid="{00000000-0005-0000-0000-0000B8000000}"/>
    <cellStyle name="Comma 210 2 2" xfId="455" xr:uid="{00000000-0005-0000-0000-0000B9000000}"/>
    <cellStyle name="Comma 210 3" xfId="386" xr:uid="{00000000-0005-0000-0000-0000BA000000}"/>
    <cellStyle name="Comma 212" xfId="106" xr:uid="{00000000-0005-0000-0000-0000BB000000}"/>
    <cellStyle name="Comma 212 2" xfId="225" xr:uid="{00000000-0005-0000-0000-0000BC000000}"/>
    <cellStyle name="Comma 217" xfId="493" xr:uid="{00000000-0005-0000-0000-0000BD000000}"/>
    <cellStyle name="Comma 218" xfId="165" xr:uid="{00000000-0005-0000-0000-0000BE000000}"/>
    <cellStyle name="Comma 218 2" xfId="269" xr:uid="{00000000-0005-0000-0000-0000BF000000}"/>
    <cellStyle name="Comma 218 2 2" xfId="489" xr:uid="{00000000-0005-0000-0000-0000C0000000}"/>
    <cellStyle name="Comma 218 3" xfId="422" xr:uid="{00000000-0005-0000-0000-0000C1000000}"/>
    <cellStyle name="Comma 219" xfId="166" xr:uid="{00000000-0005-0000-0000-0000C2000000}"/>
    <cellStyle name="Comma 219 2" xfId="270" xr:uid="{00000000-0005-0000-0000-0000C3000000}"/>
    <cellStyle name="Comma 220" xfId="156" xr:uid="{00000000-0005-0000-0000-0000C4000000}"/>
    <cellStyle name="Comma 220 2" xfId="261" xr:uid="{00000000-0005-0000-0000-0000C5000000}"/>
    <cellStyle name="Comma 220 2 2" xfId="484" xr:uid="{00000000-0005-0000-0000-0000C6000000}"/>
    <cellStyle name="Comma 220 3" xfId="417" xr:uid="{00000000-0005-0000-0000-0000C7000000}"/>
    <cellStyle name="Comma 221" xfId="168" xr:uid="{00000000-0005-0000-0000-0000C8000000}"/>
    <cellStyle name="Comma 221 2" xfId="271" xr:uid="{00000000-0005-0000-0000-0000C9000000}"/>
    <cellStyle name="Comma 222" xfId="163" xr:uid="{00000000-0005-0000-0000-0000CA000000}"/>
    <cellStyle name="Comma 222 2" xfId="267" xr:uid="{00000000-0005-0000-0000-0000CB000000}"/>
    <cellStyle name="Comma 223" xfId="150" xr:uid="{00000000-0005-0000-0000-0000CC000000}"/>
    <cellStyle name="Comma 223 2" xfId="256" xr:uid="{00000000-0005-0000-0000-0000CD000000}"/>
    <cellStyle name="Comma 223 2 2" xfId="479" xr:uid="{00000000-0005-0000-0000-0000CE000000}"/>
    <cellStyle name="Comma 223 3" xfId="412" xr:uid="{00000000-0005-0000-0000-0000CF000000}"/>
    <cellStyle name="Comma 225" xfId="117" xr:uid="{00000000-0005-0000-0000-0000D0000000}"/>
    <cellStyle name="Comma 225 2" xfId="231" xr:uid="{00000000-0005-0000-0000-0000D1000000}"/>
    <cellStyle name="Comma 238" xfId="119" xr:uid="{00000000-0005-0000-0000-0000D2000000}"/>
    <cellStyle name="Comma 238 2" xfId="233" xr:uid="{00000000-0005-0000-0000-0000D3000000}"/>
    <cellStyle name="Comma 25 11" xfId="151" xr:uid="{00000000-0005-0000-0000-0000D4000000}"/>
    <cellStyle name="Comma 25 11 2" xfId="257" xr:uid="{00000000-0005-0000-0000-0000D5000000}"/>
    <cellStyle name="Comma 25 11 2 2" xfId="480" xr:uid="{00000000-0005-0000-0000-0000D6000000}"/>
    <cellStyle name="Comma 25 11 3" xfId="413" xr:uid="{00000000-0005-0000-0000-0000D7000000}"/>
    <cellStyle name="Comma 3" xfId="52" xr:uid="{00000000-0005-0000-0000-0000D8000000}"/>
    <cellStyle name="Comma 3 2" xfId="202" xr:uid="{00000000-0005-0000-0000-0000D9000000}"/>
    <cellStyle name="Comma 3 2 2" xfId="446" xr:uid="{00000000-0005-0000-0000-0000DA000000}"/>
    <cellStyle name="Comma 3 2 3" xfId="366" xr:uid="{00000000-0005-0000-0000-0000DB000000}"/>
    <cellStyle name="Comma 3 3" xfId="327" xr:uid="{00000000-0005-0000-0000-0000DC000000}"/>
    <cellStyle name="Comma 3 38" xfId="149" xr:uid="{00000000-0005-0000-0000-0000DD000000}"/>
    <cellStyle name="Comma 3 38 2" xfId="255" xr:uid="{00000000-0005-0000-0000-0000DE000000}"/>
    <cellStyle name="Comma 3 38 2 2" xfId="478" xr:uid="{00000000-0005-0000-0000-0000DF000000}"/>
    <cellStyle name="Comma 3 38 3" xfId="411" xr:uid="{00000000-0005-0000-0000-0000E0000000}"/>
    <cellStyle name="Comma 3 4" xfId="370" xr:uid="{00000000-0005-0000-0000-0000E1000000}"/>
    <cellStyle name="Comma 3 46" xfId="159" xr:uid="{00000000-0005-0000-0000-0000E2000000}"/>
    <cellStyle name="Comma 3 46 2" xfId="264" xr:uid="{00000000-0005-0000-0000-0000E3000000}"/>
    <cellStyle name="Comma 3 46 2 2" xfId="487" xr:uid="{00000000-0005-0000-0000-0000E4000000}"/>
    <cellStyle name="Comma 3 46 3" xfId="420" xr:uid="{00000000-0005-0000-0000-0000E5000000}"/>
    <cellStyle name="Comma 3 5" xfId="313" xr:uid="{00000000-0005-0000-0000-0000E6000000}"/>
    <cellStyle name="Comma 4" xfId="198" xr:uid="{00000000-0005-0000-0000-0000E7000000}"/>
    <cellStyle name="Comma 4 2" xfId="292" xr:uid="{00000000-0005-0000-0000-0000E8000000}"/>
    <cellStyle name="Comma 4 2 14" xfId="113" xr:uid="{00000000-0005-0000-0000-0000E9000000}"/>
    <cellStyle name="Comma 4 2 14 2" xfId="229" xr:uid="{00000000-0005-0000-0000-0000EA000000}"/>
    <cellStyle name="Comma 4 2 14 2 2" xfId="461" xr:uid="{00000000-0005-0000-0000-0000EB000000}"/>
    <cellStyle name="Comma 4 2 14 3" xfId="392" xr:uid="{00000000-0005-0000-0000-0000EC000000}"/>
    <cellStyle name="Comma 4 2 2" xfId="440" xr:uid="{00000000-0005-0000-0000-0000ED000000}"/>
    <cellStyle name="Comma 4 2 3" xfId="62" xr:uid="{00000000-0005-0000-0000-0000EE000000}"/>
    <cellStyle name="Comma 4 2 3 2" xfId="203" xr:uid="{00000000-0005-0000-0000-0000EF000000}"/>
    <cellStyle name="Comma 4 2 4" xfId="506" xr:uid="{00000000-0005-0000-0000-0000F0000000}"/>
    <cellStyle name="Comma 4 3" xfId="279" xr:uid="{00000000-0005-0000-0000-0000F1000000}"/>
    <cellStyle name="Comma 4 4" xfId="328" xr:uid="{00000000-0005-0000-0000-0000F2000000}"/>
    <cellStyle name="Comma 4 5" xfId="503" xr:uid="{00000000-0005-0000-0000-0000F3000000}"/>
    <cellStyle name="Comma 5" xfId="286" xr:uid="{00000000-0005-0000-0000-0000F4000000}"/>
    <cellStyle name="Comma 5 2" xfId="281" xr:uid="{00000000-0005-0000-0000-0000F5000000}"/>
    <cellStyle name="Comma 5 2 2" xfId="504" xr:uid="{00000000-0005-0000-0000-0000F6000000}"/>
    <cellStyle name="Comma 5 2 23" xfId="77" xr:uid="{00000000-0005-0000-0000-0000F7000000}"/>
    <cellStyle name="Comma 5 2 23 2" xfId="209" xr:uid="{00000000-0005-0000-0000-0000F8000000}"/>
    <cellStyle name="Comma 5 2 25" xfId="75" xr:uid="{00000000-0005-0000-0000-0000F9000000}"/>
    <cellStyle name="Comma 5 2 25 2" xfId="208" xr:uid="{00000000-0005-0000-0000-0000FA000000}"/>
    <cellStyle name="Comma 5 3" xfId="293" xr:uid="{00000000-0005-0000-0000-0000FB000000}"/>
    <cellStyle name="Comma 5 4" xfId="329" xr:uid="{00000000-0005-0000-0000-0000FC000000}"/>
    <cellStyle name="Comma 5 4 13" xfId="80" xr:uid="{00000000-0005-0000-0000-0000FD000000}"/>
    <cellStyle name="Comma 5 4 13 2" xfId="210" xr:uid="{00000000-0005-0000-0000-0000FE000000}"/>
    <cellStyle name="Comma 6" xfId="284" xr:uid="{00000000-0005-0000-0000-0000FF000000}"/>
    <cellStyle name="Comma 6 2" xfId="330" xr:uid="{00000000-0005-0000-0000-000000010000}"/>
    <cellStyle name="Comma 7" xfId="274" xr:uid="{00000000-0005-0000-0000-000001010000}"/>
    <cellStyle name="Comma 7 2" xfId="495" xr:uid="{00000000-0005-0000-0000-000002010000}"/>
    <cellStyle name="Comma 8" xfId="277" xr:uid="{00000000-0005-0000-0000-000003010000}"/>
    <cellStyle name="Comma 9" xfId="310" xr:uid="{00000000-0005-0000-0000-000004010000}"/>
    <cellStyle name="Comma 9 3" xfId="285" xr:uid="{00000000-0005-0000-0000-000005010000}"/>
    <cellStyle name="comma zerodec" xfId="331" xr:uid="{00000000-0005-0000-0000-000006010000}"/>
    <cellStyle name="Currency 2" xfId="50" xr:uid="{00000000-0005-0000-0000-000007010000}"/>
    <cellStyle name="Currency1" xfId="332" xr:uid="{00000000-0005-0000-0000-000008010000}"/>
    <cellStyle name="Dollar (zero dec)" xfId="333" xr:uid="{00000000-0005-0000-0000-000009010000}"/>
    <cellStyle name="Explanatory Text" xfId="30" builtinId="53" customBuiltin="1"/>
    <cellStyle name="Followed Hyperlink" xfId="57" xr:uid="{00000000-0005-0000-0000-00000B010000}"/>
    <cellStyle name="Followed Hyperlink 2" xfId="375" xr:uid="{00000000-0005-0000-0000-00000C010000}"/>
    <cellStyle name="Good" xfId="31" builtinId="26" customBuiltin="1"/>
    <cellStyle name="Grey" xfId="334" xr:uid="{00000000-0005-0000-0000-00000E010000}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54" builtinId="8" customBuiltin="1"/>
    <cellStyle name="Hyperlink 11" xfId="153" xr:uid="{00000000-0005-0000-0000-000014010000}"/>
    <cellStyle name="Hyperlink 14" xfId="71" xr:uid="{00000000-0005-0000-0000-000015010000}"/>
    <cellStyle name="Hyperlink 15" xfId="136" xr:uid="{00000000-0005-0000-0000-000016010000}"/>
    <cellStyle name="Hyperlink 2" xfId="59" xr:uid="{00000000-0005-0000-0000-000017010000}"/>
    <cellStyle name="Hyperlink 2 2" xfId="72" xr:uid="{00000000-0005-0000-0000-000018010000}"/>
    <cellStyle name="Hyperlink 3" xfId="372" xr:uid="{00000000-0005-0000-0000-000019010000}"/>
    <cellStyle name="Hyperlink 3 6" xfId="138" xr:uid="{00000000-0005-0000-0000-00001A010000}"/>
    <cellStyle name="Hyperlink 5 5" xfId="70" xr:uid="{00000000-0005-0000-0000-00001B010000}"/>
    <cellStyle name="Hyperlink 8" xfId="98" xr:uid="{00000000-0005-0000-0000-00001C010000}"/>
    <cellStyle name="Index Number" xfId="288" xr:uid="{00000000-0005-0000-0000-00001D010000}"/>
    <cellStyle name="Input" xfId="36" builtinId="20" customBuiltin="1"/>
    <cellStyle name="Input [yellow]" xfId="335" xr:uid="{00000000-0005-0000-0000-00001F010000}"/>
    <cellStyle name="Linked Cell" xfId="37" builtinId="24" customBuiltin="1"/>
    <cellStyle name="Neutral" xfId="38" builtinId="28" customBuiltin="1"/>
    <cellStyle name="Neutral 2" xfId="200" xr:uid="{00000000-0005-0000-0000-000022010000}"/>
    <cellStyle name="no dec" xfId="336" xr:uid="{00000000-0005-0000-0000-000023010000}"/>
    <cellStyle name="Normal" xfId="0" builtinId="0" customBuiltin="1"/>
    <cellStyle name="Normal - Style1" xfId="337" xr:uid="{00000000-0005-0000-0000-000025010000}"/>
    <cellStyle name="Normal - Style1 2" xfId="39" xr:uid="{00000000-0005-0000-0000-000026010000}"/>
    <cellStyle name="Normal 10" xfId="105" xr:uid="{00000000-0005-0000-0000-000027010000}"/>
    <cellStyle name="Normal 10 8 2" xfId="84" xr:uid="{00000000-0005-0000-0000-000028010000}"/>
    <cellStyle name="Normal 11" xfId="175" xr:uid="{00000000-0005-0000-0000-000029010000}"/>
    <cellStyle name="Normal 11 11" xfId="110" xr:uid="{00000000-0005-0000-0000-00002A010000}"/>
    <cellStyle name="Normal 11 11 2" xfId="228" xr:uid="{00000000-0005-0000-0000-00002B010000}"/>
    <cellStyle name="Normal 11 11 2 2" xfId="460" xr:uid="{00000000-0005-0000-0000-00002C010000}"/>
    <cellStyle name="Normal 11 11 3" xfId="391" xr:uid="{00000000-0005-0000-0000-00002D010000}"/>
    <cellStyle name="Normal 12" xfId="191" xr:uid="{00000000-0005-0000-0000-00002E010000}"/>
    <cellStyle name="Normal 12 12" xfId="158" xr:uid="{00000000-0005-0000-0000-00002F010000}"/>
    <cellStyle name="Normal 12 12 2" xfId="263" xr:uid="{00000000-0005-0000-0000-000030010000}"/>
    <cellStyle name="Normal 12 12 2 2" xfId="486" xr:uid="{00000000-0005-0000-0000-000031010000}"/>
    <cellStyle name="Normal 12 12 3" xfId="419" xr:uid="{00000000-0005-0000-0000-000032010000}"/>
    <cellStyle name="Normal 12 2" xfId="439" xr:uid="{00000000-0005-0000-0000-000033010000}"/>
    <cellStyle name="Normal 12 3" xfId="363" xr:uid="{00000000-0005-0000-0000-000034010000}"/>
    <cellStyle name="Normal 12 9" xfId="152" xr:uid="{00000000-0005-0000-0000-000035010000}"/>
    <cellStyle name="Normal 12 9 2" xfId="258" xr:uid="{00000000-0005-0000-0000-000036010000}"/>
    <cellStyle name="Normal 12 9 2 2" xfId="481" xr:uid="{00000000-0005-0000-0000-000037010000}"/>
    <cellStyle name="Normal 12 9 3" xfId="414" xr:uid="{00000000-0005-0000-0000-000038010000}"/>
    <cellStyle name="Normal 13" xfId="174" xr:uid="{00000000-0005-0000-0000-000039010000}"/>
    <cellStyle name="Normal 13 12" xfId="131" xr:uid="{00000000-0005-0000-0000-00003A010000}"/>
    <cellStyle name="Normal 13 12 2" xfId="242" xr:uid="{00000000-0005-0000-0000-00003B010000}"/>
    <cellStyle name="Normal 13 12 2 2" xfId="470" xr:uid="{00000000-0005-0000-0000-00003C010000}"/>
    <cellStyle name="Normal 13 12 3" xfId="402" xr:uid="{00000000-0005-0000-0000-00003D010000}"/>
    <cellStyle name="Normal 13 8 2" xfId="121" xr:uid="{00000000-0005-0000-0000-00003E010000}"/>
    <cellStyle name="Normal 13 9" xfId="127" xr:uid="{00000000-0005-0000-0000-00003F010000}"/>
    <cellStyle name="Normal 13 9 2" xfId="238" xr:uid="{00000000-0005-0000-0000-000040010000}"/>
    <cellStyle name="Normal 13 9 2 2" xfId="466" xr:uid="{00000000-0005-0000-0000-000041010000}"/>
    <cellStyle name="Normal 13 9 3" xfId="398" xr:uid="{00000000-0005-0000-0000-000042010000}"/>
    <cellStyle name="Normal 14" xfId="178" xr:uid="{00000000-0005-0000-0000-000043010000}"/>
    <cellStyle name="Normal 14 7" xfId="102" xr:uid="{00000000-0005-0000-0000-000044010000}"/>
    <cellStyle name="Normal 15" xfId="172" xr:uid="{00000000-0005-0000-0000-000045010000}"/>
    <cellStyle name="Normal 16" xfId="273" xr:uid="{00000000-0005-0000-0000-000046010000}"/>
    <cellStyle name="Normal 16 2" xfId="494" xr:uid="{00000000-0005-0000-0000-000047010000}"/>
    <cellStyle name="Normal 17" xfId="280" xr:uid="{00000000-0005-0000-0000-000048010000}"/>
    <cellStyle name="Normal 17 2" xfId="496" xr:uid="{00000000-0005-0000-0000-000049010000}"/>
    <cellStyle name="Normal 18" xfId="294" xr:uid="{00000000-0005-0000-0000-00004A010000}"/>
    <cellStyle name="Normal 18 2" xfId="497" xr:uid="{00000000-0005-0000-0000-00004B010000}"/>
    <cellStyle name="Normal 19" xfId="295" xr:uid="{00000000-0005-0000-0000-00004C010000}"/>
    <cellStyle name="Normal 19 2" xfId="498" xr:uid="{00000000-0005-0000-0000-00004D010000}"/>
    <cellStyle name="Normal 190 3" xfId="111" xr:uid="{00000000-0005-0000-0000-00004E010000}"/>
    <cellStyle name="Normal 192 3" xfId="94" xr:uid="{00000000-0005-0000-0000-00004F010000}"/>
    <cellStyle name="Normal 197 3" xfId="112" xr:uid="{00000000-0005-0000-0000-000050010000}"/>
    <cellStyle name="Normal 2" xfId="40" xr:uid="{00000000-0005-0000-0000-000051010000}"/>
    <cellStyle name="Normal 2 10" xfId="41" xr:uid="{00000000-0005-0000-0000-000052010000}"/>
    <cellStyle name="Normal 2 2" xfId="53" xr:uid="{00000000-0005-0000-0000-000053010000}"/>
    <cellStyle name="Normal 2 2 15 2" xfId="89" xr:uid="{00000000-0005-0000-0000-000054010000}"/>
    <cellStyle name="Normal 2 2 2" xfId="169" xr:uid="{00000000-0005-0000-0000-000055010000}"/>
    <cellStyle name="Normal 2 2 2 12" xfId="74" xr:uid="{00000000-0005-0000-0000-000056010000}"/>
    <cellStyle name="Normal 2 2 2 2" xfId="423" xr:uid="{00000000-0005-0000-0000-000057010000}"/>
    <cellStyle name="Normal 2 2 2 3" xfId="339" xr:uid="{00000000-0005-0000-0000-000058010000}"/>
    <cellStyle name="Normal 2 2 24" xfId="63" xr:uid="{00000000-0005-0000-0000-000059010000}"/>
    <cellStyle name="Normal 2 2 3" xfId="278" xr:uid="{00000000-0005-0000-0000-00005A010000}"/>
    <cellStyle name="Normal 2 2 3 2" xfId="371" xr:uid="{00000000-0005-0000-0000-00005B010000}"/>
    <cellStyle name="Normal 2 2 4" xfId="338" xr:uid="{00000000-0005-0000-0000-00005C010000}"/>
    <cellStyle name="Normal 2 3" xfId="283" xr:uid="{00000000-0005-0000-0000-00005D010000}"/>
    <cellStyle name="Normal 2 3 2" xfId="124" xr:uid="{00000000-0005-0000-0000-00005E010000}"/>
    <cellStyle name="Normal 2 3 2 2" xfId="397" xr:uid="{00000000-0005-0000-0000-00005F010000}"/>
    <cellStyle name="Normal 2 3 2 3" xfId="340" xr:uid="{00000000-0005-0000-0000-000060010000}"/>
    <cellStyle name="Normal 2 3 3" xfId="341" xr:uid="{00000000-0005-0000-0000-000061010000}"/>
    <cellStyle name="Normal 2 33" xfId="118" xr:uid="{00000000-0005-0000-0000-000062010000}"/>
    <cellStyle name="Normal 2 33 2" xfId="232" xr:uid="{00000000-0005-0000-0000-000063010000}"/>
    <cellStyle name="Normal 2 33 2 2" xfId="463" xr:uid="{00000000-0005-0000-0000-000064010000}"/>
    <cellStyle name="Normal 2 33 3" xfId="394" xr:uid="{00000000-0005-0000-0000-000065010000}"/>
    <cellStyle name="Normal 2 4" xfId="291" xr:uid="{00000000-0005-0000-0000-000066010000}"/>
    <cellStyle name="Normal 2 4 2" xfId="342" xr:uid="{00000000-0005-0000-0000-000067010000}"/>
    <cellStyle name="Normal 2 5" xfId="343" xr:uid="{00000000-0005-0000-0000-000068010000}"/>
    <cellStyle name="Normal 2 6" xfId="364" xr:uid="{00000000-0005-0000-0000-000069010000}"/>
    <cellStyle name="Normal 20" xfId="296" xr:uid="{00000000-0005-0000-0000-00006A010000}"/>
    <cellStyle name="Normal 21" xfId="297" xr:uid="{00000000-0005-0000-0000-00006B010000}"/>
    <cellStyle name="Normal 22" xfId="321" xr:uid="{00000000-0005-0000-0000-00006C010000}"/>
    <cellStyle name="Normal 23" xfId="499" xr:uid="{00000000-0005-0000-0000-00006D010000}"/>
    <cellStyle name="Normal 24" xfId="501" xr:uid="{00000000-0005-0000-0000-00006E010000}"/>
    <cellStyle name="Normal 25" xfId="505" xr:uid="{00000000-0005-0000-0000-00006F010000}"/>
    <cellStyle name="Normal 26" xfId="502" xr:uid="{00000000-0005-0000-0000-000070010000}"/>
    <cellStyle name="Normal 3" xfId="55" xr:uid="{00000000-0005-0000-0000-000071010000}"/>
    <cellStyle name="Normal 3 14" xfId="139" xr:uid="{00000000-0005-0000-0000-000072010000}"/>
    <cellStyle name="Normal 3 2" xfId="58" xr:uid="{00000000-0005-0000-0000-000073010000}"/>
    <cellStyle name="Normal 3 2 2" xfId="376" xr:uid="{00000000-0005-0000-0000-000074010000}"/>
    <cellStyle name="Normal 3 2 2 13" xfId="68" xr:uid="{00000000-0005-0000-0000-000075010000}"/>
    <cellStyle name="Normal 3 2 3" xfId="365" xr:uid="{00000000-0005-0000-0000-000076010000}"/>
    <cellStyle name="Normal 3 2 3 11" xfId="161" xr:uid="{00000000-0005-0000-0000-000077010000}"/>
    <cellStyle name="Normal 3 3" xfId="60" xr:uid="{00000000-0005-0000-0000-000078010000}"/>
    <cellStyle name="Normal 3 3 2" xfId="377" xr:uid="{00000000-0005-0000-0000-000079010000}"/>
    <cellStyle name="Normal 3 3 3" xfId="344" xr:uid="{00000000-0005-0000-0000-00007A010000}"/>
    <cellStyle name="Normal 3 4" xfId="290" xr:uid="{00000000-0005-0000-0000-00007B010000}"/>
    <cellStyle name="Normal 3 4 2" xfId="373" xr:uid="{00000000-0005-0000-0000-00007C010000}"/>
    <cellStyle name="Normal 3 5" xfId="314" xr:uid="{00000000-0005-0000-0000-00007D010000}"/>
    <cellStyle name="Normal 311 2" xfId="93" xr:uid="{00000000-0005-0000-0000-00007E010000}"/>
    <cellStyle name="Normal 319" xfId="146" xr:uid="{00000000-0005-0000-0000-00007F010000}"/>
    <cellStyle name="Normal 319 2" xfId="81" xr:uid="{00000000-0005-0000-0000-000080010000}"/>
    <cellStyle name="Normal 319 3" xfId="409" xr:uid="{00000000-0005-0000-0000-000081010000}"/>
    <cellStyle name="Normal 320 2" xfId="141" xr:uid="{00000000-0005-0000-0000-000082010000}"/>
    <cellStyle name="Normal 320 2 2" xfId="249" xr:uid="{00000000-0005-0000-0000-000083010000}"/>
    <cellStyle name="Normal 320 2 2 2" xfId="476" xr:uid="{00000000-0005-0000-0000-000084010000}"/>
    <cellStyle name="Normal 320 2 3" xfId="408" xr:uid="{00000000-0005-0000-0000-000085010000}"/>
    <cellStyle name="Normal 324" xfId="108" xr:uid="{00000000-0005-0000-0000-000086010000}"/>
    <cellStyle name="Normal 324 2" xfId="226" xr:uid="{00000000-0005-0000-0000-000087010000}"/>
    <cellStyle name="Normal 324 2 2" xfId="458" xr:uid="{00000000-0005-0000-0000-000088010000}"/>
    <cellStyle name="Normal 324 3" xfId="389" xr:uid="{00000000-0005-0000-0000-000089010000}"/>
    <cellStyle name="Normal 326" xfId="66" xr:uid="{00000000-0005-0000-0000-00008A010000}"/>
    <cellStyle name="Normal 331" xfId="107" xr:uid="{00000000-0005-0000-0000-00008B010000}"/>
    <cellStyle name="Normal 332" xfId="97" xr:uid="{00000000-0005-0000-0000-00008C010000}"/>
    <cellStyle name="Normal 332 2" xfId="219" xr:uid="{00000000-0005-0000-0000-00008D010000}"/>
    <cellStyle name="Normal 332 2 2" xfId="452" xr:uid="{00000000-0005-0000-0000-00008E010000}"/>
    <cellStyle name="Normal 332 3" xfId="383" xr:uid="{00000000-0005-0000-0000-00008F010000}"/>
    <cellStyle name="Normal 333" xfId="88" xr:uid="{00000000-0005-0000-0000-000090010000}"/>
    <cellStyle name="Normal 333 2" xfId="214" xr:uid="{00000000-0005-0000-0000-000091010000}"/>
    <cellStyle name="Normal 333 2 2" xfId="449" xr:uid="{00000000-0005-0000-0000-000092010000}"/>
    <cellStyle name="Normal 333 3" xfId="380" xr:uid="{00000000-0005-0000-0000-000093010000}"/>
    <cellStyle name="Normal 348" xfId="155" xr:uid="{00000000-0005-0000-0000-000094010000}"/>
    <cellStyle name="Normal 348 2" xfId="260" xr:uid="{00000000-0005-0000-0000-000095010000}"/>
    <cellStyle name="Normal 348 2 2" xfId="483" xr:uid="{00000000-0005-0000-0000-000096010000}"/>
    <cellStyle name="Normal 348 3" xfId="416" xr:uid="{00000000-0005-0000-0000-000097010000}"/>
    <cellStyle name="Normal 352" xfId="154" xr:uid="{00000000-0005-0000-0000-000098010000}"/>
    <cellStyle name="Normal 352 2" xfId="259" xr:uid="{00000000-0005-0000-0000-000099010000}"/>
    <cellStyle name="Normal 352 2 2" xfId="482" xr:uid="{00000000-0005-0000-0000-00009A010000}"/>
    <cellStyle name="Normal 352 3" xfId="415" xr:uid="{00000000-0005-0000-0000-00009B010000}"/>
    <cellStyle name="Normal 356" xfId="100" xr:uid="{00000000-0005-0000-0000-00009C010000}"/>
    <cellStyle name="Normal 356 2" xfId="221" xr:uid="{00000000-0005-0000-0000-00009D010000}"/>
    <cellStyle name="Normal 356 2 2" xfId="454" xr:uid="{00000000-0005-0000-0000-00009E010000}"/>
    <cellStyle name="Normal 356 3" xfId="385" xr:uid="{00000000-0005-0000-0000-00009F010000}"/>
    <cellStyle name="Normal 4" xfId="56" xr:uid="{00000000-0005-0000-0000-0000A0010000}"/>
    <cellStyle name="Normal 4 2" xfId="374" xr:uid="{00000000-0005-0000-0000-0000A1010000}"/>
    <cellStyle name="Normal 4 3" xfId="345" xr:uid="{00000000-0005-0000-0000-0000A2010000}"/>
    <cellStyle name="Normal 4 4" xfId="315" xr:uid="{00000000-0005-0000-0000-0000A3010000}"/>
    <cellStyle name="Normal 43 2" xfId="289" xr:uid="{00000000-0005-0000-0000-0000A4010000}"/>
    <cellStyle name="Normal 44" xfId="346" xr:uid="{00000000-0005-0000-0000-0000A5010000}"/>
    <cellStyle name="Normal 44 2" xfId="316" xr:uid="{00000000-0005-0000-0000-0000A6010000}"/>
    <cellStyle name="Normal 45 2" xfId="317" xr:uid="{00000000-0005-0000-0000-0000A7010000}"/>
    <cellStyle name="Normal 46 2" xfId="318" xr:uid="{00000000-0005-0000-0000-0000A8010000}"/>
    <cellStyle name="Normal 48" xfId="347" xr:uid="{00000000-0005-0000-0000-0000A9010000}"/>
    <cellStyle name="Normal 48 2" xfId="319" xr:uid="{00000000-0005-0000-0000-0000AA010000}"/>
    <cellStyle name="Normal 5" xfId="48" xr:uid="{00000000-0005-0000-0000-0000AB010000}"/>
    <cellStyle name="Normal 5 19" xfId="69" xr:uid="{00000000-0005-0000-0000-0000AC010000}"/>
    <cellStyle name="Normal 5 2" xfId="443" xr:uid="{00000000-0005-0000-0000-0000AD010000}"/>
    <cellStyle name="Normal 5 2 2 2" xfId="167" xr:uid="{00000000-0005-0000-0000-0000AE010000}"/>
    <cellStyle name="Normal 5 3" xfId="348" xr:uid="{00000000-0005-0000-0000-0000AF010000}"/>
    <cellStyle name="Normal 52" xfId="275" xr:uid="{00000000-0005-0000-0000-0000B0010000}"/>
    <cellStyle name="Normal 55" xfId="349" xr:uid="{00000000-0005-0000-0000-0000B1010000}"/>
    <cellStyle name="Normal 55 5" xfId="76" xr:uid="{00000000-0005-0000-0000-0000B2010000}"/>
    <cellStyle name="Normal 58" xfId="350" xr:uid="{00000000-0005-0000-0000-0000B3010000}"/>
    <cellStyle name="Normal 6" xfId="49" xr:uid="{00000000-0005-0000-0000-0000B4010000}"/>
    <cellStyle name="Normal 6 2" xfId="444" xr:uid="{00000000-0005-0000-0000-0000B5010000}"/>
    <cellStyle name="Normal 6 2 2 2" xfId="79" xr:uid="{00000000-0005-0000-0000-0000B6010000}"/>
    <cellStyle name="Normal 7" xfId="173" xr:uid="{00000000-0005-0000-0000-0000B7010000}"/>
    <cellStyle name="Normal 7 2" xfId="490" xr:uid="{00000000-0005-0000-0000-0000B8010000}"/>
    <cellStyle name="Normal 7 3" xfId="367" xr:uid="{00000000-0005-0000-0000-0000B9010000}"/>
    <cellStyle name="Normal 7 4" xfId="351" xr:uid="{00000000-0005-0000-0000-0000BA010000}"/>
    <cellStyle name="Normal 71" xfId="352" xr:uid="{00000000-0005-0000-0000-0000BB010000}"/>
    <cellStyle name="Normal 8" xfId="176" xr:uid="{00000000-0005-0000-0000-0000BC010000}"/>
    <cellStyle name="Normal 8 2" xfId="114" xr:uid="{00000000-0005-0000-0000-0000BD010000}"/>
    <cellStyle name="Normal 8 2 5" xfId="115" xr:uid="{00000000-0005-0000-0000-0000BE010000}"/>
    <cellStyle name="Normal 8 2 5 2" xfId="230" xr:uid="{00000000-0005-0000-0000-0000BF010000}"/>
    <cellStyle name="Normal 8 2 5 2 2" xfId="462" xr:uid="{00000000-0005-0000-0000-0000C0010000}"/>
    <cellStyle name="Normal 8 2 5 3" xfId="393" xr:uid="{00000000-0005-0000-0000-0000C1010000}"/>
    <cellStyle name="Normal 8 3" xfId="491" xr:uid="{00000000-0005-0000-0000-0000C2010000}"/>
    <cellStyle name="Normal 8 4" xfId="353" xr:uid="{00000000-0005-0000-0000-0000C3010000}"/>
    <cellStyle name="Normal 9" xfId="177" xr:uid="{00000000-0005-0000-0000-0000C4010000}"/>
    <cellStyle name="Normal 9 2" xfId="282" xr:uid="{00000000-0005-0000-0000-0000C5010000}"/>
    <cellStyle name="Normal 9 2 2" xfId="492" xr:uid="{00000000-0005-0000-0000-0000C6010000}"/>
    <cellStyle name="Note" xfId="42" builtinId="10" customBuiltin="1"/>
    <cellStyle name="Note 2" xfId="201" xr:uid="{00000000-0005-0000-0000-0000C8010000}"/>
    <cellStyle name="Note 2 2" xfId="442" xr:uid="{00000000-0005-0000-0000-0000C9010000}"/>
    <cellStyle name="Note 3" xfId="320" xr:uid="{00000000-0005-0000-0000-0000CA010000}"/>
    <cellStyle name="Output" xfId="43" builtinId="21" customBuiltin="1"/>
    <cellStyle name="Output Amounts" xfId="354" xr:uid="{00000000-0005-0000-0000-0000CC010000}"/>
    <cellStyle name="Output Column Headings" xfId="355" xr:uid="{00000000-0005-0000-0000-0000CD010000}"/>
    <cellStyle name="Output Line Items" xfId="356" xr:uid="{00000000-0005-0000-0000-0000CE010000}"/>
    <cellStyle name="Output Report Heading" xfId="357" xr:uid="{00000000-0005-0000-0000-0000CF010000}"/>
    <cellStyle name="Output Report Title" xfId="358" xr:uid="{00000000-0005-0000-0000-0000D0010000}"/>
    <cellStyle name="Percent [2]" xfId="359" xr:uid="{00000000-0005-0000-0000-0000D1010000}"/>
    <cellStyle name="Percent 10 5" xfId="82" xr:uid="{00000000-0005-0000-0000-0000D2010000}"/>
    <cellStyle name="Percent 102" xfId="143" xr:uid="{00000000-0005-0000-0000-0000D3010000}"/>
    <cellStyle name="Percent 108" xfId="116" xr:uid="{00000000-0005-0000-0000-0000D4010000}"/>
    <cellStyle name="Percent 129" xfId="96" xr:uid="{00000000-0005-0000-0000-0000D5010000}"/>
    <cellStyle name="Percent 129 2" xfId="218" xr:uid="{00000000-0005-0000-0000-0000D6010000}"/>
    <cellStyle name="Percent 129 2 2" xfId="451" xr:uid="{00000000-0005-0000-0000-0000D7010000}"/>
    <cellStyle name="Percent 129 3" xfId="382" xr:uid="{00000000-0005-0000-0000-0000D8010000}"/>
    <cellStyle name="Percent 130" xfId="103" xr:uid="{00000000-0005-0000-0000-0000D9010000}"/>
    <cellStyle name="Percent 130 2" xfId="223" xr:uid="{00000000-0005-0000-0000-0000DA010000}"/>
    <cellStyle name="Percent 130 2 2" xfId="456" xr:uid="{00000000-0005-0000-0000-0000DB010000}"/>
    <cellStyle name="Percent 130 3" xfId="387" xr:uid="{00000000-0005-0000-0000-0000DC010000}"/>
    <cellStyle name="Percent 2" xfId="44" xr:uid="{00000000-0005-0000-0000-0000DD010000}"/>
    <cellStyle name="Percent 2 10" xfId="120" xr:uid="{00000000-0005-0000-0000-0000DE010000}"/>
    <cellStyle name="Percent 2 10 2" xfId="234" xr:uid="{00000000-0005-0000-0000-0000DF010000}"/>
    <cellStyle name="Percent 2 10 2 2" xfId="464" xr:uid="{00000000-0005-0000-0000-0000E0010000}"/>
    <cellStyle name="Percent 2 10 3" xfId="395" xr:uid="{00000000-0005-0000-0000-0000E1010000}"/>
    <cellStyle name="Percent 2 2" xfId="171" xr:uid="{00000000-0005-0000-0000-0000E2010000}"/>
    <cellStyle name="Percent 2 2 2" xfId="424" xr:uid="{00000000-0005-0000-0000-0000E3010000}"/>
    <cellStyle name="Percent 2 2 3" xfId="360" xr:uid="{00000000-0005-0000-0000-0000E4010000}"/>
    <cellStyle name="Percent 2 3" xfId="368" xr:uid="{00000000-0005-0000-0000-0000E5010000}"/>
    <cellStyle name="Percent 2 3 3" xfId="87" xr:uid="{00000000-0005-0000-0000-0000E6010000}"/>
    <cellStyle name="Percent 2 7" xfId="78" xr:uid="{00000000-0005-0000-0000-0000E7010000}"/>
    <cellStyle name="Percent 3" xfId="61" xr:uid="{00000000-0005-0000-0000-0000E8010000}"/>
    <cellStyle name="Percent 3 2" xfId="447" xr:uid="{00000000-0005-0000-0000-0000E9010000}"/>
    <cellStyle name="Percent 3 3" xfId="361" xr:uid="{00000000-0005-0000-0000-0000EA010000}"/>
    <cellStyle name="Percent 4" xfId="378" xr:uid="{00000000-0005-0000-0000-0000EB010000}"/>
    <cellStyle name="Percent 4 6" xfId="95" xr:uid="{00000000-0005-0000-0000-0000EC010000}"/>
    <cellStyle name="Percent 5" xfId="426" xr:uid="{00000000-0005-0000-0000-0000ED010000}"/>
    <cellStyle name="Percent 5 11" xfId="134" xr:uid="{00000000-0005-0000-0000-0000EE010000}"/>
    <cellStyle name="Percent 5 11 2" xfId="245" xr:uid="{00000000-0005-0000-0000-0000EF010000}"/>
    <cellStyle name="Percent 5 11 2 2" xfId="473" xr:uid="{00000000-0005-0000-0000-0000F0010000}"/>
    <cellStyle name="Percent 5 11 3" xfId="405" xr:uid="{00000000-0005-0000-0000-0000F1010000}"/>
    <cellStyle name="Percent 5 8" xfId="130" xr:uid="{00000000-0005-0000-0000-0000F2010000}"/>
    <cellStyle name="Percent 5 8 2" xfId="241" xr:uid="{00000000-0005-0000-0000-0000F3010000}"/>
    <cellStyle name="Percent 5 8 2 2" xfId="469" xr:uid="{00000000-0005-0000-0000-0000F4010000}"/>
    <cellStyle name="Percent 5 8 3" xfId="401" xr:uid="{00000000-0005-0000-0000-0000F5010000}"/>
    <cellStyle name="Percent 6" xfId="425" xr:uid="{00000000-0005-0000-0000-0000F6010000}"/>
    <cellStyle name="Quantity" xfId="362" xr:uid="{00000000-0005-0000-0000-0000F7010000}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8"/>
  <sheetViews>
    <sheetView zoomScaleNormal="100" zoomScaleSheetLayoutView="100" workbookViewId="0">
      <selection activeCell="D15" sqref="D15"/>
    </sheetView>
  </sheetViews>
  <sheetFormatPr defaultColWidth="9.140625" defaultRowHeight="16.5" customHeight="1"/>
  <cols>
    <col min="1" max="3" width="1.140625" style="139" customWidth="1"/>
    <col min="4" max="4" width="27" style="139" customWidth="1"/>
    <col min="5" max="5" width="5.85546875" style="139" bestFit="1" customWidth="1"/>
    <col min="6" max="6" width="0.85546875" style="139" customWidth="1"/>
    <col min="7" max="7" width="13.5703125" style="140" customWidth="1"/>
    <col min="8" max="8" width="0.85546875" style="139" customWidth="1"/>
    <col min="9" max="9" width="13.5703125" style="140" customWidth="1"/>
    <col min="10" max="10" width="0.85546875" style="140" customWidth="1"/>
    <col min="11" max="11" width="13.5703125" style="140" customWidth="1"/>
    <col min="12" max="12" width="0.85546875" style="140" customWidth="1"/>
    <col min="13" max="13" width="13.85546875" style="140" customWidth="1"/>
    <col min="14" max="16384" width="9.140625" style="139"/>
  </cols>
  <sheetData>
    <row r="1" spans="1:13" ht="16.5" customHeight="1">
      <c r="A1" s="9" t="s">
        <v>116</v>
      </c>
      <c r="B1" s="9"/>
      <c r="C1" s="9"/>
      <c r="D1" s="9"/>
    </row>
    <row r="2" spans="1:13" ht="16.5" customHeight="1">
      <c r="A2" s="9" t="s">
        <v>0</v>
      </c>
      <c r="B2" s="9"/>
      <c r="C2" s="9"/>
      <c r="D2" s="9"/>
    </row>
    <row r="3" spans="1:13" ht="16.5" customHeight="1">
      <c r="A3" s="10" t="s">
        <v>198</v>
      </c>
      <c r="B3" s="10"/>
      <c r="C3" s="10"/>
      <c r="D3" s="10"/>
      <c r="E3" s="141"/>
      <c r="F3" s="141"/>
      <c r="G3" s="142"/>
      <c r="H3" s="141"/>
      <c r="I3" s="142"/>
      <c r="J3" s="142"/>
      <c r="K3" s="142"/>
      <c r="L3" s="142"/>
      <c r="M3" s="142"/>
    </row>
    <row r="4" spans="1:13" s="11" customFormat="1" ht="16.5" customHeight="1">
      <c r="G4" s="12"/>
      <c r="I4" s="12"/>
      <c r="J4" s="12"/>
      <c r="K4" s="12"/>
      <c r="L4" s="12"/>
      <c r="M4" s="12"/>
    </row>
    <row r="5" spans="1:13" s="11" customFormat="1" ht="16.5" customHeight="1">
      <c r="G5" s="12"/>
      <c r="I5" s="12"/>
      <c r="J5" s="12"/>
      <c r="K5" s="12"/>
      <c r="L5" s="12"/>
      <c r="M5" s="12"/>
    </row>
    <row r="6" spans="1:13" s="11" customFormat="1" ht="16.5" customHeight="1">
      <c r="G6" s="129" t="s">
        <v>37</v>
      </c>
      <c r="H6" s="129"/>
      <c r="I6" s="129"/>
      <c r="J6" s="14"/>
      <c r="K6" s="129" t="s">
        <v>38</v>
      </c>
      <c r="L6" s="129"/>
      <c r="M6" s="129"/>
    </row>
    <row r="7" spans="1:13" s="11" customFormat="1" ht="16.5" customHeight="1">
      <c r="G7" s="130" t="s">
        <v>103</v>
      </c>
      <c r="H7" s="130"/>
      <c r="I7" s="130"/>
      <c r="J7" s="14"/>
      <c r="K7" s="130" t="s">
        <v>103</v>
      </c>
      <c r="L7" s="130"/>
      <c r="M7" s="130"/>
    </row>
    <row r="8" spans="1:13" s="11" customFormat="1" ht="16.5" customHeight="1">
      <c r="G8" s="16" t="s">
        <v>197</v>
      </c>
      <c r="I8" s="16" t="s">
        <v>154</v>
      </c>
      <c r="J8" s="14"/>
      <c r="K8" s="16" t="s">
        <v>197</v>
      </c>
      <c r="M8" s="16" t="s">
        <v>154</v>
      </c>
    </row>
    <row r="9" spans="1:13" s="11" customFormat="1" ht="16.5" customHeight="1">
      <c r="A9" s="17"/>
      <c r="B9" s="17"/>
      <c r="C9" s="17"/>
      <c r="D9" s="17"/>
      <c r="E9" s="18" t="s">
        <v>1</v>
      </c>
      <c r="F9" s="19"/>
      <c r="G9" s="20" t="s">
        <v>2</v>
      </c>
      <c r="H9" s="19"/>
      <c r="I9" s="20" t="s">
        <v>2</v>
      </c>
      <c r="J9" s="14"/>
      <c r="K9" s="20" t="s">
        <v>2</v>
      </c>
      <c r="L9" s="19"/>
      <c r="M9" s="20" t="s">
        <v>2</v>
      </c>
    </row>
    <row r="10" spans="1:13" s="11" customFormat="1" ht="16.5" customHeight="1">
      <c r="A10" s="21" t="s">
        <v>3</v>
      </c>
      <c r="B10" s="21"/>
      <c r="C10" s="21"/>
      <c r="D10" s="21"/>
      <c r="E10" s="22"/>
      <c r="F10" s="23"/>
      <c r="G10" s="12"/>
      <c r="H10" s="23"/>
      <c r="I10" s="12"/>
      <c r="J10" s="12"/>
      <c r="K10" s="12"/>
      <c r="L10" s="12"/>
      <c r="M10" s="12"/>
    </row>
    <row r="11" spans="1:13" s="11" customFormat="1" ht="16.5" customHeight="1">
      <c r="D11" s="21"/>
      <c r="E11" s="22"/>
      <c r="F11" s="23"/>
      <c r="G11" s="1"/>
      <c r="H11" s="23"/>
      <c r="I11" s="1"/>
      <c r="J11" s="12"/>
      <c r="K11" s="1"/>
      <c r="L11" s="12"/>
      <c r="M11" s="1"/>
    </row>
    <row r="12" spans="1:13" s="11" customFormat="1" ht="16.5" customHeight="1">
      <c r="A12" s="24" t="s">
        <v>4</v>
      </c>
      <c r="D12" s="22"/>
      <c r="E12" s="23"/>
      <c r="F12" s="23"/>
      <c r="G12" s="12"/>
      <c r="H12" s="23"/>
      <c r="I12" s="12"/>
      <c r="J12" s="12"/>
      <c r="K12" s="12"/>
      <c r="L12" s="12"/>
      <c r="M12" s="12"/>
    </row>
    <row r="13" spans="1:13" s="11" customFormat="1" ht="16.5" customHeight="1">
      <c r="D13" s="21"/>
      <c r="E13" s="22"/>
      <c r="F13" s="23"/>
      <c r="G13" s="1"/>
      <c r="H13" s="23"/>
      <c r="I13" s="1"/>
      <c r="J13" s="12"/>
      <c r="K13" s="1"/>
      <c r="L13" s="12"/>
      <c r="M13" s="1"/>
    </row>
    <row r="14" spans="1:13" s="11" customFormat="1" ht="16.5" customHeight="1">
      <c r="A14" s="11" t="s">
        <v>5</v>
      </c>
      <c r="D14" s="22"/>
      <c r="E14" s="25">
        <v>8</v>
      </c>
      <c r="F14" s="25"/>
      <c r="G14" s="26">
        <v>1201078736</v>
      </c>
      <c r="H14" s="26"/>
      <c r="I14" s="26">
        <v>1598056120</v>
      </c>
      <c r="J14" s="26"/>
      <c r="K14" s="26">
        <v>767451696</v>
      </c>
      <c r="L14" s="26"/>
      <c r="M14" s="26">
        <v>535537312</v>
      </c>
    </row>
    <row r="15" spans="1:13" s="11" customFormat="1" ht="16.5" customHeight="1">
      <c r="A15" s="11" t="s">
        <v>156</v>
      </c>
      <c r="D15" s="22"/>
      <c r="E15" s="25">
        <v>9</v>
      </c>
      <c r="F15" s="25"/>
      <c r="G15" s="26">
        <v>615696628</v>
      </c>
      <c r="H15" s="26"/>
      <c r="I15" s="26">
        <v>484281218</v>
      </c>
      <c r="J15" s="26"/>
      <c r="K15" s="26">
        <v>587567471</v>
      </c>
      <c r="L15" s="26"/>
      <c r="M15" s="26">
        <v>689254192</v>
      </c>
    </row>
    <row r="16" spans="1:13" s="11" customFormat="1" ht="16.5" customHeight="1">
      <c r="A16" s="11" t="s">
        <v>6</v>
      </c>
      <c r="D16" s="22"/>
      <c r="E16" s="25">
        <v>28</v>
      </c>
      <c r="F16" s="25"/>
      <c r="G16" s="26">
        <v>31733990</v>
      </c>
      <c r="H16" s="26"/>
      <c r="I16" s="26">
        <v>23152403</v>
      </c>
      <c r="J16" s="26"/>
      <c r="K16" s="26">
        <v>575000000</v>
      </c>
      <c r="L16" s="26"/>
      <c r="M16" s="26">
        <v>515000000</v>
      </c>
    </row>
    <row r="17" spans="1:13" s="11" customFormat="1" ht="16.5" customHeight="1">
      <c r="A17" s="11" t="s">
        <v>146</v>
      </c>
      <c r="D17" s="22"/>
      <c r="E17" s="25">
        <v>10</v>
      </c>
      <c r="F17" s="25"/>
      <c r="G17" s="26">
        <v>0</v>
      </c>
      <c r="H17" s="26"/>
      <c r="I17" s="26">
        <v>129516</v>
      </c>
      <c r="J17" s="26"/>
      <c r="K17" s="26">
        <v>0</v>
      </c>
      <c r="L17" s="26"/>
      <c r="M17" s="26">
        <v>0</v>
      </c>
    </row>
    <row r="18" spans="1:13" s="11" customFormat="1" ht="16.5" customHeight="1">
      <c r="A18" s="11" t="s">
        <v>7</v>
      </c>
      <c r="D18" s="22"/>
      <c r="E18" s="25"/>
      <c r="F18" s="25"/>
      <c r="G18" s="28">
        <v>313002488</v>
      </c>
      <c r="H18" s="26"/>
      <c r="I18" s="28">
        <v>283529401</v>
      </c>
      <c r="J18" s="26"/>
      <c r="K18" s="28">
        <v>15162236</v>
      </c>
      <c r="L18" s="26"/>
      <c r="M18" s="28">
        <v>12549459</v>
      </c>
    </row>
    <row r="19" spans="1:13" s="11" customFormat="1" ht="16.5" customHeight="1">
      <c r="D19" s="21"/>
      <c r="E19" s="22"/>
      <c r="F19" s="23"/>
      <c r="G19" s="1"/>
      <c r="H19" s="23"/>
      <c r="I19" s="1"/>
      <c r="J19" s="23"/>
      <c r="K19" s="1"/>
      <c r="L19" s="12"/>
      <c r="M19" s="1"/>
    </row>
    <row r="20" spans="1:13" s="11" customFormat="1" ht="16.5" customHeight="1">
      <c r="A20" s="21" t="s">
        <v>8</v>
      </c>
      <c r="D20" s="22"/>
      <c r="E20" s="25"/>
      <c r="F20" s="23"/>
      <c r="G20" s="29">
        <f>SUM(G14:G19)</f>
        <v>2161511842</v>
      </c>
      <c r="H20" s="23"/>
      <c r="I20" s="29">
        <f>SUM(I14:I19)</f>
        <v>2389148658</v>
      </c>
      <c r="J20" s="23"/>
      <c r="K20" s="29">
        <f>SUM(K14:K19)</f>
        <v>1945181403</v>
      </c>
      <c r="L20" s="23"/>
      <c r="M20" s="29">
        <f>SUM(M14:M19)</f>
        <v>1752340963</v>
      </c>
    </row>
    <row r="21" spans="1:13" s="11" customFormat="1" ht="16.5" customHeight="1">
      <c r="A21" s="22"/>
      <c r="B21" s="22"/>
      <c r="C21" s="22"/>
      <c r="D21" s="22"/>
      <c r="E21" s="25"/>
      <c r="F21" s="23"/>
      <c r="G21" s="2"/>
      <c r="H21" s="3"/>
      <c r="I21" s="2"/>
      <c r="J21" s="3"/>
      <c r="K21" s="2"/>
      <c r="L21" s="3"/>
      <c r="M21" s="2"/>
    </row>
    <row r="22" spans="1:13" s="11" customFormat="1" ht="16.5" customHeight="1">
      <c r="A22" s="21" t="s">
        <v>9</v>
      </c>
      <c r="B22" s="21"/>
      <c r="C22" s="21"/>
      <c r="D22" s="22"/>
      <c r="E22" s="25"/>
      <c r="F22" s="23"/>
      <c r="G22" s="12"/>
      <c r="H22" s="23"/>
      <c r="I22" s="12"/>
      <c r="J22" s="23"/>
      <c r="K22" s="12"/>
      <c r="L22" s="23"/>
      <c r="M22" s="12"/>
    </row>
    <row r="23" spans="1:13" s="11" customFormat="1" ht="16.5" customHeight="1">
      <c r="D23" s="21"/>
      <c r="E23" s="22"/>
      <c r="F23" s="23"/>
      <c r="G23" s="1"/>
      <c r="H23" s="23"/>
      <c r="I23" s="1"/>
      <c r="J23" s="23"/>
      <c r="K23" s="1"/>
      <c r="L23" s="12"/>
      <c r="M23" s="1"/>
    </row>
    <row r="24" spans="1:13" s="11" customFormat="1" ht="16.5" customHeight="1">
      <c r="A24" s="11" t="s">
        <v>87</v>
      </c>
      <c r="D24" s="22"/>
      <c r="E24" s="25"/>
      <c r="F24" s="25"/>
      <c r="G24" s="30"/>
      <c r="H24" s="30"/>
      <c r="I24" s="30"/>
      <c r="J24" s="30"/>
      <c r="K24" s="30"/>
      <c r="L24" s="30"/>
      <c r="M24" s="30"/>
    </row>
    <row r="25" spans="1:13" s="11" customFormat="1" ht="16.5" customHeight="1">
      <c r="B25" s="11" t="s">
        <v>88</v>
      </c>
      <c r="D25" s="22"/>
      <c r="E25" s="25">
        <v>10</v>
      </c>
      <c r="F25" s="25"/>
      <c r="G25" s="30">
        <v>121052052</v>
      </c>
      <c r="H25" s="30"/>
      <c r="I25" s="30">
        <v>169657582</v>
      </c>
      <c r="J25" s="30"/>
      <c r="K25" s="30">
        <v>0</v>
      </c>
      <c r="L25" s="30"/>
      <c r="M25" s="30">
        <v>0</v>
      </c>
    </row>
    <row r="26" spans="1:13" s="11" customFormat="1" ht="16.5" customHeight="1">
      <c r="A26" s="11" t="s">
        <v>112</v>
      </c>
      <c r="D26" s="22"/>
      <c r="E26" s="25">
        <v>28</v>
      </c>
      <c r="F26" s="25"/>
      <c r="G26" s="30">
        <v>237758790</v>
      </c>
      <c r="H26" s="30"/>
      <c r="I26" s="30">
        <v>248182342</v>
      </c>
      <c r="J26" s="30"/>
      <c r="K26" s="30">
        <v>6610450520</v>
      </c>
      <c r="L26" s="30"/>
      <c r="M26" s="30">
        <v>8261450520</v>
      </c>
    </row>
    <row r="27" spans="1:13" s="11" customFormat="1" ht="16.5" customHeight="1">
      <c r="A27" s="22" t="s">
        <v>10</v>
      </c>
      <c r="B27" s="22"/>
      <c r="C27" s="22"/>
      <c r="D27" s="22"/>
      <c r="E27" s="25">
        <v>11</v>
      </c>
      <c r="F27" s="25"/>
      <c r="G27" s="26">
        <v>13398782042</v>
      </c>
      <c r="H27" s="30"/>
      <c r="I27" s="26">
        <v>13755695450</v>
      </c>
      <c r="J27" s="30"/>
      <c r="K27" s="26">
        <v>0</v>
      </c>
      <c r="L27" s="30"/>
      <c r="M27" s="30">
        <v>0</v>
      </c>
    </row>
    <row r="28" spans="1:13" s="11" customFormat="1" ht="16.5" customHeight="1">
      <c r="A28" s="22" t="s">
        <v>11</v>
      </c>
      <c r="B28" s="22"/>
      <c r="C28" s="22"/>
      <c r="D28" s="22"/>
      <c r="E28" s="25">
        <v>12</v>
      </c>
      <c r="F28" s="25"/>
      <c r="G28" s="26">
        <v>0</v>
      </c>
      <c r="H28" s="30"/>
      <c r="I28" s="26">
        <v>0</v>
      </c>
      <c r="J28" s="30"/>
      <c r="K28" s="26">
        <v>11738499944</v>
      </c>
      <c r="L28" s="30"/>
      <c r="M28" s="30">
        <v>9524499944</v>
      </c>
    </row>
    <row r="29" spans="1:13" s="11" customFormat="1" ht="16.5" customHeight="1">
      <c r="A29" s="22" t="s">
        <v>12</v>
      </c>
      <c r="B29" s="22"/>
      <c r="C29" s="22"/>
      <c r="D29" s="22"/>
      <c r="E29" s="25">
        <v>11</v>
      </c>
      <c r="F29" s="25"/>
      <c r="G29" s="26">
        <v>1200048852</v>
      </c>
      <c r="H29" s="30"/>
      <c r="I29" s="26">
        <v>1044728239</v>
      </c>
      <c r="J29" s="30"/>
      <c r="K29" s="26">
        <v>218329797</v>
      </c>
      <c r="L29" s="30"/>
      <c r="M29" s="30">
        <v>158900000</v>
      </c>
    </row>
    <row r="30" spans="1:13" s="11" customFormat="1" ht="16.5" customHeight="1">
      <c r="A30" s="11" t="s">
        <v>184</v>
      </c>
      <c r="B30" s="22"/>
      <c r="C30" s="22"/>
      <c r="D30" s="22"/>
      <c r="E30" s="25"/>
      <c r="F30" s="25"/>
      <c r="G30" s="26">
        <v>19592793</v>
      </c>
      <c r="H30" s="26"/>
      <c r="I30" s="26">
        <v>20199534</v>
      </c>
      <c r="J30" s="26"/>
      <c r="K30" s="26">
        <v>0</v>
      </c>
      <c r="L30" s="26"/>
      <c r="M30" s="30">
        <v>0</v>
      </c>
    </row>
    <row r="31" spans="1:13" s="11" customFormat="1" ht="16.5" customHeight="1">
      <c r="A31" s="131" t="s">
        <v>157</v>
      </c>
      <c r="B31" s="131"/>
      <c r="C31" s="131"/>
      <c r="D31" s="131"/>
      <c r="E31" s="25">
        <v>13</v>
      </c>
      <c r="F31" s="25"/>
      <c r="G31" s="26">
        <v>9860591404</v>
      </c>
      <c r="H31" s="26"/>
      <c r="I31" s="26">
        <v>8959608901</v>
      </c>
      <c r="J31" s="26"/>
      <c r="K31" s="26">
        <v>3670205652</v>
      </c>
      <c r="L31" s="26"/>
      <c r="M31" s="30">
        <v>3468236137</v>
      </c>
    </row>
    <row r="32" spans="1:13" s="11" customFormat="1" ht="16.5" customHeight="1">
      <c r="A32" s="31" t="s">
        <v>158</v>
      </c>
      <c r="B32" s="31"/>
      <c r="C32" s="31"/>
      <c r="D32" s="31"/>
      <c r="E32" s="25">
        <v>14</v>
      </c>
      <c r="F32" s="25"/>
      <c r="G32" s="26">
        <v>1789333387</v>
      </c>
      <c r="H32" s="26"/>
      <c r="I32" s="26">
        <v>1830051298</v>
      </c>
      <c r="J32" s="26"/>
      <c r="K32" s="26">
        <v>1735144632</v>
      </c>
      <c r="L32" s="26"/>
      <c r="M32" s="30">
        <v>1777822897</v>
      </c>
    </row>
    <row r="33" spans="1:13" s="11" customFormat="1" ht="16.5" customHeight="1">
      <c r="A33" s="31" t="s">
        <v>117</v>
      </c>
      <c r="B33" s="31"/>
      <c r="C33" s="31"/>
      <c r="D33" s="31"/>
      <c r="E33" s="25">
        <v>15</v>
      </c>
      <c r="F33" s="25"/>
      <c r="G33" s="26">
        <v>2772877526</v>
      </c>
      <c r="H33" s="26"/>
      <c r="I33" s="26">
        <v>2772877526</v>
      </c>
      <c r="J33" s="26"/>
      <c r="K33" s="26">
        <v>597693413</v>
      </c>
      <c r="L33" s="26"/>
      <c r="M33" s="30">
        <v>597693413</v>
      </c>
    </row>
    <row r="34" spans="1:13" s="11" customFormat="1" ht="16.5" customHeight="1">
      <c r="A34" s="22" t="s">
        <v>164</v>
      </c>
      <c r="B34" s="22"/>
      <c r="C34" s="22"/>
      <c r="D34" s="22"/>
      <c r="E34" s="25">
        <v>16</v>
      </c>
      <c r="F34" s="25"/>
      <c r="G34" s="26">
        <v>35849499</v>
      </c>
      <c r="H34" s="26"/>
      <c r="I34" s="26">
        <v>5526107</v>
      </c>
      <c r="J34" s="26"/>
      <c r="K34" s="26">
        <v>22434661</v>
      </c>
      <c r="L34" s="26"/>
      <c r="M34" s="30">
        <v>0</v>
      </c>
    </row>
    <row r="35" spans="1:13" s="11" customFormat="1" ht="16.5" customHeight="1">
      <c r="A35" s="22" t="s">
        <v>13</v>
      </c>
      <c r="B35" s="22"/>
      <c r="C35" s="22"/>
      <c r="D35" s="22"/>
      <c r="E35" s="25"/>
      <c r="F35" s="25"/>
      <c r="G35" s="27">
        <v>50809277</v>
      </c>
      <c r="H35" s="26"/>
      <c r="I35" s="27">
        <v>51086926</v>
      </c>
      <c r="J35" s="26"/>
      <c r="K35" s="27">
        <v>559734349</v>
      </c>
      <c r="L35" s="26"/>
      <c r="M35" s="32">
        <v>456057463</v>
      </c>
    </row>
    <row r="36" spans="1:13" s="11" customFormat="1" ht="16.5" customHeight="1">
      <c r="D36" s="21"/>
      <c r="E36" s="22"/>
      <c r="F36" s="23"/>
      <c r="G36" s="1"/>
      <c r="H36" s="23"/>
      <c r="I36" s="1"/>
      <c r="J36" s="23"/>
      <c r="K36" s="1"/>
      <c r="L36" s="12"/>
      <c r="M36" s="1"/>
    </row>
    <row r="37" spans="1:13" s="11" customFormat="1" ht="16.5" customHeight="1">
      <c r="A37" s="21" t="s">
        <v>14</v>
      </c>
      <c r="B37" s="21"/>
      <c r="C37" s="21"/>
      <c r="D37" s="22"/>
      <c r="E37" s="25"/>
      <c r="F37" s="23"/>
      <c r="G37" s="29">
        <f>SUM(G24:G36)</f>
        <v>29486695622</v>
      </c>
      <c r="H37" s="23"/>
      <c r="I37" s="29">
        <f>SUM(I24:I36)</f>
        <v>28857613905</v>
      </c>
      <c r="J37" s="23"/>
      <c r="K37" s="29">
        <f>SUM(K24:K36)</f>
        <v>25152492968</v>
      </c>
      <c r="L37" s="23"/>
      <c r="M37" s="29">
        <f>SUM(M24:M36)</f>
        <v>24244660374</v>
      </c>
    </row>
    <row r="38" spans="1:13" s="11" customFormat="1" ht="16.5" customHeight="1">
      <c r="D38" s="21"/>
      <c r="E38" s="22"/>
      <c r="F38" s="23"/>
      <c r="G38" s="1"/>
      <c r="H38" s="23"/>
      <c r="I38" s="1"/>
      <c r="J38" s="23"/>
      <c r="K38" s="1"/>
      <c r="L38" s="12"/>
      <c r="M38" s="1"/>
    </row>
    <row r="39" spans="1:13" s="11" customFormat="1" ht="16.5" customHeight="1" thickBot="1">
      <c r="A39" s="21" t="s">
        <v>15</v>
      </c>
      <c r="B39" s="21"/>
      <c r="C39" s="21"/>
      <c r="D39" s="22"/>
      <c r="E39" s="25"/>
      <c r="F39" s="23"/>
      <c r="G39" s="33">
        <f>+G20+G37</f>
        <v>31648207464</v>
      </c>
      <c r="H39" s="23"/>
      <c r="I39" s="33">
        <f>+I20+I37</f>
        <v>31246762563</v>
      </c>
      <c r="J39" s="23"/>
      <c r="K39" s="33">
        <f>+K20+K37</f>
        <v>27097674371</v>
      </c>
      <c r="L39" s="23"/>
      <c r="M39" s="33">
        <f>+M20+M37</f>
        <v>25997001337</v>
      </c>
    </row>
    <row r="40" spans="1:13" s="11" customFormat="1" ht="16.5" customHeight="1" thickTop="1">
      <c r="A40" s="21"/>
      <c r="B40" s="21"/>
      <c r="C40" s="21"/>
      <c r="D40" s="22"/>
      <c r="E40" s="25"/>
      <c r="F40" s="23"/>
      <c r="G40" s="12"/>
      <c r="H40" s="23"/>
      <c r="I40" s="12"/>
      <c r="J40" s="23"/>
      <c r="K40" s="12"/>
      <c r="L40" s="23"/>
      <c r="M40" s="12"/>
    </row>
    <row r="41" spans="1:13" s="11" customFormat="1" ht="16.5" customHeight="1">
      <c r="A41" s="21"/>
      <c r="B41" s="21"/>
      <c r="C41" s="21"/>
      <c r="D41" s="22"/>
      <c r="E41" s="25"/>
      <c r="F41" s="23"/>
      <c r="G41" s="12"/>
      <c r="H41" s="23"/>
      <c r="I41" s="12"/>
      <c r="J41" s="23"/>
      <c r="K41" s="12"/>
      <c r="L41" s="23"/>
      <c r="M41" s="12"/>
    </row>
    <row r="42" spans="1:13" s="11" customFormat="1" ht="16.5" customHeight="1">
      <c r="A42" s="21"/>
      <c r="B42" s="21"/>
      <c r="C42" s="21"/>
      <c r="D42" s="22"/>
      <c r="E42" s="25"/>
      <c r="F42" s="23"/>
      <c r="G42" s="12"/>
      <c r="H42" s="23"/>
      <c r="I42" s="12"/>
      <c r="J42" s="23"/>
      <c r="K42" s="12"/>
      <c r="L42" s="23"/>
      <c r="M42" s="12"/>
    </row>
    <row r="43" spans="1:13" s="11" customFormat="1" ht="16.5" customHeight="1">
      <c r="A43" s="21"/>
      <c r="B43" s="21"/>
      <c r="C43" s="21"/>
      <c r="D43" s="22"/>
      <c r="E43" s="25"/>
      <c r="F43" s="23"/>
      <c r="G43" s="12"/>
      <c r="H43" s="23"/>
      <c r="I43" s="12"/>
      <c r="J43" s="23"/>
      <c r="K43" s="12"/>
      <c r="L43" s="23"/>
      <c r="M43" s="12"/>
    </row>
    <row r="44" spans="1:13" s="11" customFormat="1" ht="15.75" customHeight="1">
      <c r="A44" s="21"/>
      <c r="B44" s="21"/>
      <c r="C44" s="21"/>
      <c r="D44" s="22"/>
      <c r="E44" s="25"/>
      <c r="F44" s="23"/>
      <c r="G44" s="12"/>
      <c r="H44" s="23"/>
      <c r="I44" s="12"/>
      <c r="J44" s="23"/>
      <c r="K44" s="12"/>
      <c r="L44" s="23"/>
      <c r="M44" s="12"/>
    </row>
    <row r="45" spans="1:13" s="11" customFormat="1" ht="16.5" customHeight="1">
      <c r="A45" s="21"/>
      <c r="B45" s="21"/>
      <c r="C45" s="21"/>
      <c r="D45" s="22"/>
      <c r="E45" s="25"/>
      <c r="F45" s="23"/>
      <c r="G45" s="12"/>
      <c r="H45" s="23"/>
      <c r="I45" s="12"/>
      <c r="J45" s="23"/>
      <c r="K45" s="12"/>
      <c r="L45" s="23"/>
      <c r="M45" s="12"/>
    </row>
    <row r="46" spans="1:13" s="11" customFormat="1" ht="16.5" customHeight="1">
      <c r="A46" s="132" t="s">
        <v>135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</row>
    <row r="47" spans="1:13" ht="1.5" customHeight="1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ht="16.5" customHeight="1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</row>
    <row r="49" spans="1:13" ht="16.5" customHeight="1">
      <c r="A49" s="144"/>
      <c r="B49" s="34"/>
      <c r="C49" s="34"/>
      <c r="D49" s="145"/>
      <c r="E49" s="146"/>
      <c r="F49" s="147"/>
      <c r="H49" s="147"/>
      <c r="J49" s="147"/>
    </row>
    <row r="50" spans="1:13" ht="21.95" customHeight="1">
      <c r="A50" s="148" t="s">
        <v>124</v>
      </c>
      <c r="B50" s="148"/>
      <c r="C50" s="148"/>
      <c r="D50" s="148"/>
      <c r="E50" s="148"/>
      <c r="F50" s="149"/>
      <c r="G50" s="142"/>
      <c r="H50" s="149"/>
      <c r="I50" s="142"/>
      <c r="J50" s="142"/>
      <c r="K50" s="142"/>
      <c r="L50" s="142"/>
      <c r="M50" s="142"/>
    </row>
    <row r="51" spans="1:13" ht="16.5" customHeight="1">
      <c r="A51" s="9" t="s">
        <v>116</v>
      </c>
      <c r="B51" s="9"/>
      <c r="C51" s="9"/>
      <c r="D51" s="9"/>
    </row>
    <row r="52" spans="1:13" ht="16.5" customHeight="1">
      <c r="A52" s="9" t="s">
        <v>0</v>
      </c>
      <c r="B52" s="9"/>
      <c r="C52" s="9"/>
      <c r="D52" s="9"/>
    </row>
    <row r="53" spans="1:13" ht="16.5" customHeight="1">
      <c r="A53" s="10" t="str">
        <f>A3</f>
        <v>As at 31 December 2025</v>
      </c>
      <c r="B53" s="10"/>
      <c r="C53" s="10"/>
      <c r="D53" s="10"/>
      <c r="E53" s="141"/>
      <c r="F53" s="141"/>
      <c r="G53" s="142"/>
      <c r="H53" s="141"/>
      <c r="I53" s="142"/>
      <c r="J53" s="142"/>
      <c r="K53" s="142"/>
      <c r="L53" s="142"/>
      <c r="M53" s="142"/>
    </row>
    <row r="55" spans="1:13" s="11" customFormat="1" ht="16.5" customHeight="1">
      <c r="A55" s="35"/>
      <c r="B55" s="22"/>
      <c r="C55" s="22"/>
      <c r="D55" s="22"/>
      <c r="E55" s="25"/>
      <c r="F55" s="25"/>
      <c r="G55" s="26"/>
      <c r="H55" s="26"/>
      <c r="I55" s="26"/>
      <c r="J55" s="26"/>
      <c r="K55" s="26"/>
      <c r="L55" s="26"/>
      <c r="M55" s="26"/>
    </row>
    <row r="56" spans="1:13" s="11" customFormat="1" ht="16.5" customHeight="1">
      <c r="G56" s="129" t="s">
        <v>37</v>
      </c>
      <c r="H56" s="129"/>
      <c r="I56" s="129"/>
      <c r="J56" s="14"/>
      <c r="K56" s="129" t="s">
        <v>38</v>
      </c>
      <c r="L56" s="129"/>
      <c r="M56" s="129"/>
    </row>
    <row r="57" spans="1:13" s="11" customFormat="1" ht="16.5" customHeight="1">
      <c r="G57" s="130" t="s">
        <v>103</v>
      </c>
      <c r="H57" s="130"/>
      <c r="I57" s="130"/>
      <c r="J57" s="14"/>
      <c r="K57" s="130" t="s">
        <v>103</v>
      </c>
      <c r="L57" s="130"/>
      <c r="M57" s="130"/>
    </row>
    <row r="58" spans="1:13" s="11" customFormat="1" ht="16.5" customHeight="1">
      <c r="A58" s="17"/>
      <c r="B58" s="17"/>
      <c r="C58" s="17"/>
      <c r="D58" s="17"/>
      <c r="F58" s="19"/>
      <c r="G58" s="16" t="s">
        <v>197</v>
      </c>
      <c r="I58" s="16" t="s">
        <v>154</v>
      </c>
      <c r="J58" s="14"/>
      <c r="K58" s="16" t="s">
        <v>197</v>
      </c>
      <c r="M58" s="16" t="s">
        <v>154</v>
      </c>
    </row>
    <row r="59" spans="1:13" s="11" customFormat="1" ht="16.5" customHeight="1">
      <c r="A59" s="17"/>
      <c r="B59" s="17"/>
      <c r="C59" s="17"/>
      <c r="D59" s="17"/>
      <c r="E59" s="18" t="s">
        <v>1</v>
      </c>
      <c r="F59" s="19"/>
      <c r="G59" s="20" t="s">
        <v>2</v>
      </c>
      <c r="H59" s="19"/>
      <c r="I59" s="20" t="s">
        <v>2</v>
      </c>
      <c r="J59" s="14"/>
      <c r="K59" s="20" t="s">
        <v>2</v>
      </c>
      <c r="L59" s="19"/>
      <c r="M59" s="20" t="s">
        <v>2</v>
      </c>
    </row>
    <row r="60" spans="1:13" s="11" customFormat="1" ht="16.5" customHeight="1">
      <c r="A60" s="21"/>
      <c r="B60" s="21"/>
      <c r="C60" s="21"/>
      <c r="D60" s="22"/>
      <c r="E60" s="23"/>
      <c r="F60" s="23"/>
      <c r="G60" s="12"/>
      <c r="H60" s="23"/>
      <c r="I60" s="12"/>
      <c r="J60" s="23"/>
      <c r="K60" s="12"/>
      <c r="L60" s="12"/>
      <c r="M60" s="12"/>
    </row>
    <row r="61" spans="1:13" s="11" customFormat="1" ht="16.5" customHeight="1">
      <c r="A61" s="21" t="s">
        <v>16</v>
      </c>
      <c r="B61" s="21"/>
      <c r="C61" s="21"/>
      <c r="D61" s="21"/>
      <c r="E61" s="19"/>
      <c r="F61" s="19"/>
      <c r="G61" s="36"/>
      <c r="H61" s="19"/>
      <c r="I61" s="36"/>
      <c r="J61" s="36"/>
      <c r="K61" s="36"/>
      <c r="L61" s="36"/>
      <c r="M61" s="36"/>
    </row>
    <row r="62" spans="1:13" s="11" customFormat="1" ht="16.5" customHeight="1">
      <c r="D62" s="21"/>
      <c r="E62" s="22"/>
      <c r="F62" s="23"/>
      <c r="G62" s="1"/>
      <c r="H62" s="23"/>
      <c r="I62" s="1"/>
      <c r="J62" s="12"/>
      <c r="K62" s="1"/>
      <c r="L62" s="12"/>
      <c r="M62" s="1"/>
    </row>
    <row r="63" spans="1:13" s="11" customFormat="1" ht="16.5" customHeight="1">
      <c r="A63" s="21" t="s">
        <v>17</v>
      </c>
      <c r="B63" s="21"/>
      <c r="C63" s="21"/>
      <c r="D63" s="21"/>
      <c r="E63" s="19"/>
      <c r="F63" s="19"/>
      <c r="G63" s="36"/>
      <c r="H63" s="19"/>
      <c r="I63" s="36"/>
      <c r="J63" s="36"/>
      <c r="K63" s="36"/>
      <c r="L63" s="36"/>
      <c r="M63" s="36"/>
    </row>
    <row r="64" spans="1:13" s="11" customFormat="1" ht="16.5" customHeight="1">
      <c r="D64" s="21"/>
      <c r="E64" s="22"/>
      <c r="F64" s="23"/>
      <c r="G64" s="1"/>
      <c r="H64" s="23"/>
      <c r="I64" s="1"/>
      <c r="J64" s="12"/>
      <c r="K64" s="1"/>
      <c r="L64" s="12"/>
      <c r="M64" s="1"/>
    </row>
    <row r="65" spans="1:13" s="11" customFormat="1" ht="16.5" customHeight="1">
      <c r="A65" s="11" t="s">
        <v>79</v>
      </c>
      <c r="B65" s="22"/>
      <c r="C65" s="22"/>
      <c r="D65" s="22"/>
      <c r="E65" s="25">
        <v>17</v>
      </c>
      <c r="F65" s="25"/>
      <c r="G65" s="26">
        <v>150000000</v>
      </c>
      <c r="H65" s="26"/>
      <c r="I65" s="26">
        <v>100000000</v>
      </c>
      <c r="J65" s="26"/>
      <c r="K65" s="26">
        <v>150000000</v>
      </c>
      <c r="L65" s="26"/>
      <c r="M65" s="26">
        <v>100000000</v>
      </c>
    </row>
    <row r="66" spans="1:13" s="11" customFormat="1" ht="16.5" customHeight="1">
      <c r="A66" s="22" t="s">
        <v>159</v>
      </c>
      <c r="B66" s="22"/>
      <c r="C66" s="22"/>
      <c r="D66" s="22"/>
      <c r="E66" s="25">
        <v>18</v>
      </c>
      <c r="F66" s="25"/>
      <c r="G66" s="26">
        <v>580814625</v>
      </c>
      <c r="H66" s="26"/>
      <c r="I66" s="26">
        <v>568804717</v>
      </c>
      <c r="J66" s="26"/>
      <c r="K66" s="26">
        <v>446991674</v>
      </c>
      <c r="L66" s="26"/>
      <c r="M66" s="26">
        <v>337625593</v>
      </c>
    </row>
    <row r="67" spans="1:13" s="11" customFormat="1" ht="16.5" customHeight="1">
      <c r="A67" s="35" t="s">
        <v>161</v>
      </c>
      <c r="B67" s="22"/>
      <c r="C67" s="22"/>
      <c r="D67" s="22"/>
      <c r="E67" s="25">
        <v>17</v>
      </c>
      <c r="F67" s="23"/>
      <c r="G67" s="12">
        <v>3699337368</v>
      </c>
      <c r="H67" s="12"/>
      <c r="I67" s="12">
        <v>3119464989</v>
      </c>
      <c r="J67" s="12"/>
      <c r="K67" s="12">
        <v>3699337368</v>
      </c>
      <c r="L67" s="12"/>
      <c r="M67" s="26">
        <v>3119464989</v>
      </c>
    </row>
    <row r="68" spans="1:13" s="11" customFormat="1" ht="16.5" customHeight="1">
      <c r="A68" s="35" t="s">
        <v>143</v>
      </c>
      <c r="B68" s="22"/>
      <c r="C68" s="22"/>
      <c r="D68" s="22"/>
      <c r="E68" s="25">
        <v>10</v>
      </c>
      <c r="F68" s="23"/>
      <c r="G68" s="12">
        <v>6491468</v>
      </c>
      <c r="H68" s="12"/>
      <c r="I68" s="12">
        <v>4777824</v>
      </c>
      <c r="J68" s="12"/>
      <c r="K68" s="12">
        <v>0</v>
      </c>
      <c r="L68" s="12"/>
      <c r="M68" s="26">
        <v>0</v>
      </c>
    </row>
    <row r="69" spans="1:13" s="11" customFormat="1" ht="16.5" customHeight="1">
      <c r="A69" s="22" t="s">
        <v>160</v>
      </c>
      <c r="B69" s="22"/>
      <c r="C69" s="22"/>
      <c r="D69" s="22"/>
      <c r="E69" s="25"/>
      <c r="F69" s="25"/>
      <c r="G69" s="26">
        <v>55874404</v>
      </c>
      <c r="H69" s="26"/>
      <c r="I69" s="26">
        <v>16120002</v>
      </c>
      <c r="J69" s="26"/>
      <c r="K69" s="26">
        <v>1627616</v>
      </c>
      <c r="L69" s="26"/>
      <c r="M69" s="26">
        <v>0</v>
      </c>
    </row>
    <row r="70" spans="1:13" s="11" customFormat="1" ht="16.5" customHeight="1">
      <c r="A70" s="22" t="s">
        <v>89</v>
      </c>
      <c r="B70" s="22"/>
      <c r="C70" s="22"/>
      <c r="D70" s="22"/>
      <c r="E70" s="25"/>
      <c r="F70" s="25"/>
      <c r="G70" s="26">
        <v>22010090</v>
      </c>
      <c r="H70" s="26"/>
      <c r="I70" s="26">
        <v>13201517</v>
      </c>
      <c r="J70" s="26"/>
      <c r="K70" s="26">
        <v>12109586</v>
      </c>
      <c r="L70" s="26"/>
      <c r="M70" s="26">
        <v>9606705</v>
      </c>
    </row>
    <row r="71" spans="1:13" s="11" customFormat="1" ht="16.5" customHeight="1">
      <c r="A71" s="22" t="s">
        <v>137</v>
      </c>
      <c r="B71" s="22"/>
      <c r="C71" s="22"/>
      <c r="D71" s="22"/>
      <c r="E71" s="25"/>
      <c r="F71" s="25"/>
      <c r="G71" s="26"/>
      <c r="H71" s="26"/>
      <c r="I71" s="26"/>
      <c r="J71" s="26"/>
      <c r="K71" s="26"/>
      <c r="L71" s="26"/>
      <c r="M71" s="26"/>
    </row>
    <row r="72" spans="1:13" s="11" customFormat="1" ht="16.5" customHeight="1">
      <c r="A72" s="22"/>
      <c r="B72" s="22" t="s">
        <v>138</v>
      </c>
      <c r="C72" s="22"/>
      <c r="D72" s="22"/>
      <c r="E72" s="25">
        <v>19</v>
      </c>
      <c r="F72" s="25"/>
      <c r="G72" s="26">
        <v>40703707</v>
      </c>
      <c r="H72" s="26"/>
      <c r="I72" s="26">
        <v>42116184</v>
      </c>
      <c r="J72" s="26"/>
      <c r="K72" s="26">
        <v>39572503</v>
      </c>
      <c r="L72" s="26"/>
      <c r="M72" s="26">
        <v>41457853</v>
      </c>
    </row>
    <row r="73" spans="1:13" s="11" customFormat="1" ht="16.5" customHeight="1">
      <c r="A73" s="22" t="s">
        <v>18</v>
      </c>
      <c r="B73" s="22"/>
      <c r="C73" s="22"/>
      <c r="D73" s="22"/>
      <c r="E73" s="25"/>
      <c r="F73" s="25"/>
      <c r="G73" s="27">
        <v>44873906</v>
      </c>
      <c r="H73" s="26"/>
      <c r="I73" s="27">
        <v>47245132</v>
      </c>
      <c r="J73" s="26"/>
      <c r="K73" s="27">
        <v>33677450</v>
      </c>
      <c r="L73" s="26"/>
      <c r="M73" s="27">
        <v>38279719</v>
      </c>
    </row>
    <row r="74" spans="1:13" s="11" customFormat="1" ht="16.5" customHeight="1">
      <c r="D74" s="21"/>
      <c r="E74" s="22"/>
      <c r="F74" s="23"/>
      <c r="G74" s="1"/>
      <c r="H74" s="23"/>
      <c r="I74" s="1"/>
      <c r="J74" s="23"/>
      <c r="K74" s="1"/>
      <c r="L74" s="12"/>
      <c r="M74" s="1"/>
    </row>
    <row r="75" spans="1:13" s="11" customFormat="1" ht="16.5" customHeight="1">
      <c r="A75" s="21" t="s">
        <v>19</v>
      </c>
      <c r="B75" s="22"/>
      <c r="C75" s="22"/>
      <c r="D75" s="22"/>
      <c r="E75" s="25"/>
      <c r="F75" s="23"/>
      <c r="G75" s="29">
        <f>SUM(G65:G73)</f>
        <v>4600105568</v>
      </c>
      <c r="H75" s="23"/>
      <c r="I75" s="29">
        <f>SUM(I65:I73)</f>
        <v>3911730365</v>
      </c>
      <c r="J75" s="23"/>
      <c r="K75" s="29">
        <f>SUM(K65:K73)</f>
        <v>4383316197</v>
      </c>
      <c r="L75" s="23"/>
      <c r="M75" s="29">
        <f>SUM(M65:M73)</f>
        <v>3646434859</v>
      </c>
    </row>
    <row r="76" spans="1:13" s="11" customFormat="1" ht="16.5" customHeight="1">
      <c r="A76" s="22"/>
      <c r="B76" s="22"/>
      <c r="C76" s="22"/>
      <c r="D76" s="22"/>
      <c r="E76" s="25"/>
      <c r="F76" s="23"/>
      <c r="G76" s="12"/>
      <c r="H76" s="23"/>
      <c r="I76" s="12"/>
      <c r="J76" s="23"/>
      <c r="K76" s="12"/>
      <c r="L76" s="23"/>
      <c r="M76" s="12"/>
    </row>
    <row r="77" spans="1:13" s="11" customFormat="1" ht="16.5" customHeight="1">
      <c r="A77" s="21" t="s">
        <v>20</v>
      </c>
      <c r="B77" s="21"/>
      <c r="C77" s="21"/>
      <c r="D77" s="22"/>
      <c r="E77" s="25"/>
      <c r="F77" s="23"/>
      <c r="G77" s="12"/>
      <c r="H77" s="23"/>
      <c r="I77" s="12"/>
      <c r="J77" s="23"/>
      <c r="K77" s="12"/>
      <c r="L77" s="23"/>
      <c r="M77" s="12"/>
    </row>
    <row r="78" spans="1:13" s="11" customFormat="1" ht="16.5" customHeight="1">
      <c r="D78" s="21"/>
      <c r="E78" s="22"/>
      <c r="F78" s="23"/>
      <c r="G78" s="1"/>
      <c r="H78" s="23"/>
      <c r="I78" s="1"/>
      <c r="J78" s="23"/>
      <c r="K78" s="1"/>
      <c r="L78" s="12"/>
      <c r="M78" s="1"/>
    </row>
    <row r="79" spans="1:13" s="11" customFormat="1" ht="16.5" customHeight="1">
      <c r="A79" s="11" t="s">
        <v>162</v>
      </c>
      <c r="D79" s="21"/>
      <c r="E79" s="25">
        <v>17</v>
      </c>
      <c r="F79" s="23"/>
      <c r="G79" s="1">
        <v>2997943558</v>
      </c>
      <c r="H79" s="23"/>
      <c r="I79" s="1">
        <v>2997382147</v>
      </c>
      <c r="J79" s="23"/>
      <c r="K79" s="1">
        <v>2997943558</v>
      </c>
      <c r="L79" s="12"/>
      <c r="M79" s="1">
        <v>2997382147</v>
      </c>
    </row>
    <row r="80" spans="1:13" s="11" customFormat="1" ht="16.5" customHeight="1">
      <c r="A80" s="35" t="s">
        <v>163</v>
      </c>
      <c r="B80" s="22"/>
      <c r="C80" s="22"/>
      <c r="D80" s="22"/>
      <c r="E80" s="25">
        <v>17</v>
      </c>
      <c r="F80" s="23"/>
      <c r="G80" s="26">
        <v>9537502762</v>
      </c>
      <c r="H80" s="23"/>
      <c r="I80" s="26">
        <v>9848639040</v>
      </c>
      <c r="J80" s="23"/>
      <c r="K80" s="26">
        <v>9537502762</v>
      </c>
      <c r="L80" s="23"/>
      <c r="M80" s="26">
        <v>9848639040</v>
      </c>
    </row>
    <row r="81" spans="1:13" s="11" customFormat="1" ht="16.5" customHeight="1">
      <c r="A81" s="22" t="s">
        <v>90</v>
      </c>
      <c r="B81" s="22"/>
      <c r="C81" s="21"/>
      <c r="D81" s="22"/>
      <c r="E81" s="25"/>
      <c r="F81" s="23"/>
      <c r="G81" s="12">
        <v>462112041</v>
      </c>
      <c r="H81" s="23"/>
      <c r="I81" s="12">
        <v>438365253</v>
      </c>
      <c r="J81" s="23"/>
      <c r="K81" s="12">
        <v>313325816</v>
      </c>
      <c r="L81" s="23"/>
      <c r="M81" s="26">
        <v>294740793</v>
      </c>
    </row>
    <row r="82" spans="1:13" s="11" customFormat="1" ht="16.5" customHeight="1">
      <c r="A82" s="22" t="s">
        <v>119</v>
      </c>
      <c r="B82" s="22"/>
      <c r="C82" s="21"/>
      <c r="D82" s="22"/>
      <c r="F82" s="23"/>
      <c r="G82" s="12"/>
      <c r="H82" s="23"/>
      <c r="I82" s="12"/>
      <c r="J82" s="23"/>
      <c r="K82" s="12"/>
      <c r="L82" s="23"/>
      <c r="M82" s="26"/>
    </row>
    <row r="83" spans="1:13" s="11" customFormat="1" ht="16.5" customHeight="1">
      <c r="B83" s="22" t="s">
        <v>120</v>
      </c>
      <c r="C83" s="21"/>
      <c r="D83" s="22"/>
      <c r="E83" s="25">
        <v>19</v>
      </c>
      <c r="F83" s="23"/>
      <c r="G83" s="12">
        <v>450545622</v>
      </c>
      <c r="H83" s="23"/>
      <c r="I83" s="12">
        <v>397950404</v>
      </c>
      <c r="J83" s="23"/>
      <c r="K83" s="12">
        <v>429546988</v>
      </c>
      <c r="L83" s="23"/>
      <c r="M83" s="26">
        <v>391279439</v>
      </c>
    </row>
    <row r="84" spans="1:13" s="11" customFormat="1" ht="16.5" customHeight="1">
      <c r="A84" s="11" t="s">
        <v>239</v>
      </c>
      <c r="B84" s="21"/>
      <c r="D84" s="22"/>
      <c r="E84" s="25">
        <v>16</v>
      </c>
      <c r="F84" s="25"/>
      <c r="G84" s="26">
        <v>6430077</v>
      </c>
      <c r="H84" s="26"/>
      <c r="I84" s="26">
        <v>26440227</v>
      </c>
      <c r="J84" s="26"/>
      <c r="K84" s="26">
        <v>0</v>
      </c>
      <c r="L84" s="26"/>
      <c r="M84" s="26">
        <v>14430192</v>
      </c>
    </row>
    <row r="85" spans="1:13" s="11" customFormat="1" ht="16.5" customHeight="1">
      <c r="A85" s="22" t="s">
        <v>21</v>
      </c>
      <c r="D85" s="22"/>
      <c r="E85" s="25">
        <v>20</v>
      </c>
      <c r="F85" s="25"/>
      <c r="G85" s="26">
        <v>37286170</v>
      </c>
      <c r="H85" s="26"/>
      <c r="I85" s="26">
        <v>25432897</v>
      </c>
      <c r="J85" s="26"/>
      <c r="K85" s="26">
        <v>37286170</v>
      </c>
      <c r="L85" s="26"/>
      <c r="M85" s="26">
        <v>25432897</v>
      </c>
    </row>
    <row r="86" spans="1:13" s="11" customFormat="1" ht="16.5" customHeight="1">
      <c r="A86" s="22" t="s">
        <v>22</v>
      </c>
      <c r="B86" s="21"/>
      <c r="C86" s="21"/>
      <c r="D86" s="22"/>
      <c r="E86" s="25"/>
      <c r="F86" s="25"/>
      <c r="G86" s="27">
        <v>64236976</v>
      </c>
      <c r="H86" s="23"/>
      <c r="I86" s="27">
        <v>38802377</v>
      </c>
      <c r="J86" s="23"/>
      <c r="K86" s="27">
        <v>43778465</v>
      </c>
      <c r="L86" s="23"/>
      <c r="M86" s="28">
        <v>30630690</v>
      </c>
    </row>
    <row r="87" spans="1:13" s="11" customFormat="1" ht="16.5" customHeight="1">
      <c r="D87" s="21"/>
      <c r="E87" s="22"/>
      <c r="F87" s="23"/>
      <c r="G87" s="1"/>
      <c r="H87" s="23"/>
      <c r="I87" s="1"/>
      <c r="J87" s="23"/>
      <c r="K87" s="1"/>
      <c r="L87" s="12"/>
      <c r="M87" s="1"/>
    </row>
    <row r="88" spans="1:13" s="11" customFormat="1" ht="16.5" customHeight="1">
      <c r="A88" s="21" t="s">
        <v>23</v>
      </c>
      <c r="B88" s="21"/>
      <c r="C88" s="21"/>
      <c r="D88" s="22"/>
      <c r="E88" s="25"/>
      <c r="F88" s="23"/>
      <c r="G88" s="29">
        <f>SUM(G79:G87)</f>
        <v>13556057206</v>
      </c>
      <c r="H88" s="23"/>
      <c r="I88" s="29">
        <f>SUM(I79:I87)</f>
        <v>13773012345</v>
      </c>
      <c r="J88" s="23"/>
      <c r="K88" s="29">
        <f>SUM(K79:K87)</f>
        <v>13359383759</v>
      </c>
      <c r="L88" s="23"/>
      <c r="M88" s="29">
        <f>SUM(M79:M87)</f>
        <v>13602535198</v>
      </c>
    </row>
    <row r="89" spans="1:13" s="11" customFormat="1" ht="16.5" customHeight="1">
      <c r="D89" s="21"/>
      <c r="E89" s="22"/>
      <c r="F89" s="23"/>
      <c r="G89" s="1"/>
      <c r="H89" s="23"/>
      <c r="I89" s="1"/>
      <c r="J89" s="23"/>
      <c r="K89" s="1"/>
      <c r="L89" s="12"/>
      <c r="M89" s="1"/>
    </row>
    <row r="90" spans="1:13" s="11" customFormat="1" ht="16.5" customHeight="1">
      <c r="A90" s="21" t="s">
        <v>24</v>
      </c>
      <c r="B90" s="21"/>
      <c r="C90" s="21"/>
      <c r="D90" s="22"/>
      <c r="E90" s="23"/>
      <c r="F90" s="23"/>
      <c r="G90" s="29">
        <f>+G75+G88</f>
        <v>18156162774</v>
      </c>
      <c r="H90" s="23"/>
      <c r="I90" s="29">
        <f>+I75+I88</f>
        <v>17684742710</v>
      </c>
      <c r="J90" s="23"/>
      <c r="K90" s="29">
        <f>+K75+K88</f>
        <v>17742699956</v>
      </c>
      <c r="L90" s="23"/>
      <c r="M90" s="29">
        <f>+M75+M88</f>
        <v>17248970057</v>
      </c>
    </row>
    <row r="91" spans="1:13" s="11" customFormat="1" ht="16.5" customHeight="1">
      <c r="A91" s="21"/>
      <c r="B91" s="21"/>
      <c r="C91" s="21"/>
      <c r="D91" s="22"/>
      <c r="E91" s="23"/>
      <c r="F91" s="23"/>
      <c r="G91" s="12"/>
      <c r="H91" s="23"/>
      <c r="I91" s="12"/>
      <c r="J91" s="23"/>
      <c r="K91" s="12"/>
      <c r="L91" s="23"/>
      <c r="M91" s="12"/>
    </row>
    <row r="92" spans="1:13" ht="16.5" customHeight="1">
      <c r="A92" s="34"/>
      <c r="B92" s="34"/>
      <c r="C92" s="34"/>
      <c r="D92" s="145"/>
      <c r="E92" s="147"/>
      <c r="F92" s="147"/>
      <c r="H92" s="147"/>
      <c r="J92" s="147"/>
      <c r="L92" s="147"/>
    </row>
    <row r="93" spans="1:13" ht="16.5" customHeight="1">
      <c r="A93" s="34"/>
      <c r="B93" s="34"/>
      <c r="C93" s="34"/>
      <c r="D93" s="145"/>
      <c r="E93" s="147"/>
      <c r="F93" s="147"/>
      <c r="H93" s="147"/>
      <c r="J93" s="147"/>
      <c r="L93" s="147"/>
    </row>
    <row r="94" spans="1:13" ht="16.5" customHeight="1">
      <c r="A94" s="34"/>
      <c r="B94" s="34"/>
      <c r="C94" s="34"/>
      <c r="D94" s="145"/>
      <c r="E94" s="147"/>
      <c r="F94" s="147"/>
      <c r="H94" s="147"/>
      <c r="J94" s="147"/>
      <c r="L94" s="147"/>
    </row>
    <row r="95" spans="1:13" ht="16.5" customHeight="1">
      <c r="A95" s="34"/>
      <c r="B95" s="34"/>
      <c r="C95" s="34"/>
      <c r="D95" s="145"/>
      <c r="E95" s="147"/>
      <c r="F95" s="147"/>
      <c r="H95" s="147"/>
      <c r="J95" s="147"/>
    </row>
    <row r="96" spans="1:13" ht="17.25" customHeight="1">
      <c r="A96" s="34"/>
      <c r="B96" s="34"/>
      <c r="C96" s="34"/>
      <c r="D96" s="145"/>
      <c r="E96" s="147"/>
      <c r="F96" s="147"/>
      <c r="H96" s="147"/>
      <c r="J96" s="147"/>
    </row>
    <row r="97" spans="1:13" ht="15.75" customHeight="1">
      <c r="A97" s="34"/>
      <c r="B97" s="34"/>
      <c r="C97" s="34"/>
      <c r="D97" s="145"/>
      <c r="E97" s="147"/>
      <c r="F97" s="147"/>
      <c r="H97" s="147"/>
      <c r="J97" s="147"/>
    </row>
    <row r="98" spans="1:13" ht="16.5" customHeight="1">
      <c r="B98" s="145"/>
      <c r="C98" s="145"/>
      <c r="D98" s="145"/>
      <c r="E98" s="146"/>
      <c r="F98" s="147"/>
      <c r="H98" s="140"/>
    </row>
    <row r="99" spans="1:13" ht="21.95" customHeight="1">
      <c r="A99" s="148" t="s">
        <v>124</v>
      </c>
      <c r="B99" s="148"/>
      <c r="C99" s="148"/>
      <c r="D99" s="148"/>
      <c r="E99" s="141"/>
      <c r="F99" s="149"/>
      <c r="G99" s="142"/>
      <c r="H99" s="149"/>
      <c r="I99" s="142"/>
      <c r="J99" s="142"/>
      <c r="K99" s="142"/>
      <c r="L99" s="142"/>
      <c r="M99" s="142"/>
    </row>
    <row r="100" spans="1:13" ht="16.5" customHeight="1">
      <c r="A100" s="9" t="s">
        <v>116</v>
      </c>
      <c r="B100" s="9"/>
      <c r="C100" s="9"/>
      <c r="D100" s="9"/>
    </row>
    <row r="101" spans="1:13" ht="16.5" customHeight="1">
      <c r="A101" s="9" t="s">
        <v>0</v>
      </c>
      <c r="B101" s="9"/>
      <c r="C101" s="9"/>
      <c r="D101" s="9"/>
    </row>
    <row r="102" spans="1:13" ht="16.5" customHeight="1">
      <c r="A102" s="10" t="str">
        <f>A3</f>
        <v>As at 31 December 2025</v>
      </c>
      <c r="B102" s="10"/>
      <c r="C102" s="10"/>
      <c r="D102" s="10"/>
      <c r="E102" s="141"/>
      <c r="F102" s="141"/>
      <c r="G102" s="142"/>
      <c r="H102" s="141"/>
      <c r="I102" s="142"/>
      <c r="J102" s="142"/>
      <c r="K102" s="142"/>
      <c r="L102" s="142"/>
      <c r="M102" s="142"/>
    </row>
    <row r="104" spans="1:13" s="11" customFormat="1" ht="16.5" customHeight="1">
      <c r="G104" s="12"/>
      <c r="I104" s="12"/>
      <c r="J104" s="12"/>
      <c r="K104" s="12"/>
      <c r="L104" s="12"/>
      <c r="M104" s="12"/>
    </row>
    <row r="105" spans="1:13" s="11" customFormat="1" ht="16.5" customHeight="1">
      <c r="G105" s="129" t="s">
        <v>37</v>
      </c>
      <c r="H105" s="129"/>
      <c r="I105" s="129"/>
      <c r="J105" s="14"/>
      <c r="K105" s="129" t="s">
        <v>38</v>
      </c>
      <c r="L105" s="129"/>
      <c r="M105" s="129"/>
    </row>
    <row r="106" spans="1:13" s="11" customFormat="1" ht="16.5" customHeight="1">
      <c r="G106" s="130" t="s">
        <v>103</v>
      </c>
      <c r="H106" s="130"/>
      <c r="I106" s="130"/>
      <c r="J106" s="14"/>
      <c r="K106" s="130" t="s">
        <v>103</v>
      </c>
      <c r="L106" s="130"/>
      <c r="M106" s="130"/>
    </row>
    <row r="107" spans="1:13" s="11" customFormat="1" ht="16.5" customHeight="1">
      <c r="A107" s="17"/>
      <c r="B107" s="17"/>
      <c r="C107" s="17"/>
      <c r="D107" s="17"/>
      <c r="F107" s="19"/>
      <c r="G107" s="16" t="s">
        <v>197</v>
      </c>
      <c r="I107" s="16" t="s">
        <v>154</v>
      </c>
      <c r="J107" s="14"/>
      <c r="K107" s="16" t="s">
        <v>197</v>
      </c>
      <c r="M107" s="16" t="s">
        <v>154</v>
      </c>
    </row>
    <row r="108" spans="1:13" s="11" customFormat="1" ht="16.5" customHeight="1">
      <c r="A108" s="17"/>
      <c r="B108" s="17"/>
      <c r="C108" s="17"/>
      <c r="D108" s="17"/>
      <c r="E108" s="18" t="s">
        <v>115</v>
      </c>
      <c r="F108" s="19"/>
      <c r="G108" s="20" t="s">
        <v>2</v>
      </c>
      <c r="H108" s="19"/>
      <c r="I108" s="20" t="s">
        <v>2</v>
      </c>
      <c r="J108" s="14"/>
      <c r="K108" s="20" t="s">
        <v>2</v>
      </c>
      <c r="L108" s="19"/>
      <c r="M108" s="20" t="s">
        <v>2</v>
      </c>
    </row>
    <row r="109" spans="1:13" s="11" customFormat="1" ht="16.5" customHeight="1">
      <c r="A109" s="17"/>
      <c r="B109" s="17"/>
      <c r="C109" s="17"/>
      <c r="D109" s="17"/>
      <c r="F109" s="19"/>
      <c r="G109" s="36"/>
      <c r="H109" s="19"/>
      <c r="I109" s="36"/>
      <c r="J109" s="36"/>
      <c r="K109" s="36"/>
      <c r="L109" s="36"/>
      <c r="M109" s="36"/>
    </row>
    <row r="110" spans="1:13" s="11" customFormat="1" ht="16.5" customHeight="1">
      <c r="A110" s="21" t="s">
        <v>16</v>
      </c>
      <c r="B110" s="17"/>
      <c r="C110" s="17"/>
      <c r="D110" s="17"/>
      <c r="E110" s="37"/>
      <c r="F110" s="19"/>
      <c r="G110" s="36"/>
      <c r="H110" s="19"/>
      <c r="I110" s="36"/>
      <c r="J110" s="36"/>
      <c r="K110" s="36"/>
      <c r="L110" s="36"/>
      <c r="M110" s="36"/>
    </row>
    <row r="111" spans="1:13" s="11" customFormat="1" ht="16.5" customHeight="1">
      <c r="D111" s="21"/>
      <c r="E111" s="22"/>
      <c r="F111" s="23"/>
      <c r="G111" s="1"/>
      <c r="H111" s="23"/>
      <c r="I111" s="1"/>
      <c r="J111" s="12"/>
      <c r="K111" s="1"/>
      <c r="L111" s="12"/>
      <c r="M111" s="1"/>
    </row>
    <row r="112" spans="1:13" s="11" customFormat="1" ht="16.5" customHeight="1">
      <c r="A112" s="38" t="s">
        <v>25</v>
      </c>
      <c r="B112" s="21"/>
      <c r="C112" s="21"/>
      <c r="D112" s="22"/>
      <c r="E112" s="25"/>
      <c r="F112" s="23"/>
      <c r="G112" s="12"/>
      <c r="H112" s="23"/>
      <c r="I112" s="12"/>
      <c r="J112" s="12"/>
      <c r="K112" s="12"/>
      <c r="L112" s="12"/>
      <c r="M112" s="12"/>
    </row>
    <row r="113" spans="1:13" s="11" customFormat="1" ht="16.5" customHeight="1">
      <c r="D113" s="21"/>
      <c r="E113" s="22"/>
      <c r="F113" s="23"/>
      <c r="G113" s="1"/>
      <c r="H113" s="23"/>
      <c r="I113" s="1"/>
      <c r="J113" s="12"/>
      <c r="K113" s="1"/>
      <c r="L113" s="12"/>
      <c r="M113" s="1"/>
    </row>
    <row r="114" spans="1:13" s="11" customFormat="1" ht="16.5" customHeight="1">
      <c r="A114" s="22" t="s">
        <v>26</v>
      </c>
      <c r="B114" s="22"/>
      <c r="C114" s="22"/>
      <c r="D114" s="22"/>
      <c r="E114" s="25"/>
      <c r="F114" s="23"/>
      <c r="G114" s="12"/>
      <c r="H114" s="23"/>
      <c r="I114" s="12"/>
      <c r="J114" s="12"/>
      <c r="K114" s="12"/>
      <c r="L114" s="12"/>
      <c r="M114" s="12"/>
    </row>
    <row r="115" spans="1:13" s="11" customFormat="1" ht="16.5" customHeight="1">
      <c r="A115" s="22"/>
      <c r="B115" s="22" t="s">
        <v>27</v>
      </c>
      <c r="C115" s="22"/>
      <c r="D115" s="22"/>
      <c r="E115" s="25"/>
      <c r="F115" s="23"/>
      <c r="G115" s="12"/>
      <c r="H115" s="23"/>
      <c r="I115" s="12"/>
      <c r="J115" s="12"/>
      <c r="K115" s="12"/>
      <c r="L115" s="12"/>
      <c r="M115" s="12"/>
    </row>
    <row r="116" spans="1:13" s="11" customFormat="1" ht="16.5" customHeight="1">
      <c r="A116" s="22"/>
      <c r="B116" s="22"/>
      <c r="C116" s="22" t="s">
        <v>84</v>
      </c>
      <c r="D116" s="22"/>
      <c r="E116" s="25"/>
      <c r="F116" s="23"/>
      <c r="G116" s="12"/>
      <c r="H116" s="23"/>
      <c r="I116" s="12"/>
      <c r="J116" s="23"/>
      <c r="K116" s="12"/>
      <c r="L116" s="12"/>
      <c r="M116" s="12"/>
    </row>
    <row r="117" spans="1:13" s="11" customFormat="1" ht="16.5" customHeight="1">
      <c r="A117" s="22"/>
      <c r="B117" s="22"/>
      <c r="C117" s="22"/>
      <c r="D117" s="22" t="s">
        <v>121</v>
      </c>
      <c r="E117" s="25"/>
      <c r="F117" s="23"/>
      <c r="G117" s="12"/>
      <c r="H117" s="23"/>
      <c r="I117" s="12"/>
      <c r="J117" s="23"/>
      <c r="K117" s="12"/>
      <c r="L117" s="12"/>
      <c r="M117" s="12"/>
    </row>
    <row r="118" spans="1:13" s="11" customFormat="1" ht="16.5" customHeight="1" thickBot="1">
      <c r="A118" s="22"/>
      <c r="B118" s="22"/>
      <c r="C118" s="22"/>
      <c r="D118" s="22" t="s">
        <v>122</v>
      </c>
      <c r="E118" s="25"/>
      <c r="F118" s="23"/>
      <c r="G118" s="39">
        <v>3825000000</v>
      </c>
      <c r="H118" s="26"/>
      <c r="I118" s="39">
        <v>3825000000</v>
      </c>
      <c r="J118" s="26"/>
      <c r="K118" s="39">
        <v>3825000000</v>
      </c>
      <c r="L118" s="26"/>
      <c r="M118" s="39">
        <v>3825000000</v>
      </c>
    </row>
    <row r="119" spans="1:13" s="11" customFormat="1" ht="16.5" customHeight="1" thickTop="1">
      <c r="A119" s="22"/>
      <c r="B119" s="22"/>
      <c r="C119" s="22"/>
      <c r="D119" s="22"/>
      <c r="E119" s="25"/>
      <c r="F119" s="23"/>
      <c r="G119" s="26"/>
      <c r="H119" s="26"/>
      <c r="I119" s="26"/>
      <c r="J119" s="26"/>
      <c r="K119" s="26"/>
      <c r="L119" s="26"/>
      <c r="M119" s="26"/>
    </row>
    <row r="120" spans="1:13" s="11" customFormat="1" ht="16.5" customHeight="1">
      <c r="B120" s="22" t="s">
        <v>28</v>
      </c>
      <c r="C120" s="22"/>
      <c r="D120" s="22"/>
      <c r="E120" s="25"/>
      <c r="F120" s="23"/>
      <c r="G120" s="12"/>
      <c r="H120" s="23"/>
      <c r="I120" s="12"/>
      <c r="J120" s="23"/>
      <c r="K120" s="12"/>
      <c r="L120" s="23"/>
      <c r="M120" s="12"/>
    </row>
    <row r="121" spans="1:13" s="11" customFormat="1" ht="16.5" customHeight="1">
      <c r="B121" s="22"/>
      <c r="C121" s="22" t="s">
        <v>84</v>
      </c>
      <c r="D121" s="22"/>
      <c r="E121" s="25"/>
      <c r="F121" s="23"/>
      <c r="G121" s="12"/>
      <c r="H121" s="23"/>
      <c r="I121" s="12"/>
      <c r="J121" s="23"/>
      <c r="K121" s="12"/>
      <c r="L121" s="23"/>
      <c r="M121" s="12"/>
    </row>
    <row r="122" spans="1:13" s="11" customFormat="1" ht="16.5" customHeight="1">
      <c r="B122" s="22"/>
      <c r="C122" s="22"/>
      <c r="D122" s="22" t="s">
        <v>121</v>
      </c>
      <c r="E122" s="25"/>
      <c r="F122" s="23"/>
      <c r="G122" s="12"/>
      <c r="H122" s="23"/>
      <c r="I122" s="12"/>
      <c r="J122" s="23"/>
      <c r="K122" s="12"/>
      <c r="L122" s="23"/>
      <c r="M122" s="12"/>
    </row>
    <row r="123" spans="1:13" s="11" customFormat="1" ht="16.5" customHeight="1">
      <c r="B123" s="22"/>
      <c r="C123" s="22"/>
      <c r="D123" s="22" t="s">
        <v>123</v>
      </c>
      <c r="E123" s="25"/>
      <c r="F123" s="23"/>
      <c r="G123" s="12">
        <v>3825000000</v>
      </c>
      <c r="H123" s="12"/>
      <c r="I123" s="12">
        <v>3825000000</v>
      </c>
      <c r="J123" s="12"/>
      <c r="K123" s="12">
        <v>3825000000</v>
      </c>
      <c r="L123" s="3"/>
      <c r="M123" s="26">
        <v>3825000000</v>
      </c>
    </row>
    <row r="124" spans="1:13" s="11" customFormat="1" ht="16.5" customHeight="1">
      <c r="A124" s="11" t="s">
        <v>29</v>
      </c>
      <c r="D124" s="40"/>
      <c r="E124" s="25"/>
      <c r="F124" s="25"/>
      <c r="G124" s="26">
        <v>2557841248</v>
      </c>
      <c r="H124" s="26"/>
      <c r="I124" s="26">
        <v>2557841248</v>
      </c>
      <c r="J124" s="26"/>
      <c r="K124" s="26">
        <v>2557841248</v>
      </c>
      <c r="L124" s="26"/>
      <c r="M124" s="26">
        <v>2557841248</v>
      </c>
    </row>
    <row r="125" spans="1:13" s="11" customFormat="1" ht="16.5" customHeight="1">
      <c r="A125" s="11" t="s">
        <v>30</v>
      </c>
      <c r="D125" s="40"/>
      <c r="E125" s="25"/>
      <c r="F125" s="25"/>
      <c r="G125" s="26"/>
      <c r="H125" s="25"/>
      <c r="I125" s="26"/>
      <c r="J125" s="25"/>
      <c r="K125" s="26"/>
      <c r="L125" s="25"/>
      <c r="M125" s="26"/>
    </row>
    <row r="126" spans="1:13" s="11" customFormat="1" ht="16.5" customHeight="1">
      <c r="B126" s="11" t="s">
        <v>31</v>
      </c>
      <c r="E126" s="25">
        <v>29</v>
      </c>
      <c r="F126" s="25"/>
      <c r="G126" s="26">
        <v>382500000</v>
      </c>
      <c r="H126" s="25"/>
      <c r="I126" s="26">
        <v>382500000</v>
      </c>
      <c r="J126" s="25"/>
      <c r="K126" s="26">
        <v>382500000</v>
      </c>
      <c r="L126" s="25"/>
      <c r="M126" s="26">
        <v>382500000</v>
      </c>
    </row>
    <row r="127" spans="1:13" s="11" customFormat="1" ht="16.5" customHeight="1">
      <c r="B127" s="11" t="s">
        <v>32</v>
      </c>
      <c r="E127" s="25"/>
      <c r="F127" s="25"/>
      <c r="G127" s="26">
        <v>3785042089</v>
      </c>
      <c r="H127" s="23"/>
      <c r="I127" s="26">
        <v>3734530040</v>
      </c>
      <c r="J127" s="23"/>
      <c r="K127" s="26">
        <v>1409767045</v>
      </c>
      <c r="L127" s="23"/>
      <c r="M127" s="26">
        <v>766667571</v>
      </c>
    </row>
    <row r="128" spans="1:13" s="11" customFormat="1" ht="16.5" customHeight="1">
      <c r="A128" s="11" t="s">
        <v>33</v>
      </c>
      <c r="B128" s="21"/>
      <c r="C128" s="21"/>
      <c r="D128" s="22"/>
      <c r="E128" s="25"/>
      <c r="F128" s="25"/>
      <c r="G128" s="27">
        <v>2941661289</v>
      </c>
      <c r="H128" s="23"/>
      <c r="I128" s="27">
        <v>3062148467</v>
      </c>
      <c r="J128" s="23"/>
      <c r="K128" s="27">
        <v>1179866122</v>
      </c>
      <c r="L128" s="23"/>
      <c r="M128" s="28">
        <v>1216022461</v>
      </c>
    </row>
    <row r="129" spans="1:13" s="11" customFormat="1" ht="16.5" customHeight="1">
      <c r="B129" s="21"/>
      <c r="C129" s="21"/>
      <c r="D129" s="22"/>
      <c r="E129" s="25"/>
      <c r="F129" s="25"/>
      <c r="G129" s="12"/>
      <c r="H129" s="23"/>
      <c r="I129" s="12"/>
      <c r="J129" s="23"/>
      <c r="K129" s="12"/>
      <c r="L129" s="23"/>
      <c r="M129" s="12"/>
    </row>
    <row r="130" spans="1:13" s="11" customFormat="1" ht="16.5" customHeight="1">
      <c r="A130" s="24" t="s">
        <v>139</v>
      </c>
      <c r="B130" s="22"/>
      <c r="C130" s="22"/>
      <c r="D130" s="22"/>
      <c r="E130" s="25"/>
      <c r="F130" s="23"/>
      <c r="G130" s="12"/>
      <c r="H130" s="23"/>
      <c r="I130" s="12"/>
      <c r="J130" s="23"/>
      <c r="K130" s="12"/>
      <c r="L130" s="23"/>
      <c r="M130" s="12"/>
    </row>
    <row r="131" spans="1:13" s="11" customFormat="1" ht="16.5" customHeight="1">
      <c r="B131" s="24" t="s">
        <v>219</v>
      </c>
      <c r="C131" s="24"/>
      <c r="E131" s="25"/>
      <c r="F131" s="23"/>
      <c r="G131" s="12">
        <f>SUM(G123:G128)</f>
        <v>13492044626</v>
      </c>
      <c r="H131" s="23"/>
      <c r="I131" s="12">
        <f>SUM(I123:I128)</f>
        <v>13562019755</v>
      </c>
      <c r="J131" s="23"/>
      <c r="K131" s="12">
        <f>SUM(K123:K128)</f>
        <v>9354974415</v>
      </c>
      <c r="L131" s="23"/>
      <c r="M131" s="12">
        <f>SUM(M123:M128)</f>
        <v>8748031280</v>
      </c>
    </row>
    <row r="132" spans="1:13" s="11" customFormat="1" ht="16.5" customHeight="1">
      <c r="A132" s="11" t="s">
        <v>34</v>
      </c>
      <c r="E132" s="25"/>
      <c r="F132" s="23"/>
      <c r="G132" s="27">
        <v>64</v>
      </c>
      <c r="H132" s="41"/>
      <c r="I132" s="27">
        <v>98</v>
      </c>
      <c r="J132" s="41"/>
      <c r="K132" s="27">
        <v>0</v>
      </c>
      <c r="L132" s="41"/>
      <c r="M132" s="27">
        <v>0</v>
      </c>
    </row>
    <row r="133" spans="1:13" s="11" customFormat="1" ht="16.5" customHeight="1">
      <c r="D133" s="21"/>
      <c r="E133" s="22"/>
      <c r="F133" s="23"/>
      <c r="G133" s="1"/>
      <c r="H133" s="23"/>
      <c r="I133" s="1"/>
      <c r="J133" s="23"/>
      <c r="K133" s="1"/>
      <c r="L133" s="12"/>
      <c r="M133" s="1"/>
    </row>
    <row r="134" spans="1:13" s="11" customFormat="1" ht="16.5" customHeight="1">
      <c r="A134" s="24" t="s">
        <v>35</v>
      </c>
      <c r="E134" s="23"/>
      <c r="F134" s="23"/>
      <c r="G134" s="29">
        <f>SUM(G131:G132)</f>
        <v>13492044690</v>
      </c>
      <c r="H134" s="23"/>
      <c r="I134" s="29">
        <f>SUM(I131:I132)</f>
        <v>13562019853</v>
      </c>
      <c r="J134" s="23"/>
      <c r="K134" s="29">
        <f>SUM(K131:K132)</f>
        <v>9354974415</v>
      </c>
      <c r="L134" s="23"/>
      <c r="M134" s="29">
        <f>SUM(M131:M132)</f>
        <v>8748031280</v>
      </c>
    </row>
    <row r="135" spans="1:13" s="11" customFormat="1" ht="16.5" customHeight="1">
      <c r="D135" s="21"/>
      <c r="E135" s="22"/>
      <c r="F135" s="23"/>
      <c r="G135" s="1"/>
      <c r="H135" s="23"/>
      <c r="I135" s="1"/>
      <c r="J135" s="23"/>
      <c r="K135" s="1"/>
      <c r="L135" s="12"/>
      <c r="M135" s="1"/>
    </row>
    <row r="136" spans="1:13" s="11" customFormat="1" ht="16.5" customHeight="1" thickBot="1">
      <c r="A136" s="24" t="s">
        <v>36</v>
      </c>
      <c r="B136" s="24"/>
      <c r="C136" s="24"/>
      <c r="D136" s="24"/>
      <c r="E136" s="19"/>
      <c r="F136" s="19"/>
      <c r="G136" s="33">
        <f>+G134+G90</f>
        <v>31648207464</v>
      </c>
      <c r="H136" s="19"/>
      <c r="I136" s="33">
        <f>+I134+I90</f>
        <v>31246762563</v>
      </c>
      <c r="J136" s="19"/>
      <c r="K136" s="33">
        <f>+K134+K90</f>
        <v>27097674371</v>
      </c>
      <c r="L136" s="19"/>
      <c r="M136" s="33">
        <f>+M134+M90</f>
        <v>25997001337</v>
      </c>
    </row>
    <row r="137" spans="1:13" s="11" customFormat="1" ht="16.5" customHeight="1" thickTop="1">
      <c r="A137" s="24"/>
      <c r="B137" s="24"/>
      <c r="C137" s="24"/>
      <c r="D137" s="24"/>
      <c r="E137" s="19"/>
      <c r="F137" s="19"/>
      <c r="G137" s="12"/>
      <c r="H137" s="19"/>
      <c r="I137" s="12"/>
      <c r="J137" s="19"/>
      <c r="K137" s="12"/>
      <c r="L137" s="12"/>
      <c r="M137" s="12"/>
    </row>
    <row r="138" spans="1:13" s="11" customFormat="1" ht="16.5" customHeight="1">
      <c r="A138" s="24"/>
      <c r="B138" s="24"/>
      <c r="C138" s="24"/>
      <c r="D138" s="24"/>
      <c r="E138" s="19"/>
      <c r="F138" s="19"/>
      <c r="G138" s="12"/>
      <c r="H138" s="19"/>
      <c r="I138" s="12"/>
      <c r="J138" s="19"/>
      <c r="K138" s="12"/>
      <c r="L138" s="12"/>
      <c r="M138" s="12"/>
    </row>
    <row r="139" spans="1:13" s="11" customFormat="1" ht="16.5" customHeight="1">
      <c r="A139" s="24"/>
      <c r="B139" s="24"/>
      <c r="C139" s="24"/>
      <c r="D139" s="24"/>
      <c r="E139" s="19"/>
      <c r="F139" s="19"/>
      <c r="G139" s="12"/>
      <c r="H139" s="19"/>
      <c r="I139" s="12"/>
      <c r="J139" s="19"/>
      <c r="K139" s="12"/>
      <c r="L139" s="12"/>
      <c r="M139" s="12"/>
    </row>
    <row r="140" spans="1:13" ht="16.5" customHeight="1">
      <c r="A140" s="9"/>
      <c r="B140" s="9"/>
      <c r="C140" s="9"/>
      <c r="D140" s="9"/>
      <c r="E140" s="150"/>
      <c r="F140" s="150"/>
      <c r="H140" s="150"/>
      <c r="J140" s="150"/>
    </row>
    <row r="141" spans="1:13" ht="16.5" customHeight="1">
      <c r="A141" s="9"/>
      <c r="B141" s="9"/>
      <c r="C141" s="9"/>
      <c r="D141" s="9"/>
      <c r="E141" s="150"/>
      <c r="F141" s="150"/>
      <c r="H141" s="150"/>
      <c r="J141" s="150"/>
    </row>
    <row r="142" spans="1:13" ht="16.5" customHeight="1">
      <c r="A142" s="9"/>
      <c r="B142" s="9"/>
      <c r="C142" s="9"/>
      <c r="D142" s="9"/>
      <c r="E142" s="150"/>
      <c r="F142" s="150"/>
      <c r="H142" s="150"/>
      <c r="J142" s="150"/>
    </row>
    <row r="143" spans="1:13" ht="18" customHeight="1">
      <c r="A143" s="9"/>
      <c r="B143" s="9"/>
      <c r="C143" s="9"/>
      <c r="D143" s="9"/>
      <c r="E143" s="150"/>
      <c r="F143" s="150"/>
      <c r="H143" s="150"/>
      <c r="J143" s="150"/>
    </row>
    <row r="144" spans="1:13" ht="16.5" customHeight="1">
      <c r="A144" s="9"/>
      <c r="B144" s="9"/>
      <c r="C144" s="9"/>
      <c r="D144" s="9"/>
      <c r="E144" s="150"/>
      <c r="F144" s="150"/>
      <c r="H144" s="150"/>
      <c r="J144" s="150"/>
    </row>
    <row r="145" spans="1:13" ht="11.25" customHeight="1">
      <c r="A145" s="9"/>
      <c r="B145" s="9"/>
      <c r="C145" s="9"/>
      <c r="D145" s="9"/>
      <c r="E145" s="150"/>
      <c r="F145" s="150"/>
      <c r="H145" s="150"/>
    </row>
    <row r="146" spans="1:13" ht="21" customHeight="1">
      <c r="A146" s="9"/>
      <c r="B146" s="9"/>
      <c r="C146" s="9"/>
      <c r="D146" s="9"/>
      <c r="E146" s="150"/>
      <c r="F146" s="150"/>
      <c r="H146" s="150"/>
    </row>
    <row r="147" spans="1:13" ht="16.5" customHeight="1">
      <c r="A147" s="9"/>
      <c r="B147" s="9"/>
      <c r="C147" s="9"/>
      <c r="D147" s="9"/>
      <c r="E147" s="150"/>
      <c r="F147" s="150"/>
      <c r="H147" s="150"/>
    </row>
    <row r="148" spans="1:13" ht="21.95" customHeight="1">
      <c r="A148" s="148" t="s">
        <v>124</v>
      </c>
      <c r="B148" s="148"/>
      <c r="C148" s="148"/>
      <c r="D148" s="148"/>
      <c r="E148" s="148"/>
      <c r="F148" s="149"/>
      <c r="G148" s="142"/>
      <c r="H148" s="149"/>
      <c r="I148" s="142"/>
      <c r="J148" s="142"/>
      <c r="K148" s="142"/>
      <c r="L148" s="142"/>
      <c r="M148" s="142"/>
    </row>
  </sheetData>
  <mergeCells count="14">
    <mergeCell ref="G106:I106"/>
    <mergeCell ref="K106:M106"/>
    <mergeCell ref="G105:I105"/>
    <mergeCell ref="K105:M105"/>
    <mergeCell ref="A31:D31"/>
    <mergeCell ref="G56:I56"/>
    <mergeCell ref="K56:M56"/>
    <mergeCell ref="A46:M46"/>
    <mergeCell ref="G6:I6"/>
    <mergeCell ref="K6:M6"/>
    <mergeCell ref="G7:I7"/>
    <mergeCell ref="K7:M7"/>
    <mergeCell ref="G57:I57"/>
    <mergeCell ref="K57:M5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&amp;R&amp;P</oddFooter>
  </headerFooter>
  <rowBreaks count="2" manualBreakCount="2">
    <brk id="50" max="16383" man="1"/>
    <brk id="99" max="16383" man="1"/>
  </rowBreaks>
  <ignoredErrors>
    <ignoredError sqref="H107 H58 H8 J107 J58 J8 L8 L58 L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4"/>
  <sheetViews>
    <sheetView showZeros="0" topLeftCell="A63" zoomScaleNormal="100" zoomScaleSheetLayoutView="85" workbookViewId="0">
      <selection activeCell="R75" sqref="R75"/>
    </sheetView>
  </sheetViews>
  <sheetFormatPr defaultColWidth="9.140625" defaultRowHeight="16.5" customHeight="1"/>
  <cols>
    <col min="1" max="3" width="1.140625" style="139" customWidth="1"/>
    <col min="4" max="4" width="35.28515625" style="139" customWidth="1"/>
    <col min="5" max="5" width="5.85546875" style="151" customWidth="1"/>
    <col min="6" max="6" width="0.85546875" style="151" customWidth="1"/>
    <col min="7" max="7" width="13.42578125" style="140" customWidth="1"/>
    <col min="8" max="8" width="0.85546875" style="151" customWidth="1"/>
    <col min="9" max="9" width="13.42578125" style="140" customWidth="1"/>
    <col min="10" max="10" width="0.85546875" style="140" customWidth="1"/>
    <col min="11" max="11" width="13.42578125" style="140" customWidth="1"/>
    <col min="12" max="12" width="0.85546875" style="140" customWidth="1"/>
    <col min="13" max="13" width="13.42578125" style="140" customWidth="1"/>
    <col min="14" max="16384" width="9.140625" style="139"/>
  </cols>
  <sheetData>
    <row r="1" spans="1:13" ht="16.5" customHeight="1">
      <c r="A1" s="9" t="s">
        <v>116</v>
      </c>
      <c r="B1" s="9"/>
      <c r="C1" s="9"/>
      <c r="D1" s="151"/>
      <c r="E1" s="152"/>
      <c r="F1" s="140"/>
      <c r="G1" s="151"/>
      <c r="H1" s="140"/>
      <c r="I1" s="151"/>
    </row>
    <row r="2" spans="1:13" ht="16.5" customHeight="1">
      <c r="A2" s="9" t="s">
        <v>102</v>
      </c>
      <c r="B2" s="9"/>
      <c r="C2" s="9"/>
      <c r="D2" s="151"/>
      <c r="E2" s="152"/>
      <c r="F2" s="140"/>
      <c r="G2" s="151"/>
      <c r="H2" s="140"/>
      <c r="I2" s="151"/>
    </row>
    <row r="3" spans="1:13" ht="16.5" customHeight="1">
      <c r="A3" s="10" t="s">
        <v>199</v>
      </c>
      <c r="B3" s="10"/>
      <c r="C3" s="10"/>
      <c r="D3" s="153"/>
      <c r="E3" s="154"/>
      <c r="F3" s="142"/>
      <c r="G3" s="153"/>
      <c r="H3" s="142"/>
      <c r="I3" s="153"/>
      <c r="J3" s="142"/>
      <c r="K3" s="142"/>
      <c r="L3" s="142"/>
      <c r="M3" s="142"/>
    </row>
    <row r="4" spans="1:13" ht="12" customHeight="1"/>
    <row r="5" spans="1:13" ht="12" customHeight="1"/>
    <row r="6" spans="1:13" ht="16.350000000000001" customHeight="1">
      <c r="A6" s="11"/>
      <c r="B6" s="11"/>
      <c r="C6" s="11"/>
      <c r="D6" s="11"/>
      <c r="E6" s="43"/>
      <c r="F6" s="11"/>
      <c r="G6" s="129" t="s">
        <v>37</v>
      </c>
      <c r="H6" s="129"/>
      <c r="I6" s="129"/>
      <c r="J6" s="14"/>
      <c r="K6" s="129" t="s">
        <v>38</v>
      </c>
      <c r="L6" s="129"/>
      <c r="M6" s="129"/>
    </row>
    <row r="7" spans="1:13" ht="16.350000000000001" customHeight="1">
      <c r="A7" s="11"/>
      <c r="B7" s="11"/>
      <c r="C7" s="11"/>
      <c r="D7" s="11"/>
      <c r="E7" s="43"/>
      <c r="F7" s="11"/>
      <c r="G7" s="130" t="s">
        <v>103</v>
      </c>
      <c r="H7" s="130"/>
      <c r="I7" s="130"/>
      <c r="J7" s="14"/>
      <c r="K7" s="130" t="s">
        <v>104</v>
      </c>
      <c r="L7" s="130"/>
      <c r="M7" s="130"/>
    </row>
    <row r="8" spans="1:13" ht="16.350000000000001" customHeight="1">
      <c r="A8" s="11"/>
      <c r="B8" s="11"/>
      <c r="C8" s="11"/>
      <c r="D8" s="11"/>
      <c r="E8" s="43"/>
      <c r="F8" s="11"/>
      <c r="G8" s="16" t="s">
        <v>197</v>
      </c>
      <c r="H8" s="11"/>
      <c r="I8" s="16" t="s">
        <v>154</v>
      </c>
      <c r="J8" s="14"/>
      <c r="K8" s="16" t="s">
        <v>197</v>
      </c>
      <c r="L8" s="11"/>
      <c r="M8" s="16" t="s">
        <v>154</v>
      </c>
    </row>
    <row r="9" spans="1:13" ht="16.350000000000001" customHeight="1">
      <c r="A9" s="11"/>
      <c r="B9" s="11"/>
      <c r="C9" s="11"/>
      <c r="D9" s="11"/>
      <c r="E9" s="44" t="s">
        <v>1</v>
      </c>
      <c r="F9" s="19"/>
      <c r="G9" s="20" t="s">
        <v>2</v>
      </c>
      <c r="H9" s="19"/>
      <c r="I9" s="20" t="s">
        <v>2</v>
      </c>
      <c r="J9" s="14"/>
      <c r="K9" s="20" t="s">
        <v>2</v>
      </c>
      <c r="L9" s="14"/>
      <c r="M9" s="20" t="s">
        <v>2</v>
      </c>
    </row>
    <row r="10" spans="1:13" s="105" customFormat="1" ht="6" customHeight="1">
      <c r="E10" s="106"/>
      <c r="F10" s="106"/>
      <c r="G10" s="107"/>
      <c r="H10" s="106"/>
      <c r="I10" s="107"/>
      <c r="J10" s="107"/>
      <c r="K10" s="107"/>
      <c r="L10" s="107"/>
      <c r="M10" s="107"/>
    </row>
    <row r="11" spans="1:13" ht="16.350000000000001" customHeight="1">
      <c r="A11" s="11" t="s">
        <v>40</v>
      </c>
      <c r="B11" s="11"/>
      <c r="C11" s="11"/>
      <c r="D11" s="11"/>
      <c r="E11" s="25"/>
      <c r="F11" s="46"/>
      <c r="G11" s="26">
        <v>2375546280</v>
      </c>
      <c r="H11" s="46"/>
      <c r="I11" s="26">
        <v>2271620921</v>
      </c>
      <c r="J11" s="46"/>
      <c r="K11" s="26">
        <v>1698375819</v>
      </c>
      <c r="L11" s="46"/>
      <c r="M11" s="26">
        <v>1720309320</v>
      </c>
    </row>
    <row r="12" spans="1:13" ht="16.350000000000001" customHeight="1">
      <c r="A12" s="11" t="s">
        <v>39</v>
      </c>
      <c r="B12" s="11"/>
      <c r="C12" s="11"/>
      <c r="D12" s="11"/>
      <c r="E12" s="25"/>
      <c r="F12" s="46"/>
      <c r="G12" s="26">
        <v>818814113</v>
      </c>
      <c r="H12" s="46"/>
      <c r="I12" s="26">
        <v>653979247</v>
      </c>
      <c r="J12" s="46"/>
      <c r="K12" s="26">
        <v>398941506</v>
      </c>
      <c r="L12" s="46"/>
      <c r="M12" s="26">
        <v>412200164</v>
      </c>
    </row>
    <row r="13" spans="1:13" ht="16.350000000000001" customHeight="1">
      <c r="A13" s="11" t="s">
        <v>42</v>
      </c>
      <c r="B13" s="11"/>
      <c r="C13" s="11"/>
      <c r="D13" s="11"/>
      <c r="E13" s="25"/>
      <c r="F13" s="46"/>
      <c r="G13" s="26">
        <v>-1365074311</v>
      </c>
      <c r="H13" s="46"/>
      <c r="I13" s="26">
        <v>-1401892900</v>
      </c>
      <c r="J13" s="46"/>
      <c r="K13" s="26">
        <v>-1123191644</v>
      </c>
      <c r="L13" s="46"/>
      <c r="M13" s="26">
        <v>-1184948020</v>
      </c>
    </row>
    <row r="14" spans="1:13" ht="16.350000000000001" customHeight="1">
      <c r="A14" s="11" t="s">
        <v>41</v>
      </c>
      <c r="B14" s="11"/>
      <c r="C14" s="11"/>
      <c r="D14" s="11"/>
      <c r="E14" s="25"/>
      <c r="F14" s="46"/>
      <c r="G14" s="28">
        <v>-518645771</v>
      </c>
      <c r="H14" s="46"/>
      <c r="I14" s="28">
        <v>-470514422</v>
      </c>
      <c r="J14" s="46"/>
      <c r="K14" s="28">
        <v>-273519250</v>
      </c>
      <c r="L14" s="46"/>
      <c r="M14" s="28">
        <v>-257520484</v>
      </c>
    </row>
    <row r="15" spans="1:13" ht="6" customHeight="1">
      <c r="A15" s="11"/>
      <c r="B15" s="11"/>
      <c r="C15" s="11"/>
      <c r="D15" s="11"/>
      <c r="E15" s="25"/>
      <c r="F15" s="45"/>
      <c r="G15" s="12"/>
      <c r="H15" s="45"/>
      <c r="I15" s="12"/>
      <c r="J15" s="45"/>
      <c r="K15" s="12"/>
      <c r="L15" s="45"/>
      <c r="M15" s="12"/>
    </row>
    <row r="16" spans="1:13" ht="16.350000000000001" customHeight="1">
      <c r="A16" s="24" t="s">
        <v>43</v>
      </c>
      <c r="B16" s="24"/>
      <c r="C16" s="24"/>
      <c r="D16" s="24"/>
      <c r="E16" s="25"/>
      <c r="F16" s="45"/>
      <c r="G16" s="12">
        <f>SUM(G11:G15)</f>
        <v>1310640311</v>
      </c>
      <c r="H16" s="45"/>
      <c r="I16" s="12">
        <f>SUM(I11:I15)</f>
        <v>1053192846</v>
      </c>
      <c r="J16" s="45"/>
      <c r="K16" s="12">
        <f>SUM(K11:K15)</f>
        <v>700606431</v>
      </c>
      <c r="L16" s="45"/>
      <c r="M16" s="12">
        <f>SUM(M11:M15)</f>
        <v>690040980</v>
      </c>
    </row>
    <row r="17" spans="1:13" ht="16.350000000000001" customHeight="1">
      <c r="A17" s="11" t="s">
        <v>44</v>
      </c>
      <c r="B17" s="11"/>
      <c r="C17" s="11"/>
      <c r="D17" s="11"/>
      <c r="E17" s="25">
        <v>22</v>
      </c>
      <c r="F17" s="46"/>
      <c r="G17" s="26">
        <v>107408434</v>
      </c>
      <c r="H17" s="46"/>
      <c r="I17" s="26">
        <v>104699322</v>
      </c>
      <c r="J17" s="46"/>
      <c r="K17" s="26">
        <v>1859004238</v>
      </c>
      <c r="L17" s="46"/>
      <c r="M17" s="26">
        <v>901746219</v>
      </c>
    </row>
    <row r="18" spans="1:13" ht="16.350000000000001" customHeight="1">
      <c r="A18" s="11" t="s">
        <v>45</v>
      </c>
      <c r="B18" s="11"/>
      <c r="C18" s="11"/>
      <c r="D18" s="11"/>
      <c r="E18" s="25"/>
      <c r="F18" s="25"/>
      <c r="G18" s="26">
        <v>-409804856</v>
      </c>
      <c r="H18" s="25"/>
      <c r="I18" s="26">
        <v>-344122526</v>
      </c>
      <c r="J18" s="25"/>
      <c r="K18" s="26">
        <v>-363769808</v>
      </c>
      <c r="L18" s="25"/>
      <c r="M18" s="26">
        <v>-319240102</v>
      </c>
    </row>
    <row r="19" spans="1:13" ht="16.350000000000001" customHeight="1">
      <c r="A19" s="11" t="s">
        <v>203</v>
      </c>
      <c r="B19" s="11"/>
      <c r="C19" s="11"/>
      <c r="D19" s="11"/>
      <c r="E19" s="25">
        <v>23</v>
      </c>
      <c r="F19" s="25"/>
      <c r="G19" s="26">
        <v>-329361652</v>
      </c>
      <c r="H19" s="25"/>
      <c r="I19" s="26">
        <v>-86480079</v>
      </c>
      <c r="J19" s="25"/>
      <c r="K19" s="26">
        <v>-267409</v>
      </c>
      <c r="L19" s="25"/>
      <c r="M19" s="26">
        <v>-27185</v>
      </c>
    </row>
    <row r="20" spans="1:13" ht="16.350000000000001" customHeight="1">
      <c r="A20" s="11" t="s">
        <v>46</v>
      </c>
      <c r="B20" s="11"/>
      <c r="C20" s="11"/>
      <c r="D20" s="11"/>
      <c r="E20" s="25">
        <v>24</v>
      </c>
      <c r="F20" s="46"/>
      <c r="G20" s="26">
        <v>-545000914</v>
      </c>
      <c r="H20" s="46"/>
      <c r="I20" s="26">
        <v>-535781376</v>
      </c>
      <c r="J20" s="46"/>
      <c r="K20" s="26">
        <v>-588139024</v>
      </c>
      <c r="L20" s="46"/>
      <c r="M20" s="26">
        <v>-559600214</v>
      </c>
    </row>
    <row r="21" spans="1:13" ht="16.350000000000001" customHeight="1">
      <c r="A21" s="11" t="s">
        <v>83</v>
      </c>
      <c r="B21" s="11"/>
      <c r="C21" s="11"/>
      <c r="D21" s="11"/>
      <c r="E21" s="25"/>
      <c r="F21" s="46"/>
      <c r="G21" s="26"/>
      <c r="H21" s="46"/>
      <c r="I21" s="26"/>
      <c r="J21" s="46"/>
      <c r="K21" s="26"/>
      <c r="L21" s="46"/>
      <c r="M21" s="26"/>
    </row>
    <row r="22" spans="1:13" ht="16.350000000000001" customHeight="1">
      <c r="B22" s="11" t="s">
        <v>165</v>
      </c>
      <c r="C22" s="11"/>
      <c r="D22" s="11"/>
      <c r="E22" s="25">
        <v>11</v>
      </c>
      <c r="F22" s="46"/>
      <c r="G22" s="28">
        <v>974738784</v>
      </c>
      <c r="H22" s="46"/>
      <c r="I22" s="28">
        <v>944004232</v>
      </c>
      <c r="J22" s="46"/>
      <c r="K22" s="28">
        <v>0</v>
      </c>
      <c r="L22" s="46"/>
      <c r="M22" s="28">
        <v>0</v>
      </c>
    </row>
    <row r="23" spans="1:13" ht="6" customHeight="1">
      <c r="A23" s="11"/>
      <c r="B23" s="11"/>
      <c r="C23" s="11"/>
      <c r="D23" s="11"/>
      <c r="E23" s="25"/>
      <c r="F23" s="45"/>
      <c r="G23" s="12"/>
      <c r="H23" s="45"/>
      <c r="I23" s="12"/>
      <c r="J23" s="45"/>
      <c r="K23" s="12"/>
      <c r="L23" s="45"/>
      <c r="M23" s="12"/>
    </row>
    <row r="24" spans="1:13" ht="16.350000000000001" customHeight="1">
      <c r="A24" s="24" t="s">
        <v>94</v>
      </c>
      <c r="B24" s="24"/>
      <c r="C24" s="24"/>
      <c r="D24" s="24"/>
      <c r="F24" s="11"/>
      <c r="G24" s="47">
        <f>SUM(G16:G22)</f>
        <v>1108620107</v>
      </c>
      <c r="H24" s="11"/>
      <c r="I24" s="47">
        <f>SUM(I16:I22)</f>
        <v>1135512419</v>
      </c>
      <c r="J24" s="11"/>
      <c r="K24" s="47">
        <f>SUM(K16:K22)</f>
        <v>1607434428</v>
      </c>
      <c r="L24" s="11"/>
      <c r="M24" s="47">
        <f>SUM(M16:M22)</f>
        <v>712919698</v>
      </c>
    </row>
    <row r="25" spans="1:13" ht="16.350000000000001" customHeight="1">
      <c r="A25" s="11" t="s">
        <v>215</v>
      </c>
      <c r="B25" s="11"/>
      <c r="C25" s="11"/>
      <c r="D25" s="11"/>
      <c r="E25" s="25">
        <v>26</v>
      </c>
      <c r="F25" s="46"/>
      <c r="G25" s="27">
        <v>-92295561</v>
      </c>
      <c r="H25" s="46"/>
      <c r="I25" s="27">
        <v>-16654660</v>
      </c>
      <c r="J25" s="46"/>
      <c r="K25" s="27">
        <v>1477546</v>
      </c>
      <c r="L25" s="46"/>
      <c r="M25" s="28">
        <v>-884225</v>
      </c>
    </row>
    <row r="26" spans="1:13" ht="6" customHeight="1">
      <c r="A26" s="11"/>
      <c r="B26" s="11"/>
      <c r="C26" s="11"/>
      <c r="D26" s="11"/>
      <c r="E26" s="25"/>
      <c r="F26" s="45"/>
      <c r="G26" s="12"/>
      <c r="H26" s="45"/>
      <c r="I26" s="12"/>
      <c r="J26" s="45"/>
      <c r="K26" s="12"/>
      <c r="L26" s="45"/>
      <c r="M26" s="12"/>
    </row>
    <row r="27" spans="1:13" ht="16.350000000000001" customHeight="1">
      <c r="A27" s="24" t="s">
        <v>109</v>
      </c>
      <c r="B27" s="24"/>
      <c r="C27" s="24"/>
      <c r="D27" s="24"/>
      <c r="E27" s="25"/>
      <c r="F27" s="46"/>
      <c r="G27" s="27">
        <f>SUM(G24:G25)</f>
        <v>1016324546</v>
      </c>
      <c r="H27" s="46"/>
      <c r="I27" s="27">
        <f>SUM(I24:I25)</f>
        <v>1118857759</v>
      </c>
      <c r="J27" s="46"/>
      <c r="K27" s="27">
        <f>SUM(K24:K25)</f>
        <v>1608911974</v>
      </c>
      <c r="L27" s="46"/>
      <c r="M27" s="27">
        <f>SUM(M24:M25)</f>
        <v>712035473</v>
      </c>
    </row>
    <row r="28" spans="1:13" ht="9.9499999999999993" customHeight="1">
      <c r="A28" s="11"/>
      <c r="B28" s="11"/>
      <c r="C28" s="11"/>
      <c r="D28" s="11"/>
      <c r="E28" s="25"/>
      <c r="F28" s="45"/>
      <c r="G28" s="12"/>
      <c r="H28" s="45"/>
      <c r="I28" s="12"/>
      <c r="J28" s="45"/>
      <c r="K28" s="12"/>
      <c r="L28" s="45"/>
      <c r="M28" s="4"/>
    </row>
    <row r="29" spans="1:13" ht="16.350000000000001" customHeight="1">
      <c r="A29" s="38" t="s">
        <v>98</v>
      </c>
      <c r="B29" s="38"/>
      <c r="C29" s="38"/>
      <c r="D29" s="38"/>
      <c r="E29" s="25"/>
      <c r="F29" s="46"/>
      <c r="G29" s="26"/>
      <c r="H29" s="46"/>
      <c r="I29" s="26"/>
      <c r="J29" s="46"/>
      <c r="K29" s="26"/>
      <c r="L29" s="46"/>
      <c r="M29" s="26"/>
    </row>
    <row r="30" spans="1:13" ht="16.350000000000001" customHeight="1">
      <c r="A30" s="38"/>
      <c r="B30" s="35" t="s">
        <v>130</v>
      </c>
      <c r="C30" s="35"/>
      <c r="D30" s="35"/>
      <c r="E30" s="25"/>
      <c r="F30" s="46"/>
      <c r="G30" s="26"/>
      <c r="H30" s="46"/>
      <c r="I30" s="26"/>
      <c r="J30" s="46"/>
      <c r="K30" s="26"/>
      <c r="L30" s="46"/>
      <c r="M30" s="26"/>
    </row>
    <row r="31" spans="1:13" ht="16.350000000000001" customHeight="1">
      <c r="A31" s="38"/>
      <c r="B31" s="35"/>
      <c r="C31" s="35" t="s">
        <v>91</v>
      </c>
      <c r="D31" s="35"/>
      <c r="E31" s="25"/>
      <c r="F31" s="46"/>
      <c r="G31" s="26"/>
      <c r="H31" s="46"/>
      <c r="I31" s="26"/>
      <c r="J31" s="46"/>
      <c r="K31" s="26"/>
      <c r="L31" s="46"/>
      <c r="M31" s="26"/>
    </row>
    <row r="32" spans="1:13" ht="16.350000000000001" customHeight="1">
      <c r="A32" s="38"/>
      <c r="B32" s="35"/>
      <c r="C32" s="35" t="s">
        <v>204</v>
      </c>
      <c r="D32" s="35"/>
      <c r="E32" s="25"/>
      <c r="F32" s="46"/>
      <c r="G32" s="26"/>
      <c r="H32" s="46"/>
      <c r="I32" s="26"/>
      <c r="J32" s="46"/>
      <c r="K32" s="26"/>
      <c r="L32" s="46"/>
      <c r="M32" s="26"/>
    </row>
    <row r="33" spans="1:13" ht="16.350000000000001" customHeight="1">
      <c r="A33" s="38"/>
      <c r="B33" s="35"/>
      <c r="C33" s="35"/>
      <c r="D33" s="35" t="s">
        <v>205</v>
      </c>
      <c r="E33" s="25">
        <v>20</v>
      </c>
      <c r="F33" s="46"/>
      <c r="G33" s="26">
        <v>-7234064</v>
      </c>
      <c r="H33" s="46"/>
      <c r="I33" s="26">
        <v>0</v>
      </c>
      <c r="J33" s="46"/>
      <c r="K33" s="26">
        <v>-7234064</v>
      </c>
      <c r="L33" s="46"/>
      <c r="M33" s="26">
        <v>0</v>
      </c>
    </row>
    <row r="34" spans="1:13" ht="16.350000000000001" customHeight="1">
      <c r="A34" s="38"/>
      <c r="B34" s="35"/>
      <c r="C34" s="35" t="s">
        <v>144</v>
      </c>
      <c r="D34" s="35"/>
      <c r="E34" s="25"/>
      <c r="F34" s="46"/>
      <c r="G34" s="26"/>
      <c r="H34" s="46"/>
      <c r="I34" s="26"/>
      <c r="J34" s="46"/>
      <c r="K34" s="26"/>
      <c r="L34" s="46"/>
      <c r="M34" s="26"/>
    </row>
    <row r="35" spans="1:13" ht="16.350000000000001" customHeight="1">
      <c r="A35" s="38"/>
      <c r="B35" s="35"/>
      <c r="C35" s="35"/>
      <c r="D35" s="35" t="s">
        <v>145</v>
      </c>
      <c r="E35" s="25">
        <v>26</v>
      </c>
      <c r="F35" s="46"/>
      <c r="G35" s="26">
        <v>1446813</v>
      </c>
      <c r="H35" s="46"/>
      <c r="I35" s="26">
        <v>0</v>
      </c>
      <c r="J35" s="46"/>
      <c r="K35" s="26">
        <v>1446813</v>
      </c>
      <c r="L35" s="46"/>
      <c r="M35" s="26">
        <v>0</v>
      </c>
    </row>
    <row r="36" spans="1:13" ht="16.350000000000001" customHeight="1">
      <c r="A36" s="38"/>
      <c r="B36" s="35"/>
      <c r="C36" s="35" t="s">
        <v>185</v>
      </c>
      <c r="D36" s="35"/>
      <c r="E36" s="25"/>
      <c r="F36" s="46"/>
      <c r="G36" s="26"/>
      <c r="H36" s="46"/>
      <c r="I36" s="26"/>
      <c r="J36" s="46"/>
      <c r="K36" s="26"/>
      <c r="L36" s="46"/>
      <c r="M36" s="26"/>
    </row>
    <row r="37" spans="1:13" ht="16.350000000000001" customHeight="1">
      <c r="A37" s="38"/>
      <c r="B37" s="35"/>
      <c r="D37" s="35" t="s">
        <v>186</v>
      </c>
      <c r="F37" s="46"/>
      <c r="G37" s="26">
        <v>-54037214</v>
      </c>
      <c r="H37" s="46"/>
      <c r="I37" s="26">
        <v>-6290870</v>
      </c>
      <c r="J37" s="46"/>
      <c r="K37" s="26">
        <v>-37961360</v>
      </c>
      <c r="L37" s="46"/>
      <c r="M37" s="26">
        <v>-5329032</v>
      </c>
    </row>
    <row r="38" spans="1:13" ht="16.350000000000001" customHeight="1">
      <c r="A38" s="38"/>
      <c r="B38" s="35"/>
      <c r="C38" s="35" t="s">
        <v>144</v>
      </c>
      <c r="D38" s="35"/>
      <c r="E38" s="25"/>
      <c r="F38" s="46"/>
      <c r="G38" s="26"/>
      <c r="H38" s="46"/>
      <c r="I38" s="26"/>
      <c r="J38" s="46"/>
      <c r="K38" s="26"/>
      <c r="L38" s="46"/>
      <c r="M38" s="26"/>
    </row>
    <row r="39" spans="1:13" ht="16.350000000000001" customHeight="1">
      <c r="A39" s="38"/>
      <c r="B39" s="35"/>
      <c r="C39" s="35"/>
      <c r="D39" s="35" t="s">
        <v>145</v>
      </c>
      <c r="E39" s="25">
        <v>26</v>
      </c>
      <c r="F39" s="46"/>
      <c r="G39" s="28">
        <v>10807443</v>
      </c>
      <c r="H39" s="46"/>
      <c r="I39" s="28">
        <v>1258174</v>
      </c>
      <c r="J39" s="46"/>
      <c r="K39" s="28">
        <v>7592272</v>
      </c>
      <c r="L39" s="46"/>
      <c r="M39" s="28">
        <v>1065806</v>
      </c>
    </row>
    <row r="40" spans="1:13" ht="6" customHeight="1">
      <c r="A40" s="38"/>
      <c r="B40" s="35"/>
      <c r="C40" s="35"/>
      <c r="D40" s="35"/>
      <c r="E40" s="25"/>
      <c r="F40" s="46"/>
      <c r="G40" s="26"/>
      <c r="H40" s="46"/>
      <c r="I40" s="26"/>
      <c r="J40" s="46"/>
      <c r="K40" s="26"/>
      <c r="L40" s="46"/>
      <c r="M40" s="26"/>
    </row>
    <row r="41" spans="1:13" ht="16.350000000000001" customHeight="1">
      <c r="A41" s="38"/>
      <c r="B41" s="48" t="s">
        <v>131</v>
      </c>
      <c r="C41" s="48"/>
      <c r="D41" s="48"/>
      <c r="E41" s="25"/>
      <c r="F41" s="46"/>
      <c r="G41" s="26"/>
      <c r="H41" s="46"/>
      <c r="I41" s="26"/>
      <c r="J41" s="46"/>
      <c r="K41" s="26"/>
      <c r="L41" s="46"/>
      <c r="M41" s="26"/>
    </row>
    <row r="42" spans="1:13" ht="16.350000000000001" customHeight="1">
      <c r="A42" s="38"/>
      <c r="B42" s="48"/>
      <c r="C42" s="48" t="s">
        <v>91</v>
      </c>
      <c r="D42" s="48"/>
      <c r="E42" s="25"/>
      <c r="F42" s="46"/>
      <c r="G42" s="28">
        <f>SUM(G30:G39)</f>
        <v>-49017022</v>
      </c>
      <c r="H42" s="46"/>
      <c r="I42" s="28">
        <f>SUM(I30:I39)</f>
        <v>-5032696</v>
      </c>
      <c r="J42" s="46"/>
      <c r="K42" s="28">
        <f>SUM(K30:K39)</f>
        <v>-36156339</v>
      </c>
      <c r="L42" s="46"/>
      <c r="M42" s="28">
        <f>SUM(M30:M39)</f>
        <v>-4263226</v>
      </c>
    </row>
    <row r="43" spans="1:13" ht="6" customHeight="1">
      <c r="A43" s="38"/>
      <c r="B43" s="48"/>
      <c r="C43" s="48"/>
      <c r="D43" s="48"/>
      <c r="E43" s="25"/>
      <c r="F43" s="46"/>
      <c r="G43" s="26"/>
      <c r="H43" s="46"/>
      <c r="I43" s="26"/>
      <c r="J43" s="46"/>
      <c r="K43" s="26"/>
      <c r="L43" s="46"/>
      <c r="M43" s="26"/>
    </row>
    <row r="44" spans="1:13" ht="16.350000000000001" customHeight="1">
      <c r="A44" s="48"/>
      <c r="B44" s="48" t="s">
        <v>113</v>
      </c>
      <c r="C44" s="48"/>
      <c r="D44" s="35"/>
      <c r="E44" s="25"/>
      <c r="F44" s="46"/>
      <c r="G44" s="26"/>
      <c r="H44" s="46"/>
      <c r="I44" s="26"/>
      <c r="J44" s="46"/>
      <c r="K44" s="26"/>
      <c r="L44" s="46"/>
      <c r="M44" s="26"/>
    </row>
    <row r="45" spans="1:13" ht="16.350000000000001" customHeight="1">
      <c r="A45" s="48"/>
      <c r="B45" s="48"/>
      <c r="C45" s="48" t="s">
        <v>91</v>
      </c>
      <c r="D45" s="35"/>
      <c r="E45" s="25"/>
      <c r="F45" s="46"/>
      <c r="G45" s="26"/>
      <c r="H45" s="46"/>
      <c r="I45" s="26"/>
      <c r="J45" s="46"/>
      <c r="K45" s="26"/>
      <c r="L45" s="46"/>
      <c r="M45" s="26"/>
    </row>
    <row r="46" spans="1:13" ht="16.350000000000001" customHeight="1">
      <c r="A46" s="48"/>
      <c r="B46" s="11"/>
      <c r="C46" s="48" t="s">
        <v>230</v>
      </c>
      <c r="D46" s="35"/>
      <c r="E46" s="25"/>
      <c r="F46" s="46"/>
      <c r="G46" s="139"/>
      <c r="H46" s="139"/>
      <c r="I46" s="139"/>
      <c r="J46" s="139"/>
      <c r="K46" s="139"/>
      <c r="L46" s="139"/>
      <c r="M46" s="139"/>
    </row>
    <row r="47" spans="1:13" ht="16.350000000000001" customHeight="1">
      <c r="A47" s="48"/>
      <c r="B47" s="11"/>
      <c r="C47" s="48"/>
      <c r="D47" s="35" t="s">
        <v>231</v>
      </c>
      <c r="E47" s="25"/>
      <c r="F47" s="46"/>
      <c r="G47" s="26">
        <v>231703264</v>
      </c>
      <c r="H47" s="46"/>
      <c r="I47" s="26">
        <v>13968808</v>
      </c>
      <c r="J47" s="46"/>
      <c r="K47" s="26">
        <v>0</v>
      </c>
      <c r="L47" s="46"/>
      <c r="M47" s="26">
        <v>0</v>
      </c>
    </row>
    <row r="48" spans="1:13" ht="16.350000000000001" customHeight="1">
      <c r="A48" s="48"/>
      <c r="C48" s="49" t="s">
        <v>132</v>
      </c>
      <c r="D48" s="50"/>
      <c r="E48" s="25"/>
      <c r="F48" s="46"/>
      <c r="G48" s="26"/>
      <c r="H48" s="46"/>
      <c r="I48" s="26"/>
      <c r="J48" s="46"/>
      <c r="K48" s="26"/>
      <c r="L48" s="46"/>
      <c r="M48" s="26"/>
    </row>
    <row r="49" spans="1:13" ht="16.350000000000001" customHeight="1">
      <c r="A49" s="48"/>
      <c r="B49" s="51"/>
      <c r="D49" s="49" t="s">
        <v>180</v>
      </c>
      <c r="E49" s="25"/>
      <c r="F49" s="46"/>
      <c r="G49" s="26"/>
      <c r="H49" s="46"/>
      <c r="I49" s="26"/>
      <c r="J49" s="46"/>
      <c r="K49" s="26"/>
      <c r="L49" s="46"/>
      <c r="M49" s="26"/>
    </row>
    <row r="50" spans="1:13" ht="16.350000000000001" customHeight="1">
      <c r="A50" s="48"/>
      <c r="B50" s="51"/>
      <c r="D50" s="49" t="s">
        <v>166</v>
      </c>
      <c r="E50" s="25"/>
      <c r="F50" s="46"/>
      <c r="G50" s="26"/>
      <c r="H50" s="46"/>
      <c r="I50" s="26"/>
      <c r="J50" s="46"/>
      <c r="K50" s="26"/>
      <c r="L50" s="46"/>
      <c r="M50" s="26"/>
    </row>
    <row r="51" spans="1:13" ht="16.350000000000001" customHeight="1">
      <c r="A51" s="48"/>
      <c r="B51" s="51"/>
      <c r="D51" s="49" t="s">
        <v>133</v>
      </c>
      <c r="E51" s="25"/>
      <c r="F51" s="46"/>
      <c r="G51" s="28">
        <v>-303173420</v>
      </c>
      <c r="H51" s="46"/>
      <c r="I51" s="28">
        <v>-166684642</v>
      </c>
      <c r="J51" s="46"/>
      <c r="K51" s="28">
        <v>0</v>
      </c>
      <c r="L51" s="46"/>
      <c r="M51" s="28">
        <v>0</v>
      </c>
    </row>
    <row r="52" spans="1:13" ht="6" customHeight="1">
      <c r="A52" s="11"/>
      <c r="B52" s="11"/>
      <c r="C52" s="11"/>
      <c r="D52" s="11"/>
      <c r="E52" s="25"/>
      <c r="F52" s="45"/>
      <c r="G52" s="12"/>
      <c r="H52" s="45"/>
      <c r="I52" s="12"/>
      <c r="J52" s="45"/>
      <c r="K52" s="12"/>
      <c r="L52" s="45"/>
      <c r="M52" s="12"/>
    </row>
    <row r="53" spans="1:13" s="144" customFormat="1" ht="16.350000000000001" customHeight="1">
      <c r="A53" s="48"/>
      <c r="B53" s="48" t="s">
        <v>48</v>
      </c>
      <c r="C53" s="48"/>
      <c r="D53" s="48"/>
      <c r="E53" s="25"/>
      <c r="F53" s="52"/>
      <c r="G53" s="53"/>
      <c r="H53" s="52"/>
      <c r="I53" s="53"/>
      <c r="J53" s="52"/>
      <c r="K53" s="53"/>
      <c r="L53" s="52"/>
      <c r="M53" s="53"/>
    </row>
    <row r="54" spans="1:13" s="144" customFormat="1" ht="16.350000000000001" customHeight="1">
      <c r="A54" s="48"/>
      <c r="B54" s="48"/>
      <c r="C54" s="48" t="s">
        <v>91</v>
      </c>
      <c r="D54" s="48"/>
      <c r="E54" s="25"/>
      <c r="F54" s="52"/>
      <c r="G54" s="54">
        <f>SUM(G47:G51)</f>
        <v>-71470156</v>
      </c>
      <c r="H54" s="52"/>
      <c r="I54" s="54">
        <f>SUM(I47:I51)</f>
        <v>-152715834</v>
      </c>
      <c r="J54" s="52"/>
      <c r="K54" s="54">
        <f>SUM(K47:K51)</f>
        <v>0</v>
      </c>
      <c r="L54" s="52"/>
      <c r="M54" s="54">
        <f>SUM(M47:M51)</f>
        <v>0</v>
      </c>
    </row>
    <row r="55" spans="1:13" s="144" customFormat="1" ht="6" customHeight="1">
      <c r="A55" s="48"/>
      <c r="B55" s="48"/>
      <c r="C55" s="48"/>
      <c r="D55" s="48"/>
      <c r="E55" s="25"/>
      <c r="F55" s="52"/>
      <c r="G55" s="55"/>
      <c r="H55" s="52"/>
      <c r="I55" s="55"/>
      <c r="J55" s="52"/>
      <c r="K55" s="55"/>
      <c r="L55" s="52"/>
      <c r="M55" s="55"/>
    </row>
    <row r="56" spans="1:13" ht="16.350000000000001" customHeight="1">
      <c r="A56" s="56" t="s">
        <v>179</v>
      </c>
      <c r="B56" s="48"/>
      <c r="C56" s="38"/>
      <c r="D56" s="38"/>
      <c r="E56" s="25"/>
      <c r="F56" s="46"/>
      <c r="G56" s="26"/>
      <c r="H56" s="46"/>
      <c r="I56" s="26"/>
      <c r="J56" s="46"/>
      <c r="K56" s="26"/>
      <c r="L56" s="46"/>
      <c r="M56" s="26"/>
    </row>
    <row r="57" spans="1:13" ht="16.350000000000001" customHeight="1">
      <c r="A57" s="48"/>
      <c r="B57" s="56" t="s">
        <v>110</v>
      </c>
      <c r="C57" s="24"/>
      <c r="D57" s="24"/>
      <c r="E57" s="25"/>
      <c r="F57" s="46"/>
      <c r="G57" s="27">
        <f>+G42+G54</f>
        <v>-120487178</v>
      </c>
      <c r="H57" s="46"/>
      <c r="I57" s="27">
        <f>+I42+I54</f>
        <v>-157748530</v>
      </c>
      <c r="J57" s="46"/>
      <c r="K57" s="27">
        <f>+K42+K54</f>
        <v>-36156339</v>
      </c>
      <c r="L57" s="46"/>
      <c r="M57" s="27">
        <f>+M42+M54</f>
        <v>-4263226</v>
      </c>
    </row>
    <row r="58" spans="1:13" ht="6" customHeight="1">
      <c r="A58" s="11"/>
      <c r="B58" s="11"/>
      <c r="C58" s="11"/>
      <c r="D58" s="11"/>
      <c r="E58" s="25"/>
      <c r="F58" s="45"/>
      <c r="G58" s="12"/>
      <c r="H58" s="45"/>
      <c r="I58" s="12"/>
      <c r="J58" s="45"/>
      <c r="K58" s="12"/>
      <c r="L58" s="45"/>
      <c r="M58" s="12"/>
    </row>
    <row r="59" spans="1:13" ht="16.350000000000001" customHeight="1" thickBot="1">
      <c r="A59" s="24" t="s">
        <v>148</v>
      </c>
      <c r="B59" s="56"/>
      <c r="C59" s="38"/>
      <c r="D59" s="38"/>
      <c r="E59" s="25"/>
      <c r="F59" s="46"/>
      <c r="G59" s="39">
        <f>+G27+G57</f>
        <v>895837368</v>
      </c>
      <c r="H59" s="46"/>
      <c r="I59" s="39">
        <f>+I27+I57</f>
        <v>961109229</v>
      </c>
      <c r="J59" s="46"/>
      <c r="K59" s="39">
        <f>+K27+K57</f>
        <v>1572755635</v>
      </c>
      <c r="L59" s="46"/>
      <c r="M59" s="39">
        <f>+M27+M57</f>
        <v>707772247</v>
      </c>
    </row>
    <row r="60" spans="1:13" ht="7.5" customHeight="1" thickTop="1">
      <c r="A60" s="11"/>
      <c r="B60" s="11"/>
      <c r="C60" s="11"/>
      <c r="D60" s="11"/>
      <c r="E60" s="45"/>
      <c r="F60" s="45"/>
      <c r="G60" s="12"/>
      <c r="H60" s="45"/>
      <c r="I60" s="12"/>
      <c r="J60" s="45"/>
      <c r="K60" s="12"/>
      <c r="L60" s="12"/>
      <c r="M60" s="12"/>
    </row>
    <row r="61" spans="1:13" ht="21.95" customHeight="1">
      <c r="A61" s="155" t="s">
        <v>124</v>
      </c>
      <c r="B61" s="155"/>
      <c r="C61" s="155"/>
      <c r="D61" s="155"/>
      <c r="E61" s="156"/>
      <c r="F61" s="156"/>
      <c r="G61" s="142"/>
      <c r="H61" s="156"/>
      <c r="I61" s="142"/>
      <c r="J61" s="142"/>
      <c r="K61" s="142"/>
      <c r="L61" s="142"/>
      <c r="M61" s="142"/>
    </row>
    <row r="62" spans="1:13" ht="16.5" customHeight="1">
      <c r="A62" s="9" t="s">
        <v>116</v>
      </c>
      <c r="B62" s="9"/>
      <c r="C62" s="9"/>
      <c r="D62" s="9"/>
    </row>
    <row r="63" spans="1:13" ht="16.5" customHeight="1">
      <c r="A63" s="9" t="str">
        <f>A2</f>
        <v>Statements of Comprehensive income</v>
      </c>
      <c r="B63" s="9"/>
      <c r="C63" s="9"/>
      <c r="D63" s="9"/>
    </row>
    <row r="64" spans="1:13" ht="16.5" customHeight="1">
      <c r="A64" s="10" t="str">
        <f>A3</f>
        <v>For the year ended 31 December 2025</v>
      </c>
      <c r="B64" s="10"/>
      <c r="C64" s="10"/>
      <c r="D64" s="10"/>
      <c r="E64" s="153"/>
      <c r="F64" s="153"/>
      <c r="G64" s="142"/>
      <c r="H64" s="153"/>
      <c r="I64" s="142"/>
      <c r="J64" s="142"/>
      <c r="K64" s="142"/>
      <c r="L64" s="142"/>
      <c r="M64" s="142"/>
    </row>
    <row r="67" spans="1:13" ht="16.5" customHeight="1">
      <c r="A67" s="11"/>
      <c r="B67" s="11"/>
      <c r="C67" s="11"/>
      <c r="D67" s="11"/>
      <c r="E67" s="43"/>
      <c r="F67" s="11"/>
      <c r="G67" s="129" t="s">
        <v>37</v>
      </c>
      <c r="H67" s="129"/>
      <c r="I67" s="129"/>
      <c r="J67" s="14"/>
      <c r="K67" s="129" t="s">
        <v>38</v>
      </c>
      <c r="L67" s="129"/>
      <c r="M67" s="129"/>
    </row>
    <row r="68" spans="1:13" ht="16.5" customHeight="1">
      <c r="A68" s="11"/>
      <c r="B68" s="11"/>
      <c r="C68" s="11"/>
      <c r="D68" s="11"/>
      <c r="E68" s="43"/>
      <c r="F68" s="11"/>
      <c r="G68" s="130" t="str">
        <f>G7</f>
        <v xml:space="preserve"> financial statements</v>
      </c>
      <c r="H68" s="130"/>
      <c r="I68" s="130"/>
      <c r="J68" s="14"/>
      <c r="K68" s="130" t="str">
        <f>K7</f>
        <v>financial statements</v>
      </c>
      <c r="L68" s="130"/>
      <c r="M68" s="130"/>
    </row>
    <row r="69" spans="1:13" ht="16.5" customHeight="1">
      <c r="A69" s="11"/>
      <c r="B69" s="11"/>
      <c r="C69" s="11"/>
      <c r="D69" s="11"/>
      <c r="E69" s="43"/>
      <c r="F69" s="11"/>
      <c r="G69" s="16" t="s">
        <v>197</v>
      </c>
      <c r="H69" s="11"/>
      <c r="I69" s="16" t="s">
        <v>154</v>
      </c>
      <c r="J69" s="14"/>
      <c r="K69" s="16" t="s">
        <v>197</v>
      </c>
      <c r="L69" s="11"/>
      <c r="M69" s="16" t="s">
        <v>154</v>
      </c>
    </row>
    <row r="70" spans="1:13" ht="16.5" customHeight="1">
      <c r="A70" s="11"/>
      <c r="B70" s="11"/>
      <c r="C70" s="11"/>
      <c r="D70" s="11"/>
      <c r="E70" s="44" t="s">
        <v>115</v>
      </c>
      <c r="F70" s="19"/>
      <c r="G70" s="20" t="s">
        <v>2</v>
      </c>
      <c r="H70" s="19"/>
      <c r="I70" s="20" t="s">
        <v>2</v>
      </c>
      <c r="J70" s="14"/>
      <c r="K70" s="20" t="s">
        <v>2</v>
      </c>
      <c r="L70" s="14"/>
      <c r="M70" s="20" t="s">
        <v>2</v>
      </c>
    </row>
    <row r="71" spans="1:13" ht="16.5" customHeight="1">
      <c r="A71" s="38"/>
      <c r="B71" s="35"/>
      <c r="C71" s="35"/>
      <c r="D71" s="35"/>
      <c r="E71" s="25"/>
      <c r="F71" s="46"/>
      <c r="G71" s="26"/>
      <c r="H71" s="46"/>
      <c r="I71" s="26"/>
      <c r="J71" s="46"/>
      <c r="K71" s="26"/>
      <c r="L71" s="26"/>
      <c r="M71" s="26"/>
    </row>
    <row r="72" spans="1:13" ht="16.5" customHeight="1">
      <c r="A72" s="38" t="s">
        <v>181</v>
      </c>
      <c r="B72" s="38"/>
      <c r="C72" s="38"/>
      <c r="D72" s="38"/>
      <c r="E72" s="46"/>
      <c r="F72" s="46"/>
      <c r="G72" s="26"/>
      <c r="H72" s="46"/>
      <c r="I72" s="26"/>
      <c r="J72" s="46"/>
      <c r="K72" s="26"/>
      <c r="L72" s="26"/>
      <c r="M72" s="26"/>
    </row>
    <row r="73" spans="1:13" ht="16.5" customHeight="1">
      <c r="A73" s="35"/>
      <c r="B73" s="35" t="s">
        <v>216</v>
      </c>
      <c r="C73" s="35"/>
      <c r="D73" s="35"/>
      <c r="E73" s="46"/>
      <c r="F73" s="57"/>
      <c r="G73" s="26">
        <f>+G27-G74</f>
        <v>1016324549</v>
      </c>
      <c r="H73" s="57"/>
      <c r="I73" s="26">
        <v>1118857756</v>
      </c>
      <c r="J73" s="57"/>
      <c r="K73" s="26">
        <f>+K27-K74</f>
        <v>1608911974</v>
      </c>
      <c r="L73" s="57"/>
      <c r="M73" s="26">
        <v>712035473</v>
      </c>
    </row>
    <row r="74" spans="1:13" ht="16.5" customHeight="1">
      <c r="A74" s="35"/>
      <c r="B74" s="35" t="s">
        <v>34</v>
      </c>
      <c r="C74" s="35"/>
      <c r="D74" s="35"/>
      <c r="E74" s="46"/>
      <c r="F74" s="57"/>
      <c r="G74" s="27">
        <v>-3</v>
      </c>
      <c r="H74" s="57"/>
      <c r="I74" s="27">
        <v>3</v>
      </c>
      <c r="J74" s="57"/>
      <c r="K74" s="27">
        <v>0</v>
      </c>
      <c r="L74" s="57"/>
      <c r="M74" s="27">
        <v>0</v>
      </c>
    </row>
    <row r="75" spans="1:13" ht="16.5" customHeight="1">
      <c r="A75" s="11"/>
      <c r="B75" s="11"/>
      <c r="C75" s="11"/>
      <c r="D75" s="11"/>
      <c r="E75" s="45"/>
      <c r="F75" s="45"/>
      <c r="G75" s="12"/>
      <c r="H75" s="45"/>
      <c r="I75" s="12"/>
      <c r="J75" s="45"/>
      <c r="K75" s="12"/>
      <c r="L75" s="45"/>
      <c r="M75" s="12"/>
    </row>
    <row r="76" spans="1:13" ht="16.5" customHeight="1" thickBot="1">
      <c r="A76" s="24"/>
      <c r="B76" s="24"/>
      <c r="C76" s="24"/>
      <c r="D76" s="24"/>
      <c r="E76" s="46"/>
      <c r="F76" s="46"/>
      <c r="G76" s="39">
        <f>SUM(G73:G75)</f>
        <v>1016324546</v>
      </c>
      <c r="H76" s="46"/>
      <c r="I76" s="39">
        <f>SUM(I73:I75)</f>
        <v>1118857759</v>
      </c>
      <c r="J76" s="46"/>
      <c r="K76" s="39">
        <f>SUM(K73:K75)</f>
        <v>1608911974</v>
      </c>
      <c r="L76" s="46"/>
      <c r="M76" s="39">
        <f>SUM(M73:M75)</f>
        <v>712035473</v>
      </c>
    </row>
    <row r="77" spans="1:13" ht="16.5" customHeight="1" thickTop="1">
      <c r="A77" s="11"/>
      <c r="B77" s="11"/>
      <c r="C77" s="11"/>
      <c r="D77" s="11"/>
      <c r="E77" s="45"/>
      <c r="F77" s="45"/>
      <c r="G77" s="12"/>
      <c r="H77" s="45"/>
      <c r="I77" s="12"/>
      <c r="J77" s="45"/>
      <c r="K77" s="12"/>
      <c r="L77" s="12"/>
      <c r="M77" s="12"/>
    </row>
    <row r="78" spans="1:13" ht="16.5" customHeight="1">
      <c r="A78" s="38" t="s">
        <v>182</v>
      </c>
      <c r="B78" s="38"/>
      <c r="C78" s="38"/>
      <c r="D78" s="38"/>
      <c r="E78" s="46"/>
      <c r="F78" s="46"/>
      <c r="G78" s="26"/>
      <c r="H78" s="46"/>
      <c r="I78" s="26"/>
      <c r="J78" s="46"/>
      <c r="K78" s="26"/>
      <c r="L78" s="26"/>
      <c r="M78" s="26"/>
    </row>
    <row r="79" spans="1:13" ht="16.5" customHeight="1">
      <c r="A79" s="38" t="s">
        <v>49</v>
      </c>
      <c r="B79" s="38"/>
      <c r="C79" s="38"/>
      <c r="D79" s="38"/>
      <c r="E79" s="46"/>
      <c r="F79" s="46"/>
      <c r="G79" s="26"/>
      <c r="H79" s="46"/>
      <c r="I79" s="26"/>
      <c r="J79" s="46"/>
      <c r="K79" s="26"/>
      <c r="L79" s="46"/>
      <c r="M79" s="26"/>
    </row>
    <row r="80" spans="1:13" ht="16.5" customHeight="1">
      <c r="A80" s="35"/>
      <c r="B80" s="35" t="s">
        <v>216</v>
      </c>
      <c r="C80" s="35"/>
      <c r="D80" s="35"/>
      <c r="E80" s="25"/>
      <c r="F80" s="57"/>
      <c r="G80" s="26">
        <f>+G59-G81</f>
        <v>895837371</v>
      </c>
      <c r="H80" s="57"/>
      <c r="I80" s="26">
        <v>961109226</v>
      </c>
      <c r="J80" s="57"/>
      <c r="K80" s="26">
        <f>+K59-K81</f>
        <v>1572755635</v>
      </c>
      <c r="L80" s="57"/>
      <c r="M80" s="26">
        <v>707772247</v>
      </c>
    </row>
    <row r="81" spans="1:13" ht="16.5" customHeight="1">
      <c r="A81" s="35"/>
      <c r="B81" s="35" t="s">
        <v>34</v>
      </c>
      <c r="C81" s="35"/>
      <c r="D81" s="35"/>
      <c r="E81" s="25"/>
      <c r="F81" s="46"/>
      <c r="G81" s="27">
        <f>+G74</f>
        <v>-3</v>
      </c>
      <c r="H81" s="46"/>
      <c r="I81" s="27">
        <v>3</v>
      </c>
      <c r="J81" s="46"/>
      <c r="K81" s="27">
        <v>0</v>
      </c>
      <c r="L81" s="46"/>
      <c r="M81" s="27">
        <v>0</v>
      </c>
    </row>
    <row r="82" spans="1:13" ht="16.5" customHeight="1">
      <c r="A82" s="11"/>
      <c r="B82" s="11"/>
      <c r="C82" s="11"/>
      <c r="D82" s="11"/>
      <c r="E82" s="25"/>
      <c r="F82" s="45"/>
      <c r="G82" s="12"/>
      <c r="H82" s="45"/>
      <c r="I82" s="12"/>
      <c r="J82" s="45"/>
      <c r="K82" s="12"/>
      <c r="L82" s="45"/>
      <c r="M82" s="12"/>
    </row>
    <row r="83" spans="1:13" ht="16.5" customHeight="1" thickBot="1">
      <c r="A83" s="38"/>
      <c r="B83" s="58"/>
      <c r="C83" s="38"/>
      <c r="D83" s="38"/>
      <c r="E83" s="25"/>
      <c r="F83" s="46"/>
      <c r="G83" s="39">
        <f>SUM(G80:G81)</f>
        <v>895837368</v>
      </c>
      <c r="H83" s="46"/>
      <c r="I83" s="39">
        <f>SUM(I80:I81)</f>
        <v>961109229</v>
      </c>
      <c r="J83" s="46"/>
      <c r="K83" s="39">
        <f>SUM(K80:K81)</f>
        <v>1572755635</v>
      </c>
      <c r="L83" s="46"/>
      <c r="M83" s="39">
        <f>SUM(M80:M81)</f>
        <v>707772247</v>
      </c>
    </row>
    <row r="84" spans="1:13" ht="16.5" customHeight="1" thickTop="1">
      <c r="A84" s="38"/>
      <c r="B84" s="38"/>
      <c r="C84" s="38"/>
      <c r="D84" s="38"/>
      <c r="E84" s="25"/>
      <c r="F84" s="46"/>
      <c r="G84" s="26"/>
      <c r="H84" s="46"/>
      <c r="I84" s="26"/>
      <c r="J84" s="46"/>
      <c r="K84" s="26"/>
      <c r="L84" s="46"/>
      <c r="M84" s="26"/>
    </row>
    <row r="85" spans="1:13" ht="16.5" customHeight="1">
      <c r="A85" s="38" t="s">
        <v>95</v>
      </c>
      <c r="B85" s="38"/>
      <c r="C85" s="38"/>
      <c r="D85" s="38"/>
      <c r="F85" s="46"/>
      <c r="G85" s="26"/>
      <c r="H85" s="46"/>
      <c r="I85" s="26"/>
      <c r="J85" s="46"/>
      <c r="K85" s="26"/>
      <c r="L85" s="46"/>
      <c r="M85" s="26"/>
    </row>
    <row r="86" spans="1:13" ht="16.5" customHeight="1">
      <c r="A86" s="38"/>
      <c r="B86" s="38"/>
      <c r="C86" s="38"/>
      <c r="D86" s="38"/>
      <c r="E86" s="25"/>
      <c r="F86" s="46"/>
      <c r="G86" s="26"/>
      <c r="H86" s="46"/>
      <c r="I86" s="26"/>
      <c r="J86" s="46"/>
      <c r="K86" s="26"/>
      <c r="L86" s="46"/>
      <c r="M86" s="26"/>
    </row>
    <row r="87" spans="1:13" ht="16.5" customHeight="1" thickBot="1">
      <c r="A87" s="59"/>
      <c r="B87" s="59" t="s">
        <v>93</v>
      </c>
      <c r="C87" s="59"/>
      <c r="D87" s="59"/>
      <c r="E87" s="25">
        <v>27</v>
      </c>
      <c r="F87" s="60"/>
      <c r="G87" s="61">
        <f>G73/3825000000</f>
        <v>0.26570576444444444</v>
      </c>
      <c r="H87" s="60"/>
      <c r="I87" s="61">
        <f>I73/3825000000</f>
        <v>0.29251183163398692</v>
      </c>
      <c r="J87" s="60"/>
      <c r="K87" s="61">
        <f>K73/3825000000</f>
        <v>0.42063058143790849</v>
      </c>
      <c r="L87" s="62"/>
      <c r="M87" s="61">
        <f>M73/3825000000</f>
        <v>0.1861530648366013</v>
      </c>
    </row>
    <row r="88" spans="1:13" ht="16.5" customHeight="1" thickTop="1">
      <c r="A88" s="157"/>
      <c r="B88" s="157"/>
      <c r="C88" s="157"/>
      <c r="D88" s="157"/>
      <c r="E88" s="158"/>
      <c r="F88" s="63"/>
      <c r="G88" s="159"/>
      <c r="H88" s="63"/>
      <c r="I88" s="159"/>
      <c r="J88" s="63"/>
      <c r="K88" s="159"/>
      <c r="L88" s="63"/>
      <c r="M88" s="160"/>
    </row>
    <row r="89" spans="1:13" ht="16.5" customHeight="1">
      <c r="A89" s="157"/>
      <c r="B89" s="157"/>
      <c r="C89" s="157"/>
      <c r="D89" s="157"/>
      <c r="E89" s="158"/>
      <c r="F89" s="63"/>
      <c r="G89" s="159"/>
      <c r="H89" s="63"/>
      <c r="I89" s="159"/>
      <c r="J89" s="63"/>
      <c r="K89" s="159"/>
      <c r="L89" s="63"/>
      <c r="M89" s="160"/>
    </row>
    <row r="90" spans="1:13" ht="16.5" customHeight="1">
      <c r="A90" s="157"/>
      <c r="B90" s="157"/>
      <c r="C90" s="157"/>
      <c r="D90" s="157"/>
      <c r="E90" s="158"/>
      <c r="F90" s="63"/>
      <c r="G90" s="159"/>
      <c r="H90" s="63"/>
      <c r="I90" s="159"/>
      <c r="J90" s="63"/>
      <c r="K90" s="159"/>
      <c r="L90" s="63"/>
      <c r="M90" s="160"/>
    </row>
    <row r="91" spans="1:13" ht="16.5" customHeight="1">
      <c r="A91" s="157"/>
      <c r="B91" s="157"/>
      <c r="C91" s="157"/>
      <c r="D91" s="157"/>
      <c r="E91" s="158"/>
      <c r="F91" s="63"/>
      <c r="G91" s="159"/>
      <c r="H91" s="63"/>
      <c r="I91" s="159"/>
      <c r="J91" s="63"/>
      <c r="K91" s="159"/>
      <c r="L91" s="63"/>
      <c r="M91" s="160"/>
    </row>
    <row r="92" spans="1:13" ht="16.5" customHeight="1">
      <c r="A92" s="157"/>
      <c r="B92" s="157"/>
      <c r="C92" s="157"/>
      <c r="D92" s="157"/>
      <c r="E92" s="158"/>
      <c r="F92" s="63"/>
      <c r="G92" s="159"/>
      <c r="H92" s="63"/>
      <c r="I92" s="159"/>
      <c r="J92" s="63"/>
      <c r="K92" s="159"/>
      <c r="L92" s="63"/>
      <c r="M92" s="160"/>
    </row>
    <row r="93" spans="1:13" ht="16.5" customHeight="1">
      <c r="A93" s="157"/>
      <c r="B93" s="157"/>
      <c r="C93" s="157"/>
      <c r="D93" s="157"/>
      <c r="E93" s="158"/>
      <c r="F93" s="63"/>
      <c r="G93" s="159"/>
      <c r="H93" s="63"/>
      <c r="I93" s="159"/>
      <c r="J93" s="63"/>
      <c r="K93" s="159"/>
      <c r="L93" s="63"/>
      <c r="M93" s="160"/>
    </row>
    <row r="94" spans="1:13" ht="16.5" customHeight="1">
      <c r="A94" s="157"/>
      <c r="B94" s="157"/>
      <c r="C94" s="157"/>
      <c r="D94" s="157"/>
      <c r="E94" s="158"/>
      <c r="F94" s="63"/>
      <c r="G94" s="159"/>
      <c r="H94" s="63"/>
      <c r="I94" s="159"/>
      <c r="J94" s="63"/>
      <c r="K94" s="159"/>
      <c r="L94" s="63"/>
      <c r="M94" s="160"/>
    </row>
    <row r="95" spans="1:13" ht="16.5" customHeight="1">
      <c r="A95" s="157"/>
      <c r="B95" s="157"/>
      <c r="C95" s="157"/>
      <c r="D95" s="157"/>
      <c r="E95" s="158"/>
      <c r="F95" s="63"/>
      <c r="G95" s="159"/>
      <c r="H95" s="63"/>
      <c r="I95" s="159"/>
      <c r="J95" s="63"/>
      <c r="K95" s="160"/>
      <c r="L95" s="64"/>
      <c r="M95" s="160"/>
    </row>
    <row r="96" spans="1:13" ht="16.5" customHeight="1">
      <c r="A96" s="157"/>
      <c r="B96" s="157"/>
      <c r="C96" s="157"/>
      <c r="D96" s="157"/>
      <c r="E96" s="158"/>
      <c r="F96" s="63"/>
      <c r="G96" s="159"/>
      <c r="H96" s="63"/>
      <c r="I96" s="159"/>
      <c r="J96" s="63"/>
      <c r="K96" s="160"/>
      <c r="L96" s="64"/>
      <c r="M96" s="160"/>
    </row>
    <row r="97" spans="1:13" ht="16.5" customHeight="1">
      <c r="A97" s="157"/>
      <c r="B97" s="157"/>
      <c r="C97" s="157"/>
      <c r="D97" s="157"/>
      <c r="E97" s="158"/>
      <c r="F97" s="63"/>
      <c r="G97" s="159"/>
      <c r="H97" s="63"/>
      <c r="I97" s="159"/>
      <c r="J97" s="63"/>
      <c r="K97" s="160"/>
      <c r="L97" s="64"/>
      <c r="M97" s="160"/>
    </row>
    <row r="98" spans="1:13" ht="16.5" customHeight="1">
      <c r="A98" s="157"/>
      <c r="B98" s="157"/>
      <c r="C98" s="157"/>
      <c r="D98" s="157"/>
      <c r="E98" s="158"/>
      <c r="F98" s="63"/>
      <c r="G98" s="159"/>
      <c r="H98" s="63"/>
      <c r="I98" s="159"/>
      <c r="J98" s="63"/>
      <c r="K98" s="160"/>
      <c r="L98" s="64"/>
      <c r="M98" s="160"/>
    </row>
    <row r="99" spans="1:13" ht="16.5" customHeight="1">
      <c r="A99" s="157"/>
      <c r="B99" s="157"/>
      <c r="C99" s="157"/>
      <c r="D99" s="157"/>
      <c r="E99" s="158"/>
      <c r="F99" s="63"/>
      <c r="G99" s="159"/>
      <c r="H99" s="63"/>
      <c r="I99" s="159"/>
      <c r="J99" s="63"/>
      <c r="K99" s="160"/>
      <c r="L99" s="64"/>
      <c r="M99" s="160"/>
    </row>
    <row r="100" spans="1:13" ht="16.5" customHeight="1">
      <c r="A100" s="157"/>
      <c r="B100" s="157"/>
      <c r="C100" s="157"/>
      <c r="D100" s="157"/>
      <c r="E100" s="158"/>
      <c r="F100" s="63"/>
      <c r="G100" s="159"/>
      <c r="H100" s="63"/>
      <c r="I100" s="159"/>
      <c r="J100" s="63"/>
      <c r="K100" s="160"/>
      <c r="L100" s="64"/>
      <c r="M100" s="160"/>
    </row>
    <row r="101" spans="1:13" ht="16.5" customHeight="1">
      <c r="A101" s="157"/>
      <c r="B101" s="157"/>
      <c r="C101" s="157"/>
      <c r="D101" s="157" t="s">
        <v>142</v>
      </c>
      <c r="E101" s="158"/>
      <c r="F101" s="63"/>
      <c r="G101" s="159"/>
      <c r="H101" s="63"/>
      <c r="I101" s="159"/>
      <c r="J101" s="63"/>
      <c r="K101" s="160"/>
      <c r="L101" s="64"/>
      <c r="M101" s="160"/>
    </row>
    <row r="102" spans="1:13" ht="16.5" customHeight="1">
      <c r="A102" s="157"/>
      <c r="B102" s="157"/>
      <c r="C102" s="157"/>
      <c r="D102" s="157"/>
      <c r="E102" s="158"/>
      <c r="F102" s="63"/>
      <c r="G102" s="159"/>
      <c r="H102" s="63"/>
      <c r="I102" s="159"/>
      <c r="J102" s="63"/>
      <c r="K102" s="160"/>
      <c r="L102" s="64"/>
      <c r="M102" s="160"/>
    </row>
    <row r="103" spans="1:13" ht="16.5" customHeight="1">
      <c r="A103" s="157"/>
      <c r="B103" s="157"/>
      <c r="C103" s="157"/>
      <c r="D103" s="157"/>
      <c r="E103" s="158"/>
      <c r="F103" s="63"/>
      <c r="G103" s="159"/>
      <c r="H103" s="63"/>
      <c r="I103" s="159"/>
      <c r="J103" s="63"/>
      <c r="K103" s="160"/>
      <c r="L103" s="64"/>
      <c r="M103" s="160"/>
    </row>
    <row r="104" spans="1:13" ht="16.5" customHeight="1">
      <c r="A104" s="157"/>
      <c r="B104" s="157"/>
      <c r="C104" s="157"/>
      <c r="D104" s="157"/>
      <c r="E104" s="158"/>
      <c r="F104" s="63"/>
      <c r="G104" s="159"/>
      <c r="H104" s="63"/>
      <c r="I104" s="159"/>
      <c r="J104" s="63"/>
      <c r="K104" s="160"/>
      <c r="L104" s="64"/>
      <c r="M104" s="160"/>
    </row>
    <row r="105" spans="1:13" ht="16.5" customHeight="1">
      <c r="A105" s="157"/>
      <c r="B105" s="157"/>
      <c r="C105" s="157"/>
      <c r="D105" s="157"/>
      <c r="E105" s="158"/>
      <c r="F105" s="63"/>
      <c r="G105" s="159"/>
      <c r="H105" s="63"/>
      <c r="I105" s="159"/>
      <c r="J105" s="63"/>
      <c r="K105" s="160"/>
      <c r="L105" s="64"/>
      <c r="M105" s="160"/>
    </row>
    <row r="106" spans="1:13" ht="16.5" customHeight="1">
      <c r="A106" s="157"/>
      <c r="B106" s="157"/>
      <c r="C106" s="157"/>
      <c r="D106" s="157"/>
      <c r="E106" s="158"/>
      <c r="F106" s="63"/>
      <c r="G106" s="159"/>
      <c r="H106" s="63"/>
      <c r="I106" s="159"/>
      <c r="J106" s="63"/>
      <c r="K106" s="160"/>
      <c r="L106" s="64"/>
      <c r="M106" s="160"/>
    </row>
    <row r="107" spans="1:13" ht="16.5" customHeight="1">
      <c r="A107" s="157"/>
      <c r="B107" s="157"/>
      <c r="C107" s="157"/>
      <c r="D107" s="157"/>
      <c r="E107" s="158"/>
      <c r="F107" s="63"/>
      <c r="G107" s="159"/>
      <c r="H107" s="63"/>
      <c r="I107" s="159"/>
      <c r="J107" s="63"/>
      <c r="K107" s="160"/>
      <c r="L107" s="64"/>
      <c r="M107" s="160"/>
    </row>
    <row r="108" spans="1:13" ht="16.5" customHeight="1">
      <c r="A108" s="157"/>
      <c r="B108" s="157"/>
      <c r="C108" s="157"/>
      <c r="D108" s="157"/>
      <c r="E108" s="158"/>
      <c r="F108" s="63"/>
      <c r="G108" s="159"/>
      <c r="H108" s="63"/>
      <c r="I108" s="159"/>
      <c r="J108" s="63"/>
      <c r="K108" s="160"/>
      <c r="L108" s="64"/>
      <c r="M108" s="160"/>
    </row>
    <row r="109" spans="1:13" ht="16.5" customHeight="1">
      <c r="A109" s="157"/>
      <c r="B109" s="157"/>
      <c r="C109" s="157"/>
      <c r="D109" s="157"/>
      <c r="E109" s="158"/>
      <c r="F109" s="63"/>
      <c r="G109" s="159"/>
      <c r="H109" s="63"/>
      <c r="I109" s="159"/>
      <c r="J109" s="63"/>
      <c r="K109" s="160"/>
      <c r="L109" s="64"/>
      <c r="M109" s="160"/>
    </row>
    <row r="110" spans="1:13" ht="16.5" customHeight="1">
      <c r="A110" s="157"/>
      <c r="B110" s="157"/>
      <c r="C110" s="157"/>
      <c r="D110" s="157"/>
      <c r="E110" s="158"/>
      <c r="F110" s="63"/>
      <c r="G110" s="159"/>
      <c r="H110" s="63"/>
      <c r="I110" s="159"/>
      <c r="J110" s="63"/>
      <c r="K110" s="160"/>
      <c r="L110" s="64"/>
      <c r="M110" s="160"/>
    </row>
    <row r="111" spans="1:13" ht="15" customHeight="1">
      <c r="A111" s="157"/>
      <c r="B111" s="157"/>
      <c r="C111" s="157"/>
      <c r="D111" s="157"/>
      <c r="E111" s="158"/>
      <c r="F111" s="63"/>
      <c r="G111" s="159"/>
      <c r="H111" s="63"/>
      <c r="I111" s="159"/>
      <c r="J111" s="63"/>
      <c r="K111" s="160"/>
      <c r="L111" s="64"/>
      <c r="M111" s="160"/>
    </row>
    <row r="112" spans="1:13" ht="15.75" customHeight="1">
      <c r="A112" s="157"/>
      <c r="B112" s="157"/>
      <c r="C112" s="157"/>
      <c r="D112" s="157"/>
      <c r="E112" s="158"/>
      <c r="F112" s="63"/>
      <c r="G112" s="159"/>
      <c r="H112" s="63"/>
      <c r="I112" s="159"/>
      <c r="J112" s="63"/>
      <c r="K112" s="160"/>
      <c r="L112" s="64"/>
      <c r="M112" s="160"/>
    </row>
    <row r="113" spans="1:13" ht="20.25" customHeight="1">
      <c r="A113" s="157"/>
      <c r="B113" s="157"/>
      <c r="C113" s="157"/>
      <c r="D113" s="157"/>
      <c r="E113" s="158"/>
      <c r="F113" s="63"/>
      <c r="G113" s="159"/>
      <c r="H113" s="63"/>
      <c r="I113" s="159"/>
      <c r="J113" s="63"/>
      <c r="K113" s="160"/>
      <c r="L113" s="64"/>
      <c r="M113" s="160"/>
    </row>
    <row r="114" spans="1:13" ht="21.95" customHeight="1">
      <c r="A114" s="155" t="s">
        <v>124</v>
      </c>
      <c r="B114" s="155"/>
      <c r="C114" s="155"/>
      <c r="D114" s="155"/>
      <c r="E114" s="156"/>
      <c r="F114" s="156"/>
      <c r="G114" s="142"/>
      <c r="H114" s="156"/>
      <c r="I114" s="142"/>
      <c r="J114" s="142"/>
      <c r="K114" s="142"/>
      <c r="L114" s="142"/>
      <c r="M114" s="142"/>
    </row>
  </sheetData>
  <mergeCells count="8">
    <mergeCell ref="G68:I68"/>
    <mergeCell ref="K68:M68"/>
    <mergeCell ref="G6:I6"/>
    <mergeCell ref="K6:M6"/>
    <mergeCell ref="G7:I7"/>
    <mergeCell ref="K7:M7"/>
    <mergeCell ref="G67:I67"/>
    <mergeCell ref="K67:M67"/>
  </mergeCells>
  <pageMargins left="0.8" right="0.5" top="0.5" bottom="0.6" header="0.49" footer="0.4"/>
  <pageSetup paperSize="9" scale="88" firstPageNumber="8" orientation="portrait" useFirstPageNumber="1" horizontalDpi="1200" verticalDpi="1200" r:id="rId1"/>
  <headerFooter>
    <oddFooter>&amp;R&amp;P</oddFooter>
  </headerFooter>
  <rowBreaks count="1" manualBreakCount="1">
    <brk id="61" max="12" man="1"/>
  </rowBreaks>
  <ignoredErrors>
    <ignoredError sqref="H69 H8 J69 J8 L8 L6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3"/>
  <sheetViews>
    <sheetView topLeftCell="A14" zoomScaleNormal="100" zoomScaleSheetLayoutView="48" workbookViewId="0">
      <selection activeCell="Q41" sqref="Q41"/>
    </sheetView>
  </sheetViews>
  <sheetFormatPr defaultColWidth="9.140625" defaultRowHeight="16.5" customHeight="1"/>
  <cols>
    <col min="1" max="3" width="1.140625" style="139" customWidth="1"/>
    <col min="4" max="4" width="23" style="139" customWidth="1"/>
    <col min="5" max="5" width="5.42578125" style="139" bestFit="1" customWidth="1"/>
    <col min="6" max="6" width="0.5703125" style="139" customWidth="1"/>
    <col min="7" max="7" width="12.140625" style="140" bestFit="1" customWidth="1"/>
    <col min="8" max="8" width="0.5703125" style="140" customWidth="1"/>
    <col min="9" max="9" width="12.140625" style="140" customWidth="1"/>
    <col min="10" max="10" width="0.5703125" style="140" customWidth="1"/>
    <col min="11" max="11" width="12.5703125" style="140" customWidth="1"/>
    <col min="12" max="12" width="0.5703125" style="140" customWidth="1"/>
    <col min="13" max="13" width="13.85546875" style="140" bestFit="1" customWidth="1"/>
    <col min="14" max="14" width="0.5703125" style="140" customWidth="1"/>
    <col min="15" max="15" width="16" style="140" customWidth="1"/>
    <col min="16" max="16" width="0.5703125" style="140" customWidth="1"/>
    <col min="17" max="17" width="17.5703125" style="140" customWidth="1"/>
    <col min="18" max="18" width="0.5703125" style="140" customWidth="1"/>
    <col min="19" max="19" width="17.5703125" style="140" customWidth="1"/>
    <col min="20" max="20" width="0.5703125" style="140" customWidth="1"/>
    <col min="21" max="21" width="13.5703125" style="140" customWidth="1"/>
    <col min="22" max="22" width="0.5703125" style="140" customWidth="1"/>
    <col min="23" max="23" width="13.42578125" style="140" bestFit="1" customWidth="1"/>
    <col min="24" max="24" width="0.5703125" style="140" customWidth="1"/>
    <col min="25" max="25" width="10.140625" style="140" customWidth="1"/>
    <col min="26" max="26" width="0.5703125" style="140" customWidth="1"/>
    <col min="27" max="27" width="13.140625" style="140" customWidth="1"/>
    <col min="28" max="16384" width="9.140625" style="139"/>
  </cols>
  <sheetData>
    <row r="1" spans="1:27" ht="16.5" customHeight="1">
      <c r="A1" s="9" t="s">
        <v>116</v>
      </c>
      <c r="B1" s="9"/>
      <c r="C1" s="9"/>
      <c r="D1" s="9"/>
      <c r="E1" s="9"/>
      <c r="F1" s="9"/>
    </row>
    <row r="2" spans="1:27" ht="16.5" customHeight="1">
      <c r="A2" s="9" t="s">
        <v>105</v>
      </c>
      <c r="B2" s="9"/>
      <c r="C2" s="9"/>
      <c r="D2" s="9"/>
      <c r="E2" s="9"/>
      <c r="F2" s="9"/>
    </row>
    <row r="3" spans="1:27" ht="16.5" customHeight="1">
      <c r="A3" s="10" t="s">
        <v>199</v>
      </c>
      <c r="B3" s="10"/>
      <c r="C3" s="10"/>
      <c r="D3" s="10"/>
      <c r="E3" s="10"/>
      <c r="F3" s="10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</row>
    <row r="4" spans="1:27" s="11" customFormat="1" ht="16.5" customHeight="1">
      <c r="A4" s="24"/>
      <c r="B4" s="24"/>
      <c r="C4" s="24"/>
      <c r="D4" s="24"/>
      <c r="E4" s="24"/>
      <c r="F4" s="24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s="11" customFormat="1" ht="16.5" customHeight="1"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1:27" s="47" customFormat="1" ht="16.5" customHeight="1">
      <c r="A6" s="65"/>
      <c r="B6" s="65"/>
      <c r="C6" s="65"/>
      <c r="D6" s="65"/>
      <c r="G6" s="130" t="s">
        <v>106</v>
      </c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7" s="47" customFormat="1" ht="16.5" customHeight="1">
      <c r="A7" s="65"/>
      <c r="B7" s="65"/>
      <c r="C7" s="65"/>
      <c r="D7" s="65"/>
      <c r="G7" s="133" t="s">
        <v>217</v>
      </c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66"/>
      <c r="Y7" s="66"/>
      <c r="Z7" s="66"/>
      <c r="AA7" s="66"/>
    </row>
    <row r="8" spans="1:27" s="47" customFormat="1" ht="16.5" customHeight="1">
      <c r="A8" s="65"/>
      <c r="B8" s="65"/>
      <c r="C8" s="65"/>
      <c r="D8" s="65"/>
      <c r="E8" s="67"/>
      <c r="F8" s="67"/>
      <c r="G8" s="12"/>
      <c r="H8" s="12"/>
      <c r="I8" s="12"/>
      <c r="J8" s="12"/>
      <c r="O8" s="133" t="s">
        <v>33</v>
      </c>
      <c r="P8" s="133"/>
      <c r="Q8" s="133"/>
      <c r="R8" s="133"/>
      <c r="S8" s="133"/>
      <c r="T8" s="133"/>
      <c r="U8" s="133"/>
      <c r="V8" s="14"/>
      <c r="W8" s="12"/>
      <c r="X8" s="14"/>
      <c r="Y8" s="12"/>
      <c r="Z8" s="14"/>
      <c r="AA8" s="14"/>
    </row>
    <row r="9" spans="1:27" s="47" customFormat="1" ht="16.5" customHeight="1">
      <c r="A9" s="65"/>
      <c r="B9" s="65"/>
      <c r="C9" s="65"/>
      <c r="D9" s="65"/>
      <c r="E9" s="67"/>
      <c r="F9" s="67"/>
      <c r="G9" s="130" t="s">
        <v>214</v>
      </c>
      <c r="H9" s="130"/>
      <c r="I9" s="130"/>
      <c r="J9" s="12"/>
      <c r="K9" s="130" t="s">
        <v>30</v>
      </c>
      <c r="L9" s="130"/>
      <c r="M9" s="130"/>
      <c r="N9" s="14"/>
      <c r="O9" s="134" t="s">
        <v>98</v>
      </c>
      <c r="P9" s="134"/>
      <c r="Q9" s="134"/>
      <c r="R9" s="134"/>
      <c r="S9" s="134"/>
      <c r="T9" s="134"/>
      <c r="U9" s="134"/>
      <c r="V9" s="14"/>
      <c r="W9" s="12"/>
      <c r="X9" s="14"/>
      <c r="Y9" s="12"/>
      <c r="Z9" s="14"/>
      <c r="AA9" s="14"/>
    </row>
    <row r="10" spans="1:27" s="47" customFormat="1" ht="16.5" customHeight="1">
      <c r="A10" s="65"/>
      <c r="B10" s="65"/>
      <c r="C10" s="65"/>
      <c r="D10" s="65"/>
      <c r="E10" s="67"/>
      <c r="F10" s="67"/>
      <c r="G10" s="12"/>
      <c r="H10" s="12"/>
      <c r="I10" s="12"/>
      <c r="J10" s="12"/>
      <c r="N10" s="14"/>
      <c r="P10" s="14"/>
      <c r="R10" s="13"/>
      <c r="T10" s="13"/>
      <c r="U10" s="14" t="s">
        <v>96</v>
      </c>
      <c r="V10" s="14"/>
      <c r="W10" s="12"/>
      <c r="X10" s="14"/>
      <c r="Y10" s="12"/>
      <c r="Z10" s="14"/>
      <c r="AA10" s="14"/>
    </row>
    <row r="11" spans="1:27" s="47" customFormat="1" ht="16.5" customHeight="1">
      <c r="A11" s="65"/>
      <c r="B11" s="65"/>
      <c r="C11" s="65"/>
      <c r="D11" s="65"/>
      <c r="E11" s="67"/>
      <c r="F11" s="67"/>
      <c r="G11" s="14"/>
      <c r="H11" s="14"/>
      <c r="I11" s="14" t="s">
        <v>50</v>
      </c>
      <c r="J11" s="12"/>
      <c r="O11" s="14" t="s">
        <v>129</v>
      </c>
      <c r="P11" s="14"/>
      <c r="Q11" s="14" t="s">
        <v>232</v>
      </c>
      <c r="S11" s="68"/>
      <c r="U11" s="14" t="s">
        <v>97</v>
      </c>
      <c r="Y11" s="68" t="s">
        <v>169</v>
      </c>
      <c r="Z11" s="14"/>
      <c r="AA11" s="14"/>
    </row>
    <row r="12" spans="1:27" s="47" customFormat="1" ht="16.5" customHeight="1">
      <c r="A12" s="65"/>
      <c r="B12" s="65"/>
      <c r="C12" s="65"/>
      <c r="D12" s="65"/>
      <c r="E12" s="67"/>
      <c r="F12" s="67"/>
      <c r="G12" s="14" t="s">
        <v>51</v>
      </c>
      <c r="H12" s="14"/>
      <c r="I12" s="14" t="s">
        <v>80</v>
      </c>
      <c r="J12" s="12"/>
      <c r="N12" s="14"/>
      <c r="O12" s="14" t="s">
        <v>125</v>
      </c>
      <c r="P12" s="14"/>
      <c r="Q12" s="14" t="s">
        <v>233</v>
      </c>
      <c r="R12" s="13"/>
      <c r="S12" s="68" t="s">
        <v>167</v>
      </c>
      <c r="T12" s="14"/>
      <c r="U12" s="14" t="s">
        <v>187</v>
      </c>
      <c r="V12" s="14"/>
      <c r="W12" s="68" t="s">
        <v>52</v>
      </c>
      <c r="X12" s="14"/>
      <c r="Y12" s="68" t="s">
        <v>53</v>
      </c>
      <c r="Z12" s="14"/>
      <c r="AA12" s="14"/>
    </row>
    <row r="13" spans="1:27" s="47" customFormat="1" ht="16.5" customHeight="1">
      <c r="A13" s="65"/>
      <c r="B13" s="65"/>
      <c r="C13" s="65"/>
      <c r="D13" s="65"/>
      <c r="E13" s="67"/>
      <c r="F13" s="67"/>
      <c r="G13" s="14" t="s">
        <v>54</v>
      </c>
      <c r="H13" s="14"/>
      <c r="I13" s="14" t="s">
        <v>81</v>
      </c>
      <c r="J13" s="14"/>
      <c r="K13" s="14" t="s">
        <v>55</v>
      </c>
      <c r="L13" s="14"/>
      <c r="M13" s="14"/>
      <c r="N13" s="14"/>
      <c r="O13" s="68" t="s">
        <v>126</v>
      </c>
      <c r="P13" s="14"/>
      <c r="Q13" s="14" t="s">
        <v>104</v>
      </c>
      <c r="R13" s="14"/>
      <c r="S13" s="68" t="s">
        <v>85</v>
      </c>
      <c r="T13" s="14"/>
      <c r="U13" s="68" t="s">
        <v>188</v>
      </c>
      <c r="V13" s="14"/>
      <c r="W13" s="68" t="s">
        <v>56</v>
      </c>
      <c r="X13" s="14"/>
      <c r="Y13" s="68" t="s">
        <v>57</v>
      </c>
      <c r="Z13" s="14"/>
      <c r="AA13" s="14"/>
    </row>
    <row r="14" spans="1:27" s="47" customFormat="1" ht="16.5" customHeight="1">
      <c r="A14" s="65"/>
      <c r="B14" s="65"/>
      <c r="C14" s="65"/>
      <c r="D14" s="65"/>
      <c r="E14" s="67"/>
      <c r="F14" s="67"/>
      <c r="G14" s="14" t="s">
        <v>58</v>
      </c>
      <c r="H14" s="14"/>
      <c r="I14" s="14" t="s">
        <v>59</v>
      </c>
      <c r="J14" s="14"/>
      <c r="K14" s="14" t="s">
        <v>60</v>
      </c>
      <c r="L14" s="14"/>
      <c r="M14" s="14" t="s">
        <v>32</v>
      </c>
      <c r="N14" s="14"/>
      <c r="O14" s="68" t="s">
        <v>127</v>
      </c>
      <c r="P14" s="14"/>
      <c r="Q14" s="14" t="s">
        <v>168</v>
      </c>
      <c r="R14" s="14"/>
      <c r="S14" s="68" t="s">
        <v>86</v>
      </c>
      <c r="T14" s="14"/>
      <c r="U14" s="14" t="s">
        <v>47</v>
      </c>
      <c r="V14" s="14"/>
      <c r="W14" s="68" t="s">
        <v>219</v>
      </c>
      <c r="X14" s="14"/>
      <c r="Y14" s="68" t="s">
        <v>61</v>
      </c>
      <c r="Z14" s="14"/>
      <c r="AA14" s="68" t="s">
        <v>82</v>
      </c>
    </row>
    <row r="15" spans="1:27" s="47" customFormat="1" ht="16.5" customHeight="1">
      <c r="A15" s="65"/>
      <c r="B15" s="65"/>
      <c r="C15" s="65"/>
      <c r="D15" s="65"/>
      <c r="E15" s="15" t="s">
        <v>1</v>
      </c>
      <c r="F15" s="67"/>
      <c r="G15" s="20" t="s">
        <v>2</v>
      </c>
      <c r="H15" s="14"/>
      <c r="I15" s="20" t="s">
        <v>2</v>
      </c>
      <c r="J15" s="14"/>
      <c r="K15" s="20" t="s">
        <v>2</v>
      </c>
      <c r="L15" s="14"/>
      <c r="M15" s="20" t="s">
        <v>2</v>
      </c>
      <c r="N15" s="14"/>
      <c r="O15" s="20" t="s">
        <v>2</v>
      </c>
      <c r="P15" s="14"/>
      <c r="Q15" s="20" t="s">
        <v>2</v>
      </c>
      <c r="R15" s="14"/>
      <c r="S15" s="20" t="s">
        <v>2</v>
      </c>
      <c r="T15" s="14"/>
      <c r="U15" s="20" t="s">
        <v>2</v>
      </c>
      <c r="V15" s="14"/>
      <c r="W15" s="20" t="s">
        <v>2</v>
      </c>
      <c r="X15" s="14"/>
      <c r="Y15" s="20" t="s">
        <v>2</v>
      </c>
      <c r="Z15" s="14"/>
      <c r="AA15" s="20" t="s">
        <v>2</v>
      </c>
    </row>
    <row r="16" spans="1:27" s="47" customFormat="1" ht="16.5" customHeight="1">
      <c r="E16" s="69"/>
      <c r="F16" s="70"/>
      <c r="G16" s="8"/>
      <c r="H16" s="8"/>
      <c r="I16" s="8"/>
      <c r="J16" s="8"/>
      <c r="K16" s="8"/>
      <c r="L16" s="8"/>
      <c r="M16" s="8"/>
      <c r="N16" s="8"/>
      <c r="O16" s="42"/>
      <c r="P16" s="8"/>
      <c r="Q16" s="8"/>
      <c r="R16" s="8"/>
      <c r="S16" s="42"/>
      <c r="T16" s="8"/>
      <c r="U16" s="42"/>
      <c r="V16" s="8"/>
      <c r="W16" s="42"/>
      <c r="X16" s="8"/>
      <c r="Y16" s="42"/>
      <c r="Z16" s="8"/>
      <c r="AA16" s="8"/>
    </row>
    <row r="17" spans="1:27" s="47" customFormat="1" ht="16.5" customHeight="1">
      <c r="A17" s="71" t="s">
        <v>201</v>
      </c>
      <c r="B17" s="71"/>
      <c r="C17" s="71"/>
      <c r="D17" s="71"/>
      <c r="E17" s="69"/>
      <c r="F17" s="72"/>
      <c r="G17" s="42">
        <v>3825000000</v>
      </c>
      <c r="H17" s="8"/>
      <c r="I17" s="42">
        <v>2557841248</v>
      </c>
      <c r="J17" s="8"/>
      <c r="K17" s="42">
        <v>364266075</v>
      </c>
      <c r="L17" s="8"/>
      <c r="M17" s="42">
        <v>3599718709</v>
      </c>
      <c r="N17" s="8"/>
      <c r="O17" s="42">
        <v>3515060763</v>
      </c>
      <c r="P17" s="8"/>
      <c r="Q17" s="42">
        <v>-51723336</v>
      </c>
      <c r="R17" s="8"/>
      <c r="S17" s="42">
        <v>4910471</v>
      </c>
      <c r="T17" s="8"/>
      <c r="U17" s="42">
        <v>-248350901</v>
      </c>
      <c r="V17" s="8"/>
      <c r="W17" s="42">
        <f>SUM(G17:U17)</f>
        <v>13566723029</v>
      </c>
      <c r="X17" s="8"/>
      <c r="Y17" s="42">
        <v>93</v>
      </c>
      <c r="Z17" s="8"/>
      <c r="AA17" s="42">
        <f>SUM(W17:Y17)</f>
        <v>13566723122</v>
      </c>
    </row>
    <row r="18" spans="1:27" s="47" customFormat="1" ht="16.5" customHeight="1">
      <c r="A18" s="47" t="s">
        <v>220</v>
      </c>
      <c r="C18" s="71"/>
      <c r="E18" s="69">
        <v>21</v>
      </c>
      <c r="F18" s="72"/>
      <c r="G18" s="42">
        <v>0</v>
      </c>
      <c r="H18" s="8"/>
      <c r="I18" s="42">
        <v>0</v>
      </c>
      <c r="J18" s="8"/>
      <c r="K18" s="42">
        <v>0</v>
      </c>
      <c r="L18" s="8"/>
      <c r="M18" s="42">
        <v>-965812500</v>
      </c>
      <c r="N18" s="8"/>
      <c r="O18" s="42">
        <v>0</v>
      </c>
      <c r="P18" s="8"/>
      <c r="Q18" s="42">
        <v>0</v>
      </c>
      <c r="R18" s="8"/>
      <c r="S18" s="42">
        <v>0</v>
      </c>
      <c r="T18" s="8"/>
      <c r="U18" s="42">
        <v>0</v>
      </c>
      <c r="V18" s="8"/>
      <c r="W18" s="42">
        <f>SUM(G18:U18)</f>
        <v>-965812500</v>
      </c>
      <c r="X18" s="8"/>
      <c r="Y18" s="42">
        <v>0</v>
      </c>
      <c r="Z18" s="8"/>
      <c r="AA18" s="42">
        <f t="shared" ref="AA18" si="0">SUM(W18:Y18)</f>
        <v>-965812500</v>
      </c>
    </row>
    <row r="19" spans="1:27" s="47" customFormat="1" ht="16.5" customHeight="1">
      <c r="A19" s="47" t="s">
        <v>221</v>
      </c>
      <c r="E19" s="69"/>
      <c r="F19" s="72"/>
      <c r="G19" s="42"/>
      <c r="H19" s="8"/>
      <c r="I19" s="42"/>
      <c r="J19" s="8"/>
      <c r="K19" s="42"/>
      <c r="L19" s="8"/>
      <c r="M19" s="42"/>
      <c r="N19" s="8"/>
      <c r="O19" s="42"/>
      <c r="P19" s="8"/>
      <c r="Q19" s="42"/>
      <c r="R19" s="8"/>
      <c r="S19" s="42"/>
      <c r="T19" s="8"/>
      <c r="U19" s="42"/>
      <c r="V19" s="8"/>
      <c r="W19" s="42"/>
      <c r="X19" s="8"/>
      <c r="Y19" s="42"/>
      <c r="Z19" s="8"/>
      <c r="AA19" s="42"/>
    </row>
    <row r="20" spans="1:27" s="47" customFormat="1" ht="16.5" customHeight="1">
      <c r="B20" s="47" t="s">
        <v>62</v>
      </c>
      <c r="E20" s="72"/>
      <c r="F20" s="72"/>
      <c r="G20" s="42">
        <v>0</v>
      </c>
      <c r="H20" s="8"/>
      <c r="I20" s="42">
        <v>0</v>
      </c>
      <c r="J20" s="8"/>
      <c r="K20" s="42">
        <v>0</v>
      </c>
      <c r="L20" s="8"/>
      <c r="M20" s="42">
        <v>0</v>
      </c>
      <c r="N20" s="8"/>
      <c r="O20" s="42">
        <v>0</v>
      </c>
      <c r="P20" s="8"/>
      <c r="Q20" s="42">
        <v>0</v>
      </c>
      <c r="R20" s="8"/>
      <c r="S20" s="42">
        <v>0</v>
      </c>
      <c r="T20" s="8"/>
      <c r="U20" s="42">
        <v>0</v>
      </c>
      <c r="V20" s="8"/>
      <c r="W20" s="42">
        <f>SUM(G20:U20)</f>
        <v>0</v>
      </c>
      <c r="X20" s="8"/>
      <c r="Y20" s="42">
        <v>-18</v>
      </c>
      <c r="Z20" s="8"/>
      <c r="AA20" s="42">
        <f>SUM(W20:Y20)</f>
        <v>-18</v>
      </c>
    </row>
    <row r="21" spans="1:27" s="47" customFormat="1" ht="16.5" customHeight="1">
      <c r="A21" s="47" t="s">
        <v>128</v>
      </c>
      <c r="E21" s="69">
        <v>29</v>
      </c>
      <c r="F21" s="72"/>
      <c r="G21" s="42">
        <v>0</v>
      </c>
      <c r="H21" s="8"/>
      <c r="I21" s="42">
        <v>0</v>
      </c>
      <c r="J21" s="8"/>
      <c r="K21" s="42">
        <v>18233925</v>
      </c>
      <c r="L21" s="8"/>
      <c r="M21" s="42">
        <v>-18233925</v>
      </c>
      <c r="N21" s="8"/>
      <c r="O21" s="42">
        <v>0</v>
      </c>
      <c r="P21" s="8"/>
      <c r="Q21" s="42">
        <v>0</v>
      </c>
      <c r="R21" s="8"/>
      <c r="S21" s="42">
        <v>0</v>
      </c>
      <c r="T21" s="8"/>
      <c r="U21" s="42">
        <v>0</v>
      </c>
      <c r="V21" s="8"/>
      <c r="W21" s="42">
        <f>SUM(G21:U21)</f>
        <v>0</v>
      </c>
      <c r="X21" s="8"/>
      <c r="Y21" s="42">
        <v>0</v>
      </c>
      <c r="Z21" s="8"/>
      <c r="AA21" s="42">
        <f>SUM(W21:Y21)</f>
        <v>0</v>
      </c>
    </row>
    <row r="22" spans="1:27" s="47" customFormat="1" ht="16.5" customHeight="1">
      <c r="A22" s="47" t="s">
        <v>150</v>
      </c>
      <c r="E22" s="69"/>
      <c r="F22" s="72"/>
      <c r="G22" s="42"/>
      <c r="H22" s="8"/>
      <c r="I22" s="42"/>
      <c r="J22" s="8"/>
      <c r="K22" s="42"/>
      <c r="L22" s="8"/>
      <c r="M22" s="42"/>
      <c r="N22" s="8"/>
      <c r="O22" s="42"/>
      <c r="P22" s="8"/>
      <c r="Q22" s="42"/>
      <c r="R22" s="8"/>
      <c r="S22" s="42"/>
      <c r="T22" s="8"/>
      <c r="U22" s="42"/>
      <c r="V22" s="8"/>
      <c r="W22" s="42"/>
      <c r="X22" s="8"/>
      <c r="Y22" s="42"/>
      <c r="Z22" s="8"/>
      <c r="AA22" s="42"/>
    </row>
    <row r="23" spans="1:27" s="47" customFormat="1" ht="16.5" customHeight="1">
      <c r="B23" s="47" t="s">
        <v>151</v>
      </c>
      <c r="E23" s="69"/>
      <c r="F23" s="72"/>
      <c r="G23" s="42">
        <v>0</v>
      </c>
      <c r="H23" s="8"/>
      <c r="I23" s="42">
        <v>0</v>
      </c>
      <c r="J23" s="8"/>
      <c r="K23" s="42">
        <v>0</v>
      </c>
      <c r="L23" s="8"/>
      <c r="M23" s="42">
        <v>0</v>
      </c>
      <c r="N23" s="8"/>
      <c r="O23" s="42">
        <v>0</v>
      </c>
      <c r="P23" s="8"/>
      <c r="Q23" s="42">
        <v>0</v>
      </c>
      <c r="R23" s="8"/>
      <c r="S23" s="42">
        <v>0</v>
      </c>
      <c r="T23" s="8"/>
      <c r="U23" s="42">
        <v>0</v>
      </c>
      <c r="V23" s="8"/>
      <c r="W23" s="42">
        <f>SUM(G23:U23)</f>
        <v>0</v>
      </c>
      <c r="X23" s="8"/>
      <c r="Y23" s="42">
        <v>20</v>
      </c>
      <c r="Z23" s="8"/>
      <c r="AA23" s="42">
        <f>SUM(W23:Y23)</f>
        <v>20</v>
      </c>
    </row>
    <row r="24" spans="1:27" s="47" customFormat="1" ht="16.5" customHeight="1">
      <c r="A24" s="47" t="s">
        <v>63</v>
      </c>
      <c r="C24" s="71"/>
      <c r="D24" s="71"/>
      <c r="E24" s="69"/>
      <c r="F24" s="72"/>
      <c r="G24" s="42"/>
      <c r="H24" s="8"/>
      <c r="I24" s="42"/>
      <c r="J24" s="8"/>
      <c r="K24" s="42"/>
      <c r="L24" s="8"/>
      <c r="M24" s="42"/>
      <c r="N24" s="8"/>
      <c r="O24" s="42"/>
      <c r="P24" s="8"/>
      <c r="Q24" s="42"/>
      <c r="R24" s="8"/>
      <c r="S24" s="42"/>
      <c r="T24" s="8"/>
      <c r="U24" s="42"/>
      <c r="V24" s="8"/>
      <c r="W24" s="42"/>
      <c r="X24" s="8"/>
      <c r="Y24" s="42"/>
      <c r="Z24" s="8"/>
      <c r="AA24" s="42"/>
    </row>
    <row r="25" spans="1:27" s="47" customFormat="1" ht="16.5" customHeight="1">
      <c r="B25" s="47" t="s">
        <v>111</v>
      </c>
      <c r="E25" s="69"/>
      <c r="G25" s="73">
        <v>0</v>
      </c>
      <c r="H25" s="8"/>
      <c r="I25" s="73">
        <v>0</v>
      </c>
      <c r="J25" s="8"/>
      <c r="K25" s="73">
        <v>0</v>
      </c>
      <c r="L25" s="8"/>
      <c r="M25" s="73">
        <v>1118857756</v>
      </c>
      <c r="N25" s="8"/>
      <c r="O25" s="73">
        <v>-5032696</v>
      </c>
      <c r="P25" s="8"/>
      <c r="Q25" s="73">
        <v>13968808</v>
      </c>
      <c r="R25" s="8"/>
      <c r="S25" s="73">
        <v>0</v>
      </c>
      <c r="T25" s="8"/>
      <c r="U25" s="73">
        <v>-166684642</v>
      </c>
      <c r="V25" s="8"/>
      <c r="W25" s="74">
        <f>SUM(G25:U25)</f>
        <v>961109226</v>
      </c>
      <c r="X25" s="8"/>
      <c r="Y25" s="73">
        <v>3</v>
      </c>
      <c r="Z25" s="8"/>
      <c r="AA25" s="74">
        <f>SUM(W25:Y25)</f>
        <v>961109229</v>
      </c>
    </row>
    <row r="26" spans="1:27" s="47" customFormat="1" ht="16.5" customHeight="1">
      <c r="E26" s="69"/>
      <c r="F26" s="70"/>
      <c r="G26" s="8"/>
      <c r="H26" s="8"/>
      <c r="I26" s="8"/>
      <c r="J26" s="8"/>
      <c r="K26" s="8"/>
      <c r="L26" s="8"/>
      <c r="M26" s="8"/>
      <c r="N26" s="12"/>
      <c r="O26" s="8"/>
      <c r="P26" s="12"/>
      <c r="Q26" s="8"/>
      <c r="R26" s="12"/>
      <c r="S26" s="8"/>
      <c r="T26" s="12"/>
      <c r="U26" s="8"/>
      <c r="V26" s="12"/>
      <c r="W26" s="8"/>
      <c r="X26" s="12"/>
      <c r="Y26" s="8"/>
      <c r="Z26" s="12"/>
      <c r="AA26" s="8"/>
    </row>
    <row r="27" spans="1:27" s="47" customFormat="1" ht="16.5" customHeight="1">
      <c r="A27" s="71" t="s">
        <v>155</v>
      </c>
      <c r="E27" s="69"/>
      <c r="F27" s="70"/>
      <c r="G27" s="42">
        <f>SUM(G17:G25)</f>
        <v>3825000000</v>
      </c>
      <c r="H27" s="42"/>
      <c r="I27" s="42">
        <f>SUM(I17:I25)</f>
        <v>2557841248</v>
      </c>
      <c r="J27" s="42"/>
      <c r="K27" s="42">
        <f>SUM(K17:K25)</f>
        <v>382500000</v>
      </c>
      <c r="L27" s="42"/>
      <c r="M27" s="42">
        <f>SUM(M17:M25)</f>
        <v>3734530040</v>
      </c>
      <c r="N27" s="12"/>
      <c r="O27" s="42">
        <f>SUM(O17:O25)</f>
        <v>3510028067</v>
      </c>
      <c r="P27" s="12"/>
      <c r="Q27" s="42">
        <f>SUM(Q17:Q25)</f>
        <v>-37754528</v>
      </c>
      <c r="R27" s="12"/>
      <c r="S27" s="42">
        <f>SUM(S17:S25)</f>
        <v>4910471</v>
      </c>
      <c r="T27" s="12"/>
      <c r="U27" s="42">
        <f>SUM(U17:U25)</f>
        <v>-415035543</v>
      </c>
      <c r="V27" s="12"/>
      <c r="W27" s="42">
        <f>SUM(G27:U27)</f>
        <v>13562019755</v>
      </c>
      <c r="X27" s="12"/>
      <c r="Y27" s="42">
        <f>SUM(Y17:Y25)</f>
        <v>98</v>
      </c>
      <c r="Z27" s="12"/>
      <c r="AA27" s="42">
        <f>SUM(W27:Y27)</f>
        <v>13562019853</v>
      </c>
    </row>
    <row r="28" spans="1:27" s="47" customFormat="1" ht="16.5" customHeight="1">
      <c r="A28" s="47" t="s">
        <v>220</v>
      </c>
      <c r="C28" s="71"/>
      <c r="E28" s="69">
        <v>21</v>
      </c>
      <c r="F28" s="72"/>
      <c r="G28" s="42">
        <v>0</v>
      </c>
      <c r="H28" s="8"/>
      <c r="I28" s="42">
        <v>0</v>
      </c>
      <c r="J28" s="8"/>
      <c r="K28" s="42">
        <v>0</v>
      </c>
      <c r="L28" s="8"/>
      <c r="M28" s="42">
        <v>-965812500</v>
      </c>
      <c r="N28" s="8"/>
      <c r="O28" s="42">
        <v>0</v>
      </c>
      <c r="P28" s="8"/>
      <c r="Q28" s="42">
        <v>0</v>
      </c>
      <c r="R28" s="8"/>
      <c r="S28" s="42">
        <v>0</v>
      </c>
      <c r="T28" s="8"/>
      <c r="U28" s="42">
        <v>0</v>
      </c>
      <c r="V28" s="8"/>
      <c r="W28" s="42">
        <f>SUM(G28:U28)</f>
        <v>-965812500</v>
      </c>
      <c r="X28" s="8"/>
      <c r="Y28" s="42">
        <v>0</v>
      </c>
      <c r="Z28" s="8"/>
      <c r="AA28" s="42">
        <f>SUM(W28:Y28)</f>
        <v>-965812500</v>
      </c>
    </row>
    <row r="29" spans="1:27" s="47" customFormat="1" ht="16.5" customHeight="1">
      <c r="A29" s="47" t="s">
        <v>221</v>
      </c>
      <c r="E29" s="69"/>
      <c r="F29" s="72"/>
      <c r="G29" s="42"/>
      <c r="H29" s="8"/>
      <c r="I29" s="42"/>
      <c r="J29" s="8"/>
      <c r="K29" s="42"/>
      <c r="L29" s="8"/>
      <c r="M29" s="42"/>
      <c r="N29" s="8"/>
      <c r="O29" s="42"/>
      <c r="P29" s="8"/>
      <c r="Q29" s="42"/>
      <c r="R29" s="8"/>
      <c r="S29" s="42"/>
      <c r="T29" s="8"/>
      <c r="U29" s="42"/>
      <c r="V29" s="8"/>
      <c r="W29" s="42"/>
      <c r="X29" s="8"/>
      <c r="Y29" s="42"/>
      <c r="Z29" s="8"/>
      <c r="AA29" s="42"/>
    </row>
    <row r="30" spans="1:27" s="47" customFormat="1" ht="16.5" customHeight="1">
      <c r="B30" s="47" t="s">
        <v>62</v>
      </c>
      <c r="E30" s="72"/>
      <c r="F30" s="72"/>
      <c r="G30" s="42">
        <v>0</v>
      </c>
      <c r="H30" s="8"/>
      <c r="I30" s="42">
        <v>0</v>
      </c>
      <c r="J30" s="8"/>
      <c r="K30" s="42">
        <v>0</v>
      </c>
      <c r="L30" s="8"/>
      <c r="M30" s="42">
        <v>0</v>
      </c>
      <c r="N30" s="8"/>
      <c r="O30" s="42">
        <v>0</v>
      </c>
      <c r="P30" s="8"/>
      <c r="Q30" s="42">
        <v>0</v>
      </c>
      <c r="R30" s="8"/>
      <c r="S30" s="42">
        <v>0</v>
      </c>
      <c r="T30" s="8"/>
      <c r="U30" s="42">
        <v>0</v>
      </c>
      <c r="V30" s="8"/>
      <c r="W30" s="42">
        <f>SUM(G30:U30)</f>
        <v>0</v>
      </c>
      <c r="X30" s="8"/>
      <c r="Y30" s="42">
        <v>-13</v>
      </c>
      <c r="Z30" s="8"/>
      <c r="AA30" s="42">
        <f>SUM(W30:Y30)</f>
        <v>-13</v>
      </c>
    </row>
    <row r="31" spans="1:27" s="47" customFormat="1" ht="16.5" customHeight="1">
      <c r="A31" s="47" t="s">
        <v>202</v>
      </c>
      <c r="E31" s="69"/>
      <c r="F31" s="72"/>
      <c r="G31" s="42"/>
      <c r="H31" s="8"/>
      <c r="I31" s="42"/>
      <c r="J31" s="8"/>
      <c r="K31" s="42"/>
      <c r="L31" s="8"/>
      <c r="M31" s="42"/>
      <c r="N31" s="8"/>
      <c r="O31" s="42"/>
      <c r="P31" s="8"/>
      <c r="Q31" s="42"/>
      <c r="R31" s="8"/>
      <c r="S31" s="42"/>
      <c r="T31" s="8"/>
      <c r="U31" s="42"/>
      <c r="V31" s="8"/>
      <c r="W31" s="42"/>
      <c r="X31" s="8"/>
      <c r="Y31" s="42"/>
      <c r="Z31" s="8"/>
      <c r="AA31" s="42"/>
    </row>
    <row r="32" spans="1:27" s="47" customFormat="1" ht="16.5" customHeight="1">
      <c r="B32" s="47" t="s">
        <v>151</v>
      </c>
      <c r="E32" s="69"/>
      <c r="F32" s="72"/>
      <c r="G32" s="42">
        <v>0</v>
      </c>
      <c r="H32" s="8"/>
      <c r="I32" s="42">
        <v>0</v>
      </c>
      <c r="J32" s="8"/>
      <c r="K32" s="42">
        <v>0</v>
      </c>
      <c r="L32" s="8"/>
      <c r="M32" s="42">
        <v>0</v>
      </c>
      <c r="N32" s="8"/>
      <c r="O32" s="42">
        <v>0</v>
      </c>
      <c r="P32" s="8"/>
      <c r="Q32" s="42">
        <v>0</v>
      </c>
      <c r="R32" s="8"/>
      <c r="S32" s="42">
        <v>0</v>
      </c>
      <c r="T32" s="8"/>
      <c r="U32" s="42">
        <v>0</v>
      </c>
      <c r="V32" s="8"/>
      <c r="W32" s="42">
        <f>SUM(G32:U32)</f>
        <v>0</v>
      </c>
      <c r="X32" s="8"/>
      <c r="Y32" s="42">
        <v>-18</v>
      </c>
      <c r="Z32" s="8"/>
      <c r="AA32" s="42">
        <f>SUM(W32:Y32)</f>
        <v>-18</v>
      </c>
    </row>
    <row r="33" spans="1:27" s="47" customFormat="1" ht="16.5" customHeight="1">
      <c r="A33" s="47" t="s">
        <v>63</v>
      </c>
      <c r="C33" s="71"/>
      <c r="D33" s="71"/>
      <c r="E33" s="69"/>
      <c r="F33" s="72"/>
      <c r="G33" s="42"/>
      <c r="H33" s="8"/>
      <c r="I33" s="42"/>
      <c r="J33" s="8"/>
      <c r="K33" s="42"/>
      <c r="L33" s="8"/>
      <c r="M33" s="42"/>
      <c r="N33" s="8"/>
      <c r="O33" s="42"/>
      <c r="P33" s="8"/>
      <c r="Q33" s="42"/>
      <c r="R33" s="8"/>
      <c r="S33" s="42"/>
      <c r="T33" s="8"/>
      <c r="U33" s="42"/>
      <c r="V33" s="8"/>
      <c r="W33" s="42"/>
      <c r="X33" s="8"/>
      <c r="Y33" s="42"/>
      <c r="Z33" s="8"/>
      <c r="AA33" s="42"/>
    </row>
    <row r="34" spans="1:27" s="47" customFormat="1" ht="16.5" customHeight="1">
      <c r="B34" s="47" t="s">
        <v>111</v>
      </c>
      <c r="E34" s="69"/>
      <c r="G34" s="73">
        <v>0</v>
      </c>
      <c r="H34" s="8"/>
      <c r="I34" s="73">
        <v>0</v>
      </c>
      <c r="J34" s="8"/>
      <c r="K34" s="73">
        <v>0</v>
      </c>
      <c r="L34" s="8"/>
      <c r="M34" s="73">
        <f>+'8-9'!G73</f>
        <v>1016324549</v>
      </c>
      <c r="N34" s="8"/>
      <c r="O34" s="73">
        <f>+'8-9'!G37+'8-9'!G39</f>
        <v>-43229771</v>
      </c>
      <c r="P34" s="8"/>
      <c r="Q34" s="73">
        <f>+'8-9'!G47</f>
        <v>231703264</v>
      </c>
      <c r="R34" s="8"/>
      <c r="S34" s="73">
        <f>+'8-9'!G33+'8-9'!G35</f>
        <v>-5787251</v>
      </c>
      <c r="T34" s="8"/>
      <c r="U34" s="73">
        <f>+'8-9'!G51</f>
        <v>-303173420</v>
      </c>
      <c r="V34" s="8"/>
      <c r="W34" s="74">
        <f>SUM(G34:U34)</f>
        <v>895837371</v>
      </c>
      <c r="X34" s="8"/>
      <c r="Y34" s="74">
        <v>-3</v>
      </c>
      <c r="Z34" s="8"/>
      <c r="AA34" s="74">
        <f>SUM(W34:Y34)</f>
        <v>895837368</v>
      </c>
    </row>
    <row r="35" spans="1:27" s="47" customFormat="1" ht="16.5" customHeight="1">
      <c r="E35" s="69"/>
      <c r="F35" s="70"/>
      <c r="G35" s="8"/>
      <c r="H35" s="8"/>
      <c r="I35" s="8"/>
      <c r="J35" s="8"/>
      <c r="K35" s="8"/>
      <c r="L35" s="8"/>
      <c r="M35" s="8"/>
      <c r="N35" s="8"/>
      <c r="O35" s="42"/>
      <c r="P35" s="8"/>
      <c r="Q35" s="8"/>
      <c r="R35" s="8"/>
      <c r="S35" s="42"/>
      <c r="T35" s="8"/>
      <c r="U35" s="42"/>
      <c r="V35" s="8"/>
      <c r="W35" s="42"/>
      <c r="X35" s="8"/>
      <c r="Y35" s="42"/>
      <c r="Z35" s="8"/>
      <c r="AA35" s="8"/>
    </row>
    <row r="36" spans="1:27" s="47" customFormat="1" ht="16.5" customHeight="1" thickBot="1">
      <c r="A36" s="71" t="s">
        <v>200</v>
      </c>
      <c r="B36" s="71"/>
      <c r="C36" s="71"/>
      <c r="D36" s="71"/>
      <c r="E36" s="69"/>
      <c r="F36" s="72"/>
      <c r="G36" s="75">
        <f>SUM(G27:G34)</f>
        <v>3825000000</v>
      </c>
      <c r="H36" s="8"/>
      <c r="I36" s="75">
        <f>SUM(I27:I34)</f>
        <v>2557841248</v>
      </c>
      <c r="J36" s="8"/>
      <c r="K36" s="75">
        <f>SUM(K27:K34)</f>
        <v>382500000</v>
      </c>
      <c r="L36" s="8"/>
      <c r="M36" s="75">
        <f>SUM(M27:M34)</f>
        <v>3785042089</v>
      </c>
      <c r="N36" s="8"/>
      <c r="O36" s="75">
        <f>SUM(O27:O34)</f>
        <v>3466798296</v>
      </c>
      <c r="P36" s="8"/>
      <c r="Q36" s="75">
        <f>SUM(Q27:Q34)</f>
        <v>193948736</v>
      </c>
      <c r="R36" s="8"/>
      <c r="S36" s="75">
        <f>SUM(S27:S34)</f>
        <v>-876780</v>
      </c>
      <c r="T36" s="8"/>
      <c r="U36" s="75">
        <f>SUM(U27:U34)</f>
        <v>-718208963</v>
      </c>
      <c r="V36" s="8"/>
      <c r="W36" s="75">
        <f>SUM(W27:W34)</f>
        <v>13492044626</v>
      </c>
      <c r="X36" s="8"/>
      <c r="Y36" s="75">
        <f>SUM(Y27:Y34)</f>
        <v>64</v>
      </c>
      <c r="Z36" s="8"/>
      <c r="AA36" s="75">
        <f>SUM(AA27:AA34)</f>
        <v>13492044690</v>
      </c>
    </row>
    <row r="37" spans="1:27" s="47" customFormat="1" ht="16.5" customHeight="1" thickTop="1">
      <c r="A37" s="71"/>
      <c r="B37" s="71"/>
      <c r="C37" s="71"/>
      <c r="D37" s="71"/>
      <c r="E37" s="69"/>
      <c r="F37" s="72"/>
      <c r="G37" s="42"/>
      <c r="H37" s="8"/>
      <c r="I37" s="42"/>
      <c r="J37" s="8"/>
      <c r="K37" s="42"/>
      <c r="L37" s="8"/>
      <c r="M37" s="42"/>
      <c r="N37" s="8"/>
      <c r="O37" s="42"/>
      <c r="P37" s="8"/>
      <c r="Q37" s="42"/>
      <c r="R37" s="8"/>
      <c r="S37" s="42"/>
      <c r="T37" s="8"/>
      <c r="U37" s="42"/>
      <c r="V37" s="8"/>
      <c r="W37" s="42"/>
      <c r="X37" s="8"/>
      <c r="Y37" s="42"/>
      <c r="Z37" s="8"/>
      <c r="AA37" s="42"/>
    </row>
    <row r="38" spans="1:27" s="47" customFormat="1" ht="15" customHeight="1">
      <c r="A38" s="71"/>
      <c r="B38" s="71"/>
      <c r="C38" s="71"/>
      <c r="D38" s="71"/>
      <c r="E38" s="69"/>
      <c r="F38" s="72"/>
      <c r="G38" s="42"/>
      <c r="H38" s="8"/>
      <c r="I38" s="42"/>
      <c r="J38" s="8"/>
      <c r="K38" s="42"/>
      <c r="L38" s="8"/>
      <c r="M38" s="42"/>
      <c r="N38" s="8"/>
      <c r="O38" s="42"/>
      <c r="P38" s="8"/>
      <c r="Q38" s="42"/>
      <c r="R38" s="8"/>
      <c r="S38" s="42"/>
      <c r="T38" s="8"/>
      <c r="U38" s="42"/>
      <c r="V38" s="8"/>
      <c r="W38" s="42"/>
      <c r="X38" s="8"/>
      <c r="Y38" s="42"/>
      <c r="Z38" s="8"/>
      <c r="AA38" s="42"/>
    </row>
    <row r="39" spans="1:27" s="47" customFormat="1" ht="15" customHeight="1">
      <c r="A39" s="71"/>
      <c r="B39" s="71"/>
      <c r="C39" s="71"/>
      <c r="D39" s="71"/>
      <c r="E39" s="69"/>
      <c r="F39" s="72"/>
      <c r="G39" s="42"/>
      <c r="H39" s="8"/>
      <c r="I39" s="42"/>
      <c r="J39" s="8"/>
      <c r="K39" s="42"/>
      <c r="L39" s="8"/>
      <c r="M39" s="42"/>
      <c r="N39" s="8"/>
      <c r="O39" s="42"/>
      <c r="P39" s="8"/>
      <c r="Q39" s="42"/>
      <c r="R39" s="8"/>
      <c r="S39" s="42"/>
      <c r="T39" s="8"/>
      <c r="U39" s="42"/>
      <c r="V39" s="8"/>
      <c r="W39" s="42"/>
      <c r="X39" s="8"/>
      <c r="Y39" s="42"/>
      <c r="Z39" s="8"/>
      <c r="AA39" s="42"/>
    </row>
    <row r="40" spans="1:27" s="47" customFormat="1" ht="16.5" customHeight="1">
      <c r="A40" s="71"/>
      <c r="B40" s="71"/>
      <c r="C40" s="71"/>
      <c r="D40" s="71"/>
      <c r="E40" s="69"/>
      <c r="F40" s="72"/>
      <c r="G40" s="42"/>
      <c r="H40" s="8"/>
      <c r="I40" s="42"/>
      <c r="J40" s="8"/>
      <c r="K40" s="42"/>
      <c r="L40" s="8"/>
      <c r="M40" s="42"/>
      <c r="N40" s="8"/>
      <c r="O40" s="42"/>
      <c r="P40" s="8"/>
      <c r="Q40" s="42"/>
      <c r="R40" s="8"/>
      <c r="S40" s="42"/>
      <c r="T40" s="8"/>
      <c r="U40" s="42"/>
      <c r="V40" s="8"/>
      <c r="W40" s="42"/>
      <c r="X40" s="8"/>
      <c r="Y40" s="42"/>
      <c r="Z40" s="8"/>
      <c r="AA40" s="42"/>
    </row>
    <row r="41" spans="1:27" s="47" customFormat="1" ht="16.5" customHeight="1">
      <c r="A41" s="71"/>
      <c r="B41" s="71"/>
      <c r="C41" s="71"/>
      <c r="D41" s="71"/>
      <c r="E41" s="69"/>
      <c r="F41" s="72"/>
      <c r="G41" s="42"/>
      <c r="H41" s="8"/>
      <c r="I41" s="42"/>
      <c r="J41" s="8"/>
      <c r="K41" s="42"/>
      <c r="L41" s="8"/>
      <c r="M41" s="42"/>
      <c r="N41" s="8"/>
      <c r="O41" s="42"/>
      <c r="P41" s="8"/>
      <c r="Q41" s="42"/>
      <c r="R41" s="8"/>
      <c r="S41" s="42"/>
      <c r="T41" s="8"/>
      <c r="U41" s="42"/>
      <c r="V41" s="8"/>
      <c r="W41" s="42"/>
      <c r="X41" s="8"/>
      <c r="Y41" s="42"/>
      <c r="Z41" s="8"/>
      <c r="AA41" s="42"/>
    </row>
    <row r="42" spans="1:27" s="47" customFormat="1" ht="2.25" customHeight="1">
      <c r="A42" s="71"/>
      <c r="B42" s="71"/>
      <c r="C42" s="71"/>
      <c r="D42" s="71"/>
      <c r="E42" s="69"/>
      <c r="F42" s="72"/>
      <c r="G42" s="42"/>
      <c r="H42" s="8"/>
      <c r="I42" s="42"/>
      <c r="J42" s="8"/>
      <c r="K42" s="42"/>
      <c r="L42" s="8"/>
      <c r="M42" s="42"/>
      <c r="N42" s="8"/>
      <c r="O42" s="42"/>
      <c r="P42" s="8"/>
      <c r="Q42" s="42"/>
      <c r="R42" s="8"/>
      <c r="S42" s="42"/>
      <c r="T42" s="8"/>
      <c r="U42" s="42"/>
      <c r="V42" s="8"/>
      <c r="W42" s="42"/>
      <c r="X42" s="8"/>
      <c r="Y42" s="42"/>
      <c r="Z42" s="8"/>
      <c r="AA42" s="42"/>
    </row>
    <row r="43" spans="1:27" ht="22.35" customHeight="1">
      <c r="A43" s="148" t="s">
        <v>124</v>
      </c>
      <c r="B43" s="148"/>
      <c r="C43" s="148"/>
      <c r="D43" s="148"/>
      <c r="E43" s="141"/>
      <c r="F43" s="141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</row>
  </sheetData>
  <mergeCells count="6">
    <mergeCell ref="G6:AA6"/>
    <mergeCell ref="G7:W7"/>
    <mergeCell ref="O8:U8"/>
    <mergeCell ref="O9:U9"/>
    <mergeCell ref="K9:M9"/>
    <mergeCell ref="G9:I9"/>
  </mergeCells>
  <phoneticPr fontId="10" type="noConversion"/>
  <pageMargins left="0.3" right="0.3" top="0.5" bottom="0.6" header="0.49" footer="0.4"/>
  <pageSetup paperSize="9" scale="75" firstPageNumber="10" orientation="landscape" useFirstPageNumber="1" horizontalDpi="1200" verticalDpi="120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4"/>
  <sheetViews>
    <sheetView topLeftCell="A3" zoomScaleNormal="100" zoomScaleSheetLayoutView="64" workbookViewId="0">
      <selection activeCell="E29" sqref="E29"/>
    </sheetView>
  </sheetViews>
  <sheetFormatPr defaultColWidth="9.140625" defaultRowHeight="16.5" customHeight="1"/>
  <cols>
    <col min="1" max="3" width="1.140625" style="139" customWidth="1"/>
    <col min="4" max="4" width="25.42578125" style="139" customWidth="1"/>
    <col min="5" max="5" width="5.140625" style="139" customWidth="1"/>
    <col min="6" max="6" width="0.85546875" style="139" customWidth="1"/>
    <col min="7" max="7" width="13" style="140" bestFit="1" customWidth="1"/>
    <col min="8" max="8" width="0.85546875" style="140" customWidth="1"/>
    <col min="9" max="9" width="15.140625" style="140" bestFit="1" customWidth="1"/>
    <col min="10" max="10" width="0.85546875" style="140" customWidth="1"/>
    <col min="11" max="11" width="14.140625" style="140" bestFit="1" customWidth="1"/>
    <col min="12" max="12" width="0.85546875" style="140" customWidth="1"/>
    <col min="13" max="13" width="15.140625" style="140" bestFit="1" customWidth="1"/>
    <col min="14" max="14" width="0.85546875" style="140" customWidth="1"/>
    <col min="15" max="15" width="18.42578125" style="140" customWidth="1"/>
    <col min="16" max="16" width="0.85546875" style="140" customWidth="1"/>
    <col min="17" max="17" width="18.5703125" style="140" customWidth="1"/>
    <col min="18" max="18" width="0.85546875" style="140" customWidth="1"/>
    <col min="19" max="19" width="13" style="139" customWidth="1"/>
    <col min="20" max="16384" width="9.140625" style="139"/>
  </cols>
  <sheetData>
    <row r="1" spans="1:19" ht="16.5" customHeight="1">
      <c r="A1" s="9" t="s">
        <v>116</v>
      </c>
      <c r="B1" s="9"/>
      <c r="C1" s="9"/>
      <c r="D1" s="9"/>
      <c r="E1" s="9"/>
      <c r="F1" s="9"/>
    </row>
    <row r="2" spans="1:19" ht="16.5" customHeight="1">
      <c r="A2" s="9" t="s">
        <v>105</v>
      </c>
      <c r="B2" s="9"/>
      <c r="C2" s="9"/>
      <c r="D2" s="9"/>
      <c r="E2" s="9"/>
      <c r="F2" s="9"/>
    </row>
    <row r="3" spans="1:19" ht="16.5" customHeight="1">
      <c r="A3" s="10" t="s">
        <v>199</v>
      </c>
      <c r="B3" s="10"/>
      <c r="C3" s="10"/>
      <c r="D3" s="10"/>
      <c r="E3" s="10"/>
      <c r="F3" s="10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1"/>
    </row>
    <row r="4" spans="1:19" s="162" customFormat="1" ht="16.5" customHeight="1">
      <c r="A4" s="76"/>
      <c r="B4" s="76"/>
      <c r="C4" s="76"/>
      <c r="D4" s="76"/>
      <c r="E4" s="76"/>
      <c r="F4" s="140"/>
      <c r="G4" s="161"/>
      <c r="H4" s="161"/>
      <c r="I4" s="161"/>
      <c r="J4" s="140"/>
      <c r="N4" s="161"/>
      <c r="O4" s="161"/>
      <c r="P4" s="140"/>
      <c r="Q4" s="161"/>
      <c r="R4" s="140"/>
      <c r="S4" s="161"/>
    </row>
    <row r="5" spans="1:19" s="162" customFormat="1" ht="16.5" customHeight="1">
      <c r="A5" s="76"/>
      <c r="B5" s="76"/>
      <c r="C5" s="76"/>
      <c r="D5" s="76"/>
      <c r="E5" s="76"/>
      <c r="F5" s="140"/>
      <c r="G5" s="161"/>
      <c r="H5" s="161"/>
      <c r="I5" s="161"/>
      <c r="J5" s="140"/>
      <c r="N5" s="161"/>
      <c r="O5" s="161"/>
      <c r="P5" s="140"/>
      <c r="Q5" s="161"/>
      <c r="R5" s="140"/>
      <c r="S5" s="161"/>
    </row>
    <row r="6" spans="1:19" s="162" customFormat="1" ht="16.5" customHeight="1">
      <c r="A6" s="76"/>
      <c r="B6" s="76"/>
      <c r="C6" s="76"/>
      <c r="D6" s="76"/>
      <c r="G6" s="135" t="s">
        <v>107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</row>
    <row r="7" spans="1:19" s="162" customFormat="1" ht="16.5" customHeight="1">
      <c r="A7" s="76"/>
      <c r="B7" s="76"/>
      <c r="C7" s="76"/>
      <c r="D7" s="76"/>
      <c r="E7" s="163"/>
      <c r="F7" s="78"/>
      <c r="J7" s="78"/>
      <c r="K7" s="78"/>
      <c r="L7" s="78"/>
      <c r="M7" s="140"/>
      <c r="N7" s="79"/>
      <c r="O7" s="136" t="s">
        <v>33</v>
      </c>
      <c r="P7" s="136"/>
      <c r="Q7" s="136"/>
      <c r="R7" s="78"/>
      <c r="S7" s="78"/>
    </row>
    <row r="8" spans="1:19" s="162" customFormat="1" ht="16.5" customHeight="1">
      <c r="A8" s="76"/>
      <c r="B8" s="76"/>
      <c r="C8" s="76"/>
      <c r="D8" s="76"/>
      <c r="E8" s="163"/>
      <c r="F8" s="78"/>
      <c r="G8" s="138" t="s">
        <v>214</v>
      </c>
      <c r="H8" s="138"/>
      <c r="I8" s="138"/>
      <c r="K8" s="135" t="s">
        <v>30</v>
      </c>
      <c r="L8" s="135"/>
      <c r="M8" s="135"/>
      <c r="N8" s="79"/>
      <c r="O8" s="137" t="s">
        <v>98</v>
      </c>
      <c r="P8" s="137"/>
      <c r="Q8" s="137"/>
      <c r="R8" s="78"/>
      <c r="S8" s="78"/>
    </row>
    <row r="9" spans="1:19" s="162" customFormat="1" ht="16.5" customHeight="1">
      <c r="A9" s="76"/>
      <c r="B9" s="76"/>
      <c r="C9" s="76"/>
      <c r="D9" s="76"/>
      <c r="E9" s="163"/>
      <c r="F9" s="78"/>
      <c r="G9" s="78"/>
      <c r="H9" s="78"/>
      <c r="J9" s="140"/>
      <c r="N9" s="78"/>
      <c r="O9" s="81" t="s">
        <v>129</v>
      </c>
      <c r="P9" s="78"/>
      <c r="Q9" s="80"/>
      <c r="R9" s="78"/>
      <c r="S9" s="78"/>
    </row>
    <row r="10" spans="1:19" s="162" customFormat="1" ht="16.5" customHeight="1">
      <c r="A10" s="76"/>
      <c r="B10" s="76"/>
      <c r="C10" s="76"/>
      <c r="D10" s="76"/>
      <c r="E10" s="163"/>
      <c r="F10" s="78"/>
      <c r="G10" s="78" t="s">
        <v>51</v>
      </c>
      <c r="H10" s="78"/>
      <c r="I10" s="78" t="s">
        <v>50</v>
      </c>
      <c r="J10" s="140"/>
      <c r="N10" s="78"/>
      <c r="O10" s="81" t="s">
        <v>125</v>
      </c>
      <c r="P10" s="78"/>
      <c r="Q10" s="81" t="s">
        <v>170</v>
      </c>
      <c r="R10" s="78"/>
      <c r="S10" s="78"/>
    </row>
    <row r="11" spans="1:19" s="162" customFormat="1" ht="16.5" customHeight="1">
      <c r="A11" s="76"/>
      <c r="B11" s="76"/>
      <c r="C11" s="76"/>
      <c r="D11" s="76"/>
      <c r="E11" s="163"/>
      <c r="F11" s="78"/>
      <c r="G11" s="78" t="s">
        <v>54</v>
      </c>
      <c r="H11" s="78"/>
      <c r="I11" s="78" t="s">
        <v>101</v>
      </c>
      <c r="J11" s="78"/>
      <c r="K11" s="78" t="s">
        <v>55</v>
      </c>
      <c r="L11" s="78"/>
      <c r="M11" s="78"/>
      <c r="N11" s="78"/>
      <c r="O11" s="81" t="s">
        <v>126</v>
      </c>
      <c r="P11" s="78"/>
      <c r="Q11" s="81" t="s">
        <v>99</v>
      </c>
      <c r="R11" s="78"/>
    </row>
    <row r="12" spans="1:19" s="162" customFormat="1" ht="16.5" customHeight="1">
      <c r="A12" s="76"/>
      <c r="B12" s="76"/>
      <c r="C12" s="76"/>
      <c r="D12" s="76"/>
      <c r="E12" s="163"/>
      <c r="F12" s="78"/>
      <c r="G12" s="78" t="s">
        <v>58</v>
      </c>
      <c r="H12" s="78"/>
      <c r="I12" s="78" t="s">
        <v>100</v>
      </c>
      <c r="J12" s="78"/>
      <c r="K12" s="78" t="s">
        <v>60</v>
      </c>
      <c r="L12" s="78"/>
      <c r="M12" s="78" t="s">
        <v>32</v>
      </c>
      <c r="N12" s="78"/>
      <c r="O12" s="81" t="s">
        <v>127</v>
      </c>
      <c r="P12" s="78"/>
      <c r="Q12" s="81" t="s">
        <v>86</v>
      </c>
      <c r="R12" s="78"/>
      <c r="S12" s="78" t="s">
        <v>35</v>
      </c>
    </row>
    <row r="13" spans="1:19" s="162" customFormat="1" ht="16.5" customHeight="1">
      <c r="A13" s="76"/>
      <c r="B13" s="76"/>
      <c r="C13" s="76"/>
      <c r="D13" s="76"/>
      <c r="E13" s="77" t="s">
        <v>1</v>
      </c>
      <c r="F13" s="78"/>
      <c r="G13" s="82" t="s">
        <v>2</v>
      </c>
      <c r="H13" s="78"/>
      <c r="I13" s="82" t="s">
        <v>2</v>
      </c>
      <c r="J13" s="78"/>
      <c r="K13" s="82" t="s">
        <v>2</v>
      </c>
      <c r="L13" s="78"/>
      <c r="M13" s="82" t="s">
        <v>2</v>
      </c>
      <c r="N13" s="78"/>
      <c r="O13" s="82" t="s">
        <v>2</v>
      </c>
      <c r="P13" s="78"/>
      <c r="Q13" s="82" t="s">
        <v>2</v>
      </c>
      <c r="R13" s="78"/>
      <c r="S13" s="82" t="s">
        <v>2</v>
      </c>
    </row>
    <row r="14" spans="1:19" s="162" customFormat="1" ht="16.5" customHeight="1">
      <c r="A14" s="76"/>
      <c r="B14" s="76"/>
      <c r="C14" s="76"/>
      <c r="D14" s="76"/>
      <c r="E14" s="76"/>
      <c r="F14" s="140"/>
      <c r="G14" s="161"/>
      <c r="H14" s="161"/>
      <c r="I14" s="161"/>
      <c r="J14" s="140"/>
      <c r="N14" s="140"/>
      <c r="O14" s="161"/>
      <c r="P14" s="161"/>
      <c r="Q14" s="161"/>
      <c r="R14" s="140"/>
      <c r="S14" s="161"/>
    </row>
    <row r="15" spans="1:19" s="162" customFormat="1" ht="16.5" customHeight="1">
      <c r="A15" s="79" t="s">
        <v>201</v>
      </c>
      <c r="B15" s="79"/>
      <c r="C15" s="79"/>
      <c r="D15" s="79"/>
      <c r="E15" s="76"/>
      <c r="F15" s="140"/>
      <c r="G15" s="161">
        <v>3825000000</v>
      </c>
      <c r="H15" s="7"/>
      <c r="I15" s="161">
        <v>2557841248</v>
      </c>
      <c r="J15" s="7"/>
      <c r="K15" s="161">
        <v>364266075</v>
      </c>
      <c r="L15" s="7"/>
      <c r="M15" s="161">
        <v>1038678523</v>
      </c>
      <c r="N15" s="7"/>
      <c r="O15" s="161">
        <v>1215375216</v>
      </c>
      <c r="P15" s="7"/>
      <c r="Q15" s="161">
        <v>4910471</v>
      </c>
      <c r="R15" s="7"/>
      <c r="S15" s="161">
        <f>SUM(G15:Q15)</f>
        <v>9006071533</v>
      </c>
    </row>
    <row r="16" spans="1:19" s="162" customFormat="1" ht="16.5" customHeight="1">
      <c r="A16" s="162" t="s">
        <v>220</v>
      </c>
      <c r="E16" s="152">
        <v>21</v>
      </c>
      <c r="F16" s="140"/>
      <c r="G16" s="161">
        <v>0</v>
      </c>
      <c r="H16" s="7"/>
      <c r="I16" s="161">
        <v>0</v>
      </c>
      <c r="J16" s="7"/>
      <c r="K16" s="161">
        <v>0</v>
      </c>
      <c r="L16" s="7"/>
      <c r="M16" s="161">
        <v>-965812500</v>
      </c>
      <c r="N16" s="7"/>
      <c r="O16" s="161">
        <v>0</v>
      </c>
      <c r="P16" s="7"/>
      <c r="Q16" s="161">
        <v>0</v>
      </c>
      <c r="R16" s="7"/>
      <c r="S16" s="161">
        <f>SUM(G16:Q16)</f>
        <v>-965812500</v>
      </c>
    </row>
    <row r="17" spans="1:19" s="162" customFormat="1" ht="16.5" customHeight="1">
      <c r="A17" s="162" t="s">
        <v>128</v>
      </c>
      <c r="E17" s="152">
        <v>29</v>
      </c>
      <c r="F17" s="140"/>
      <c r="G17" s="161">
        <v>0</v>
      </c>
      <c r="H17" s="7"/>
      <c r="I17" s="161">
        <v>0</v>
      </c>
      <c r="J17" s="7"/>
      <c r="K17" s="161">
        <v>18233925</v>
      </c>
      <c r="L17" s="7"/>
      <c r="M17" s="161">
        <v>-18233925</v>
      </c>
      <c r="N17" s="7"/>
      <c r="O17" s="161">
        <v>0</v>
      </c>
      <c r="P17" s="7"/>
      <c r="Q17" s="161">
        <v>0</v>
      </c>
      <c r="R17" s="7"/>
      <c r="S17" s="161">
        <f>SUM(G17:Q17)</f>
        <v>0</v>
      </c>
    </row>
    <row r="18" spans="1:19" s="162" customFormat="1" ht="16.5" customHeight="1">
      <c r="A18" s="162" t="s">
        <v>222</v>
      </c>
      <c r="E18" s="164"/>
      <c r="F18" s="140"/>
    </row>
    <row r="19" spans="1:19" s="162" customFormat="1" ht="16.5" customHeight="1">
      <c r="B19" s="162" t="s">
        <v>153</v>
      </c>
      <c r="E19" s="164"/>
      <c r="F19" s="140"/>
      <c r="G19" s="165">
        <v>0</v>
      </c>
      <c r="H19" s="7"/>
      <c r="I19" s="165">
        <v>0</v>
      </c>
      <c r="J19" s="7"/>
      <c r="K19" s="165">
        <v>0</v>
      </c>
      <c r="L19" s="7"/>
      <c r="M19" s="165">
        <v>712035473</v>
      </c>
      <c r="N19" s="7"/>
      <c r="O19" s="165">
        <v>-4263226</v>
      </c>
      <c r="P19" s="7"/>
      <c r="Q19" s="165">
        <v>0</v>
      </c>
      <c r="R19" s="7"/>
      <c r="S19" s="165">
        <f>SUM(G19:Q19)</f>
        <v>707772247</v>
      </c>
    </row>
    <row r="20" spans="1:19" s="162" customFormat="1" ht="16.5" customHeight="1">
      <c r="E20" s="164"/>
      <c r="F20" s="140"/>
      <c r="G20" s="7"/>
      <c r="H20" s="7"/>
      <c r="I20" s="7"/>
      <c r="J20" s="140"/>
      <c r="K20" s="7"/>
      <c r="L20" s="140"/>
      <c r="M20" s="7"/>
      <c r="N20" s="140"/>
      <c r="O20" s="7"/>
      <c r="P20" s="7"/>
      <c r="Q20" s="7"/>
      <c r="R20" s="140"/>
      <c r="S20" s="7"/>
    </row>
    <row r="21" spans="1:19" s="162" customFormat="1" ht="16.5" customHeight="1">
      <c r="A21" s="79" t="s">
        <v>155</v>
      </c>
      <c r="E21" s="164"/>
      <c r="F21" s="140"/>
      <c r="G21" s="161">
        <f>SUM(G15:G19)</f>
        <v>3825000000</v>
      </c>
      <c r="H21" s="161"/>
      <c r="I21" s="161">
        <f>SUM(I15:I19)</f>
        <v>2557841248</v>
      </c>
      <c r="J21" s="140"/>
      <c r="K21" s="161">
        <f>SUM(K15:K19)</f>
        <v>382500000</v>
      </c>
      <c r="L21" s="140"/>
      <c r="M21" s="161">
        <f>SUM(M15:M19)</f>
        <v>766667571</v>
      </c>
      <c r="N21" s="140"/>
      <c r="O21" s="161">
        <f>SUM(O15:O19)</f>
        <v>1211111990</v>
      </c>
      <c r="P21" s="161"/>
      <c r="Q21" s="161">
        <f>SUM(Q15:Q19)</f>
        <v>4910471</v>
      </c>
      <c r="R21" s="140"/>
      <c r="S21" s="161">
        <f>SUM(S15:S19)</f>
        <v>8748031280</v>
      </c>
    </row>
    <row r="22" spans="1:19" s="162" customFormat="1" ht="16.5" customHeight="1">
      <c r="A22" s="162" t="s">
        <v>220</v>
      </c>
      <c r="E22" s="152">
        <v>21</v>
      </c>
      <c r="F22" s="140"/>
      <c r="G22" s="161">
        <v>0</v>
      </c>
      <c r="H22" s="7"/>
      <c r="I22" s="161">
        <v>0</v>
      </c>
      <c r="J22" s="7"/>
      <c r="K22" s="161">
        <v>0</v>
      </c>
      <c r="L22" s="7"/>
      <c r="M22" s="161">
        <v>-965812500</v>
      </c>
      <c r="N22" s="7"/>
      <c r="O22" s="161">
        <v>0</v>
      </c>
      <c r="P22" s="7"/>
      <c r="Q22" s="161">
        <v>0</v>
      </c>
      <c r="R22" s="7"/>
      <c r="S22" s="161">
        <f>SUM(G22:Q22)</f>
        <v>-965812500</v>
      </c>
    </row>
    <row r="23" spans="1:19" s="162" customFormat="1" ht="16.5" customHeight="1">
      <c r="A23" s="162" t="s">
        <v>152</v>
      </c>
      <c r="E23" s="152"/>
      <c r="F23" s="140"/>
      <c r="G23" s="161"/>
      <c r="H23" s="7"/>
      <c r="I23" s="161"/>
      <c r="J23" s="7"/>
      <c r="K23" s="161"/>
      <c r="L23" s="7"/>
      <c r="M23" s="161"/>
      <c r="N23" s="7"/>
      <c r="O23" s="161"/>
      <c r="P23" s="7"/>
      <c r="Q23" s="161"/>
      <c r="R23" s="7"/>
      <c r="S23" s="161"/>
    </row>
    <row r="24" spans="1:19" s="162" customFormat="1" ht="16.5" customHeight="1">
      <c r="B24" s="162" t="s">
        <v>153</v>
      </c>
      <c r="E24" s="164"/>
      <c r="F24" s="140"/>
      <c r="G24" s="165">
        <v>0</v>
      </c>
      <c r="H24" s="7"/>
      <c r="I24" s="165">
        <v>0</v>
      </c>
      <c r="J24" s="7"/>
      <c r="K24" s="165">
        <v>0</v>
      </c>
      <c r="L24" s="7"/>
      <c r="M24" s="165">
        <f>+'8-9'!K73</f>
        <v>1608911974</v>
      </c>
      <c r="N24" s="7"/>
      <c r="O24" s="165">
        <f>+'8-9'!K37+'8-9'!K39</f>
        <v>-30369088</v>
      </c>
      <c r="P24" s="7"/>
      <c r="Q24" s="165">
        <f>+'8-9'!K33+'8-9'!K35</f>
        <v>-5787251</v>
      </c>
      <c r="R24" s="7"/>
      <c r="S24" s="165">
        <f>SUM(G24:Q24)</f>
        <v>1572755635</v>
      </c>
    </row>
    <row r="25" spans="1:19" s="162" customFormat="1" ht="16.5" customHeight="1">
      <c r="E25" s="164"/>
      <c r="F25" s="14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162" customFormat="1" ht="16.5" customHeight="1" thickBot="1">
      <c r="A26" s="79" t="s">
        <v>200</v>
      </c>
      <c r="B26" s="79"/>
      <c r="C26" s="83"/>
      <c r="D26" s="83"/>
      <c r="E26" s="76"/>
      <c r="F26" s="140"/>
      <c r="G26" s="166">
        <f>SUM(G21:G24)</f>
        <v>3825000000</v>
      </c>
      <c r="H26" s="7"/>
      <c r="I26" s="166">
        <f>SUM(I21:I24)</f>
        <v>2557841248</v>
      </c>
      <c r="J26" s="7"/>
      <c r="K26" s="166">
        <f>SUM(K21:K24)</f>
        <v>382500000</v>
      </c>
      <c r="L26" s="7"/>
      <c r="M26" s="166">
        <f>SUM(M21:M24)</f>
        <v>1409767045</v>
      </c>
      <c r="N26" s="7"/>
      <c r="O26" s="166">
        <f>SUM(O21:O24)</f>
        <v>1180742902</v>
      </c>
      <c r="P26" s="7"/>
      <c r="Q26" s="166">
        <f>SUM(Q21:Q24)</f>
        <v>-876780</v>
      </c>
      <c r="R26" s="7"/>
      <c r="S26" s="166">
        <f>SUM(S21:S24)</f>
        <v>9354974415</v>
      </c>
    </row>
    <row r="27" spans="1:19" s="162" customFormat="1" ht="16.5" customHeight="1" thickTop="1">
      <c r="A27" s="79"/>
      <c r="B27" s="79"/>
      <c r="C27" s="83"/>
      <c r="D27" s="83"/>
      <c r="E27" s="76"/>
      <c r="F27" s="140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</row>
    <row r="28" spans="1:19" s="162" customFormat="1" ht="16.5" customHeight="1">
      <c r="A28" s="79"/>
      <c r="B28" s="79"/>
      <c r="C28" s="83"/>
      <c r="D28" s="83"/>
      <c r="E28" s="76"/>
      <c r="F28" s="140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</row>
    <row r="29" spans="1:19" s="162" customFormat="1" ht="16.5" customHeight="1">
      <c r="A29" s="79"/>
      <c r="B29" s="79"/>
      <c r="C29" s="83"/>
      <c r="D29" s="83"/>
      <c r="E29" s="76"/>
      <c r="F29" s="140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</row>
    <row r="30" spans="1:19" s="162" customFormat="1" ht="15.75" customHeight="1">
      <c r="A30" s="79"/>
      <c r="B30" s="79"/>
      <c r="C30" s="83"/>
      <c r="D30" s="83"/>
      <c r="E30" s="76"/>
      <c r="F30" s="140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</row>
    <row r="31" spans="1:19" s="162" customFormat="1" ht="15.75" customHeight="1">
      <c r="A31" s="79"/>
      <c r="B31" s="79"/>
      <c r="C31" s="83"/>
      <c r="D31" s="83"/>
      <c r="E31" s="76"/>
      <c r="F31" s="140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</row>
    <row r="32" spans="1:19" s="162" customFormat="1" ht="16.5" customHeight="1">
      <c r="A32" s="79"/>
      <c r="B32" s="79"/>
      <c r="C32" s="83"/>
      <c r="D32" s="83"/>
      <c r="E32" s="76"/>
      <c r="F32" s="140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</row>
    <row r="33" spans="1:19" s="162" customFormat="1" ht="1.5" customHeight="1">
      <c r="A33" s="79"/>
      <c r="B33" s="79"/>
      <c r="C33" s="83"/>
      <c r="D33" s="83"/>
      <c r="E33" s="76"/>
      <c r="F33" s="140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</row>
    <row r="34" spans="1:19" ht="22.35" customHeight="1">
      <c r="A34" s="148" t="s">
        <v>124</v>
      </c>
      <c r="B34" s="148"/>
      <c r="C34" s="148"/>
      <c r="D34" s="148"/>
      <c r="E34" s="141"/>
      <c r="F34" s="141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1"/>
    </row>
  </sheetData>
  <mergeCells count="5">
    <mergeCell ref="G6:S6"/>
    <mergeCell ref="O7:Q7"/>
    <mergeCell ref="O8:Q8"/>
    <mergeCell ref="K8:M8"/>
    <mergeCell ref="G8:I8"/>
  </mergeCells>
  <phoneticPr fontId="10" type="noConversion"/>
  <pageMargins left="0.4" right="0.4" top="0.5" bottom="0.6" header="0.49" footer="0.4"/>
  <pageSetup paperSize="9" scale="95" firstPageNumber="11" orientation="landscape" useFirstPageNumber="1" horizontalDpi="1200" verticalDpi="120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1"/>
  <sheetViews>
    <sheetView tabSelected="1" topLeftCell="A93" zoomScaleNormal="100" zoomScaleSheetLayoutView="100" workbookViewId="0">
      <selection activeCell="M110" sqref="M110"/>
    </sheetView>
  </sheetViews>
  <sheetFormatPr defaultColWidth="9.140625" defaultRowHeight="16.5" customHeight="1"/>
  <cols>
    <col min="1" max="3" width="1.140625" style="87" customWidth="1"/>
    <col min="4" max="4" width="39.140625" style="87" customWidth="1"/>
    <col min="5" max="5" width="5" style="87" customWidth="1"/>
    <col min="6" max="6" width="0.5703125" style="87" customWidth="1"/>
    <col min="7" max="7" width="13.140625" style="89" customWidth="1"/>
    <col min="8" max="8" width="0.5703125" style="87" customWidth="1"/>
    <col min="9" max="9" width="13.140625" style="89" customWidth="1"/>
    <col min="10" max="10" width="0.5703125" style="89" customWidth="1"/>
    <col min="11" max="11" width="13.140625" style="89" customWidth="1"/>
    <col min="12" max="12" width="0.5703125" style="89" customWidth="1"/>
    <col min="13" max="13" width="13.42578125" style="89" customWidth="1"/>
    <col min="14" max="16384" width="9.140625" style="87"/>
  </cols>
  <sheetData>
    <row r="1" spans="1:13" s="167" customFormat="1" ht="16.5" customHeight="1">
      <c r="A1" s="9" t="s">
        <v>116</v>
      </c>
      <c r="C1" s="84"/>
      <c r="G1" s="168"/>
      <c r="I1" s="168"/>
      <c r="J1" s="168"/>
      <c r="K1" s="168"/>
      <c r="L1" s="168"/>
      <c r="M1" s="168"/>
    </row>
    <row r="2" spans="1:13" s="167" customFormat="1" ht="16.5" customHeight="1">
      <c r="A2" s="9" t="s">
        <v>108</v>
      </c>
      <c r="C2" s="84"/>
      <c r="G2" s="168"/>
      <c r="I2" s="168"/>
      <c r="J2" s="168"/>
      <c r="K2" s="168"/>
      <c r="L2" s="168"/>
      <c r="M2" s="168"/>
    </row>
    <row r="3" spans="1:13" s="167" customFormat="1" ht="16.5" customHeight="1">
      <c r="A3" s="10" t="s">
        <v>199</v>
      </c>
      <c r="B3" s="169"/>
      <c r="C3" s="85"/>
      <c r="D3" s="169"/>
      <c r="E3" s="169"/>
      <c r="F3" s="169"/>
      <c r="G3" s="170"/>
      <c r="H3" s="169"/>
      <c r="I3" s="170"/>
      <c r="J3" s="170"/>
      <c r="K3" s="170"/>
      <c r="L3" s="170"/>
      <c r="M3" s="170"/>
    </row>
    <row r="4" spans="1:13" ht="16.5" customHeight="1">
      <c r="A4" s="86"/>
      <c r="C4" s="88"/>
    </row>
    <row r="5" spans="1:13" s="35" customFormat="1" ht="16.5" customHeight="1">
      <c r="A5" s="24"/>
      <c r="C5" s="38"/>
      <c r="G5" s="26"/>
      <c r="I5" s="26"/>
      <c r="J5" s="26"/>
      <c r="K5" s="26"/>
      <c r="L5" s="26"/>
      <c r="M5" s="26"/>
    </row>
    <row r="6" spans="1:13" s="11" customFormat="1" ht="16.5" customHeight="1">
      <c r="G6" s="129" t="s">
        <v>37</v>
      </c>
      <c r="H6" s="129"/>
      <c r="I6" s="129"/>
      <c r="J6" s="14"/>
      <c r="K6" s="129" t="s">
        <v>38</v>
      </c>
      <c r="L6" s="129"/>
      <c r="M6" s="129"/>
    </row>
    <row r="7" spans="1:13" s="11" customFormat="1" ht="16.5" customHeight="1">
      <c r="G7" s="130" t="s">
        <v>103</v>
      </c>
      <c r="H7" s="130"/>
      <c r="I7" s="130"/>
      <c r="J7" s="14"/>
      <c r="K7" s="130" t="s">
        <v>103</v>
      </c>
      <c r="L7" s="130"/>
      <c r="M7" s="130"/>
    </row>
    <row r="8" spans="1:13" s="11" customFormat="1" ht="16.5" customHeight="1">
      <c r="G8" s="16" t="s">
        <v>197</v>
      </c>
      <c r="I8" s="16" t="s">
        <v>154</v>
      </c>
      <c r="J8" s="14"/>
      <c r="K8" s="16" t="s">
        <v>197</v>
      </c>
      <c r="M8" s="16" t="s">
        <v>154</v>
      </c>
    </row>
    <row r="9" spans="1:13" s="35" customFormat="1" ht="16.5" customHeight="1">
      <c r="A9" s="38"/>
      <c r="C9" s="108"/>
      <c r="D9" s="109"/>
      <c r="E9" s="110" t="s">
        <v>1</v>
      </c>
      <c r="F9" s="19"/>
      <c r="G9" s="20" t="s">
        <v>2</v>
      </c>
      <c r="H9" s="19"/>
      <c r="I9" s="20" t="s">
        <v>2</v>
      </c>
      <c r="J9" s="14"/>
      <c r="K9" s="20" t="s">
        <v>2</v>
      </c>
      <c r="L9" s="14"/>
      <c r="M9" s="20" t="s">
        <v>2</v>
      </c>
    </row>
    <row r="10" spans="1:13" s="35" customFormat="1" ht="16.5" customHeight="1">
      <c r="A10" s="38"/>
      <c r="C10" s="108"/>
      <c r="D10" s="109"/>
      <c r="E10" s="111"/>
      <c r="F10" s="19"/>
      <c r="G10" s="14"/>
      <c r="H10" s="19"/>
      <c r="I10" s="14"/>
      <c r="J10" s="14"/>
      <c r="K10" s="14"/>
      <c r="L10" s="14"/>
      <c r="M10" s="14"/>
    </row>
    <row r="11" spans="1:13" s="108" customFormat="1" ht="16.5" customHeight="1">
      <c r="A11" s="56" t="s">
        <v>64</v>
      </c>
      <c r="B11" s="35"/>
      <c r="C11" s="112"/>
      <c r="D11" s="111"/>
      <c r="E11" s="112"/>
    </row>
    <row r="12" spans="1:13" s="108" customFormat="1" ht="16.5" customHeight="1">
      <c r="A12" s="48" t="s">
        <v>94</v>
      </c>
      <c r="B12" s="35"/>
      <c r="C12" s="35"/>
      <c r="D12" s="111"/>
      <c r="E12" s="112"/>
      <c r="G12" s="113">
        <f>+'8-9'!G24</f>
        <v>1108620107</v>
      </c>
      <c r="I12" s="113">
        <v>1135512419</v>
      </c>
      <c r="K12" s="113">
        <f>+'8-9'!K24</f>
        <v>1607434428</v>
      </c>
      <c r="L12" s="113"/>
      <c r="M12" s="113">
        <v>712919698</v>
      </c>
    </row>
    <row r="13" spans="1:13" s="108" customFormat="1" ht="16.5" customHeight="1">
      <c r="A13" s="48" t="s">
        <v>65</v>
      </c>
      <c r="B13" s="35"/>
      <c r="C13" s="35"/>
      <c r="D13" s="111"/>
      <c r="E13" s="112"/>
      <c r="F13" s="113"/>
      <c r="G13" s="113"/>
      <c r="H13" s="113"/>
      <c r="I13" s="113"/>
      <c r="J13" s="113"/>
      <c r="K13" s="113"/>
      <c r="L13" s="113"/>
      <c r="M13" s="113"/>
    </row>
    <row r="14" spans="1:13" s="35" customFormat="1" ht="16.5" customHeight="1">
      <c r="B14" s="35" t="s">
        <v>211</v>
      </c>
      <c r="D14" s="25"/>
      <c r="E14" s="114">
        <v>9</v>
      </c>
      <c r="F14" s="113"/>
      <c r="G14" s="113">
        <v>6268758</v>
      </c>
      <c r="H14" s="113"/>
      <c r="I14" s="113">
        <v>148359</v>
      </c>
      <c r="J14" s="113"/>
      <c r="K14" s="113">
        <v>1871435</v>
      </c>
      <c r="L14" s="113"/>
      <c r="M14" s="113">
        <v>144791</v>
      </c>
    </row>
    <row r="15" spans="1:13" s="108" customFormat="1" ht="16.5" customHeight="1">
      <c r="A15" s="35"/>
      <c r="B15" s="48" t="s">
        <v>66</v>
      </c>
      <c r="C15" s="35"/>
      <c r="D15" s="111"/>
      <c r="E15" s="111">
        <v>13</v>
      </c>
      <c r="F15" s="113"/>
      <c r="G15" s="113">
        <v>524321867</v>
      </c>
      <c r="H15" s="113"/>
      <c r="I15" s="113">
        <v>457352632</v>
      </c>
      <c r="J15" s="113"/>
      <c r="K15" s="113">
        <v>214041047</v>
      </c>
      <c r="L15" s="113"/>
      <c r="M15" s="113">
        <v>205692663</v>
      </c>
    </row>
    <row r="16" spans="1:13" s="108" customFormat="1" ht="16.5" customHeight="1">
      <c r="A16" s="35"/>
      <c r="B16" s="48" t="s">
        <v>67</v>
      </c>
      <c r="C16" s="35"/>
      <c r="D16" s="19"/>
      <c r="E16" s="69">
        <v>14</v>
      </c>
      <c r="F16" s="113"/>
      <c r="G16" s="113">
        <v>50811443</v>
      </c>
      <c r="H16" s="113"/>
      <c r="I16" s="113">
        <v>50186790</v>
      </c>
      <c r="J16" s="113"/>
      <c r="K16" s="113">
        <v>48407344</v>
      </c>
      <c r="L16" s="113"/>
      <c r="M16" s="113">
        <v>48369418</v>
      </c>
    </row>
    <row r="17" spans="1:13" s="108" customFormat="1" ht="16.5" customHeight="1">
      <c r="A17" s="35"/>
      <c r="B17" s="48" t="s">
        <v>234</v>
      </c>
      <c r="C17" s="35"/>
      <c r="D17" s="19"/>
      <c r="E17" s="69">
        <v>23</v>
      </c>
      <c r="F17" s="113"/>
      <c r="G17" s="113">
        <v>1843160</v>
      </c>
      <c r="H17" s="113"/>
      <c r="I17" s="113">
        <v>13345225</v>
      </c>
      <c r="J17" s="113"/>
      <c r="K17" s="113">
        <v>0</v>
      </c>
      <c r="L17" s="113"/>
      <c r="M17" s="113">
        <v>0</v>
      </c>
    </row>
    <row r="18" spans="1:13" s="108" customFormat="1" ht="16.5" customHeight="1">
      <c r="A18" s="35"/>
      <c r="B18" s="48" t="s">
        <v>218</v>
      </c>
      <c r="C18" s="35"/>
      <c r="D18" s="19"/>
      <c r="E18" s="69"/>
      <c r="F18" s="113"/>
      <c r="G18" s="113"/>
      <c r="H18" s="113"/>
      <c r="I18" s="113"/>
      <c r="J18" s="113"/>
      <c r="K18" s="113"/>
      <c r="L18" s="113"/>
      <c r="M18" s="113"/>
    </row>
    <row r="19" spans="1:13" s="108" customFormat="1" ht="16.5" customHeight="1">
      <c r="A19" s="35"/>
      <c r="B19" s="48"/>
      <c r="C19" s="35" t="s">
        <v>114</v>
      </c>
      <c r="D19" s="19"/>
      <c r="E19" s="69">
        <v>23</v>
      </c>
      <c r="F19" s="113"/>
      <c r="G19" s="113">
        <v>48721270</v>
      </c>
      <c r="H19" s="113"/>
      <c r="I19" s="113">
        <v>69224094</v>
      </c>
      <c r="J19" s="113"/>
      <c r="K19" s="113">
        <v>0</v>
      </c>
      <c r="L19" s="113"/>
      <c r="M19" s="113">
        <v>0</v>
      </c>
    </row>
    <row r="20" spans="1:13" s="112" customFormat="1" ht="16.5" customHeight="1">
      <c r="B20" s="35" t="s">
        <v>183</v>
      </c>
      <c r="C20" s="35"/>
      <c r="D20" s="115"/>
      <c r="E20" s="111"/>
      <c r="G20" s="113">
        <v>266354012</v>
      </c>
      <c r="I20" s="113">
        <v>23188974</v>
      </c>
      <c r="K20" s="113">
        <v>0</v>
      </c>
      <c r="L20" s="113"/>
      <c r="M20" s="113">
        <v>0</v>
      </c>
    </row>
    <row r="21" spans="1:13" s="112" customFormat="1" ht="16.5" customHeight="1">
      <c r="B21" s="35" t="s">
        <v>208</v>
      </c>
      <c r="C21" s="35"/>
      <c r="D21" s="115"/>
      <c r="E21" s="111">
        <v>23</v>
      </c>
      <c r="G21" s="113">
        <v>-802748</v>
      </c>
      <c r="I21" s="113">
        <v>0</v>
      </c>
      <c r="K21" s="113">
        <v>0</v>
      </c>
      <c r="L21" s="113"/>
      <c r="M21" s="113">
        <v>0</v>
      </c>
    </row>
    <row r="22" spans="1:13" s="112" customFormat="1" ht="16.5" customHeight="1">
      <c r="B22" s="35" t="s">
        <v>206</v>
      </c>
      <c r="C22" s="35"/>
      <c r="D22" s="111"/>
      <c r="E22" s="111"/>
      <c r="G22" s="113">
        <v>289990</v>
      </c>
      <c r="I22" s="113">
        <v>16538</v>
      </c>
      <c r="K22" s="113">
        <v>289990</v>
      </c>
      <c r="L22" s="113"/>
      <c r="M22" s="113">
        <v>16538</v>
      </c>
    </row>
    <row r="23" spans="1:13" s="108" customFormat="1" ht="16.5" customHeight="1">
      <c r="A23" s="35"/>
      <c r="B23" s="35" t="s">
        <v>21</v>
      </c>
      <c r="C23" s="35"/>
      <c r="D23" s="111"/>
      <c r="E23" s="111">
        <v>20</v>
      </c>
      <c r="F23" s="113"/>
      <c r="G23" s="113">
        <v>6770643</v>
      </c>
      <c r="H23" s="113"/>
      <c r="I23" s="113">
        <v>3885476</v>
      </c>
      <c r="J23" s="113"/>
      <c r="K23" s="113">
        <v>6770643</v>
      </c>
      <c r="L23" s="113"/>
      <c r="M23" s="113">
        <v>3885476</v>
      </c>
    </row>
    <row r="24" spans="1:13" s="108" customFormat="1" ht="16.5" customHeight="1">
      <c r="A24" s="35"/>
      <c r="B24" s="35" t="s">
        <v>68</v>
      </c>
      <c r="C24" s="35"/>
      <c r="D24" s="111"/>
      <c r="E24" s="111">
        <v>22</v>
      </c>
      <c r="F24" s="113"/>
      <c r="G24" s="113">
        <v>-24322283</v>
      </c>
      <c r="H24" s="113"/>
      <c r="I24" s="113">
        <v>-25948946</v>
      </c>
      <c r="J24" s="113"/>
      <c r="K24" s="113">
        <v>-282459543</v>
      </c>
      <c r="L24" s="113"/>
      <c r="M24" s="113">
        <v>-268295466</v>
      </c>
    </row>
    <row r="25" spans="1:13" s="108" customFormat="1" ht="16.5" customHeight="1">
      <c r="A25" s="35"/>
      <c r="B25" s="35" t="s">
        <v>69</v>
      </c>
      <c r="C25" s="35"/>
      <c r="D25" s="111"/>
      <c r="E25" s="111">
        <v>22</v>
      </c>
      <c r="F25" s="113"/>
      <c r="G25" s="113">
        <v>-49746753</v>
      </c>
      <c r="H25" s="113"/>
      <c r="I25" s="113">
        <v>-57513005</v>
      </c>
      <c r="J25" s="113"/>
      <c r="K25" s="113">
        <v>-1561743588</v>
      </c>
      <c r="L25" s="113"/>
      <c r="M25" s="113">
        <v>-628897982</v>
      </c>
    </row>
    <row r="26" spans="1:13" s="108" customFormat="1" ht="16.5" customHeight="1">
      <c r="A26" s="35"/>
      <c r="B26" s="35" t="s">
        <v>46</v>
      </c>
      <c r="C26" s="35"/>
      <c r="D26" s="111"/>
      <c r="E26" s="111">
        <v>24</v>
      </c>
      <c r="F26" s="113"/>
      <c r="G26" s="113">
        <v>545000914</v>
      </c>
      <c r="H26" s="113"/>
      <c r="I26" s="113">
        <v>535781376</v>
      </c>
      <c r="J26" s="113"/>
      <c r="K26" s="113">
        <v>588139024</v>
      </c>
      <c r="L26" s="113"/>
      <c r="M26" s="113">
        <v>559600214</v>
      </c>
    </row>
    <row r="27" spans="1:13" s="108" customFormat="1" ht="16.5" customHeight="1">
      <c r="A27" s="35"/>
      <c r="B27" s="35" t="s">
        <v>83</v>
      </c>
      <c r="C27" s="35"/>
      <c r="D27" s="114"/>
      <c r="E27" s="112"/>
      <c r="F27" s="113"/>
      <c r="G27" s="113"/>
      <c r="H27" s="113"/>
      <c r="I27" s="113"/>
      <c r="J27" s="113"/>
      <c r="K27" s="113"/>
      <c r="L27" s="113"/>
      <c r="M27" s="113"/>
    </row>
    <row r="28" spans="1:13" s="108" customFormat="1" ht="16.5" customHeight="1">
      <c r="A28" s="35"/>
      <c r="B28" s="35"/>
      <c r="C28" s="35" t="s">
        <v>165</v>
      </c>
      <c r="D28" s="114"/>
      <c r="E28" s="111">
        <v>11</v>
      </c>
      <c r="F28" s="113"/>
      <c r="G28" s="113">
        <v>-974738784</v>
      </c>
      <c r="H28" s="113"/>
      <c r="I28" s="113">
        <v>-944004232</v>
      </c>
      <c r="J28" s="113"/>
      <c r="K28" s="113">
        <v>0</v>
      </c>
      <c r="L28" s="113"/>
      <c r="M28" s="113">
        <v>0</v>
      </c>
    </row>
    <row r="29" spans="1:13" s="108" customFormat="1" ht="16.5" customHeight="1">
      <c r="A29" s="48" t="s">
        <v>136</v>
      </c>
      <c r="B29" s="35"/>
      <c r="C29" s="35"/>
      <c r="D29" s="114"/>
      <c r="E29" s="112"/>
      <c r="F29" s="113"/>
      <c r="G29" s="113"/>
      <c r="H29" s="113"/>
      <c r="I29" s="113"/>
      <c r="J29" s="113"/>
      <c r="K29" s="113"/>
      <c r="L29" s="113"/>
      <c r="M29" s="113"/>
    </row>
    <row r="30" spans="1:13" s="108" customFormat="1" ht="16.5" customHeight="1">
      <c r="A30" s="35"/>
      <c r="B30" s="11" t="s">
        <v>171</v>
      </c>
      <c r="C30" s="11"/>
      <c r="D30" s="111"/>
      <c r="E30" s="112"/>
      <c r="F30" s="113"/>
      <c r="G30" s="113">
        <v>-133606679</v>
      </c>
      <c r="H30" s="113"/>
      <c r="I30" s="113">
        <v>18805503</v>
      </c>
      <c r="J30" s="113"/>
      <c r="K30" s="113">
        <v>25113333</v>
      </c>
      <c r="L30" s="113"/>
      <c r="M30" s="113">
        <v>2822659</v>
      </c>
    </row>
    <row r="31" spans="1:13" s="108" customFormat="1" ht="16.5" customHeight="1">
      <c r="A31" s="35"/>
      <c r="B31" s="11" t="s">
        <v>7</v>
      </c>
      <c r="C31" s="11"/>
      <c r="D31" s="111"/>
      <c r="E31" s="112"/>
      <c r="F31" s="113"/>
      <c r="G31" s="113">
        <v>-39622861</v>
      </c>
      <c r="H31" s="113"/>
      <c r="I31" s="113">
        <v>-68289965</v>
      </c>
      <c r="J31" s="113"/>
      <c r="K31" s="113">
        <v>-2612776</v>
      </c>
      <c r="L31" s="113"/>
      <c r="M31" s="113">
        <v>15755654</v>
      </c>
    </row>
    <row r="32" spans="1:13" s="108" customFormat="1" ht="16.5" customHeight="1">
      <c r="A32" s="35"/>
      <c r="B32" s="11" t="s">
        <v>118</v>
      </c>
      <c r="C32" s="35"/>
      <c r="D32" s="111"/>
      <c r="E32" s="112"/>
      <c r="F32" s="113"/>
      <c r="G32" s="113">
        <v>540704</v>
      </c>
      <c r="H32" s="113"/>
      <c r="I32" s="113">
        <v>481854</v>
      </c>
      <c r="J32" s="113"/>
      <c r="K32" s="113">
        <v>0</v>
      </c>
      <c r="L32" s="113"/>
      <c r="M32" s="113">
        <v>0</v>
      </c>
    </row>
    <row r="33" spans="1:13" s="108" customFormat="1" ht="16.5" customHeight="1">
      <c r="A33" s="35"/>
      <c r="B33" s="35" t="s">
        <v>13</v>
      </c>
      <c r="C33" s="35"/>
      <c r="D33" s="111"/>
      <c r="E33" s="112"/>
      <c r="F33" s="113"/>
      <c r="G33" s="113">
        <v>-8164276</v>
      </c>
      <c r="H33" s="113"/>
      <c r="I33" s="113">
        <v>-19813142</v>
      </c>
      <c r="J33" s="113"/>
      <c r="K33" s="113">
        <v>-4449816</v>
      </c>
      <c r="L33" s="113"/>
      <c r="M33" s="113">
        <v>-8970</v>
      </c>
    </row>
    <row r="34" spans="1:13" s="108" customFormat="1" ht="16.5" customHeight="1">
      <c r="A34" s="35"/>
      <c r="B34" s="22" t="s">
        <v>159</v>
      </c>
      <c r="C34" s="22"/>
      <c r="D34" s="111"/>
      <c r="E34" s="112"/>
      <c r="F34" s="113"/>
      <c r="G34" s="113">
        <v>53188506</v>
      </c>
      <c r="H34" s="113"/>
      <c r="I34" s="113">
        <v>80538260</v>
      </c>
      <c r="J34" s="113"/>
      <c r="K34" s="113">
        <v>51588262</v>
      </c>
      <c r="L34" s="113"/>
      <c r="M34" s="113">
        <v>67916362</v>
      </c>
    </row>
    <row r="35" spans="1:13" s="108" customFormat="1" ht="16.5" customHeight="1">
      <c r="A35" s="35"/>
      <c r="B35" s="35" t="s">
        <v>18</v>
      </c>
      <c r="C35" s="22"/>
      <c r="D35" s="115"/>
      <c r="E35" s="112"/>
      <c r="F35" s="113"/>
      <c r="G35" s="113">
        <v>-1923665</v>
      </c>
      <c r="H35" s="113"/>
      <c r="I35" s="113">
        <v>5617258</v>
      </c>
      <c r="J35" s="113"/>
      <c r="K35" s="113">
        <v>-4602269</v>
      </c>
      <c r="L35" s="113"/>
      <c r="M35" s="113">
        <v>6613990</v>
      </c>
    </row>
    <row r="36" spans="1:13" s="108" customFormat="1" ht="16.5" customHeight="1">
      <c r="A36" s="35"/>
      <c r="B36" s="35" t="s">
        <v>190</v>
      </c>
      <c r="C36" s="22"/>
      <c r="D36" s="111"/>
      <c r="E36" s="111">
        <v>19</v>
      </c>
      <c r="F36" s="113"/>
      <c r="G36" s="113">
        <v>-45157368</v>
      </c>
      <c r="H36" s="113"/>
      <c r="I36" s="113">
        <v>-45762364</v>
      </c>
      <c r="J36" s="113"/>
      <c r="K36" s="113">
        <v>-42575427</v>
      </c>
      <c r="L36" s="113"/>
      <c r="M36" s="113">
        <v>-44159054</v>
      </c>
    </row>
    <row r="37" spans="1:13" s="108" customFormat="1" ht="16.5" customHeight="1">
      <c r="A37" s="35"/>
      <c r="B37" s="35" t="s">
        <v>189</v>
      </c>
      <c r="C37" s="22"/>
      <c r="D37" s="111"/>
      <c r="E37" s="111">
        <v>20</v>
      </c>
      <c r="F37" s="113"/>
      <c r="G37" s="113">
        <v>-1651113</v>
      </c>
      <c r="H37" s="113"/>
      <c r="I37" s="113">
        <v>-2818400</v>
      </c>
      <c r="J37" s="113"/>
      <c r="K37" s="113">
        <v>-1651113</v>
      </c>
      <c r="L37" s="113"/>
      <c r="M37" s="113">
        <v>-2818400</v>
      </c>
    </row>
    <row r="38" spans="1:13" s="108" customFormat="1" ht="16.5" customHeight="1">
      <c r="A38" s="35"/>
      <c r="B38" s="35" t="s">
        <v>22</v>
      </c>
      <c r="C38" s="35"/>
      <c r="D38" s="111"/>
      <c r="E38" s="112"/>
      <c r="F38" s="17"/>
      <c r="G38" s="116">
        <v>24697393</v>
      </c>
      <c r="H38" s="17"/>
      <c r="I38" s="116">
        <v>3842454</v>
      </c>
      <c r="J38" s="17"/>
      <c r="K38" s="116">
        <v>12410569</v>
      </c>
      <c r="L38" s="17"/>
      <c r="M38" s="116">
        <v>-3118052</v>
      </c>
    </row>
    <row r="39" spans="1:13" s="108" customFormat="1" ht="16.5" customHeight="1">
      <c r="A39" s="35"/>
      <c r="B39" s="35"/>
      <c r="C39" s="112"/>
      <c r="D39" s="111"/>
      <c r="E39" s="112"/>
      <c r="G39" s="113"/>
      <c r="I39" s="113"/>
      <c r="K39" s="113"/>
      <c r="M39" s="113"/>
    </row>
    <row r="40" spans="1:13" s="108" customFormat="1" ht="16.5" customHeight="1">
      <c r="A40" s="56" t="s">
        <v>178</v>
      </c>
      <c r="B40" s="35"/>
      <c r="C40" s="112"/>
      <c r="D40" s="111"/>
      <c r="E40" s="112"/>
      <c r="F40" s="113"/>
      <c r="G40" s="113">
        <f>SUM(G12:G38)</f>
        <v>1357692237</v>
      </c>
      <c r="H40" s="113"/>
      <c r="I40" s="113">
        <f>SUM(I12:I38)</f>
        <v>1233777158</v>
      </c>
      <c r="J40" s="113"/>
      <c r="K40" s="113">
        <f>SUM(K12:K38)</f>
        <v>655971543</v>
      </c>
      <c r="L40" s="113"/>
      <c r="M40" s="113">
        <f>SUM(M12:M38)</f>
        <v>676439539</v>
      </c>
    </row>
    <row r="41" spans="1:13" s="108" customFormat="1" ht="16.5" customHeight="1">
      <c r="A41" s="35" t="s">
        <v>70</v>
      </c>
      <c r="B41" s="35"/>
      <c r="C41" s="35"/>
      <c r="D41" s="111"/>
      <c r="E41" s="112"/>
      <c r="F41" s="113"/>
      <c r="G41" s="113">
        <v>17191892</v>
      </c>
      <c r="H41" s="113"/>
      <c r="I41" s="113">
        <v>22692707</v>
      </c>
      <c r="J41" s="113"/>
      <c r="K41" s="113">
        <v>253388749</v>
      </c>
      <c r="L41" s="113"/>
      <c r="M41" s="113">
        <v>54479727</v>
      </c>
    </row>
    <row r="42" spans="1:13" s="108" customFormat="1" ht="16.5" customHeight="1">
      <c r="A42" s="48" t="s">
        <v>71</v>
      </c>
      <c r="B42" s="35"/>
      <c r="C42" s="35"/>
      <c r="D42" s="111"/>
      <c r="E42" s="112"/>
      <c r="F42" s="113"/>
      <c r="G42" s="113">
        <v>-428038519</v>
      </c>
      <c r="H42" s="113"/>
      <c r="I42" s="113">
        <v>-475863968</v>
      </c>
      <c r="J42" s="113"/>
      <c r="K42" s="113">
        <v>-472483258</v>
      </c>
      <c r="L42" s="113"/>
      <c r="M42" s="113">
        <v>-500404276</v>
      </c>
    </row>
    <row r="43" spans="1:13" s="108" customFormat="1" ht="16.5" customHeight="1">
      <c r="A43" s="48" t="s">
        <v>172</v>
      </c>
      <c r="B43" s="35"/>
      <c r="C43" s="35"/>
      <c r="D43" s="111"/>
      <c r="E43" s="112"/>
      <c r="F43" s="113"/>
      <c r="G43" s="113">
        <v>1055566597</v>
      </c>
      <c r="H43" s="113"/>
      <c r="I43" s="113">
        <v>1020704046</v>
      </c>
      <c r="J43" s="113"/>
      <c r="K43" s="113">
        <v>1561743588</v>
      </c>
      <c r="L43" s="113"/>
      <c r="M43" s="113">
        <v>628897982</v>
      </c>
    </row>
    <row r="44" spans="1:13" s="108" customFormat="1" ht="16.5" customHeight="1">
      <c r="A44" s="35" t="s">
        <v>72</v>
      </c>
      <c r="B44" s="35"/>
      <c r="C44" s="35"/>
      <c r="D44" s="111"/>
      <c r="E44" s="112"/>
      <c r="F44" s="113"/>
      <c r="G44" s="113">
        <v>7327775</v>
      </c>
      <c r="H44" s="113"/>
      <c r="I44" s="113">
        <v>7998190</v>
      </c>
      <c r="J44" s="113"/>
      <c r="K44" s="113">
        <v>4632104</v>
      </c>
      <c r="L44" s="117"/>
      <c r="M44" s="113">
        <v>7687899</v>
      </c>
    </row>
    <row r="45" spans="1:13" s="108" customFormat="1" ht="16.5" customHeight="1">
      <c r="A45" s="35" t="s">
        <v>73</v>
      </c>
      <c r="B45" s="35"/>
      <c r="C45" s="35"/>
      <c r="D45" s="111"/>
      <c r="E45" s="112"/>
      <c r="F45" s="17"/>
      <c r="G45" s="116">
        <v>-91188274</v>
      </c>
      <c r="H45" s="17"/>
      <c r="I45" s="116">
        <v>-57407285</v>
      </c>
      <c r="J45" s="17"/>
      <c r="K45" s="116">
        <v>-24570149</v>
      </c>
      <c r="L45" s="17"/>
      <c r="M45" s="116">
        <v>-17944428</v>
      </c>
    </row>
    <row r="46" spans="1:13" s="108" customFormat="1" ht="16.5" customHeight="1">
      <c r="A46" s="35"/>
      <c r="B46" s="35"/>
      <c r="C46" s="112"/>
      <c r="D46" s="111"/>
      <c r="E46" s="112"/>
      <c r="G46" s="113"/>
      <c r="I46" s="113"/>
      <c r="K46" s="113"/>
      <c r="M46" s="113"/>
    </row>
    <row r="47" spans="1:13" s="108" customFormat="1" ht="16.5" customHeight="1">
      <c r="A47" s="35" t="s">
        <v>223</v>
      </c>
      <c r="B47" s="35"/>
      <c r="C47" s="38"/>
      <c r="D47" s="111"/>
      <c r="E47" s="112"/>
      <c r="G47" s="118">
        <f>SUM(G40:G45)</f>
        <v>1918551708</v>
      </c>
      <c r="I47" s="118">
        <f>SUM(I40:I45)</f>
        <v>1751900848</v>
      </c>
      <c r="K47" s="118">
        <f>SUM(K40:K45)</f>
        <v>1978682577</v>
      </c>
      <c r="L47" s="119"/>
      <c r="M47" s="118">
        <f>SUM(M40:M45)</f>
        <v>849156443</v>
      </c>
    </row>
    <row r="48" spans="1:13" s="108" customFormat="1" ht="16.5" customHeight="1">
      <c r="A48" s="35"/>
      <c r="B48" s="35"/>
      <c r="C48" s="38"/>
      <c r="D48" s="111"/>
      <c r="E48" s="112"/>
      <c r="G48" s="119"/>
      <c r="I48" s="119"/>
      <c r="K48" s="119"/>
      <c r="L48" s="119"/>
      <c r="M48" s="119"/>
    </row>
    <row r="49" spans="1:13" s="108" customFormat="1" ht="16.5" customHeight="1">
      <c r="A49" s="35"/>
      <c r="B49" s="35"/>
      <c r="C49" s="38"/>
      <c r="D49" s="111"/>
      <c r="E49" s="112"/>
      <c r="G49" s="119"/>
      <c r="I49" s="119"/>
      <c r="K49" s="119"/>
      <c r="L49" s="119"/>
      <c r="M49" s="119"/>
    </row>
    <row r="50" spans="1:13" s="90" customFormat="1" ht="16.5" customHeight="1">
      <c r="A50" s="87"/>
      <c r="B50" s="87"/>
      <c r="C50" s="88"/>
      <c r="D50" s="91"/>
      <c r="E50" s="92"/>
      <c r="G50" s="94"/>
      <c r="I50" s="94"/>
      <c r="K50" s="94"/>
      <c r="L50" s="94"/>
      <c r="M50" s="94"/>
    </row>
    <row r="51" spans="1:13" s="90" customFormat="1" ht="16.5" customHeight="1">
      <c r="A51" s="87"/>
      <c r="B51" s="87"/>
      <c r="C51" s="88"/>
      <c r="D51" s="91"/>
      <c r="E51" s="92"/>
      <c r="G51" s="94"/>
      <c r="I51" s="94"/>
      <c r="K51" s="94"/>
      <c r="L51" s="94"/>
      <c r="M51" s="94"/>
    </row>
    <row r="52" spans="1:13" s="90" customFormat="1" ht="12" customHeight="1">
      <c r="A52" s="87"/>
      <c r="B52" s="87"/>
      <c r="C52" s="88"/>
      <c r="D52" s="91"/>
      <c r="E52" s="92"/>
      <c r="G52" s="94"/>
      <c r="I52" s="94"/>
      <c r="K52" s="94"/>
      <c r="L52" s="94"/>
      <c r="M52" s="94"/>
    </row>
    <row r="53" spans="1:13" s="90" customFormat="1" ht="16.5" customHeight="1">
      <c r="A53" s="87"/>
      <c r="B53" s="87"/>
      <c r="C53" s="88"/>
      <c r="D53" s="91"/>
      <c r="E53" s="92"/>
      <c r="G53" s="94"/>
      <c r="I53" s="94"/>
      <c r="K53" s="94"/>
      <c r="L53" s="94"/>
      <c r="M53" s="94"/>
    </row>
    <row r="54" spans="1:13" s="96" customFormat="1" ht="21.95" customHeight="1">
      <c r="A54" s="148" t="s">
        <v>124</v>
      </c>
      <c r="B54" s="169"/>
      <c r="C54" s="171"/>
      <c r="D54" s="172"/>
      <c r="E54" s="171"/>
      <c r="F54" s="95"/>
      <c r="G54" s="173"/>
      <c r="H54" s="95"/>
      <c r="I54" s="173"/>
      <c r="J54" s="173"/>
      <c r="K54" s="173"/>
      <c r="L54" s="173"/>
      <c r="M54" s="173"/>
    </row>
    <row r="55" spans="1:13" ht="16.5" customHeight="1">
      <c r="A55" s="9" t="s">
        <v>116</v>
      </c>
      <c r="B55" s="167"/>
      <c r="C55" s="88"/>
    </row>
    <row r="56" spans="1:13" ht="16.5" customHeight="1">
      <c r="A56" s="9" t="str">
        <f>A2</f>
        <v>Statements of Cash Flows</v>
      </c>
      <c r="B56" s="167"/>
      <c r="C56" s="88"/>
    </row>
    <row r="57" spans="1:13" ht="16.5" customHeight="1">
      <c r="A57" s="10" t="str">
        <f>A3</f>
        <v>For the year ended 31 December 2025</v>
      </c>
      <c r="B57" s="169"/>
      <c r="C57" s="97"/>
      <c r="D57" s="98"/>
      <c r="E57" s="98"/>
      <c r="F57" s="98"/>
      <c r="G57" s="99"/>
      <c r="H57" s="98"/>
      <c r="I57" s="99"/>
      <c r="J57" s="99"/>
      <c r="K57" s="99"/>
      <c r="L57" s="99"/>
      <c r="M57" s="99"/>
    </row>
    <row r="58" spans="1:13" ht="16.350000000000001" customHeight="1">
      <c r="A58" s="86"/>
      <c r="C58" s="88"/>
    </row>
    <row r="59" spans="1:13" s="35" customFormat="1" ht="16.350000000000001" customHeight="1">
      <c r="A59" s="24"/>
      <c r="C59" s="38"/>
      <c r="G59" s="26"/>
      <c r="I59" s="26"/>
      <c r="J59" s="26"/>
      <c r="K59" s="26"/>
      <c r="L59" s="26"/>
      <c r="M59" s="26"/>
    </row>
    <row r="60" spans="1:13" s="11" customFormat="1" ht="16.350000000000001" customHeight="1">
      <c r="G60" s="129" t="s">
        <v>37</v>
      </c>
      <c r="H60" s="129"/>
      <c r="I60" s="129"/>
      <c r="J60" s="14"/>
      <c r="K60" s="129" t="s">
        <v>38</v>
      </c>
      <c r="L60" s="129"/>
      <c r="M60" s="129"/>
    </row>
    <row r="61" spans="1:13" s="11" customFormat="1" ht="16.350000000000001" customHeight="1">
      <c r="G61" s="130" t="str">
        <f>G7</f>
        <v xml:space="preserve"> financial statements</v>
      </c>
      <c r="H61" s="130"/>
      <c r="I61" s="130"/>
      <c r="J61" s="14"/>
      <c r="K61" s="130" t="str">
        <f>K7</f>
        <v xml:space="preserve"> financial statements</v>
      </c>
      <c r="L61" s="130"/>
      <c r="M61" s="130"/>
    </row>
    <row r="62" spans="1:13" s="11" customFormat="1" ht="16.350000000000001" customHeight="1">
      <c r="G62" s="16" t="s">
        <v>197</v>
      </c>
      <c r="I62" s="16" t="s">
        <v>154</v>
      </c>
      <c r="J62" s="14"/>
      <c r="K62" s="16" t="s">
        <v>197</v>
      </c>
      <c r="M62" s="16" t="s">
        <v>154</v>
      </c>
    </row>
    <row r="63" spans="1:13" s="35" customFormat="1" ht="16.350000000000001" customHeight="1">
      <c r="A63" s="38"/>
      <c r="C63" s="108"/>
      <c r="D63" s="11"/>
      <c r="E63" s="110" t="s">
        <v>1</v>
      </c>
      <c r="F63" s="111"/>
      <c r="G63" s="120" t="s">
        <v>2</v>
      </c>
      <c r="H63" s="111"/>
      <c r="I63" s="120" t="s">
        <v>2</v>
      </c>
      <c r="J63" s="68"/>
      <c r="K63" s="120" t="s">
        <v>2</v>
      </c>
      <c r="L63" s="68"/>
      <c r="M63" s="120" t="s">
        <v>2</v>
      </c>
    </row>
    <row r="64" spans="1:13" s="108" customFormat="1" ht="16.350000000000001" customHeight="1">
      <c r="A64" s="38" t="s">
        <v>74</v>
      </c>
      <c r="B64" s="35"/>
      <c r="C64" s="112"/>
      <c r="D64" s="111"/>
      <c r="E64" s="112"/>
      <c r="G64" s="113"/>
      <c r="I64" s="113"/>
      <c r="J64" s="113"/>
      <c r="K64" s="113"/>
      <c r="L64" s="113"/>
      <c r="M64" s="113"/>
    </row>
    <row r="65" spans="1:13" s="108" customFormat="1" ht="16.350000000000001" customHeight="1">
      <c r="A65" s="35" t="s">
        <v>192</v>
      </c>
      <c r="B65" s="35"/>
      <c r="C65" s="35"/>
      <c r="D65" s="19"/>
      <c r="E65" s="111">
        <v>28</v>
      </c>
      <c r="F65" s="17"/>
      <c r="G65" s="113">
        <v>-11262337</v>
      </c>
      <c r="H65" s="17"/>
      <c r="I65" s="113">
        <v>-24953913</v>
      </c>
      <c r="J65" s="17"/>
      <c r="K65" s="113">
        <v>-90000000</v>
      </c>
      <c r="L65" s="17"/>
      <c r="M65" s="113">
        <v>-50000000</v>
      </c>
    </row>
    <row r="66" spans="1:13" s="108" customFormat="1" ht="16.350000000000001" customHeight="1">
      <c r="A66" s="35" t="s">
        <v>193</v>
      </c>
      <c r="B66" s="35"/>
      <c r="C66" s="35"/>
      <c r="D66" s="19"/>
      <c r="E66" s="111">
        <v>28</v>
      </c>
      <c r="F66" s="17"/>
      <c r="G66" s="113">
        <v>44000000</v>
      </c>
      <c r="H66" s="17"/>
      <c r="I66" s="113">
        <v>13012455</v>
      </c>
      <c r="J66" s="17"/>
      <c r="K66" s="113">
        <v>30000000</v>
      </c>
      <c r="L66" s="17"/>
      <c r="M66" s="113">
        <v>70000000</v>
      </c>
    </row>
    <row r="67" spans="1:13" s="108" customFormat="1" ht="16.350000000000001" customHeight="1">
      <c r="A67" s="35" t="s">
        <v>194</v>
      </c>
      <c r="B67" s="35"/>
      <c r="D67" s="19"/>
      <c r="E67" s="111">
        <v>28</v>
      </c>
      <c r="F67" s="17"/>
      <c r="G67" s="113">
        <v>-24067000</v>
      </c>
      <c r="H67" s="17"/>
      <c r="I67" s="113">
        <v>-86129820</v>
      </c>
      <c r="J67" s="17"/>
      <c r="K67" s="113">
        <v>-563000000</v>
      </c>
      <c r="L67" s="17"/>
      <c r="M67" s="113">
        <v>-1788000000</v>
      </c>
    </row>
    <row r="68" spans="1:13" s="108" customFormat="1" ht="16.350000000000001" customHeight="1">
      <c r="A68" s="35" t="s">
        <v>195</v>
      </c>
      <c r="B68" s="35"/>
      <c r="D68" s="19"/>
      <c r="E68" s="111">
        <v>28</v>
      </c>
      <c r="F68" s="17"/>
      <c r="G68" s="113">
        <v>34490552</v>
      </c>
      <c r="H68" s="17"/>
      <c r="I68" s="113">
        <v>56549530</v>
      </c>
      <c r="J68" s="17"/>
      <c r="K68" s="113">
        <v>2214000000</v>
      </c>
      <c r="L68" s="17"/>
      <c r="M68" s="113">
        <v>312000000</v>
      </c>
    </row>
    <row r="69" spans="1:13" s="108" customFormat="1" ht="16.350000000000001" customHeight="1">
      <c r="A69" s="35" t="s">
        <v>207</v>
      </c>
      <c r="B69" s="35"/>
      <c r="D69" s="19"/>
      <c r="E69" s="111"/>
      <c r="F69" s="17"/>
      <c r="G69" s="113">
        <v>0</v>
      </c>
      <c r="H69" s="17"/>
      <c r="I69" s="113">
        <v>0</v>
      </c>
      <c r="J69" s="17"/>
      <c r="K69" s="113">
        <v>-2214000000</v>
      </c>
      <c r="L69" s="17"/>
      <c r="M69" s="113">
        <v>0</v>
      </c>
    </row>
    <row r="70" spans="1:13" s="108" customFormat="1" ht="16.350000000000001" customHeight="1">
      <c r="A70" s="35" t="s">
        <v>209</v>
      </c>
      <c r="B70" s="35"/>
      <c r="D70" s="19"/>
      <c r="E70" s="111"/>
      <c r="F70" s="17"/>
      <c r="G70" s="113">
        <v>48546805</v>
      </c>
      <c r="H70" s="17"/>
      <c r="I70" s="113">
        <v>0</v>
      </c>
      <c r="J70" s="17"/>
      <c r="K70" s="113">
        <v>0</v>
      </c>
      <c r="L70" s="17"/>
      <c r="M70" s="113">
        <v>0</v>
      </c>
    </row>
    <row r="71" spans="1:13" s="108" customFormat="1" ht="16.350000000000001" customHeight="1">
      <c r="A71" s="35" t="s">
        <v>235</v>
      </c>
      <c r="B71" s="35"/>
      <c r="C71" s="35"/>
      <c r="D71" s="121"/>
      <c r="E71" s="111">
        <v>11</v>
      </c>
      <c r="G71" s="122">
        <v>-132661684</v>
      </c>
      <c r="I71" s="122">
        <v>-25341531</v>
      </c>
      <c r="K71" s="122">
        <v>-59429797</v>
      </c>
      <c r="M71" s="122">
        <v>0</v>
      </c>
    </row>
    <row r="72" spans="1:13" s="108" customFormat="1" ht="16.350000000000001" customHeight="1">
      <c r="A72" s="35" t="s">
        <v>210</v>
      </c>
      <c r="B72" s="35"/>
      <c r="C72" s="35"/>
      <c r="D72" s="121"/>
      <c r="E72" s="111"/>
      <c r="G72" s="122"/>
      <c r="I72" s="122"/>
      <c r="K72" s="122"/>
      <c r="M72" s="122"/>
    </row>
    <row r="73" spans="1:13" s="108" customFormat="1" ht="16.350000000000001" customHeight="1">
      <c r="A73" s="35"/>
      <c r="B73" s="35" t="s">
        <v>88</v>
      </c>
      <c r="C73" s="35"/>
      <c r="D73" s="121"/>
      <c r="E73" s="111"/>
      <c r="G73" s="122">
        <v>-231084</v>
      </c>
      <c r="I73" s="122">
        <v>0</v>
      </c>
      <c r="K73" s="122">
        <v>0</v>
      </c>
      <c r="M73" s="122">
        <v>0</v>
      </c>
    </row>
    <row r="74" spans="1:13" s="108" customFormat="1" ht="16.350000000000001" customHeight="1">
      <c r="A74" s="48" t="s">
        <v>196</v>
      </c>
      <c r="B74" s="35"/>
      <c r="C74" s="35"/>
      <c r="D74" s="19"/>
      <c r="E74" s="123"/>
      <c r="F74" s="17"/>
      <c r="G74" s="113">
        <v>-1515442611</v>
      </c>
      <c r="I74" s="113">
        <v>-1777926112</v>
      </c>
      <c r="K74" s="113">
        <v>-319608014</v>
      </c>
      <c r="L74" s="113"/>
      <c r="M74" s="113">
        <v>-230779638</v>
      </c>
    </row>
    <row r="75" spans="1:13" s="108" customFormat="1" ht="16.350000000000001" customHeight="1">
      <c r="A75" s="35" t="s">
        <v>173</v>
      </c>
      <c r="B75" s="35"/>
      <c r="C75" s="35"/>
      <c r="D75" s="19"/>
      <c r="E75" s="123"/>
      <c r="F75" s="117"/>
      <c r="G75" s="117">
        <v>467</v>
      </c>
      <c r="H75" s="117"/>
      <c r="I75" s="117">
        <v>0</v>
      </c>
      <c r="J75" s="117"/>
      <c r="K75" s="117">
        <v>467</v>
      </c>
      <c r="L75" s="117"/>
      <c r="M75" s="117">
        <v>0</v>
      </c>
    </row>
    <row r="76" spans="1:13" s="108" customFormat="1" ht="16.350000000000001" customHeight="1">
      <c r="A76" s="48" t="s">
        <v>140</v>
      </c>
      <c r="B76" s="35"/>
      <c r="C76" s="35"/>
      <c r="D76" s="19"/>
      <c r="E76" s="123"/>
      <c r="F76" s="113"/>
      <c r="G76" s="116">
        <v>-10158998</v>
      </c>
      <c r="H76" s="113"/>
      <c r="I76" s="116">
        <v>-11281303</v>
      </c>
      <c r="J76" s="113"/>
      <c r="K76" s="116">
        <v>-5729079</v>
      </c>
      <c r="L76" s="113"/>
      <c r="M76" s="116">
        <v>-6973941</v>
      </c>
    </row>
    <row r="77" spans="1:13" s="108" customFormat="1" ht="10.35" customHeight="1">
      <c r="B77" s="35"/>
      <c r="C77" s="35"/>
      <c r="D77" s="19"/>
      <c r="E77" s="123"/>
      <c r="G77" s="117"/>
      <c r="I77" s="117"/>
      <c r="K77" s="117"/>
      <c r="M77" s="117"/>
    </row>
    <row r="78" spans="1:13" s="108" customFormat="1" ht="16.350000000000001" customHeight="1">
      <c r="A78" s="35" t="s">
        <v>224</v>
      </c>
      <c r="B78" s="48"/>
      <c r="C78" s="112"/>
      <c r="D78" s="19"/>
      <c r="E78" s="112"/>
      <c r="G78" s="124">
        <f>SUM(G65:G76)</f>
        <v>-1566785890</v>
      </c>
      <c r="I78" s="124">
        <f>SUM(I65:I76)</f>
        <v>-1856070694</v>
      </c>
      <c r="K78" s="124">
        <f>SUM(K65:K76)</f>
        <v>-1007766423</v>
      </c>
      <c r="M78" s="124">
        <f>SUM(M65:M76)</f>
        <v>-1693753579</v>
      </c>
    </row>
    <row r="79" spans="1:13" s="108" customFormat="1" ht="10.35" customHeight="1">
      <c r="B79" s="35"/>
      <c r="C79" s="35"/>
      <c r="D79" s="121"/>
      <c r="E79" s="123"/>
      <c r="F79" s="17"/>
    </row>
    <row r="80" spans="1:13" s="11" customFormat="1" ht="16.350000000000001" customHeight="1">
      <c r="A80" s="56" t="s">
        <v>75</v>
      </c>
      <c r="B80" s="35"/>
      <c r="C80" s="112"/>
      <c r="D80" s="19"/>
      <c r="E80" s="112"/>
      <c r="F80" s="108"/>
      <c r="G80" s="108"/>
      <c r="H80" s="108"/>
      <c r="I80" s="108"/>
      <c r="J80" s="108"/>
      <c r="K80" s="108"/>
      <c r="L80" s="108"/>
      <c r="M80" s="108"/>
    </row>
    <row r="81" spans="1:13" s="11" customFormat="1" ht="16.350000000000001" customHeight="1">
      <c r="A81" s="35" t="s">
        <v>76</v>
      </c>
      <c r="B81" s="35"/>
      <c r="C81" s="35"/>
      <c r="D81" s="19"/>
      <c r="E81" s="111">
        <v>17</v>
      </c>
      <c r="F81" s="113"/>
      <c r="G81" s="113">
        <v>2350000000</v>
      </c>
      <c r="H81" s="113"/>
      <c r="I81" s="113">
        <v>700000000</v>
      </c>
      <c r="J81" s="113"/>
      <c r="K81" s="113">
        <v>2350000000</v>
      </c>
      <c r="L81" s="113"/>
      <c r="M81" s="113">
        <v>700000000</v>
      </c>
    </row>
    <row r="82" spans="1:13" s="35" customFormat="1" ht="16.350000000000001" customHeight="1">
      <c r="A82" s="35" t="s">
        <v>77</v>
      </c>
      <c r="D82" s="19"/>
      <c r="E82" s="111">
        <v>17</v>
      </c>
      <c r="F82" s="113"/>
      <c r="G82" s="113">
        <v>-2300000000</v>
      </c>
      <c r="H82" s="113"/>
      <c r="I82" s="113">
        <v>-2250000000</v>
      </c>
      <c r="J82" s="113"/>
      <c r="K82" s="113">
        <v>-2300000000</v>
      </c>
      <c r="L82" s="113"/>
      <c r="M82" s="113">
        <v>-2250000000</v>
      </c>
    </row>
    <row r="83" spans="1:13" s="35" customFormat="1" ht="16.350000000000001" customHeight="1">
      <c r="A83" s="35" t="s">
        <v>238</v>
      </c>
      <c r="D83" s="19"/>
      <c r="E83" s="111"/>
      <c r="F83" s="113"/>
      <c r="G83" s="113">
        <v>0</v>
      </c>
      <c r="H83" s="113"/>
      <c r="I83" s="113">
        <v>2600000000</v>
      </c>
      <c r="J83" s="113"/>
      <c r="K83" s="113">
        <v>0</v>
      </c>
      <c r="L83" s="113"/>
      <c r="M83" s="113">
        <v>2600000000</v>
      </c>
    </row>
    <row r="84" spans="1:13" s="35" customFormat="1" ht="16.350000000000001" customHeight="1">
      <c r="A84" s="35" t="s">
        <v>212</v>
      </c>
      <c r="D84" s="19"/>
      <c r="E84" s="111"/>
      <c r="F84" s="113"/>
      <c r="G84" s="113"/>
      <c r="H84" s="113"/>
      <c r="I84" s="113"/>
      <c r="J84" s="113"/>
      <c r="K84" s="113"/>
      <c r="L84" s="113"/>
      <c r="M84" s="113"/>
    </row>
    <row r="85" spans="1:13" s="35" customFormat="1" ht="16.350000000000001" customHeight="1">
      <c r="B85" s="35" t="s">
        <v>213</v>
      </c>
      <c r="D85" s="19"/>
      <c r="E85" s="111"/>
      <c r="F85" s="113"/>
      <c r="G85" s="113">
        <v>0</v>
      </c>
      <c r="H85" s="113"/>
      <c r="I85" s="113">
        <v>-1000000</v>
      </c>
      <c r="J85" s="113"/>
      <c r="K85" s="113">
        <v>0</v>
      </c>
      <c r="L85" s="113"/>
      <c r="M85" s="113">
        <v>-1000000</v>
      </c>
    </row>
    <row r="86" spans="1:13" s="11" customFormat="1" ht="16.350000000000001" customHeight="1">
      <c r="A86" s="35" t="s">
        <v>236</v>
      </c>
      <c r="B86" s="35"/>
      <c r="C86" s="35"/>
      <c r="D86" s="19"/>
      <c r="E86" s="111">
        <v>17</v>
      </c>
      <c r="F86" s="113"/>
      <c r="G86" s="113">
        <v>3309536924</v>
      </c>
      <c r="H86" s="113"/>
      <c r="I86" s="113">
        <v>2388033379</v>
      </c>
      <c r="J86" s="113"/>
      <c r="K86" s="113">
        <v>3309536924</v>
      </c>
      <c r="L86" s="113"/>
      <c r="M86" s="113">
        <v>2388033379</v>
      </c>
    </row>
    <row r="87" spans="1:13" s="11" customFormat="1" ht="16.350000000000001" customHeight="1">
      <c r="A87" s="35" t="s">
        <v>237</v>
      </c>
      <c r="B87" s="35"/>
      <c r="C87" s="35"/>
      <c r="D87" s="19"/>
      <c r="E87" s="111">
        <v>17</v>
      </c>
      <c r="F87" s="113"/>
      <c r="G87" s="113">
        <v>-4061000</v>
      </c>
      <c r="H87" s="113"/>
      <c r="I87" s="113">
        <v>-2949000</v>
      </c>
      <c r="J87" s="113"/>
      <c r="K87" s="113">
        <v>-4061000</v>
      </c>
      <c r="L87" s="113"/>
      <c r="M87" s="113">
        <v>-2949000</v>
      </c>
    </row>
    <row r="88" spans="1:13" s="11" customFormat="1" ht="16.350000000000001" customHeight="1">
      <c r="A88" s="35" t="s">
        <v>92</v>
      </c>
      <c r="B88" s="35"/>
      <c r="C88" s="35"/>
      <c r="D88" s="19"/>
      <c r="E88" s="111">
        <v>17</v>
      </c>
      <c r="F88" s="113"/>
      <c r="G88" s="113">
        <v>-3120000000</v>
      </c>
      <c r="H88" s="113"/>
      <c r="I88" s="113">
        <v>-2050000000</v>
      </c>
      <c r="J88" s="113"/>
      <c r="K88" s="113">
        <v>-3120000000</v>
      </c>
      <c r="L88" s="113"/>
      <c r="M88" s="113">
        <v>-2050000000</v>
      </c>
    </row>
    <row r="89" spans="1:13" s="35" customFormat="1" ht="16.350000000000001" customHeight="1">
      <c r="A89" s="35" t="s">
        <v>229</v>
      </c>
      <c r="D89" s="121"/>
      <c r="E89" s="111"/>
      <c r="F89" s="12"/>
      <c r="G89" s="113">
        <v>-17620880</v>
      </c>
      <c r="H89" s="12"/>
      <c r="I89" s="113">
        <v>-11090624</v>
      </c>
      <c r="J89" s="12"/>
      <c r="K89" s="113">
        <v>-8751282</v>
      </c>
      <c r="L89" s="12"/>
      <c r="M89" s="113">
        <v>-8519249</v>
      </c>
    </row>
    <row r="90" spans="1:13" s="108" customFormat="1" ht="16.350000000000001" customHeight="1">
      <c r="A90" s="35" t="s">
        <v>228</v>
      </c>
      <c r="B90" s="35"/>
      <c r="C90" s="35"/>
      <c r="D90" s="19"/>
      <c r="E90" s="111"/>
      <c r="F90" s="113"/>
      <c r="G90" s="113">
        <v>-965726412</v>
      </c>
      <c r="H90" s="113"/>
      <c r="I90" s="113">
        <v>-965795008</v>
      </c>
      <c r="J90" s="113"/>
      <c r="K90" s="113">
        <v>-965726412</v>
      </c>
      <c r="L90" s="113"/>
      <c r="M90" s="113">
        <v>-965795008</v>
      </c>
    </row>
    <row r="91" spans="1:13" s="108" customFormat="1" ht="16.350000000000001" customHeight="1">
      <c r="A91" s="35" t="s">
        <v>147</v>
      </c>
      <c r="B91" s="35"/>
      <c r="C91" s="35"/>
      <c r="D91" s="19"/>
      <c r="E91" s="111"/>
      <c r="F91" s="113"/>
      <c r="G91" s="113"/>
      <c r="H91" s="113"/>
      <c r="I91" s="113"/>
      <c r="J91" s="113"/>
      <c r="K91" s="113"/>
      <c r="L91" s="113"/>
      <c r="M91" s="113"/>
    </row>
    <row r="92" spans="1:13" s="108" customFormat="1" ht="16.350000000000001" customHeight="1">
      <c r="A92" s="35"/>
      <c r="B92" s="35" t="s">
        <v>174</v>
      </c>
      <c r="C92" s="35"/>
      <c r="D92" s="19"/>
      <c r="E92" s="111"/>
      <c r="F92" s="113"/>
      <c r="G92" s="113">
        <v>0</v>
      </c>
      <c r="H92" s="113"/>
      <c r="I92" s="113">
        <v>20</v>
      </c>
      <c r="J92" s="113"/>
      <c r="K92" s="113">
        <v>0</v>
      </c>
      <c r="L92" s="113"/>
      <c r="M92" s="113">
        <v>0</v>
      </c>
    </row>
    <row r="93" spans="1:13" s="108" customFormat="1" ht="16.350000000000001" customHeight="1">
      <c r="A93" s="35" t="s">
        <v>227</v>
      </c>
      <c r="B93" s="35"/>
      <c r="C93" s="35"/>
      <c r="D93" s="19"/>
      <c r="E93" s="111"/>
      <c r="F93" s="17"/>
      <c r="G93" s="116">
        <v>-13</v>
      </c>
      <c r="H93" s="17"/>
      <c r="I93" s="116">
        <v>-18</v>
      </c>
      <c r="J93" s="17"/>
      <c r="K93" s="116">
        <v>0</v>
      </c>
      <c r="L93" s="17"/>
      <c r="M93" s="116">
        <v>0</v>
      </c>
    </row>
    <row r="94" spans="1:13" s="108" customFormat="1" ht="10.35" customHeight="1">
      <c r="A94" s="35"/>
      <c r="B94" s="35"/>
      <c r="C94" s="35"/>
      <c r="D94" s="19"/>
      <c r="E94" s="123"/>
      <c r="F94" s="17"/>
      <c r="G94" s="117"/>
      <c r="H94" s="17"/>
      <c r="I94" s="117"/>
      <c r="J94" s="17"/>
      <c r="K94" s="117"/>
      <c r="L94" s="17"/>
      <c r="M94" s="117"/>
    </row>
    <row r="95" spans="1:13" s="108" customFormat="1" ht="16.350000000000001" customHeight="1">
      <c r="A95" s="35" t="s">
        <v>226</v>
      </c>
      <c r="B95" s="48"/>
      <c r="C95" s="35"/>
      <c r="D95" s="19"/>
      <c r="E95" s="112"/>
      <c r="G95" s="116">
        <f>SUM(G81:G93)</f>
        <v>-747871381</v>
      </c>
      <c r="I95" s="116">
        <f>SUM(I81:I93)</f>
        <v>407198749</v>
      </c>
      <c r="K95" s="116">
        <f>SUM(K81:K93)</f>
        <v>-739001770</v>
      </c>
      <c r="M95" s="116">
        <f>SUM(M81:M93)</f>
        <v>409770122</v>
      </c>
    </row>
    <row r="96" spans="1:13" s="108" customFormat="1" ht="10.35" customHeight="1">
      <c r="A96" s="48"/>
      <c r="B96" s="56"/>
      <c r="C96" s="38"/>
      <c r="E96" s="112"/>
      <c r="G96" s="117"/>
      <c r="I96" s="117"/>
      <c r="K96" s="117"/>
      <c r="M96" s="117"/>
    </row>
    <row r="97" spans="1:13" s="108" customFormat="1" ht="16.350000000000001" customHeight="1">
      <c r="A97" s="125" t="s">
        <v>149</v>
      </c>
      <c r="B97" s="125"/>
      <c r="C97" s="38"/>
      <c r="E97" s="112"/>
      <c r="G97" s="117">
        <f>SUM(G47,G78,G95)</f>
        <v>-396105563</v>
      </c>
      <c r="I97" s="117">
        <f>SUM(I47,I78,I95)</f>
        <v>303028903</v>
      </c>
      <c r="K97" s="117">
        <f>SUM(K47,K78,K95)</f>
        <v>231914384</v>
      </c>
      <c r="M97" s="117">
        <f>SUM(M47,M78,M95)</f>
        <v>-434827014</v>
      </c>
    </row>
    <row r="98" spans="1:13" s="108" customFormat="1" ht="16.350000000000001" customHeight="1">
      <c r="A98" s="48" t="s">
        <v>175</v>
      </c>
      <c r="B98" s="48"/>
      <c r="C98" s="38"/>
      <c r="E98" s="112"/>
      <c r="G98" s="117">
        <v>1598056120</v>
      </c>
      <c r="I98" s="117">
        <v>1295368942</v>
      </c>
      <c r="K98" s="117">
        <v>535537312</v>
      </c>
      <c r="M98" s="117">
        <v>970364326</v>
      </c>
    </row>
    <row r="99" spans="1:13" s="108" customFormat="1" ht="16.350000000000001" customHeight="1">
      <c r="A99" s="48" t="s">
        <v>176</v>
      </c>
      <c r="B99" s="48"/>
      <c r="D99" s="19"/>
      <c r="E99" s="112"/>
      <c r="F99" s="11"/>
      <c r="G99" s="126">
        <v>-871821</v>
      </c>
      <c r="H99" s="11"/>
      <c r="I99" s="126">
        <v>-341725</v>
      </c>
      <c r="J99" s="11"/>
      <c r="K99" s="126">
        <v>0</v>
      </c>
      <c r="L99" s="11"/>
      <c r="M99" s="127">
        <v>0</v>
      </c>
    </row>
    <row r="100" spans="1:13" s="108" customFormat="1" ht="10.35" customHeight="1">
      <c r="A100" s="112"/>
      <c r="B100" s="48"/>
      <c r="C100" s="35"/>
      <c r="E100" s="112"/>
    </row>
    <row r="101" spans="1:13" s="108" customFormat="1" ht="16.350000000000001" customHeight="1" thickBot="1">
      <c r="A101" s="56" t="s">
        <v>134</v>
      </c>
      <c r="B101" s="56"/>
      <c r="C101" s="38"/>
      <c r="E101" s="112"/>
      <c r="G101" s="128">
        <f>SUM(G97:G99)</f>
        <v>1201078736</v>
      </c>
      <c r="I101" s="128">
        <f>SUM(I97:I99)</f>
        <v>1598056120</v>
      </c>
      <c r="K101" s="128">
        <f>SUM(K97:K99)</f>
        <v>767451696</v>
      </c>
      <c r="M101" s="128">
        <f>SUM(M97:M99)</f>
        <v>535537312</v>
      </c>
    </row>
    <row r="102" spans="1:13" s="108" customFormat="1" ht="10.35" customHeight="1" thickTop="1">
      <c r="A102" s="112"/>
      <c r="B102" s="35"/>
      <c r="C102" s="38"/>
      <c r="E102" s="112"/>
      <c r="G102" s="117"/>
      <c r="I102" s="117"/>
      <c r="K102" s="117"/>
      <c r="M102" s="117"/>
    </row>
    <row r="103" spans="1:13" s="108" customFormat="1" ht="16.350000000000001" customHeight="1">
      <c r="A103" s="56" t="s">
        <v>78</v>
      </c>
      <c r="B103" s="35"/>
      <c r="C103" s="38"/>
      <c r="E103" s="112"/>
      <c r="G103" s="117"/>
      <c r="I103" s="117"/>
      <c r="K103" s="117"/>
      <c r="M103" s="117"/>
    </row>
    <row r="104" spans="1:13" s="108" customFormat="1" ht="16.350000000000001" customHeight="1">
      <c r="A104" s="48" t="s">
        <v>191</v>
      </c>
      <c r="B104" s="35"/>
      <c r="C104" s="38"/>
      <c r="E104" s="112"/>
      <c r="G104" s="117"/>
      <c r="I104" s="117"/>
      <c r="K104" s="117"/>
      <c r="M104" s="117"/>
    </row>
    <row r="105" spans="1:13" s="108" customFormat="1" ht="16.350000000000001" customHeight="1">
      <c r="A105" s="56"/>
      <c r="B105" s="35" t="s">
        <v>141</v>
      </c>
      <c r="C105" s="38"/>
      <c r="E105" s="112"/>
      <c r="G105" s="117">
        <v>186120501</v>
      </c>
      <c r="I105" s="117">
        <v>211391046</v>
      </c>
      <c r="K105" s="117">
        <v>95054399</v>
      </c>
      <c r="M105" s="117">
        <v>28200580</v>
      </c>
    </row>
    <row r="106" spans="1:13" s="108" customFormat="1" ht="16.350000000000001" customHeight="1">
      <c r="A106" s="48" t="s">
        <v>177</v>
      </c>
      <c r="B106" s="48"/>
      <c r="C106" s="35"/>
      <c r="D106" s="35"/>
      <c r="E106" s="111">
        <v>13</v>
      </c>
      <c r="F106" s="12"/>
      <c r="G106" s="12">
        <v>65145516</v>
      </c>
      <c r="H106" s="12"/>
      <c r="I106" s="12">
        <v>15001833</v>
      </c>
      <c r="J106" s="12"/>
      <c r="K106" s="12">
        <v>44808460</v>
      </c>
      <c r="L106" s="12"/>
      <c r="M106" s="12">
        <v>9122061</v>
      </c>
    </row>
    <row r="107" spans="1:13" s="35" customFormat="1" ht="16.350000000000001" customHeight="1">
      <c r="A107" s="35" t="s">
        <v>225</v>
      </c>
      <c r="D107" s="19"/>
      <c r="E107" s="11"/>
      <c r="F107" s="12"/>
      <c r="G107" s="122">
        <v>329168</v>
      </c>
      <c r="H107" s="12"/>
      <c r="I107" s="122">
        <v>243080</v>
      </c>
      <c r="J107" s="12"/>
      <c r="K107" s="122">
        <v>329168</v>
      </c>
      <c r="L107" s="12"/>
      <c r="M107" s="122">
        <v>243080</v>
      </c>
    </row>
    <row r="108" spans="1:13" s="90" customFormat="1" ht="16.350000000000001" customHeight="1">
      <c r="A108" s="93"/>
      <c r="B108" s="87"/>
      <c r="C108" s="88"/>
      <c r="E108" s="92"/>
      <c r="G108" s="5"/>
      <c r="I108" s="5"/>
      <c r="K108" s="5"/>
      <c r="L108" s="5"/>
      <c r="M108" s="5"/>
    </row>
    <row r="109" spans="1:13" s="90" customFormat="1" ht="14.25" customHeight="1">
      <c r="A109" s="93"/>
      <c r="B109" s="87"/>
      <c r="C109" s="88"/>
      <c r="E109" s="92"/>
      <c r="G109" s="5"/>
      <c r="I109" s="5"/>
      <c r="K109" s="5"/>
      <c r="L109" s="5"/>
      <c r="M109" s="5"/>
    </row>
    <row r="110" spans="1:13" s="90" customFormat="1" ht="11.25" customHeight="1">
      <c r="A110" s="93"/>
      <c r="B110" s="87"/>
      <c r="C110" s="88"/>
      <c r="E110" s="92"/>
      <c r="G110" s="5"/>
      <c r="I110" s="5"/>
      <c r="K110" s="5"/>
      <c r="L110" s="5"/>
      <c r="M110" s="5"/>
    </row>
    <row r="111" spans="1:13" s="90" customFormat="1" ht="22.35" customHeight="1">
      <c r="A111" s="174" t="s">
        <v>124</v>
      </c>
      <c r="B111" s="100"/>
      <c r="C111" s="100"/>
      <c r="D111" s="101"/>
      <c r="E111" s="102"/>
      <c r="F111" s="103"/>
      <c r="G111" s="6"/>
      <c r="H111" s="103"/>
      <c r="I111" s="6"/>
      <c r="J111" s="103"/>
      <c r="K111" s="6"/>
      <c r="L111" s="104"/>
      <c r="M111" s="6"/>
    </row>
  </sheetData>
  <mergeCells count="8">
    <mergeCell ref="G61:I61"/>
    <mergeCell ref="K61:M61"/>
    <mergeCell ref="G6:I6"/>
    <mergeCell ref="K6:M6"/>
    <mergeCell ref="G7:I7"/>
    <mergeCell ref="K7:M7"/>
    <mergeCell ref="G60:I60"/>
    <mergeCell ref="K60:M60"/>
  </mergeCells>
  <pageMargins left="0.8" right="0.5" top="0.5" bottom="0.6" header="0.49" footer="0.4"/>
  <pageSetup paperSize="9" scale="87" firstPageNumber="12" orientation="portrait" useFirstPageNumber="1" horizontalDpi="1200" verticalDpi="1200" r:id="rId1"/>
  <headerFooter>
    <oddFooter>&amp;R&amp;P</oddFooter>
  </headerFooter>
  <rowBreaks count="1" manualBreakCount="1">
    <brk id="54" max="16383" man="1"/>
  </rowBreaks>
  <ignoredErrors>
    <ignoredError sqref="H62 H8 J62 J8 L8 L6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5FE4F298F79C48BCCE07A3BD6209A5" ma:contentTypeVersion="12" ma:contentTypeDescription="Create a new document." ma:contentTypeScope="" ma:versionID="26dbd42957500de8f1f9f0aff4aea05f">
  <xsd:schema xmlns:xsd="http://www.w3.org/2001/XMLSchema" xmlns:xs="http://www.w3.org/2001/XMLSchema" xmlns:p="http://schemas.microsoft.com/office/2006/metadata/properties" xmlns:ns2="4a4b83a7-a888-429b-9425-84872e78e811" xmlns:ns3="942c356a-33a1-4c27-910d-a9cd10ffb101" targetNamespace="http://schemas.microsoft.com/office/2006/metadata/properties" ma:root="true" ma:fieldsID="72ad2ecb8c5fa48d48297251b0f24b1b" ns2:_="" ns3:_="">
    <xsd:import namespace="4a4b83a7-a888-429b-9425-84872e78e811"/>
    <xsd:import namespace="942c356a-33a1-4c27-910d-a9cd10ffb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b83a7-a888-429b-9425-84872e78e8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c356a-33a1-4c27-910d-a9cd10ffb1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88cd69-8927-4ba7-a38e-76d35dcd1fb1}" ma:internalName="TaxCatchAll" ma:showField="CatchAllData" ma:web="942c356a-33a1-4c27-910d-a9cd10ffb1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4b83a7-a888-429b-9425-84872e78e811">
      <Terms xmlns="http://schemas.microsoft.com/office/infopath/2007/PartnerControls"/>
    </lcf76f155ced4ddcb4097134ff3c332f>
    <TaxCatchAll xmlns="942c356a-33a1-4c27-910d-a9cd10ffb101" xsi:nil="true"/>
  </documentManagement>
</p:properties>
</file>

<file path=customXml/itemProps1.xml><?xml version="1.0" encoding="utf-8"?>
<ds:datastoreItem xmlns:ds="http://schemas.openxmlformats.org/officeDocument/2006/customXml" ds:itemID="{B7D6AC45-906F-400E-9039-4E1707D7AC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b83a7-a888-429b-9425-84872e78e811"/>
    <ds:schemaRef ds:uri="942c356a-33a1-4c27-910d-a9cd10ffb1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48A9FC-DAB2-4104-8727-019F2B068E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FF2F2C-36C9-464D-BA55-B998804EBFF6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4a4b83a7-a888-429b-9425-84872e78e811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942c356a-33a1-4c27-910d-a9cd10ffb10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5-7</vt:lpstr>
      <vt:lpstr>8-9</vt:lpstr>
      <vt:lpstr>10</vt:lpstr>
      <vt:lpstr>11</vt:lpstr>
      <vt:lpstr>12-13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 User</dc:creator>
  <cp:lastModifiedBy>Nongluck Amornsathit (TH)</cp:lastModifiedBy>
  <cp:lastPrinted>2026-02-25T09:54:44Z</cp:lastPrinted>
  <dcterms:created xsi:type="dcterms:W3CDTF">2003-01-27T06:39:56Z</dcterms:created>
  <dcterms:modified xsi:type="dcterms:W3CDTF">2026-02-25T09:54:55Z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0x010100015FE4F298F79C48BCCE07A3BD6209A5</vt:lpwstr>
  </property>
  <property fmtid="{D5CDD505-2E9C-101B-9397-08002B2CF9AE}" pid="3" name="MediaServiceImageTags">
    <vt:lpwstr/>
  </property>
</Properties>
</file>