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whagroup-my.sharepoint.com/personal/areet_wha-group_com/Documents/Desktop/FS Year End 2025/"/>
    </mc:Choice>
  </mc:AlternateContent>
  <xr:revisionPtr revIDLastSave="31" documentId="13_ncr:1_{CB678361-1758-4FB5-9C34-FD7FEC615BC7}" xr6:coauthVersionLast="47" xr6:coauthVersionMax="47" xr10:uidLastSave="{D15669FB-F731-4779-B027-758E5FBF2AF5}"/>
  <bookViews>
    <workbookView xWindow="-120" yWindow="-120" windowWidth="29040" windowHeight="15840" xr2:uid="{00000000-000D-0000-FFFF-FFFF00000000}"/>
  </bookViews>
  <sheets>
    <sheet name="6-8" sheetId="1" r:id="rId1"/>
    <sheet name="9-10" sheetId="2" r:id="rId2"/>
    <sheet name="11" sheetId="3" r:id="rId3"/>
    <sheet name="12" sheetId="4" r:id="rId4"/>
    <sheet name="13-15" sheetId="5" r:id="rId5"/>
  </sheets>
  <definedNames>
    <definedName name="_xlnm.Print_Area" localSheetId="4">'13-15'!$A$1:$M$145</definedName>
    <definedName name="_xlnm.Print_Area" localSheetId="0">'6-8'!$A$1:$M$144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0" roundtripDataSignature="AMtx7midqkGHYJf0O8AyBEwqYKT1/51l+g=="/>
    </ext>
  </extLst>
</workbook>
</file>

<file path=xl/calcChain.xml><?xml version="1.0" encoding="utf-8"?>
<calcChain xmlns="http://schemas.openxmlformats.org/spreadsheetml/2006/main">
  <c r="G84" i="5" l="1"/>
  <c r="K84" i="5"/>
  <c r="G119" i="5"/>
  <c r="I119" i="5"/>
  <c r="K119" i="5"/>
  <c r="M119" i="5"/>
  <c r="M84" i="5"/>
  <c r="I84" i="5"/>
  <c r="M42" i="5"/>
  <c r="M49" i="5" s="1"/>
  <c r="I42" i="5"/>
  <c r="I49" i="5" s="1"/>
  <c r="G42" i="5"/>
  <c r="G49" i="5" s="1"/>
  <c r="U19" i="4"/>
  <c r="U16" i="4"/>
  <c r="U18" i="4" s="1"/>
  <c r="U15" i="4"/>
  <c r="U14" i="4"/>
  <c r="K23" i="3"/>
  <c r="K29" i="3" s="1"/>
  <c r="M23" i="3"/>
  <c r="M29" i="3" s="1"/>
  <c r="O23" i="3"/>
  <c r="O29" i="3" s="1"/>
  <c r="U23" i="3"/>
  <c r="U29" i="3" s="1"/>
  <c r="W23" i="3"/>
  <c r="W29" i="3" s="1"/>
  <c r="AC23" i="3"/>
  <c r="AC29" i="3" s="1"/>
  <c r="AA21" i="3"/>
  <c r="AE21" i="3" s="1"/>
  <c r="AA18" i="3"/>
  <c r="AE18" i="3" s="1"/>
  <c r="AA17" i="3"/>
  <c r="AE17" i="3" s="1"/>
  <c r="AA15" i="3"/>
  <c r="AE15" i="3" s="1"/>
  <c r="M74" i="2"/>
  <c r="K74" i="2"/>
  <c r="I74" i="2"/>
  <c r="G74" i="2"/>
  <c r="M68" i="2"/>
  <c r="K68" i="2"/>
  <c r="I68" i="2"/>
  <c r="G68" i="2"/>
  <c r="I48" i="2"/>
  <c r="G48" i="2"/>
  <c r="M39" i="2"/>
  <c r="K39" i="2"/>
  <c r="I39" i="2"/>
  <c r="G39" i="2"/>
  <c r="M16" i="2"/>
  <c r="M24" i="2" s="1"/>
  <c r="M27" i="2" s="1"/>
  <c r="K16" i="2"/>
  <c r="K24" i="2" s="1"/>
  <c r="K27" i="2" s="1"/>
  <c r="I16" i="2"/>
  <c r="I24" i="2" s="1"/>
  <c r="I27" i="2" s="1"/>
  <c r="G16" i="2"/>
  <c r="G24" i="2" s="1"/>
  <c r="G27" i="2" s="1"/>
  <c r="M48" i="2"/>
  <c r="K48" i="2"/>
  <c r="K50" i="2" l="1"/>
  <c r="K52" i="2" s="1"/>
  <c r="G50" i="2"/>
  <c r="G52" i="2" s="1"/>
  <c r="I50" i="2"/>
  <c r="I52" i="2" s="1"/>
  <c r="M121" i="5"/>
  <c r="M126" i="5" s="1"/>
  <c r="G121" i="5"/>
  <c r="G126" i="5" s="1"/>
  <c r="I121" i="5"/>
  <c r="I126" i="5" s="1"/>
  <c r="M50" i="2"/>
  <c r="M52" i="2" s="1"/>
  <c r="G18" i="4" l="1"/>
  <c r="G22" i="4" s="1"/>
  <c r="I18" i="4"/>
  <c r="I22" i="4" s="1"/>
  <c r="K18" i="4"/>
  <c r="K22" i="4" s="1"/>
  <c r="M18" i="4"/>
  <c r="M22" i="4" s="1"/>
  <c r="O18" i="4"/>
  <c r="Q18" i="4"/>
  <c r="Q22" i="4" s="1"/>
  <c r="S18" i="4"/>
  <c r="S22" i="4" s="1"/>
  <c r="AA27" i="3"/>
  <c r="AE27" i="3" s="1"/>
  <c r="AA24" i="3"/>
  <c r="AE24" i="3" s="1"/>
  <c r="Y23" i="3"/>
  <c r="Y29" i="3" s="1"/>
  <c r="S23" i="3"/>
  <c r="S29" i="3" s="1"/>
  <c r="Q23" i="3"/>
  <c r="Q29" i="3" s="1"/>
  <c r="I23" i="3"/>
  <c r="I29" i="3" s="1"/>
  <c r="G23" i="3"/>
  <c r="G29" i="3" s="1"/>
  <c r="M125" i="1"/>
  <c r="M128" i="1" s="1"/>
  <c r="K125" i="1"/>
  <c r="K128" i="1" s="1"/>
  <c r="I125" i="1"/>
  <c r="I128" i="1" s="1"/>
  <c r="G125" i="1"/>
  <c r="G128" i="1" s="1"/>
  <c r="M91" i="1"/>
  <c r="K91" i="1"/>
  <c r="I91" i="1"/>
  <c r="G91" i="1"/>
  <c r="M77" i="1"/>
  <c r="K77" i="1"/>
  <c r="I77" i="1"/>
  <c r="G77" i="1"/>
  <c r="M42" i="1"/>
  <c r="K42" i="1"/>
  <c r="I42" i="1"/>
  <c r="G42" i="1"/>
  <c r="M23" i="1"/>
  <c r="K23" i="1"/>
  <c r="I23" i="1"/>
  <c r="G23" i="1"/>
  <c r="I93" i="1" l="1"/>
  <c r="I130" i="1" s="1"/>
  <c r="M44" i="1"/>
  <c r="K93" i="1"/>
  <c r="K130" i="1" s="1"/>
  <c r="K44" i="1"/>
  <c r="G93" i="1"/>
  <c r="G130" i="1" s="1"/>
  <c r="M93" i="1"/>
  <c r="M130" i="1" s="1"/>
  <c r="G44" i="1"/>
  <c r="I44" i="1"/>
  <c r="K42" i="5"/>
  <c r="K49" i="5" s="1"/>
  <c r="K121" i="5" s="1"/>
  <c r="K126" i="5" s="1"/>
  <c r="A3" i="5" l="1"/>
  <c r="A97" i="5" s="1"/>
  <c r="AA26" i="3"/>
  <c r="AE26" i="3" s="1"/>
  <c r="AA20" i="3"/>
  <c r="A58" i="2"/>
  <c r="A57" i="2"/>
  <c r="A100" i="1"/>
  <c r="A54" i="1"/>
  <c r="AE20" i="3" l="1"/>
  <c r="AE23" i="3" s="1"/>
  <c r="AE29" i="3" s="1"/>
  <c r="AA23" i="3"/>
  <c r="AA29" i="3" s="1"/>
  <c r="A54" i="5"/>
  <c r="U20" i="4" l="1"/>
  <c r="U22" i="4" s="1"/>
  <c r="O22" i="4"/>
</calcChain>
</file>

<file path=xl/sharedStrings.xml><?xml version="1.0" encoding="utf-8"?>
<sst xmlns="http://schemas.openxmlformats.org/spreadsheetml/2006/main" count="450" uniqueCount="253">
  <si>
    <t>บริษัท ดับบลิวเอชเอ คอร์ปอเรชั่น จำกัด (มหาชน)</t>
  </si>
  <si>
    <t>งบการเงินรวม</t>
  </si>
  <si>
    <t>งบการเงินเฉพาะกิจการ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</si>
  <si>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</si>
  <si>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</si>
  <si>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</si>
  <si>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</si>
  <si>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</si>
  <si>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</si>
  <si>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วิธีราคาทุนตัดจำหน่าย</t>
  </si>
  <si>
    <t>ต้นทุนการพัฒนาอสังหาริมทรัพย์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</si>
  <si>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</si>
  <si>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</si>
  <si>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</si>
  <si>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มูลค่ายุติธรรมผ่านกำไรหรือขาดทุน</t>
  </si>
  <si>
    <t>มูลค่ายุติธรรมผ่านกำไรขาดทุนเบ็ดเสร็จอื่น</t>
  </si>
  <si>
    <t>เงินลงทุนในบริษัทร่วม</t>
  </si>
  <si>
    <t>เงินลงทุนในบริษัทย่อย</t>
  </si>
  <si>
    <t>อสังหาริมทรัพย์เพื่อการลงทุน</t>
  </si>
  <si>
    <t>สินทรัพย์ไม่มีตัวตน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</si>
  <si>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</si>
  <si>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</si>
  <si>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</si>
  <si>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</si>
  <si>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</si>
  <si>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หนี้สินและส่วนของเจ้าของ</t>
  </si>
  <si>
    <t>หนี้สินหมุนเวียน</t>
  </si>
  <si>
    <t>รายได้รอการตัดบัญชีที่ถึงกำหนด</t>
  </si>
  <si>
    <t>ชำระภายในหนึ่งปี</t>
  </si>
  <si>
    <t>หนี้สินตามสัญญาเช่าส่วนที่ถึงกำหนด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</si>
  <si>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</si>
  <si>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</si>
  <si>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</si>
  <si>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รายได้รอการตัดบัญชี</t>
  </si>
  <si>
    <t>หนี้สินตามสัญญาเช่า</t>
  </si>
  <si>
    <t>เงินมัดจำจากสัญญาเช่าระยะยาว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</si>
  <si>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</si>
  <si>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</si>
  <si>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</si>
  <si>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</si>
  <si>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</si>
  <si>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</si>
  <si>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</si>
  <si>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 จำนวน 15,677,730,186 หุ้น</t>
  </si>
  <si>
    <t>มูลค่าที่ตราไว้ หุ้นละ 0.10 บาท</t>
  </si>
  <si>
    <t>ทุนที่ออกและชำระแล้ว</t>
  </si>
  <si>
    <t xml:space="preserve">หุ้นสามัญ จำนวน 14,946,834,679 หุ้น </t>
  </si>
  <si>
    <t>มูลค่าที่ได้รับชำระแล้ว หุ้นละ 0.10 บาท</t>
  </si>
  <si>
    <t>ส่วนเกินมูลค่าหุ้นสามัญ</t>
  </si>
  <si>
    <t>ส่วนเกินทุนจากการแลกหุ้น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</si>
  <si>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</si>
  <si>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</si>
  <si>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</si>
  <si>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</si>
  <si>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</si>
  <si>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</si>
  <si>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</si>
  <si>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</si>
  <si>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</si>
  <si>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รายได้จากการให้เช่าและบริการ</t>
  </si>
  <si>
    <t>รายได้จากการขายอสังหาริมทรัพย์</t>
  </si>
  <si>
    <t>รายได้จากการขายสินค้า</t>
  </si>
  <si>
    <t>ต้นทุนจากการให้เช่าและบริการ</t>
  </si>
  <si>
    <t>ต้นทุนจากการขายอสังหาริมทรัพย์</t>
  </si>
  <si>
    <t>ต้นทุนจากการขายสินค้า</t>
  </si>
  <si>
    <t>กำไรขั้นต้น</t>
  </si>
  <si>
    <t>รายได้อื่น</t>
  </si>
  <si>
    <t>ค่าใช้จ่ายในการบริหาร</t>
  </si>
  <si>
    <t>ต้นทุนทางการเงิน</t>
  </si>
  <si>
    <t>ส่วนแบ่งกำไรจากบริษัทร่วมและการร่วมค้า</t>
  </si>
  <si>
    <t>กำไรก่อนภาษีเงินได้</t>
  </si>
  <si>
    <t>กำไรสำหรับปี</t>
  </si>
  <si>
    <t>กำไรขาดทุนเบ็ดเสร็จอื่น</t>
  </si>
  <si>
    <t>รายการที่จะไม่จัดประเภทรายการใหม่เข้าไปไว้</t>
  </si>
  <si>
    <t>ในกำไรหรือขาดทุนในภายหลัง</t>
  </si>
  <si>
    <t>การเปลี่ยนแปลงในมูลค่ายุติธรรมของสินทรัพย์ทางการเงิน</t>
  </si>
  <si>
    <t>ที่วัดมูลค่าด้วยมูลค่ายุติธรรมผ่านกำไรขาดทุนเบ็ดเสร็จอื่น</t>
  </si>
  <si>
    <t>ภาษีเงินได้ของรายการที่จะไม่จัดประเภทรายการใหม่</t>
  </si>
  <si>
    <t>เข้าไปไว้ในกำไรหรือขาดทุนในภายหลัง</t>
  </si>
  <si>
    <t>รวมรายการที่จะไม่จัดประเภทรายการใหม่</t>
  </si>
  <si>
    <t>รายการที่จะจัดประเภทรายการใหม่เข้าไปไว้</t>
  </si>
  <si>
    <t>ผลต่างของอัตราแลกเปลี่ยนจากการแปลงค่างบการเงิน</t>
  </si>
  <si>
    <t>บริษัทร่วมและการร่วมค้าตามวิธีส่วนได้เสีย</t>
  </si>
  <si>
    <t>รวมรายการที่จะจัดประเภทรายการใหม่</t>
  </si>
  <si>
    <t>กำไรเบ็ดเสร็จรวมสำหรับปี</t>
  </si>
  <si>
    <t>การแบ่งปันกำไร</t>
  </si>
  <si>
    <t>ส่วนของผู้เป็นเจ้าของของบริษัทใหญ่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</si>
  <si>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</si>
  <si>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</si>
  <si>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</si>
  <si>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</si>
  <si>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การวัดมูลค่าใหม่</t>
  </si>
  <si>
    <t>การวัดมูลค่าสินทรัพย์</t>
  </si>
  <si>
    <t>การเปลี่ยนแปลง</t>
  </si>
  <si>
    <t>รวม</t>
  </si>
  <si>
    <t>จัดสรรแล้ว -</t>
  </si>
  <si>
    <t>ของภาระผูกพัน</t>
  </si>
  <si>
    <t>ทางการเงินด้วย</t>
  </si>
  <si>
    <t>เบ็ดเสร็จอื่นของ</t>
  </si>
  <si>
    <t>ส่วนได้เสีย</t>
  </si>
  <si>
    <t>ส่วนของผู้เป็น</t>
  </si>
  <si>
    <t>ทุนที่ออกและ</t>
  </si>
  <si>
    <t>ส่วนเกินมูลค่า</t>
  </si>
  <si>
    <t>ส่วนเกินทุน</t>
  </si>
  <si>
    <t>ทุนสำรองตาม</t>
  </si>
  <si>
    <t>การแปลงค่า</t>
  </si>
  <si>
    <t>ผลประโยชน์</t>
  </si>
  <si>
    <t>มูลค่ายุติธรรมผ่าน</t>
  </si>
  <si>
    <t>บริษัทร่วมและ</t>
  </si>
  <si>
    <t>ของบริษัทใหญ่</t>
  </si>
  <si>
    <t>เจ้าของของ</t>
  </si>
  <si>
    <t>ที่ไม่มีอำนาจ</t>
  </si>
  <si>
    <t>รวมส่วนของ</t>
  </si>
  <si>
    <t>ชำระแล้ว</t>
  </si>
  <si>
    <t>หุ้นสามัญ</t>
  </si>
  <si>
    <t>จากการแลกหุ้น</t>
  </si>
  <si>
    <t>กฎหมาย</t>
  </si>
  <si>
    <t>งบการเงิน</t>
  </si>
  <si>
    <t>พนักงาน</t>
  </si>
  <si>
    <t>การร่วมค้า</t>
  </si>
  <si>
    <t>ในบริษัทย่อย</t>
  </si>
  <si>
    <t>บริษัทใหญ่</t>
  </si>
  <si>
    <t>ควบคุม</t>
  </si>
  <si>
    <t>เจ้าของ</t>
  </si>
  <si>
    <t>การเปลี่ยนแปลงส่วนได้เสียของ</t>
  </si>
  <si>
    <t>บริษัทใหญ่ในบริษัทย่อย</t>
  </si>
  <si>
    <t>เงินปันผลจ่าย</t>
  </si>
  <si>
    <t>เงินปันผลจ่ายจากบริษัทย่อยแก่</t>
  </si>
  <si>
    <t>กำไร (ขาดทุน) เบ็ดเสร็จรวมสำหรับปี</t>
  </si>
  <si>
    <t>ผลประโยชน์พนักงาน</t>
  </si>
  <si>
    <t>งบกระแสเงินสด</t>
  </si>
  <si>
    <t>กระแสเงินสดจากกิจกรรมดำเนินงาน</t>
  </si>
  <si>
    <t>รายการปรับปรุง</t>
  </si>
  <si>
    <t xml:space="preserve">ค่าเสื่อมราคา </t>
  </si>
  <si>
    <t xml:space="preserve">ค่าตัดจำหน่าย </t>
  </si>
  <si>
    <t>ที่วัดมูลค่าด้วยมูลค่ายุติธรรมผ่านกำไรหรือขาดทุน</t>
  </si>
  <si>
    <t>รายได้ดอกเบี้ย</t>
  </si>
  <si>
    <t>รายได้เงินปันผล</t>
  </si>
  <si>
    <t>การเปลี่ยนแปลงของสินทรัพย์และหนี้สินในการดำเนินงาน</t>
  </si>
  <si>
    <t>จ่ายผลประโยชน์พนักงาน</t>
  </si>
  <si>
    <t>กระแสเงินสดจากการดำเนินงาน</t>
  </si>
  <si>
    <t>ดอกเบี้ยรับ</t>
  </si>
  <si>
    <t>ดอกเบี้ยจ่าย</t>
  </si>
  <si>
    <t>เงินปันผลรับ</t>
  </si>
  <si>
    <t>ภาษีเงินได้รับคืน</t>
  </si>
  <si>
    <t>ภาษีเงินได้จ่าย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</si>
  <si>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</si>
  <si>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</si>
  <si>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เงินสดจ่ายเพื่อซื้อสินทรัพย์ทางการเงิน</t>
  </si>
  <si>
    <t>ที่วัดมูลค่าด้วยวิธีราคาทุนตัดจำหน่าย</t>
  </si>
  <si>
    <t>เงินสดรับจากการจำหน่ายส่วนได้เสียในการร่วมค้า</t>
  </si>
  <si>
    <t>เงินสดจ่ายเพื่อซื้ออสังหาริมทรัพย์เพื่อการลงทุน</t>
  </si>
  <si>
    <t>ดอกเบี้ยจ่ายที่ถือเป็นอสังหาริมทรัพย์เพื่อการลงทุน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</si>
  <si>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</si>
  <si>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</si>
  <si>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 xml:space="preserve">กระแสเงินสดจากกิจกรรมจัดหาเงิน </t>
  </si>
  <si>
    <t>เงินสดรับจากหุ้นกู้</t>
  </si>
  <si>
    <t>เงินสดจ่ายในการออกหุ้นกู้</t>
  </si>
  <si>
    <t>เงินสดจ่ายคืนหุ้นกู้</t>
  </si>
  <si>
    <t>เงินสดจ่ายคืนหนี้สินตามสัญญาเช่า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</si>
  <si>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</si>
  <si>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เงินสดและรายการเทียบเท่าเงินสดต้นปี</t>
  </si>
  <si>
    <t>ผลกระทบจากอัตราแลกเปลี่ยนของเงินสดและ</t>
  </si>
  <si>
    <t>รายการเทียบเท่าเงินสด</t>
  </si>
  <si>
    <t>เงินสดและรายการเทียบเท่าเงินสดสิ้นปี</t>
  </si>
  <si>
    <t>รายการที่มิใช่เงินสด</t>
  </si>
  <si>
    <t>เจ้าหนี้จากการซื้ออสังหาริมทรัพย์เพื่อการลงทุน</t>
  </si>
  <si>
    <t>เจ้าหนี้จากการซื้อที่ดิน อาคารและอุปกรณ์</t>
  </si>
  <si>
    <t>เงินปันผลค้างจ่าย</t>
  </si>
  <si>
    <t>เงินสดจ่ายให้กู้ยืมระยะสั้นแก่กิจการที่เกี่ยวข้องกัน</t>
  </si>
  <si>
    <t>เงินสดรับคืนจากการให้กู้ยืมระยะสั้นแก่กิจการที่เกี่ยวข้องกัน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</si>
  <si>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</si>
  <si>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เงินสดรับคืนจากการให้กู้ยืมระยะยาวแก่กิจการที่เกี่ยวข้องกัน</t>
  </si>
  <si>
    <t>เงินฝากธนาคารที่มีข้อจำกัดในการเบิกถอน</t>
  </si>
  <si>
    <t>เงินสดรับจากส่วนได้เสียที่ไม่มีอำนาจควบคุม</t>
  </si>
  <si>
    <t>เงินปันผลจ่ายจากบริษัทย่อย</t>
  </si>
  <si>
    <t>แก่ส่วนได้เสียที่ไม่มีอำนาจควบคุม</t>
  </si>
  <si>
    <t>สิ่งตอบแทนที่จะจ่ายในอนาคตจากการซื้อธุรกิจ</t>
  </si>
  <si>
    <t>(กำไร) ขาดทุนจากอัตราแลกเปลี่ยน</t>
  </si>
  <si>
    <t>ขาดทุนจากการตัดจำหน่ายอสังหาริมทรัพย์เพื่อการลงทุน</t>
  </si>
  <si>
    <t>เงินให้กู้ระยะสั้นแก่กิจการที่เกี่ยวข้องกัน</t>
  </si>
  <si>
    <t>เงินให้กู้ระยะยาวแก่กิจการที่เกี่ยวข้องกัน</t>
  </si>
  <si>
    <t>เงินกู้ระยะสั้นจากกิจการที่เกี่ยวข้องกัน</t>
  </si>
  <si>
    <t>เงินสดรับจากเงินกู้ระยะสั้น</t>
  </si>
  <si>
    <t>เงินสดจ่ายค่าธรรมเนียมเงินกู้ระยะสั้น</t>
  </si>
  <si>
    <t>เงินสดจ่ายคืนเงินกู้ระยะสั้นจากกิจการที่เกี่ยวข้องกัน</t>
  </si>
  <si>
    <t>เงินสดรับจากเงินกู้ระยะยาว</t>
  </si>
  <si>
    <t>เงินสดจ่ายค่าธรรมเนียมเงินกู้ระยะยาว</t>
  </si>
  <si>
    <t>เงินสดจ่ายคืนเงินกู้ระยะยาว</t>
  </si>
  <si>
    <t>เงินสดจ่ายคืนเงินกู้ระยะสั้น</t>
  </si>
  <si>
    <t>สินทรัพย์อนุพันธ์ทางการเงิน</t>
  </si>
  <si>
    <t>หนี้สินอนุพันธ์ทางการเงิน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</si>
  <si>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</si>
  <si>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พ.ศ. 2567</t>
  </si>
  <si>
    <t>ยอดคงเหลือ ณ สิ้นปี พ.ศ. 2567</t>
  </si>
  <si>
    <t>ลูกหนี้การค้าและลูกหนี้หมุนเวียนอื่น สุทธิ</t>
  </si>
  <si>
    <t>ส่วนได้เสียในการร่วมค้า สุทธิ</t>
  </si>
  <si>
    <t>อสังหาริมทรัพย์เพื่อการลงทุน สุทธิ</t>
  </si>
  <si>
    <t>สินทรัพย์ภาษีเงินได้รอการตัดบัญชี สุทธิ</t>
  </si>
  <si>
    <t>เงินกู้ระยะสั้น สุทธิ</t>
  </si>
  <si>
    <t>เจ้าหนี้การค้าและเจ้าหนี้หมุนเวียนอื่น</t>
  </si>
  <si>
    <t>เงินกู้ระยะยาวที่ถึงกำหนดชำระภายในหนึ่งปี สุทธิ</t>
  </si>
  <si>
    <t>หุ้นกู้ที่ถึงกำหนดชำระภายในหนึ่งปี สุทธิ</t>
  </si>
  <si>
    <t>ภาษีเงินได้นิติบุคคลค้างจ่าย</t>
  </si>
  <si>
    <t>เงินกู้ระยะยาว สุทธิ</t>
  </si>
  <si>
    <t>หุ้นกู้ สุทธิ</t>
  </si>
  <si>
    <t>หนี้สินภาษีเงินได้รอการตัดบัญชี สุทธิ</t>
  </si>
  <si>
    <t>งบฐานะการเงิน</t>
  </si>
  <si>
    <t>งบการเปลี่ยนแปลงส่วนของเจ้าของ</t>
  </si>
  <si>
    <t>ขาดทุนจากการตัดจำหน่ายสินทรัพย์</t>
  </si>
  <si>
    <t>ลูกหนี้การค้าและลูกหนี้หมุนเวียนอื่น</t>
  </si>
  <si>
    <t>เงินสดรับจากสินทรัพย์ทางการเงินที่วัดมูลค่าด้วย</t>
  </si>
  <si>
    <t>ราคาทุนตัดจำหน่ายที่ถือไว้จนครบกำหนด</t>
  </si>
  <si>
    <t>เงินสดจ่ายเพื่อลงทุนในส่วนได้เสียในการร่วมค้า</t>
  </si>
  <si>
    <t>เงินสดรับคืนจากการลงทุนในส่วนได้เสียในการร่วมค้า</t>
  </si>
  <si>
    <t>การลงทุนเพิ่มในบริษัทย่อยโดยการหักกลบกับ</t>
  </si>
  <si>
    <t>เงินให้กู้ระยะสั้นและดอกเบี้ยค้างรับแก่กิจการที่เกี่ยวข้องกัน</t>
  </si>
  <si>
    <t>เงินสดสุทธิใช้ไปในกิจกรรมลงทุน</t>
  </si>
  <si>
    <t>เงินสดสุทธิได้มาจาก (ใช้ไปใน) กิจกรรมจัดหาเงิน</t>
  </si>
  <si>
    <t>ค่าใช้จ่ายในการขาย</t>
  </si>
  <si>
    <t>กำไร (ขาดทุน) เบ็ดเสร็จอื่น</t>
  </si>
  <si>
    <t>ผลต่างของอัตรา</t>
  </si>
  <si>
    <t>แลกเปลี่ยนจาก</t>
  </si>
  <si>
    <t>ที่ดิน อาคารและอุปกรณ์ สุทธิ</t>
  </si>
  <si>
    <t>สินทรัพย์สิทธิการใช้และหนี้สินตามสัญญาเช่า</t>
  </si>
  <si>
    <t>ส่วนแบ่งขาดทุนเบ็ดเสร็จอื่นของ</t>
  </si>
  <si>
    <t xml:space="preserve">กรรมการ  _________________________________            กรรมการ  _________________________________ </t>
  </si>
  <si>
    <t>อสังหาริมทรัพย์เพื่อขาย</t>
  </si>
  <si>
    <t>ณ วันที่ 31 ธันวาคม พ.ศ. 2568</t>
  </si>
  <si>
    <t>พ.ศ. 2568</t>
  </si>
  <si>
    <t>สำหรับปีสิ้นสุดวันที่ 31 ธันวาคม พ.ศ. 2568</t>
  </si>
  <si>
    <t>ยอดคงเหลือ ณ สิ้นปี พ.ศ. 2568</t>
  </si>
  <si>
    <t>ยอดคงเหลือ ณ ต้นปี พ.ศ. 2567</t>
  </si>
  <si>
    <t>การวัดมูลค่าใหม่ของภาระผูกพันผลประโยชน์พนักงาน</t>
  </si>
  <si>
    <t>ส่วนแบ่งขาดทุน</t>
  </si>
  <si>
    <t>ขาดทุนจากการจำหน่ายสินทรัพย์ทางการเงิน</t>
  </si>
  <si>
    <t>(กำไร) ขาดทุนจากการจำหน่ายอุปกรณ์</t>
  </si>
  <si>
    <t>เงินสดรับจากการขายสินทรัพย์ทางการเงิน</t>
  </si>
  <si>
    <t>เงินสดรับจากการลดทุนของสินทรัพย์ทางการเงิน</t>
  </si>
  <si>
    <t>เงินสดรับจากการปรับปรุงส่วนแบ่งกำไรจากการร่วมค้า</t>
  </si>
  <si>
    <t>การโอนเปลี่ยนประเภทอสังหาริมทรัพย์เพื่อการลงทุน</t>
  </si>
  <si>
    <t>ไปที่ดิน อาคารและอุปกรณ์</t>
  </si>
  <si>
    <t>การยกเลิกสินทรัพย์สิทธิการใช้และหนี้สินตามสัญญาเช่า</t>
  </si>
  <si>
    <t>การโอนต้นทุนพัฒนาอสังหาริมทรัพย์ไป</t>
  </si>
  <si>
    <t>รายได้ (ค่าใช้จ่าย) ภาษีเงินได้</t>
  </si>
  <si>
    <t>อสังหาริมทรัพย์เพื่อการขาย</t>
  </si>
  <si>
    <t>กำไร (ขาดทุน) เบ็ดเสร็จอื่นสำหรับปี - สุทธิจากภาษี</t>
  </si>
  <si>
    <t>ขาดทุนอื่น สุทธิ</t>
  </si>
  <si>
    <t>(กำไร) ขาดทุนจากการจำหน่ายส่วนได้เสียในการร่วมค้า</t>
  </si>
  <si>
    <t>19, 32</t>
  </si>
  <si>
    <t>เงินสดจ่ายเพื่อลงทุนในเงินลงทุนในบริษัทย่อย</t>
  </si>
  <si>
    <t>10, 27</t>
  </si>
  <si>
    <t>ผลขาดทุนด้านเครดิตที่คาดว่าจะเกิดขึ้นของสินทรัพย์ทางการเงิน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</si>
</sst>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\(#,##0\);&quot;-&quot;"/>
    <numFmt numFmtId="165" formatCode="#,##0;\(#,##0\)"/>
    <numFmt numFmtId="166" formatCode="_(* #,##0_);_(* \(#,##0\);_(* &quot;-&quot;_)\ \ \ \ \ ;_(@_)"/>
    <numFmt numFmtId="167" formatCode="#,##0;\(#,##0\);\-"/>
    <numFmt numFmtId="168" formatCode="#,##0.0000;\(#,##0.0000\);\-"/>
    <numFmt numFmtId="169" formatCode="0.000"/>
    <numFmt numFmtId="170" formatCode="#,##0.00;\(#,##0.00\);&quot;-&quot;"/>
    <numFmt numFmtId="171" formatCode="_(* #,##0_);_(* \(#,##0\);_(* &quot;-&quot;??_);_(@_)"/>
  </numFmts>
  <fonts count="18" x14ac:knownFonts="1">
    <font>
      <sz val="11"/>
      <color rgb="FF000000"/>
      <name val="Calibri"/>
      <scheme val="minor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2"/>
      <color rgb="FF000000"/>
      <name val="Browallia New"/>
      <family val="2"/>
    </font>
    <font>
      <sz val="12"/>
      <color theme="1"/>
      <name val="Browallia New"/>
      <family val="2"/>
    </font>
    <font>
      <sz val="11"/>
      <color theme="1"/>
      <name val="Browallia New"/>
      <family val="2"/>
    </font>
    <font>
      <b/>
      <sz val="11"/>
      <color theme="1"/>
      <name val="Browallia New"/>
      <family val="2"/>
    </font>
    <font>
      <sz val="13"/>
      <color rgb="FF000000"/>
      <name val="Browallia New"/>
      <family val="2"/>
    </font>
    <font>
      <sz val="11"/>
      <name val="Browallia New"/>
      <family val="2"/>
    </font>
    <font>
      <sz val="13"/>
      <name val="Browallia New"/>
      <family val="2"/>
    </font>
    <font>
      <b/>
      <sz val="11"/>
      <color rgb="FF000000"/>
      <name val="Browallia New"/>
      <family val="2"/>
    </font>
    <font>
      <sz val="11"/>
      <color rgb="FF000000"/>
      <name val="Calibri"/>
      <family val="2"/>
      <scheme val="minor"/>
    </font>
    <font>
      <b/>
      <sz val="13"/>
      <name val="Browallia New"/>
      <family val="2"/>
    </font>
    <font>
      <i/>
      <sz val="13"/>
      <name val="Browallia New"/>
      <family val="2"/>
    </font>
    <font>
      <sz val="11"/>
      <color rgb="FF000000"/>
      <name val="Browallia New"/>
      <family val="2"/>
    </font>
    <font>
      <sz val="10"/>
      <name val="Arial"/>
      <family val="2"/>
    </font>
    <font>
      <sz val="13"/>
      <color theme="3"/>
      <name val="Browallia New"/>
      <family val="2"/>
    </font>
    <font>
      <b/>
      <sz val="13"/>
      <color rgb="FF000000"/>
      <name val="Browallia Ne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/>
    <xf numFmtId="0" fontId="15" fillId="0" borderId="2"/>
  </cellStyleXfs>
  <cellXfs count="162">
    <xf numFmtId="0" fontId="0" fillId="0" borderId="0" xfId="0"/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 vertical="center"/>
    </xf>
    <xf numFmtId="38" fontId="12" fillId="0" borderId="0" xfId="0" applyNumberFormat="1" applyFont="1" applyAlignment="1">
      <alignment vertical="center"/>
    </xf>
    <xf numFmtId="38" fontId="9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vertical="center"/>
    </xf>
    <xf numFmtId="164" fontId="9" fillId="0" borderId="0" xfId="0" applyNumberFormat="1" applyFont="1" applyAlignment="1">
      <alignment vertical="center"/>
    </xf>
    <xf numFmtId="0" fontId="9" fillId="0" borderId="0" xfId="0" applyFont="1"/>
    <xf numFmtId="164" fontId="9" fillId="0" borderId="3" xfId="0" applyNumberFormat="1" applyFont="1" applyBorder="1" applyAlignment="1">
      <alignment vertical="center"/>
    </xf>
    <xf numFmtId="164" fontId="9" fillId="0" borderId="4" xfId="0" applyNumberFormat="1" applyFont="1" applyBorder="1" applyAlignment="1">
      <alignment horizontal="right" vertical="center"/>
    </xf>
    <xf numFmtId="10" fontId="9" fillId="0" borderId="0" xfId="1" applyNumberFormat="1" applyFont="1" applyFill="1" applyAlignment="1">
      <alignment horizontal="right" vertical="center"/>
    </xf>
    <xf numFmtId="165" fontId="9" fillId="0" borderId="0" xfId="0" applyNumberFormat="1" applyFont="1"/>
    <xf numFmtId="37" fontId="9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horizontal="center" vertical="center"/>
    </xf>
    <xf numFmtId="38" fontId="13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 wrapText="1"/>
    </xf>
    <xf numFmtId="164" fontId="9" fillId="0" borderId="8" xfId="0" applyNumberFormat="1" applyFont="1" applyBorder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38" fontId="2" fillId="0" borderId="1" xfId="0" applyNumberFormat="1" applyFont="1" applyBorder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vertical="center" wrapText="1"/>
    </xf>
    <xf numFmtId="38" fontId="2" fillId="0" borderId="8" xfId="0" applyNumberFormat="1" applyFont="1" applyBorder="1" applyAlignment="1">
      <alignment vertical="center"/>
    </xf>
    <xf numFmtId="38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0" applyNumberFormat="1" applyFont="1" applyBorder="1" applyAlignment="1">
      <alignment horizontal="right" vertical="center"/>
    </xf>
    <xf numFmtId="166" fontId="9" fillId="0" borderId="0" xfId="0" applyNumberFormat="1" applyFont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64" fontId="9" fillId="0" borderId="2" xfId="0" applyNumberFormat="1" applyFont="1" applyBorder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7" fontId="9" fillId="0" borderId="2" xfId="0" applyNumberFormat="1" applyFont="1" applyBorder="1" applyAlignment="1">
      <alignment horizontal="center" vertical="center"/>
    </xf>
    <xf numFmtId="167" fontId="9" fillId="0" borderId="3" xfId="0" applyNumberFormat="1" applyFont="1" applyBorder="1" applyAlignment="1">
      <alignment horizontal="right" vertical="center"/>
    </xf>
    <xf numFmtId="167" fontId="9" fillId="0" borderId="2" xfId="0" applyNumberFormat="1" applyFont="1" applyBorder="1" applyAlignment="1">
      <alignment horizontal="right" vertical="center"/>
    </xf>
    <xf numFmtId="165" fontId="12" fillId="0" borderId="0" xfId="0" applyNumberFormat="1" applyFont="1" applyAlignment="1">
      <alignment vertical="center"/>
    </xf>
    <xf numFmtId="37" fontId="9" fillId="0" borderId="1" xfId="0" applyNumberFormat="1" applyFont="1" applyBorder="1" applyAlignment="1">
      <alignment horizontal="center" vertical="center"/>
    </xf>
    <xf numFmtId="37" fontId="9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center" vertical="center"/>
    </xf>
    <xf numFmtId="164" fontId="12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168" fontId="12" fillId="0" borderId="0" xfId="0" applyNumberFormat="1" applyFont="1" applyAlignment="1">
      <alignment horizontal="right" vertical="center"/>
    </xf>
    <xf numFmtId="168" fontId="9" fillId="0" borderId="4" xfId="0" applyNumberFormat="1" applyFont="1" applyBorder="1" applyAlignment="1">
      <alignment horizontal="right" vertical="center"/>
    </xf>
    <xf numFmtId="168" fontId="12" fillId="0" borderId="0" xfId="0" applyNumberFormat="1" applyFont="1" applyAlignment="1">
      <alignment horizontal="center" vertical="center"/>
    </xf>
    <xf numFmtId="169" fontId="9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 wrapText="1"/>
    </xf>
    <xf numFmtId="164" fontId="6" fillId="0" borderId="0" xfId="0" applyNumberFormat="1" applyFont="1" applyAlignment="1">
      <alignment horizontal="right" vertical="center"/>
    </xf>
    <xf numFmtId="0" fontId="7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38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top"/>
    </xf>
    <xf numFmtId="164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38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/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 wrapText="1"/>
    </xf>
    <xf numFmtId="164" fontId="2" fillId="0" borderId="7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4" fontId="2" fillId="0" borderId="4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167" fontId="2" fillId="0" borderId="2" xfId="0" applyNumberFormat="1" applyFont="1" applyBorder="1" applyAlignment="1">
      <alignment horizontal="right" vertical="center"/>
    </xf>
    <xf numFmtId="171" fontId="2" fillId="0" borderId="2" xfId="0" applyNumberFormat="1" applyFont="1" applyBorder="1" applyAlignment="1">
      <alignment horizontal="right" vertical="center" wrapText="1"/>
    </xf>
    <xf numFmtId="171" fontId="2" fillId="0" borderId="0" xfId="0" applyNumberFormat="1" applyFont="1" applyAlignment="1">
      <alignment horizontal="right" vertical="center"/>
    </xf>
    <xf numFmtId="171" fontId="2" fillId="0" borderId="0" xfId="0" applyNumberFormat="1" applyFont="1" applyAlignment="1">
      <alignment horizontal="right" vertical="center" wrapText="1"/>
    </xf>
    <xf numFmtId="0" fontId="14" fillId="0" borderId="0" xfId="0" applyFont="1"/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vertical="center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0" xfId="0" applyNumberFormat="1" applyFont="1" applyAlignment="1">
      <alignment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0" fontId="9" fillId="0" borderId="0" xfId="1" applyNumberFormat="1" applyFont="1"/>
    <xf numFmtId="164" fontId="9" fillId="0" borderId="0" xfId="0" applyNumberFormat="1" applyFont="1"/>
    <xf numFmtId="164" fontId="16" fillId="0" borderId="2" xfId="0" applyNumberFormat="1" applyFont="1" applyBorder="1" applyAlignment="1">
      <alignment horizontal="right" vertical="center"/>
    </xf>
    <xf numFmtId="164" fontId="16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right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165" fontId="9" fillId="0" borderId="0" xfId="0" applyNumberFormat="1" applyFont="1" applyAlignment="1">
      <alignment horizontal="center"/>
    </xf>
    <xf numFmtId="0" fontId="9" fillId="0" borderId="0" xfId="0" applyFont="1"/>
    <xf numFmtId="0" fontId="9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1" fillId="0" borderId="3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0" fontId="8" fillId="0" borderId="5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9" fillId="0" borderId="5" xfId="0" applyFont="1" applyBorder="1"/>
    <xf numFmtId="0" fontId="1" fillId="0" borderId="2" xfId="0" applyFont="1" applyBorder="1" applyAlignment="1">
      <alignment vertical="center" wrapText="1"/>
    </xf>
  </cellXfs>
  <cellStyles count="3">
    <cellStyle name="Normal" xfId="0" builtinId="0"/>
    <cellStyle name="Normal - Style1 2" xfId="2" xr:uid="{BA85DB0C-8E8F-45A2-B439-CA154EAD1970}"/>
    <cellStyle name="Percent" xfId="1" builtinId="5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O144"/>
  <sheetViews>
    <sheetView tabSelected="1" zoomScaleNormal="100" zoomScaleSheetLayoutView="85" workbookViewId="0">
      <selection activeCell="A137" sqref="A137:XFD137"/>
    </sheetView>
  </sheetViews>
  <sheetFormatPr defaultColWidth="14.42578125" defaultRowHeight="15" customHeight="1" x14ac:dyDescent="0.4"/>
  <cols>
    <col min="1" max="3" width="1.42578125" style="19" customWidth="1"/>
    <col min="4" max="4" width="28.140625" style="19" customWidth="1"/>
    <col min="5" max="5" width="7.5703125" style="19" customWidth="1"/>
    <col min="6" max="6" width="0.5703125" style="19" customWidth="1"/>
    <col min="7" max="7" width="12.7109375" style="19" customWidth="1"/>
    <col min="8" max="8" width="0.5703125" style="19" customWidth="1"/>
    <col min="9" max="9" width="12.7109375" style="19" customWidth="1"/>
    <col min="10" max="10" width="0.5703125" style="19" customWidth="1"/>
    <col min="11" max="11" width="12.7109375" style="19" customWidth="1"/>
    <col min="12" max="12" width="0.5703125" style="19" customWidth="1"/>
    <col min="13" max="13" width="12.7109375" style="19" customWidth="1"/>
    <col min="14" max="16384" width="14.42578125" style="19"/>
  </cols>
  <sheetData>
    <row r="1" spans="1:13" ht="18" customHeight="1" x14ac:dyDescent="0.4">
      <c r="A1" s="1" t="s">
        <v>0</v>
      </c>
      <c r="B1" s="1"/>
      <c r="C1" s="1"/>
      <c r="D1" s="1"/>
      <c r="E1" s="2"/>
      <c r="F1" s="2"/>
      <c r="G1" s="3"/>
      <c r="H1" s="3"/>
      <c r="I1" s="3"/>
      <c r="J1" s="3"/>
      <c r="K1" s="3"/>
      <c r="L1" s="3"/>
      <c r="M1" s="3"/>
    </row>
    <row r="2" spans="1:13" ht="18" customHeight="1" x14ac:dyDescent="0.4">
      <c r="A2" s="1" t="s">
        <v>207</v>
      </c>
      <c r="B2" s="1"/>
      <c r="C2" s="1"/>
      <c r="D2" s="1"/>
      <c r="E2" s="2"/>
      <c r="F2" s="2"/>
      <c r="G2" s="3"/>
      <c r="H2" s="3"/>
      <c r="I2" s="3"/>
      <c r="J2" s="3"/>
      <c r="K2" s="3"/>
      <c r="L2" s="3"/>
      <c r="M2" s="3"/>
    </row>
    <row r="3" spans="1:13" ht="18" customHeight="1" x14ac:dyDescent="0.4">
      <c r="A3" s="4" t="s">
        <v>228</v>
      </c>
      <c r="B3" s="4"/>
      <c r="C3" s="4"/>
      <c r="D3" s="4"/>
      <c r="E3" s="5"/>
      <c r="F3" s="5"/>
      <c r="G3" s="6"/>
      <c r="H3" s="6"/>
      <c r="I3" s="6"/>
      <c r="J3" s="6"/>
      <c r="K3" s="6"/>
      <c r="L3" s="6"/>
      <c r="M3" s="6"/>
    </row>
    <row r="4" spans="1:13" ht="18" customHeight="1" x14ac:dyDescent="0.4">
      <c r="A4" s="2"/>
      <c r="B4" s="2"/>
      <c r="C4" s="2"/>
      <c r="D4" s="2"/>
      <c r="E4" s="2"/>
      <c r="F4" s="2"/>
      <c r="G4" s="3"/>
      <c r="H4" s="3"/>
      <c r="I4" s="3"/>
      <c r="J4" s="3"/>
      <c r="K4" s="3"/>
      <c r="L4" s="3"/>
      <c r="M4" s="3"/>
    </row>
    <row r="5" spans="1:13" ht="18" customHeight="1" x14ac:dyDescent="0.4">
      <c r="A5" s="2"/>
      <c r="B5" s="2"/>
      <c r="C5" s="2"/>
      <c r="D5" s="2"/>
      <c r="E5" s="2"/>
      <c r="F5" s="2"/>
      <c r="G5" s="148" t="s">
        <v>1</v>
      </c>
      <c r="H5" s="149"/>
      <c r="I5" s="149"/>
      <c r="J5" s="3"/>
      <c r="K5" s="148" t="s">
        <v>2</v>
      </c>
      <c r="L5" s="149"/>
      <c r="M5" s="149"/>
    </row>
    <row r="6" spans="1:13" ht="18" customHeight="1" x14ac:dyDescent="0.4">
      <c r="A6" s="2"/>
      <c r="B6" s="2"/>
      <c r="C6" s="2"/>
      <c r="D6" s="2"/>
      <c r="E6" s="2"/>
      <c r="F6" s="2"/>
      <c r="G6" s="7" t="s">
        <v>229</v>
      </c>
      <c r="H6" s="7"/>
      <c r="I6" s="7" t="s">
        <v>193</v>
      </c>
      <c r="J6" s="7"/>
      <c r="K6" s="7" t="s">
        <v>229</v>
      </c>
      <c r="L6" s="7"/>
      <c r="M6" s="7" t="s">
        <v>193</v>
      </c>
    </row>
    <row r="7" spans="1:13" ht="18" customHeight="1" x14ac:dyDescent="0.4">
      <c r="A7" s="8"/>
      <c r="B7" s="8"/>
      <c r="C7" s="8"/>
      <c r="D7" s="8"/>
      <c r="E7" s="9" t="s">
        <v>3</v>
      </c>
      <c r="F7" s="10"/>
      <c r="G7" s="11" t="s">
        <v>4</v>
      </c>
      <c r="H7" s="7"/>
      <c r="I7" s="11" t="s">
        <v>4</v>
      </c>
      <c r="J7" s="7"/>
      <c r="K7" s="11" t="s">
        <v>4</v>
      </c>
      <c r="L7" s="7"/>
      <c r="M7" s="11" t="s">
        <v>4</v>
      </c>
    </row>
    <row r="8" spans="1:13" ht="6" customHeight="1" x14ac:dyDescent="0.4">
      <c r="A8" s="12"/>
      <c r="B8" s="12"/>
      <c r="C8" s="12"/>
      <c r="D8" s="12"/>
      <c r="E8" s="13"/>
      <c r="F8" s="14"/>
      <c r="G8" s="15"/>
      <c r="H8" s="3"/>
      <c r="I8" s="15"/>
      <c r="J8" s="3"/>
      <c r="K8" s="15"/>
      <c r="L8" s="3"/>
      <c r="M8" s="15"/>
    </row>
    <row r="9" spans="1:13" ht="18" customHeight="1" x14ac:dyDescent="0.4">
      <c r="A9" s="12" t="s">
        <v>5</v>
      </c>
      <c r="B9" s="12"/>
      <c r="C9" s="12"/>
      <c r="D9" s="12"/>
      <c r="E9" s="13"/>
      <c r="F9" s="14"/>
      <c r="G9" s="15"/>
      <c r="H9" s="3"/>
      <c r="I9" s="15"/>
      <c r="J9" s="3"/>
      <c r="K9" s="15"/>
      <c r="L9" s="3"/>
      <c r="M9" s="15"/>
    </row>
    <row r="10" spans="1:13" ht="6" customHeight="1" x14ac:dyDescent="0.4">
      <c r="A10" s="12"/>
      <c r="B10" s="12"/>
      <c r="C10" s="12"/>
      <c r="D10" s="12"/>
      <c r="E10" s="13"/>
      <c r="F10" s="14"/>
      <c r="G10" s="15"/>
      <c r="H10" s="3"/>
      <c r="I10" s="15"/>
      <c r="J10" s="3"/>
      <c r="K10" s="15"/>
      <c r="L10" s="3"/>
      <c r="M10" s="15"/>
    </row>
    <row r="11" spans="1:13" ht="18" customHeight="1" x14ac:dyDescent="0.4">
      <c r="A11" s="12" t="s">
        <v>6</v>
      </c>
      <c r="B11" s="12"/>
      <c r="C11" s="12"/>
      <c r="D11" s="13"/>
      <c r="E11" s="14"/>
      <c r="F11" s="14"/>
      <c r="G11" s="15"/>
      <c r="H11" s="3"/>
      <c r="I11" s="15"/>
      <c r="J11" s="3"/>
      <c r="K11" s="15"/>
      <c r="L11" s="3"/>
      <c r="M11" s="15"/>
    </row>
    <row r="12" spans="1:13" ht="6" customHeight="1" x14ac:dyDescent="0.4">
      <c r="A12" s="12"/>
      <c r="B12" s="12"/>
      <c r="C12" s="12"/>
      <c r="D12" s="13"/>
      <c r="E12" s="14"/>
      <c r="F12" s="14"/>
      <c r="G12" s="15"/>
      <c r="H12" s="3"/>
      <c r="I12" s="15"/>
      <c r="J12" s="3"/>
      <c r="K12" s="15"/>
      <c r="L12" s="3"/>
      <c r="M12" s="15"/>
    </row>
    <row r="13" spans="1:13" ht="18" customHeight="1" x14ac:dyDescent="0.4">
      <c r="A13" s="2" t="s">
        <v>7</v>
      </c>
      <c r="B13" s="2"/>
      <c r="C13" s="2"/>
      <c r="D13" s="13"/>
      <c r="E13" s="14">
        <v>8</v>
      </c>
      <c r="F13" s="14"/>
      <c r="G13" s="15">
        <v>3560545583</v>
      </c>
      <c r="H13" s="3"/>
      <c r="I13" s="15">
        <v>8176117770</v>
      </c>
      <c r="J13" s="3"/>
      <c r="K13" s="15">
        <v>317635645</v>
      </c>
      <c r="L13" s="3"/>
      <c r="M13" s="15">
        <v>1668904102</v>
      </c>
    </row>
    <row r="14" spans="1:13" ht="18" customHeight="1" x14ac:dyDescent="0.4">
      <c r="A14" s="2" t="s">
        <v>195</v>
      </c>
      <c r="B14" s="2"/>
      <c r="C14" s="2"/>
      <c r="D14" s="13"/>
      <c r="E14" s="14">
        <v>9</v>
      </c>
      <c r="F14" s="14"/>
      <c r="G14" s="15">
        <v>1002923070</v>
      </c>
      <c r="H14" s="3"/>
      <c r="I14" s="15">
        <v>826809196</v>
      </c>
      <c r="J14" s="3"/>
      <c r="K14" s="15">
        <v>186329153</v>
      </c>
      <c r="L14" s="3"/>
      <c r="M14" s="15">
        <v>147589996</v>
      </c>
    </row>
    <row r="15" spans="1:13" ht="18" customHeight="1" x14ac:dyDescent="0.4">
      <c r="A15" s="2" t="s">
        <v>180</v>
      </c>
      <c r="B15" s="13"/>
      <c r="C15" s="13"/>
      <c r="D15" s="13"/>
      <c r="E15" s="14">
        <v>32</v>
      </c>
      <c r="F15" s="14"/>
      <c r="G15" s="15">
        <v>652480003</v>
      </c>
      <c r="H15" s="3"/>
      <c r="I15" s="15">
        <v>616627753</v>
      </c>
      <c r="J15" s="3"/>
      <c r="K15" s="15">
        <v>4633200000</v>
      </c>
      <c r="L15" s="3"/>
      <c r="M15" s="15">
        <v>3164990000</v>
      </c>
    </row>
    <row r="16" spans="1:13" ht="18" customHeight="1" x14ac:dyDescent="0.4">
      <c r="A16" s="2" t="s">
        <v>190</v>
      </c>
      <c r="B16" s="13"/>
      <c r="C16" s="2"/>
      <c r="D16" s="13"/>
      <c r="E16" s="14">
        <v>10</v>
      </c>
      <c r="F16" s="14"/>
      <c r="G16" s="15">
        <v>0</v>
      </c>
      <c r="H16" s="3"/>
      <c r="I16" s="15">
        <v>129516</v>
      </c>
      <c r="J16" s="3"/>
      <c r="K16" s="15">
        <v>0</v>
      </c>
      <c r="L16" s="3"/>
      <c r="M16" s="15">
        <v>0</v>
      </c>
    </row>
    <row r="17" spans="1:13" ht="18" customHeight="1" x14ac:dyDescent="0.4">
      <c r="A17" s="2" t="s">
        <v>8</v>
      </c>
      <c r="B17" s="13"/>
      <c r="C17" s="13"/>
      <c r="D17" s="13"/>
      <c r="E17" s="14"/>
      <c r="F17" s="14"/>
      <c r="G17" s="15"/>
      <c r="H17" s="3"/>
      <c r="I17" s="15"/>
      <c r="J17" s="3"/>
      <c r="K17" s="15"/>
      <c r="L17" s="3"/>
      <c r="M17" s="15"/>
    </row>
    <row r="18" spans="1:13" ht="18" customHeight="1" x14ac:dyDescent="0.4">
      <c r="A18" s="2"/>
      <c r="B18" s="13" t="s">
        <v>9</v>
      </c>
      <c r="C18" s="13"/>
      <c r="D18" s="13"/>
      <c r="E18" s="14">
        <v>10</v>
      </c>
      <c r="F18" s="14"/>
      <c r="G18" s="15">
        <v>42059229</v>
      </c>
      <c r="H18" s="3"/>
      <c r="I18" s="15">
        <v>42134997</v>
      </c>
      <c r="J18" s="3"/>
      <c r="K18" s="15">
        <v>0</v>
      </c>
      <c r="L18" s="3"/>
      <c r="M18" s="15">
        <v>0</v>
      </c>
    </row>
    <row r="19" spans="1:13" ht="18" customHeight="1" x14ac:dyDescent="0.4">
      <c r="A19" s="2" t="s">
        <v>10</v>
      </c>
      <c r="B19" s="13"/>
      <c r="C19" s="13"/>
      <c r="D19" s="13"/>
      <c r="E19" s="14">
        <v>11</v>
      </c>
      <c r="F19" s="14"/>
      <c r="G19" s="15">
        <v>19614942660</v>
      </c>
      <c r="H19" s="3"/>
      <c r="I19" s="15">
        <v>16346009638</v>
      </c>
      <c r="J19" s="3"/>
      <c r="K19" s="15">
        <v>0</v>
      </c>
      <c r="L19" s="3"/>
      <c r="M19" s="15">
        <v>0</v>
      </c>
    </row>
    <row r="20" spans="1:13" ht="18" customHeight="1" x14ac:dyDescent="0.4">
      <c r="A20" s="2" t="s">
        <v>245</v>
      </c>
      <c r="B20" s="13"/>
      <c r="C20" s="13"/>
      <c r="D20" s="13"/>
      <c r="E20" s="14">
        <v>12</v>
      </c>
      <c r="F20" s="14"/>
      <c r="G20" s="15">
        <v>28673583</v>
      </c>
      <c r="H20" s="3"/>
      <c r="I20" s="15">
        <v>0</v>
      </c>
      <c r="J20" s="3"/>
      <c r="K20" s="15">
        <v>0</v>
      </c>
      <c r="L20" s="3"/>
      <c r="M20" s="15">
        <v>0</v>
      </c>
    </row>
    <row r="21" spans="1:13" ht="18" customHeight="1" x14ac:dyDescent="0.4">
      <c r="A21" s="2" t="s">
        <v>11</v>
      </c>
      <c r="B21" s="2"/>
      <c r="C21" s="2"/>
      <c r="D21" s="13"/>
      <c r="E21" s="14"/>
      <c r="F21" s="14"/>
      <c r="G21" s="16">
        <v>521910666</v>
      </c>
      <c r="H21" s="3"/>
      <c r="I21" s="16">
        <v>535208813</v>
      </c>
      <c r="J21" s="3"/>
      <c r="K21" s="16">
        <v>20242749</v>
      </c>
      <c r="L21" s="3"/>
      <c r="M21" s="16">
        <v>14540190</v>
      </c>
    </row>
    <row r="22" spans="1:13" ht="6" customHeight="1" x14ac:dyDescent="0.4">
      <c r="A22" s="13"/>
      <c r="B22" s="13"/>
      <c r="C22" s="13"/>
      <c r="D22" s="13"/>
      <c r="E22" s="14"/>
      <c r="F22" s="14"/>
      <c r="G22" s="15"/>
      <c r="H22" s="3"/>
      <c r="I22" s="15"/>
      <c r="J22" s="3"/>
      <c r="K22" s="15"/>
      <c r="L22" s="3"/>
      <c r="M22" s="15"/>
    </row>
    <row r="23" spans="1:13" ht="18" customHeight="1" x14ac:dyDescent="0.4">
      <c r="A23" s="12" t="s">
        <v>12</v>
      </c>
      <c r="B23" s="2"/>
      <c r="C23" s="2"/>
      <c r="D23" s="13"/>
      <c r="E23" s="14"/>
      <c r="F23" s="14"/>
      <c r="G23" s="16">
        <f>SUM(G13:G22)</f>
        <v>25423534794</v>
      </c>
      <c r="H23" s="3"/>
      <c r="I23" s="16">
        <f>SUM(I13:I22)</f>
        <v>26543037683</v>
      </c>
      <c r="J23" s="3"/>
      <c r="K23" s="16">
        <f>SUM(K13:K22)</f>
        <v>5157407547</v>
      </c>
      <c r="L23" s="3"/>
      <c r="M23" s="16">
        <f>SUM(M13:M22)</f>
        <v>4996024288</v>
      </c>
    </row>
    <row r="24" spans="1:13" ht="18" customHeight="1" x14ac:dyDescent="0.4">
      <c r="A24" s="13"/>
      <c r="B24" s="13"/>
      <c r="C24" s="13"/>
      <c r="D24" s="13"/>
      <c r="E24" s="14"/>
      <c r="F24" s="14"/>
      <c r="G24" s="15"/>
      <c r="H24" s="3"/>
      <c r="I24" s="15"/>
      <c r="J24" s="3"/>
      <c r="K24" s="15"/>
      <c r="L24" s="3"/>
      <c r="M24" s="15"/>
    </row>
    <row r="25" spans="1:13" ht="18" customHeight="1" x14ac:dyDescent="0.4">
      <c r="A25" s="12" t="s">
        <v>13</v>
      </c>
      <c r="B25" s="12"/>
      <c r="C25" s="12"/>
      <c r="D25" s="13"/>
      <c r="E25" s="14"/>
      <c r="F25" s="14"/>
      <c r="G25" s="15"/>
      <c r="H25" s="3"/>
      <c r="I25" s="15"/>
      <c r="J25" s="3"/>
      <c r="K25" s="15"/>
      <c r="L25" s="3"/>
      <c r="M25" s="15"/>
    </row>
    <row r="26" spans="1:13" ht="6" customHeight="1" x14ac:dyDescent="0.4">
      <c r="A26" s="13"/>
      <c r="B26" s="13"/>
      <c r="C26" s="13"/>
      <c r="D26" s="13"/>
      <c r="E26" s="14"/>
      <c r="F26" s="14"/>
      <c r="G26" s="15"/>
      <c r="H26" s="3"/>
      <c r="I26" s="15"/>
      <c r="J26" s="3"/>
      <c r="K26" s="15"/>
      <c r="L26" s="3"/>
      <c r="M26" s="15"/>
    </row>
    <row r="27" spans="1:13" ht="18" customHeight="1" x14ac:dyDescent="0.4">
      <c r="A27" s="13" t="s">
        <v>8</v>
      </c>
      <c r="B27" s="13"/>
      <c r="C27" s="13"/>
      <c r="D27" s="13"/>
      <c r="E27" s="14"/>
      <c r="F27" s="14"/>
      <c r="G27" s="17"/>
      <c r="H27" s="18"/>
      <c r="I27" s="17"/>
      <c r="J27" s="18"/>
      <c r="K27" s="17"/>
      <c r="L27" s="18"/>
      <c r="M27" s="17"/>
    </row>
    <row r="28" spans="1:13" ht="18" customHeight="1" x14ac:dyDescent="0.4">
      <c r="A28" s="13"/>
      <c r="B28" s="13" t="s">
        <v>14</v>
      </c>
      <c r="C28" s="13"/>
      <c r="D28" s="13"/>
      <c r="E28" s="14">
        <v>10</v>
      </c>
      <c r="F28" s="14"/>
      <c r="G28" s="17">
        <v>226547546</v>
      </c>
      <c r="H28" s="18"/>
      <c r="I28" s="17">
        <v>452324836</v>
      </c>
      <c r="J28" s="18"/>
      <c r="K28" s="17">
        <v>0</v>
      </c>
      <c r="L28" s="18"/>
      <c r="M28" s="17">
        <v>0</v>
      </c>
    </row>
    <row r="29" spans="1:13" ht="18" customHeight="1" x14ac:dyDescent="0.4">
      <c r="A29" s="13" t="s">
        <v>181</v>
      </c>
      <c r="B29" s="13"/>
      <c r="C29" s="13"/>
      <c r="D29" s="13"/>
      <c r="E29" s="14">
        <v>32</v>
      </c>
      <c r="F29" s="14"/>
      <c r="G29" s="17">
        <v>254092123</v>
      </c>
      <c r="H29" s="18"/>
      <c r="I29" s="17">
        <v>265604564</v>
      </c>
      <c r="J29" s="18"/>
      <c r="K29" s="17">
        <v>0</v>
      </c>
      <c r="L29" s="18"/>
      <c r="M29" s="17">
        <v>0</v>
      </c>
    </row>
    <row r="30" spans="1:13" ht="18" customHeight="1" x14ac:dyDescent="0.4">
      <c r="A30" s="13" t="s">
        <v>8</v>
      </c>
      <c r="B30" s="13"/>
      <c r="C30" s="13"/>
      <c r="D30" s="13"/>
      <c r="E30" s="14"/>
      <c r="F30" s="14"/>
      <c r="G30" s="17"/>
      <c r="H30" s="18"/>
      <c r="I30" s="17"/>
      <c r="J30" s="18"/>
      <c r="K30" s="17"/>
      <c r="L30" s="18"/>
      <c r="M30" s="17"/>
    </row>
    <row r="31" spans="1:13" ht="18" customHeight="1" x14ac:dyDescent="0.4">
      <c r="A31" s="13"/>
      <c r="B31" s="13" t="s">
        <v>15</v>
      </c>
      <c r="C31" s="13"/>
      <c r="D31" s="13"/>
      <c r="E31" s="14">
        <v>10</v>
      </c>
      <c r="F31" s="14"/>
      <c r="G31" s="17">
        <v>6910676703</v>
      </c>
      <c r="H31" s="18"/>
      <c r="I31" s="17">
        <v>6789193708</v>
      </c>
      <c r="J31" s="18"/>
      <c r="K31" s="17">
        <v>5692984980</v>
      </c>
      <c r="L31" s="18"/>
      <c r="M31" s="17">
        <v>5475229038</v>
      </c>
    </row>
    <row r="32" spans="1:13" ht="18" customHeight="1" x14ac:dyDescent="0.4">
      <c r="A32" s="13" t="s">
        <v>16</v>
      </c>
      <c r="B32" s="13"/>
      <c r="C32" s="13"/>
      <c r="D32" s="13"/>
      <c r="E32" s="14">
        <v>13</v>
      </c>
      <c r="F32" s="14"/>
      <c r="G32" s="17">
        <v>14077677116</v>
      </c>
      <c r="H32" s="18"/>
      <c r="I32" s="17">
        <v>14424717084</v>
      </c>
      <c r="J32" s="18"/>
      <c r="K32" s="17">
        <v>0</v>
      </c>
      <c r="L32" s="18"/>
      <c r="M32" s="17">
        <v>0</v>
      </c>
    </row>
    <row r="33" spans="1:15" ht="18" customHeight="1" x14ac:dyDescent="0.4">
      <c r="A33" s="13" t="s">
        <v>17</v>
      </c>
      <c r="B33" s="13"/>
      <c r="C33" s="13"/>
      <c r="D33" s="13"/>
      <c r="E33" s="14">
        <v>14</v>
      </c>
      <c r="F33" s="14"/>
      <c r="G33" s="17">
        <v>0</v>
      </c>
      <c r="H33" s="18"/>
      <c r="I33" s="17">
        <v>0</v>
      </c>
      <c r="J33" s="18"/>
      <c r="K33" s="17">
        <v>33821697154</v>
      </c>
      <c r="L33" s="18"/>
      <c r="M33" s="17">
        <v>33756697154</v>
      </c>
    </row>
    <row r="34" spans="1:15" ht="18" customHeight="1" x14ac:dyDescent="0.4">
      <c r="A34" s="13" t="s">
        <v>196</v>
      </c>
      <c r="B34" s="13"/>
      <c r="C34" s="13"/>
      <c r="D34" s="13"/>
      <c r="E34" s="14">
        <v>13</v>
      </c>
      <c r="F34" s="14"/>
      <c r="G34" s="17">
        <v>5983034244</v>
      </c>
      <c r="H34" s="18"/>
      <c r="I34" s="17">
        <v>5289788758</v>
      </c>
      <c r="J34" s="18"/>
      <c r="K34" s="17">
        <v>609758300</v>
      </c>
      <c r="L34" s="18"/>
      <c r="M34" s="17">
        <v>609758300</v>
      </c>
      <c r="O34" s="130"/>
    </row>
    <row r="35" spans="1:15" ht="18" customHeight="1" x14ac:dyDescent="0.4">
      <c r="A35" s="13" t="s">
        <v>197</v>
      </c>
      <c r="B35" s="13"/>
      <c r="C35" s="13"/>
      <c r="D35" s="13"/>
      <c r="E35" s="14">
        <v>15</v>
      </c>
      <c r="F35" s="14"/>
      <c r="G35" s="17">
        <v>13763876314</v>
      </c>
      <c r="H35" s="18"/>
      <c r="I35" s="17">
        <v>14262105837</v>
      </c>
      <c r="J35" s="18"/>
      <c r="K35" s="17">
        <v>3236164113</v>
      </c>
      <c r="L35" s="18"/>
      <c r="M35" s="17">
        <v>3283399580</v>
      </c>
    </row>
    <row r="36" spans="1:15" ht="18" customHeight="1" x14ac:dyDescent="0.4">
      <c r="A36" s="19" t="s">
        <v>223</v>
      </c>
      <c r="B36" s="13"/>
      <c r="C36" s="13"/>
      <c r="D36" s="13"/>
      <c r="E36" s="14">
        <v>16</v>
      </c>
      <c r="F36" s="14"/>
      <c r="G36" s="17">
        <v>11692616547</v>
      </c>
      <c r="H36" s="18"/>
      <c r="I36" s="17">
        <v>10653573828</v>
      </c>
      <c r="J36" s="18"/>
      <c r="K36" s="17">
        <v>215646781</v>
      </c>
      <c r="L36" s="18"/>
      <c r="M36" s="17">
        <v>175975882</v>
      </c>
    </row>
    <row r="37" spans="1:15" ht="18" customHeight="1" x14ac:dyDescent="0.4">
      <c r="A37" s="13" t="s">
        <v>19</v>
      </c>
      <c r="B37" s="13"/>
      <c r="C37" s="13"/>
      <c r="D37" s="13"/>
      <c r="E37" s="14"/>
      <c r="F37" s="14"/>
      <c r="G37" s="17">
        <v>4118659963</v>
      </c>
      <c r="H37" s="18"/>
      <c r="I37" s="17">
        <v>4118659963</v>
      </c>
      <c r="J37" s="18"/>
      <c r="K37" s="17">
        <v>0</v>
      </c>
      <c r="L37" s="18"/>
      <c r="M37" s="17">
        <v>0</v>
      </c>
    </row>
    <row r="38" spans="1:15" ht="18" customHeight="1" x14ac:dyDescent="0.4">
      <c r="A38" s="13" t="s">
        <v>20</v>
      </c>
      <c r="B38" s="13"/>
      <c r="C38" s="13"/>
      <c r="D38" s="13"/>
      <c r="E38" s="14">
        <v>17</v>
      </c>
      <c r="F38" s="14"/>
      <c r="G38" s="17">
        <v>17575045652</v>
      </c>
      <c r="H38" s="18"/>
      <c r="I38" s="17">
        <v>17575045652</v>
      </c>
      <c r="J38" s="18"/>
      <c r="K38" s="17">
        <v>0</v>
      </c>
      <c r="L38" s="18"/>
      <c r="M38" s="17">
        <v>0</v>
      </c>
    </row>
    <row r="39" spans="1:15" ht="18" customHeight="1" x14ac:dyDescent="0.4">
      <c r="A39" s="13" t="s">
        <v>198</v>
      </c>
      <c r="B39" s="13"/>
      <c r="C39" s="13"/>
      <c r="D39" s="13"/>
      <c r="E39" s="14">
        <v>18</v>
      </c>
      <c r="F39" s="14"/>
      <c r="G39" s="17">
        <v>272979030</v>
      </c>
      <c r="H39" s="18"/>
      <c r="I39" s="17">
        <v>212831399</v>
      </c>
      <c r="J39" s="18"/>
      <c r="K39" s="17">
        <v>0</v>
      </c>
      <c r="L39" s="18"/>
      <c r="M39" s="17">
        <v>0</v>
      </c>
    </row>
    <row r="40" spans="1:15" ht="18" customHeight="1" x14ac:dyDescent="0.4">
      <c r="A40" s="13" t="s">
        <v>21</v>
      </c>
      <c r="B40" s="13"/>
      <c r="C40" s="13"/>
      <c r="D40" s="13"/>
      <c r="E40" s="14"/>
      <c r="F40" s="14"/>
      <c r="G40" s="20">
        <v>1104886078</v>
      </c>
      <c r="H40" s="18"/>
      <c r="I40" s="20">
        <v>954253727</v>
      </c>
      <c r="J40" s="18"/>
      <c r="K40" s="20">
        <v>218207977</v>
      </c>
      <c r="L40" s="18"/>
      <c r="M40" s="20">
        <v>61725378</v>
      </c>
    </row>
    <row r="41" spans="1:15" ht="6" customHeight="1" x14ac:dyDescent="0.4">
      <c r="A41" s="13"/>
      <c r="B41" s="13"/>
      <c r="C41" s="13"/>
      <c r="D41" s="13"/>
      <c r="E41" s="14"/>
      <c r="F41" s="14"/>
      <c r="G41" s="15"/>
      <c r="H41" s="3"/>
      <c r="I41" s="15"/>
      <c r="J41" s="3"/>
      <c r="K41" s="15"/>
      <c r="L41" s="3"/>
      <c r="M41" s="15"/>
    </row>
    <row r="42" spans="1:15" ht="18" customHeight="1" x14ac:dyDescent="0.4">
      <c r="A42" s="12" t="s">
        <v>22</v>
      </c>
      <c r="B42" s="12"/>
      <c r="C42" s="12"/>
      <c r="D42" s="13"/>
      <c r="E42" s="14"/>
      <c r="F42" s="14"/>
      <c r="G42" s="16">
        <f>SUM(G27:G41)</f>
        <v>75980091316</v>
      </c>
      <c r="H42" s="3"/>
      <c r="I42" s="16">
        <f>SUM(I27:I41)</f>
        <v>74998099356</v>
      </c>
      <c r="J42" s="3"/>
      <c r="K42" s="16">
        <f>SUM(K27:K41)</f>
        <v>43794459305</v>
      </c>
      <c r="L42" s="3"/>
      <c r="M42" s="16">
        <f>SUM(M27:M41)</f>
        <v>43362785332</v>
      </c>
    </row>
    <row r="43" spans="1:15" ht="6" customHeight="1" x14ac:dyDescent="0.4">
      <c r="A43" s="13"/>
      <c r="B43" s="13"/>
      <c r="C43" s="13"/>
      <c r="D43" s="13"/>
      <c r="E43" s="14"/>
      <c r="F43" s="14"/>
      <c r="G43" s="15"/>
      <c r="H43" s="3"/>
      <c r="I43" s="15"/>
      <c r="J43" s="3"/>
      <c r="K43" s="15"/>
      <c r="L43" s="3"/>
      <c r="M43" s="15"/>
    </row>
    <row r="44" spans="1:15" ht="18" customHeight="1" x14ac:dyDescent="0.4">
      <c r="A44" s="12" t="s">
        <v>23</v>
      </c>
      <c r="B44" s="12"/>
      <c r="C44" s="12"/>
      <c r="D44" s="13"/>
      <c r="E44" s="14"/>
      <c r="F44" s="14"/>
      <c r="G44" s="21">
        <f>+G42+G23</f>
        <v>101403626110</v>
      </c>
      <c r="H44" s="3"/>
      <c r="I44" s="21">
        <f>+I42+I23</f>
        <v>101541137039</v>
      </c>
      <c r="J44" s="3"/>
      <c r="K44" s="21">
        <f>+K42+K23</f>
        <v>48951866852</v>
      </c>
      <c r="L44" s="3"/>
      <c r="M44" s="21">
        <f>+M42+M23</f>
        <v>48358809620</v>
      </c>
    </row>
    <row r="45" spans="1:15" ht="18" customHeight="1" x14ac:dyDescent="0.4">
      <c r="A45" s="12"/>
      <c r="B45" s="12"/>
      <c r="C45" s="12"/>
      <c r="D45" s="13"/>
      <c r="E45" s="14"/>
      <c r="F45" s="14"/>
      <c r="G45" s="3"/>
      <c r="H45" s="3"/>
      <c r="I45" s="3"/>
      <c r="J45" s="3"/>
      <c r="K45" s="3"/>
      <c r="L45" s="3"/>
      <c r="M45" s="3"/>
    </row>
    <row r="46" spans="1:15" ht="18" customHeight="1" x14ac:dyDescent="0.4">
      <c r="A46" s="12"/>
      <c r="B46" s="12"/>
      <c r="C46" s="12"/>
      <c r="D46" s="13"/>
      <c r="E46" s="14"/>
      <c r="F46" s="14"/>
      <c r="G46" s="3"/>
      <c r="H46" s="3"/>
      <c r="I46" s="3"/>
      <c r="J46" s="3"/>
      <c r="K46" s="3"/>
      <c r="L46" s="3"/>
      <c r="M46" s="3"/>
    </row>
    <row r="47" spans="1:15" ht="9.75" customHeight="1" x14ac:dyDescent="0.4">
      <c r="A47" s="12"/>
      <c r="B47" s="12"/>
      <c r="C47" s="12"/>
      <c r="D47" s="13"/>
      <c r="E47" s="14"/>
      <c r="F47" s="14"/>
      <c r="G47" s="22"/>
      <c r="H47" s="3"/>
      <c r="I47" s="22"/>
      <c r="J47" s="3"/>
      <c r="K47" s="3"/>
      <c r="L47" s="3"/>
      <c r="M47" s="3"/>
    </row>
    <row r="48" spans="1:15" ht="18" customHeight="1" x14ac:dyDescent="0.4">
      <c r="A48" s="150" t="s">
        <v>226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</row>
    <row r="49" spans="1:13" ht="18" customHeight="1" x14ac:dyDescent="0.4">
      <c r="A49" s="23"/>
      <c r="B49" s="12"/>
      <c r="C49" s="12"/>
      <c r="D49" s="13"/>
      <c r="E49" s="14"/>
      <c r="F49" s="14"/>
      <c r="G49" s="3"/>
      <c r="H49" s="3"/>
      <c r="I49" s="3"/>
      <c r="J49" s="3"/>
      <c r="K49" s="3"/>
      <c r="L49" s="3"/>
      <c r="M49" s="3"/>
    </row>
    <row r="50" spans="1:13" ht="6.75" customHeight="1" x14ac:dyDescent="0.4">
      <c r="A50" s="23"/>
      <c r="B50" s="12"/>
      <c r="C50" s="12"/>
      <c r="D50" s="13"/>
      <c r="E50" s="14"/>
      <c r="F50" s="14"/>
      <c r="G50" s="3"/>
      <c r="H50" s="3"/>
      <c r="I50" s="3"/>
      <c r="J50" s="3"/>
      <c r="K50" s="3"/>
      <c r="L50" s="3"/>
      <c r="M50" s="3"/>
    </row>
    <row r="51" spans="1:13" ht="21.95" customHeight="1" x14ac:dyDescent="0.4">
      <c r="A51" s="24" t="s">
        <v>24</v>
      </c>
      <c r="B51" s="25"/>
      <c r="C51" s="25"/>
      <c r="D51" s="25"/>
      <c r="E51" s="25"/>
      <c r="F51" s="26"/>
      <c r="G51" s="6"/>
      <c r="H51" s="6"/>
      <c r="I51" s="6"/>
      <c r="J51" s="6"/>
      <c r="K51" s="6"/>
      <c r="L51" s="6"/>
      <c r="M51" s="6"/>
    </row>
    <row r="52" spans="1:13" ht="19.5" customHeight="1" x14ac:dyDescent="0.4">
      <c r="A52" s="1" t="s">
        <v>0</v>
      </c>
      <c r="B52" s="1"/>
      <c r="C52" s="1"/>
      <c r="D52" s="1"/>
      <c r="E52" s="2"/>
      <c r="F52" s="2"/>
      <c r="G52" s="3"/>
      <c r="H52" s="3"/>
      <c r="I52" s="3"/>
      <c r="J52" s="3"/>
      <c r="K52" s="3"/>
      <c r="L52" s="3"/>
      <c r="M52" s="3"/>
    </row>
    <row r="53" spans="1:13" ht="19.5" customHeight="1" x14ac:dyDescent="0.4">
      <c r="A53" s="1" t="s">
        <v>207</v>
      </c>
      <c r="B53" s="1"/>
      <c r="C53" s="1"/>
      <c r="D53" s="1"/>
      <c r="E53" s="2"/>
      <c r="F53" s="2"/>
      <c r="G53" s="3"/>
      <c r="H53" s="3"/>
      <c r="I53" s="3"/>
      <c r="J53" s="3"/>
      <c r="K53" s="3"/>
      <c r="L53" s="3"/>
      <c r="M53" s="3"/>
    </row>
    <row r="54" spans="1:13" ht="19.5" customHeight="1" x14ac:dyDescent="0.4">
      <c r="A54" s="4" t="str">
        <f>$A$3</f>
        <v>ณ วันที่ 31 ธันวาคม พ.ศ. 2568</v>
      </c>
      <c r="B54" s="4"/>
      <c r="C54" s="4"/>
      <c r="D54" s="4"/>
      <c r="E54" s="5"/>
      <c r="F54" s="5"/>
      <c r="G54" s="6"/>
      <c r="H54" s="6"/>
      <c r="I54" s="6"/>
      <c r="J54" s="6"/>
      <c r="K54" s="6"/>
      <c r="L54" s="6"/>
      <c r="M54" s="6"/>
    </row>
    <row r="55" spans="1:13" ht="19.5" customHeight="1" x14ac:dyDescent="0.4">
      <c r="A55" s="2"/>
      <c r="B55" s="2"/>
      <c r="C55" s="2"/>
      <c r="D55" s="2"/>
      <c r="E55" s="2"/>
      <c r="F55" s="2"/>
      <c r="G55" s="3"/>
      <c r="H55" s="3"/>
      <c r="I55" s="3"/>
      <c r="J55" s="3"/>
      <c r="K55" s="3"/>
      <c r="L55" s="3"/>
      <c r="M55" s="3"/>
    </row>
    <row r="56" spans="1:13" ht="19.5" customHeight="1" x14ac:dyDescent="0.4">
      <c r="A56" s="2"/>
      <c r="B56" s="2"/>
      <c r="C56" s="2"/>
      <c r="D56" s="2"/>
      <c r="E56" s="2"/>
      <c r="F56" s="2"/>
      <c r="G56" s="148" t="s">
        <v>1</v>
      </c>
      <c r="H56" s="149"/>
      <c r="I56" s="149"/>
      <c r="J56" s="3"/>
      <c r="K56" s="148" t="s">
        <v>2</v>
      </c>
      <c r="L56" s="149"/>
      <c r="M56" s="149"/>
    </row>
    <row r="57" spans="1:13" ht="19.5" customHeight="1" x14ac:dyDescent="0.4">
      <c r="A57" s="2"/>
      <c r="B57" s="2"/>
      <c r="C57" s="2"/>
      <c r="D57" s="2"/>
      <c r="E57" s="2"/>
      <c r="F57" s="2"/>
      <c r="G57" s="7" t="s">
        <v>229</v>
      </c>
      <c r="H57" s="7"/>
      <c r="I57" s="7" t="s">
        <v>193</v>
      </c>
      <c r="J57" s="7"/>
      <c r="K57" s="7" t="s">
        <v>229</v>
      </c>
      <c r="L57" s="7"/>
      <c r="M57" s="7" t="s">
        <v>193</v>
      </c>
    </row>
    <row r="58" spans="1:13" ht="19.5" customHeight="1" x14ac:dyDescent="0.4">
      <c r="A58" s="8"/>
      <c r="B58" s="8"/>
      <c r="C58" s="8"/>
      <c r="D58" s="8"/>
      <c r="E58" s="9" t="s">
        <v>3</v>
      </c>
      <c r="F58" s="10"/>
      <c r="G58" s="11" t="s">
        <v>4</v>
      </c>
      <c r="H58" s="7"/>
      <c r="I58" s="11" t="s">
        <v>4</v>
      </c>
      <c r="J58" s="7"/>
      <c r="K58" s="11" t="s">
        <v>4</v>
      </c>
      <c r="L58" s="7"/>
      <c r="M58" s="11" t="s">
        <v>4</v>
      </c>
    </row>
    <row r="59" spans="1:13" ht="7.5" customHeight="1" x14ac:dyDescent="0.4">
      <c r="A59" s="12"/>
      <c r="B59" s="12"/>
      <c r="C59" s="12"/>
      <c r="D59" s="12"/>
      <c r="E59" s="27"/>
      <c r="F59" s="14"/>
      <c r="G59" s="15"/>
      <c r="H59" s="3"/>
      <c r="I59" s="15"/>
      <c r="J59" s="3"/>
      <c r="K59" s="15"/>
      <c r="L59" s="3"/>
      <c r="M59" s="15"/>
    </row>
    <row r="60" spans="1:13" ht="19.5" customHeight="1" x14ac:dyDescent="0.4">
      <c r="A60" s="12" t="s">
        <v>25</v>
      </c>
      <c r="B60" s="12"/>
      <c r="C60" s="12"/>
      <c r="D60" s="12"/>
      <c r="E60" s="28"/>
      <c r="F60" s="10"/>
      <c r="G60" s="29"/>
      <c r="H60" s="30"/>
      <c r="I60" s="29"/>
      <c r="J60" s="30"/>
      <c r="K60" s="29"/>
      <c r="L60" s="30"/>
      <c r="M60" s="29"/>
    </row>
    <row r="61" spans="1:13" ht="7.5" customHeight="1" x14ac:dyDescent="0.4">
      <c r="A61" s="12"/>
      <c r="B61" s="12"/>
      <c r="C61" s="12"/>
      <c r="D61" s="12"/>
      <c r="E61" s="27"/>
      <c r="F61" s="14"/>
      <c r="G61" s="15"/>
      <c r="H61" s="3"/>
      <c r="I61" s="15"/>
      <c r="J61" s="3"/>
      <c r="K61" s="15"/>
      <c r="L61" s="3"/>
      <c r="M61" s="15"/>
    </row>
    <row r="62" spans="1:13" ht="19.5" customHeight="1" x14ac:dyDescent="0.4">
      <c r="A62" s="12" t="s">
        <v>26</v>
      </c>
      <c r="B62" s="12"/>
      <c r="C62" s="12"/>
      <c r="D62" s="12"/>
      <c r="E62" s="14"/>
      <c r="F62" s="10"/>
      <c r="G62" s="29"/>
      <c r="H62" s="30"/>
      <c r="I62" s="29"/>
      <c r="J62" s="30"/>
      <c r="K62" s="29"/>
      <c r="L62" s="30"/>
      <c r="M62" s="29"/>
    </row>
    <row r="63" spans="1:13" ht="7.5" customHeight="1" x14ac:dyDescent="0.4">
      <c r="A63" s="13"/>
      <c r="B63" s="13"/>
      <c r="C63" s="13"/>
      <c r="D63" s="13"/>
      <c r="E63" s="14"/>
      <c r="F63" s="14"/>
      <c r="G63" s="15"/>
      <c r="H63" s="3"/>
      <c r="I63" s="15"/>
      <c r="J63" s="3"/>
      <c r="K63" s="15"/>
      <c r="L63" s="3"/>
      <c r="M63" s="15"/>
    </row>
    <row r="64" spans="1:13" ht="19.5" customHeight="1" x14ac:dyDescent="0.4">
      <c r="A64" s="13" t="s">
        <v>199</v>
      </c>
      <c r="B64" s="13"/>
      <c r="C64" s="13"/>
      <c r="D64" s="13"/>
      <c r="E64" s="14">
        <v>19</v>
      </c>
      <c r="F64" s="14"/>
      <c r="G64" s="15">
        <v>1150000000</v>
      </c>
      <c r="H64" s="3"/>
      <c r="I64" s="15">
        <v>899605207</v>
      </c>
      <c r="J64" s="3"/>
      <c r="K64" s="15">
        <v>1000000000</v>
      </c>
      <c r="L64" s="3"/>
      <c r="M64" s="15">
        <v>99605207</v>
      </c>
    </row>
    <row r="65" spans="1:15" ht="19.5" customHeight="1" x14ac:dyDescent="0.4">
      <c r="A65" s="13" t="s">
        <v>182</v>
      </c>
      <c r="B65" s="13"/>
      <c r="C65" s="13"/>
      <c r="D65" s="13"/>
      <c r="E65" s="14" t="s">
        <v>249</v>
      </c>
      <c r="F65" s="14"/>
      <c r="G65" s="15">
        <v>0</v>
      </c>
      <c r="H65" s="3"/>
      <c r="I65" s="15">
        <v>0</v>
      </c>
      <c r="J65" s="3"/>
      <c r="K65" s="15">
        <v>759500000</v>
      </c>
      <c r="L65" s="3"/>
      <c r="M65" s="15">
        <v>770000000</v>
      </c>
    </row>
    <row r="66" spans="1:15" ht="19.5" customHeight="1" x14ac:dyDescent="0.4">
      <c r="A66" s="13" t="s">
        <v>200</v>
      </c>
      <c r="B66" s="13"/>
      <c r="C66" s="13"/>
      <c r="D66" s="13"/>
      <c r="E66" s="14">
        <v>20</v>
      </c>
      <c r="F66" s="14"/>
      <c r="G66" s="15">
        <v>2947100879</v>
      </c>
      <c r="H66" s="3"/>
      <c r="I66" s="15">
        <v>5870643986</v>
      </c>
      <c r="J66" s="3"/>
      <c r="K66" s="15">
        <v>265348881</v>
      </c>
      <c r="L66" s="3"/>
      <c r="M66" s="15">
        <v>211356748</v>
      </c>
    </row>
    <row r="67" spans="1:15" ht="19.5" customHeight="1" x14ac:dyDescent="0.4">
      <c r="A67" s="13" t="s">
        <v>201</v>
      </c>
      <c r="B67" s="13"/>
      <c r="C67" s="13"/>
      <c r="D67" s="13"/>
      <c r="E67" s="14">
        <v>19</v>
      </c>
      <c r="F67" s="14"/>
      <c r="G67" s="15">
        <v>1091656206</v>
      </c>
      <c r="H67" s="3"/>
      <c r="I67" s="15">
        <v>1409664146</v>
      </c>
      <c r="J67" s="3"/>
      <c r="K67" s="15">
        <v>180556063</v>
      </c>
      <c r="L67" s="3"/>
      <c r="M67" s="15">
        <v>170000000</v>
      </c>
    </row>
    <row r="68" spans="1:15" ht="17.25" customHeight="1" x14ac:dyDescent="0.4">
      <c r="A68" s="13" t="s">
        <v>191</v>
      </c>
      <c r="B68" s="13"/>
      <c r="C68" s="13"/>
      <c r="D68" s="13"/>
      <c r="E68" s="14">
        <v>10</v>
      </c>
      <c r="F68" s="14"/>
      <c r="G68" s="17">
        <v>6491468</v>
      </c>
      <c r="H68" s="18"/>
      <c r="I68" s="17">
        <v>4777824</v>
      </c>
      <c r="J68" s="18"/>
      <c r="K68" s="17">
        <v>0</v>
      </c>
      <c r="L68" s="18"/>
      <c r="M68" s="17">
        <v>0</v>
      </c>
    </row>
    <row r="69" spans="1:15" ht="19.5" customHeight="1" x14ac:dyDescent="0.4">
      <c r="A69" s="13" t="s">
        <v>202</v>
      </c>
      <c r="B69" s="13"/>
      <c r="C69" s="13"/>
      <c r="D69" s="13"/>
      <c r="E69" s="14">
        <v>21</v>
      </c>
      <c r="F69" s="14"/>
      <c r="G69" s="15">
        <v>11982101696</v>
      </c>
      <c r="H69" s="3"/>
      <c r="I69" s="15">
        <v>8498625996</v>
      </c>
      <c r="J69" s="3"/>
      <c r="K69" s="15">
        <v>8282764328</v>
      </c>
      <c r="L69" s="3"/>
      <c r="M69" s="15">
        <v>5379161007</v>
      </c>
    </row>
    <row r="70" spans="1:15" ht="19.5" customHeight="1" x14ac:dyDescent="0.4">
      <c r="A70" s="13" t="s">
        <v>27</v>
      </c>
      <c r="B70" s="13"/>
      <c r="C70" s="13"/>
      <c r="D70" s="13"/>
      <c r="E70" s="14"/>
      <c r="F70" s="14"/>
      <c r="G70" s="15"/>
      <c r="H70" s="3"/>
      <c r="I70" s="15"/>
      <c r="J70" s="3"/>
      <c r="K70" s="15"/>
      <c r="L70" s="3"/>
      <c r="M70" s="15"/>
    </row>
    <row r="71" spans="1:15" ht="19.5" customHeight="1" x14ac:dyDescent="0.4">
      <c r="A71" s="13"/>
      <c r="B71" s="13" t="s">
        <v>28</v>
      </c>
      <c r="C71" s="13"/>
      <c r="D71" s="13"/>
      <c r="E71" s="14">
        <v>22</v>
      </c>
      <c r="F71" s="14"/>
      <c r="G71" s="15">
        <v>141454295</v>
      </c>
      <c r="H71" s="3"/>
      <c r="I71" s="15">
        <v>178835032</v>
      </c>
      <c r="J71" s="3"/>
      <c r="K71" s="15">
        <v>18056912</v>
      </c>
      <c r="L71" s="3"/>
      <c r="M71" s="15">
        <v>22745421</v>
      </c>
    </row>
    <row r="72" spans="1:15" ht="19.5" customHeight="1" x14ac:dyDescent="0.4">
      <c r="A72" s="13" t="s">
        <v>203</v>
      </c>
      <c r="B72" s="13"/>
      <c r="C72" s="13"/>
      <c r="D72" s="13"/>
      <c r="E72" s="14"/>
      <c r="F72" s="14"/>
      <c r="G72" s="15">
        <v>213777947</v>
      </c>
      <c r="H72" s="3"/>
      <c r="I72" s="15">
        <v>551816572</v>
      </c>
      <c r="J72" s="3"/>
      <c r="K72" s="15">
        <v>0</v>
      </c>
      <c r="L72" s="3"/>
      <c r="M72" s="15">
        <v>0</v>
      </c>
    </row>
    <row r="73" spans="1:15" ht="19.5" customHeight="1" x14ac:dyDescent="0.4">
      <c r="A73" s="13" t="s">
        <v>29</v>
      </c>
      <c r="B73" s="13"/>
      <c r="C73" s="13"/>
      <c r="D73" s="13"/>
      <c r="E73" s="14"/>
      <c r="F73" s="14"/>
      <c r="G73" s="15"/>
      <c r="H73" s="3"/>
      <c r="I73" s="15"/>
      <c r="J73" s="3"/>
      <c r="K73" s="15"/>
      <c r="L73" s="3"/>
      <c r="M73" s="15"/>
    </row>
    <row r="74" spans="1:15" ht="19.5" customHeight="1" x14ac:dyDescent="0.4">
      <c r="A74" s="13"/>
      <c r="B74" s="13" t="s">
        <v>28</v>
      </c>
      <c r="C74" s="13"/>
      <c r="D74" s="13"/>
      <c r="E74" s="14">
        <v>10</v>
      </c>
      <c r="F74" s="14"/>
      <c r="G74" s="15">
        <v>19191543</v>
      </c>
      <c r="H74" s="3"/>
      <c r="I74" s="15">
        <v>13506278</v>
      </c>
      <c r="J74" s="3"/>
      <c r="K74" s="15">
        <v>1192313</v>
      </c>
      <c r="L74" s="3"/>
      <c r="M74" s="15">
        <v>662009</v>
      </c>
    </row>
    <row r="75" spans="1:15" ht="19.5" customHeight="1" x14ac:dyDescent="0.4">
      <c r="A75" s="13" t="s">
        <v>30</v>
      </c>
      <c r="B75" s="13"/>
      <c r="C75" s="13"/>
      <c r="D75" s="13"/>
      <c r="E75" s="14"/>
      <c r="F75" s="14"/>
      <c r="G75" s="31">
        <v>251075338</v>
      </c>
      <c r="H75" s="3"/>
      <c r="I75" s="31">
        <v>241571498</v>
      </c>
      <c r="J75" s="3"/>
      <c r="K75" s="31">
        <v>131627253</v>
      </c>
      <c r="L75" s="3"/>
      <c r="M75" s="31">
        <v>104779132</v>
      </c>
      <c r="O75" s="131"/>
    </row>
    <row r="76" spans="1:15" ht="7.5" customHeight="1" x14ac:dyDescent="0.4">
      <c r="A76" s="13"/>
      <c r="B76" s="13"/>
      <c r="C76" s="13"/>
      <c r="D76" s="13"/>
      <c r="E76" s="14"/>
      <c r="F76" s="14"/>
      <c r="G76" s="15"/>
      <c r="H76" s="3"/>
      <c r="I76" s="15"/>
      <c r="J76" s="3"/>
      <c r="K76" s="15"/>
      <c r="L76" s="3"/>
      <c r="M76" s="15"/>
    </row>
    <row r="77" spans="1:15" ht="19.5" customHeight="1" x14ac:dyDescent="0.4">
      <c r="A77" s="12" t="s">
        <v>31</v>
      </c>
      <c r="B77" s="12"/>
      <c r="C77" s="12"/>
      <c r="D77" s="13"/>
      <c r="E77" s="14"/>
      <c r="F77" s="14"/>
      <c r="G77" s="16">
        <f>SUM(G64:G76)</f>
        <v>17802849372</v>
      </c>
      <c r="H77" s="3"/>
      <c r="I77" s="16">
        <f>SUM(I64:I76)</f>
        <v>17669046539</v>
      </c>
      <c r="J77" s="3"/>
      <c r="K77" s="16">
        <f>SUM(K64:K76)</f>
        <v>10639045750</v>
      </c>
      <c r="L77" s="3"/>
      <c r="M77" s="16">
        <f>SUM(M64:M76)</f>
        <v>6758309524</v>
      </c>
    </row>
    <row r="78" spans="1:15" ht="19.5" customHeight="1" x14ac:dyDescent="0.4">
      <c r="A78" s="13"/>
      <c r="B78" s="13"/>
      <c r="C78" s="13"/>
      <c r="D78" s="13"/>
      <c r="E78" s="14"/>
      <c r="F78" s="14"/>
      <c r="G78" s="15"/>
      <c r="H78" s="3"/>
      <c r="I78" s="15"/>
      <c r="J78" s="3"/>
      <c r="K78" s="15"/>
      <c r="L78" s="3"/>
      <c r="M78" s="15"/>
    </row>
    <row r="79" spans="1:15" ht="19.5" customHeight="1" x14ac:dyDescent="0.4">
      <c r="A79" s="12" t="s">
        <v>32</v>
      </c>
      <c r="B79" s="12"/>
      <c r="C79" s="12"/>
      <c r="D79" s="13"/>
      <c r="E79" s="14"/>
      <c r="F79" s="14"/>
      <c r="G79" s="15"/>
      <c r="H79" s="3"/>
      <c r="I79" s="15"/>
      <c r="J79" s="3"/>
      <c r="K79" s="15"/>
      <c r="L79" s="3"/>
      <c r="M79" s="15"/>
    </row>
    <row r="80" spans="1:15" ht="7.5" customHeight="1" x14ac:dyDescent="0.4">
      <c r="A80" s="13"/>
      <c r="B80" s="13"/>
      <c r="C80" s="13"/>
      <c r="D80" s="13"/>
      <c r="E80" s="14"/>
      <c r="F80" s="14"/>
      <c r="G80" s="15"/>
      <c r="H80" s="3"/>
      <c r="I80" s="15"/>
      <c r="J80" s="3"/>
      <c r="K80" s="15"/>
      <c r="L80" s="3"/>
      <c r="M80" s="15"/>
    </row>
    <row r="81" spans="1:13" ht="19.5" customHeight="1" x14ac:dyDescent="0.4">
      <c r="A81" s="2" t="s">
        <v>204</v>
      </c>
      <c r="B81" s="12"/>
      <c r="C81" s="12"/>
      <c r="D81" s="13"/>
      <c r="E81" s="14">
        <v>19</v>
      </c>
      <c r="F81" s="14"/>
      <c r="G81" s="15">
        <v>11832163666</v>
      </c>
      <c r="H81" s="3"/>
      <c r="I81" s="15">
        <v>9474252799</v>
      </c>
      <c r="J81" s="3"/>
      <c r="K81" s="15">
        <v>1962298176</v>
      </c>
      <c r="L81" s="3"/>
      <c r="M81" s="15">
        <v>1289507544</v>
      </c>
    </row>
    <row r="82" spans="1:13" ht="19.5" customHeight="1" x14ac:dyDescent="0.4">
      <c r="A82" s="2" t="s">
        <v>205</v>
      </c>
      <c r="B82" s="12"/>
      <c r="C82" s="12"/>
      <c r="D82" s="13"/>
      <c r="E82" s="14">
        <v>21</v>
      </c>
      <c r="F82" s="14"/>
      <c r="G82" s="15">
        <v>23346413951</v>
      </c>
      <c r="H82" s="3"/>
      <c r="I82" s="15">
        <v>28099245125</v>
      </c>
      <c r="J82" s="3"/>
      <c r="K82" s="15">
        <v>13808911189</v>
      </c>
      <c r="L82" s="3"/>
      <c r="M82" s="15">
        <v>18250606085</v>
      </c>
    </row>
    <row r="83" spans="1:13" ht="19.5" customHeight="1" x14ac:dyDescent="0.4">
      <c r="A83" s="13" t="s">
        <v>33</v>
      </c>
      <c r="B83" s="12"/>
      <c r="C83" s="12"/>
      <c r="D83" s="13"/>
      <c r="E83" s="14">
        <v>22</v>
      </c>
      <c r="F83" s="14"/>
      <c r="G83" s="15">
        <v>3150000547</v>
      </c>
      <c r="H83" s="3"/>
      <c r="I83" s="15">
        <v>3292432018</v>
      </c>
      <c r="J83" s="3"/>
      <c r="K83" s="15">
        <v>540921684</v>
      </c>
      <c r="L83" s="3"/>
      <c r="M83" s="15">
        <v>563412256</v>
      </c>
    </row>
    <row r="84" spans="1:13" ht="19.5" customHeight="1" x14ac:dyDescent="0.4">
      <c r="A84" s="13" t="s">
        <v>34</v>
      </c>
      <c r="B84" s="12"/>
      <c r="C84" s="12"/>
      <c r="D84" s="13"/>
      <c r="E84" s="14">
        <v>10</v>
      </c>
      <c r="F84" s="14"/>
      <c r="G84" s="15">
        <v>384023696</v>
      </c>
      <c r="H84" s="3"/>
      <c r="I84" s="15">
        <v>481895485</v>
      </c>
      <c r="J84" s="3"/>
      <c r="K84" s="15">
        <v>11387988</v>
      </c>
      <c r="L84" s="3"/>
      <c r="M84" s="15">
        <v>5745123</v>
      </c>
    </row>
    <row r="85" spans="1:13" ht="19.5" customHeight="1" x14ac:dyDescent="0.4">
      <c r="A85" s="2" t="s">
        <v>206</v>
      </c>
      <c r="B85" s="12"/>
      <c r="C85" s="12"/>
      <c r="D85" s="13"/>
      <c r="E85" s="14">
        <v>18</v>
      </c>
      <c r="F85" s="14"/>
      <c r="G85" s="15">
        <v>3264891412</v>
      </c>
      <c r="H85" s="3"/>
      <c r="I85" s="15">
        <v>3210530527</v>
      </c>
      <c r="J85" s="3"/>
      <c r="K85" s="15">
        <v>90546246</v>
      </c>
      <c r="L85" s="3"/>
      <c r="M85" s="15">
        <v>50036044</v>
      </c>
    </row>
    <row r="86" spans="1:13" ht="19.5" customHeight="1" x14ac:dyDescent="0.4">
      <c r="A86" s="13" t="s">
        <v>35</v>
      </c>
      <c r="B86" s="12"/>
      <c r="C86" s="12"/>
      <c r="D86" s="13"/>
      <c r="E86" s="14">
        <v>10</v>
      </c>
      <c r="F86" s="14"/>
      <c r="G86" s="15">
        <v>388562606</v>
      </c>
      <c r="H86" s="3"/>
      <c r="I86" s="15">
        <v>301472203</v>
      </c>
      <c r="J86" s="3"/>
      <c r="K86" s="15">
        <v>37388479</v>
      </c>
      <c r="L86" s="3"/>
      <c r="M86" s="15">
        <v>23592760</v>
      </c>
    </row>
    <row r="87" spans="1:13" ht="19.5" customHeight="1" x14ac:dyDescent="0.4">
      <c r="A87" s="13" t="s">
        <v>36</v>
      </c>
      <c r="B87" s="12"/>
      <c r="C87" s="12"/>
      <c r="D87" s="13"/>
      <c r="E87" s="14">
        <v>23</v>
      </c>
      <c r="F87" s="14"/>
      <c r="G87" s="15">
        <v>327687271</v>
      </c>
      <c r="H87" s="3"/>
      <c r="I87" s="15">
        <v>219833849</v>
      </c>
      <c r="J87" s="3"/>
      <c r="K87" s="15">
        <v>126121671</v>
      </c>
      <c r="L87" s="3"/>
      <c r="M87" s="15">
        <v>74568650</v>
      </c>
    </row>
    <row r="88" spans="1:13" ht="19.5" customHeight="1" x14ac:dyDescent="0.4">
      <c r="A88" s="13" t="s">
        <v>177</v>
      </c>
      <c r="B88" s="12"/>
      <c r="C88" s="12"/>
      <c r="D88" s="13"/>
      <c r="E88" s="14"/>
      <c r="F88" s="14"/>
      <c r="G88" s="15">
        <v>140000000</v>
      </c>
      <c r="H88" s="3"/>
      <c r="I88" s="15">
        <v>140000000</v>
      </c>
      <c r="J88" s="3"/>
      <c r="K88" s="15">
        <v>0</v>
      </c>
      <c r="L88" s="3"/>
      <c r="M88" s="15">
        <v>0</v>
      </c>
    </row>
    <row r="89" spans="1:13" ht="19.5" customHeight="1" x14ac:dyDescent="0.4">
      <c r="A89" s="13" t="s">
        <v>37</v>
      </c>
      <c r="B89" s="12"/>
      <c r="C89" s="12"/>
      <c r="D89" s="13"/>
      <c r="E89" s="14"/>
      <c r="F89" s="14"/>
      <c r="G89" s="16">
        <v>167598059</v>
      </c>
      <c r="H89" s="3"/>
      <c r="I89" s="16">
        <v>141632709</v>
      </c>
      <c r="J89" s="3"/>
      <c r="K89" s="16">
        <v>1074929</v>
      </c>
      <c r="L89" s="3"/>
      <c r="M89" s="16">
        <v>0</v>
      </c>
    </row>
    <row r="90" spans="1:13" ht="7.5" customHeight="1" x14ac:dyDescent="0.4">
      <c r="A90" s="13"/>
      <c r="B90" s="12"/>
      <c r="C90" s="12"/>
      <c r="D90" s="13"/>
      <c r="E90" s="14"/>
      <c r="F90" s="14"/>
      <c r="G90" s="15"/>
      <c r="H90" s="3"/>
      <c r="I90" s="15"/>
      <c r="J90" s="3"/>
      <c r="K90" s="15"/>
      <c r="L90" s="3"/>
      <c r="M90" s="15"/>
    </row>
    <row r="91" spans="1:13" ht="19.5" customHeight="1" x14ac:dyDescent="0.4">
      <c r="A91" s="12" t="s">
        <v>38</v>
      </c>
      <c r="B91" s="12"/>
      <c r="C91" s="12"/>
      <c r="D91" s="13"/>
      <c r="E91" s="14"/>
      <c r="F91" s="14"/>
      <c r="G91" s="16">
        <f>SUM(G80:G90)</f>
        <v>43001341208</v>
      </c>
      <c r="H91" s="3"/>
      <c r="I91" s="16">
        <f>SUM(I81:I90)</f>
        <v>45361294715</v>
      </c>
      <c r="J91" s="3"/>
      <c r="K91" s="16">
        <f>SUM(K80:K90)</f>
        <v>16578650362</v>
      </c>
      <c r="L91" s="3"/>
      <c r="M91" s="16">
        <f>SUM(M81:M90)</f>
        <v>20257468462</v>
      </c>
    </row>
    <row r="92" spans="1:13" ht="7.5" customHeight="1" x14ac:dyDescent="0.4">
      <c r="A92" s="13"/>
      <c r="B92" s="13"/>
      <c r="C92" s="13"/>
      <c r="D92" s="13"/>
      <c r="E92" s="14"/>
      <c r="F92" s="14"/>
      <c r="G92" s="15"/>
      <c r="H92" s="3"/>
      <c r="I92" s="15"/>
      <c r="J92" s="3"/>
      <c r="K92" s="15"/>
      <c r="L92" s="3"/>
      <c r="M92" s="15"/>
    </row>
    <row r="93" spans="1:13" ht="19.5" customHeight="1" x14ac:dyDescent="0.4">
      <c r="A93" s="12" t="s">
        <v>39</v>
      </c>
      <c r="B93" s="12"/>
      <c r="C93" s="12"/>
      <c r="D93" s="13"/>
      <c r="E93" s="14"/>
      <c r="F93" s="14"/>
      <c r="G93" s="16">
        <f>+G77+G91</f>
        <v>60804190580</v>
      </c>
      <c r="H93" s="3"/>
      <c r="I93" s="16">
        <f>+I77+I91</f>
        <v>63030341254</v>
      </c>
      <c r="J93" s="3"/>
      <c r="K93" s="16">
        <f>+K77+K91</f>
        <v>27217696112</v>
      </c>
      <c r="L93" s="3"/>
      <c r="M93" s="16">
        <f>+M77+M91</f>
        <v>27015777986</v>
      </c>
    </row>
    <row r="94" spans="1:13" ht="19.5" customHeight="1" x14ac:dyDescent="0.4">
      <c r="A94" s="12"/>
      <c r="B94" s="12"/>
      <c r="C94" s="12"/>
      <c r="D94" s="13"/>
      <c r="E94" s="14"/>
      <c r="F94" s="14"/>
      <c r="G94" s="3"/>
      <c r="H94" s="3"/>
      <c r="I94" s="3"/>
      <c r="J94" s="3"/>
      <c r="K94" s="3"/>
      <c r="L94" s="3"/>
      <c r="M94" s="3"/>
    </row>
    <row r="95" spans="1:13" ht="19.5" customHeight="1" x14ac:dyDescent="0.4">
      <c r="A95" s="12"/>
      <c r="B95" s="12"/>
      <c r="C95" s="12"/>
      <c r="D95" s="13"/>
      <c r="E95" s="14"/>
      <c r="F95" s="14"/>
      <c r="G95" s="3"/>
      <c r="H95" s="3"/>
      <c r="I95" s="3"/>
      <c r="J95" s="3"/>
      <c r="K95" s="3"/>
      <c r="L95" s="3"/>
      <c r="M95" s="3"/>
    </row>
    <row r="96" spans="1:13" ht="23.25" customHeight="1" x14ac:dyDescent="0.4">
      <c r="A96" s="12"/>
      <c r="B96" s="12"/>
      <c r="C96" s="12"/>
      <c r="D96" s="13"/>
      <c r="E96" s="14"/>
      <c r="F96" s="14"/>
      <c r="G96" s="3"/>
      <c r="H96" s="3"/>
      <c r="I96" s="3"/>
      <c r="J96" s="3"/>
      <c r="K96" s="3"/>
      <c r="L96" s="3"/>
      <c r="M96" s="3"/>
    </row>
    <row r="97" spans="1:13" ht="21.95" customHeight="1" x14ac:dyDescent="0.4">
      <c r="A97" s="24" t="s">
        <v>24</v>
      </c>
      <c r="B97" s="25"/>
      <c r="C97" s="25"/>
      <c r="D97" s="25"/>
      <c r="E97" s="5"/>
      <c r="F97" s="5"/>
      <c r="G97" s="6"/>
      <c r="H97" s="6"/>
      <c r="I97" s="6"/>
      <c r="J97" s="6"/>
      <c r="K97" s="6"/>
      <c r="L97" s="6"/>
      <c r="M97" s="6"/>
    </row>
    <row r="98" spans="1:13" ht="19.5" customHeight="1" x14ac:dyDescent="0.4">
      <c r="A98" s="1" t="s">
        <v>0</v>
      </c>
      <c r="B98" s="1"/>
      <c r="C98" s="1"/>
      <c r="D98" s="1"/>
      <c r="E98" s="2"/>
      <c r="F98" s="2"/>
      <c r="G98" s="3"/>
      <c r="H98" s="3"/>
      <c r="I98" s="3"/>
      <c r="J98" s="3"/>
      <c r="K98" s="3"/>
      <c r="L98" s="3"/>
      <c r="M98" s="3"/>
    </row>
    <row r="99" spans="1:13" ht="19.5" customHeight="1" x14ac:dyDescent="0.4">
      <c r="A99" s="1" t="s">
        <v>207</v>
      </c>
      <c r="B99" s="1"/>
      <c r="C99" s="1"/>
      <c r="D99" s="1"/>
      <c r="E99" s="2"/>
      <c r="F99" s="2"/>
      <c r="G99" s="3"/>
      <c r="H99" s="3"/>
      <c r="I99" s="3"/>
      <c r="J99" s="3"/>
      <c r="K99" s="3"/>
      <c r="L99" s="3"/>
      <c r="M99" s="3"/>
    </row>
    <row r="100" spans="1:13" ht="19.5" customHeight="1" x14ac:dyDescent="0.4">
      <c r="A100" s="4" t="str">
        <f>$A$3</f>
        <v>ณ วันที่ 31 ธันวาคม พ.ศ. 2568</v>
      </c>
      <c r="B100" s="4"/>
      <c r="C100" s="4"/>
      <c r="D100" s="4"/>
      <c r="E100" s="5"/>
      <c r="F100" s="5"/>
      <c r="G100" s="6"/>
      <c r="H100" s="6"/>
      <c r="I100" s="6"/>
      <c r="J100" s="6"/>
      <c r="K100" s="6"/>
      <c r="L100" s="6"/>
      <c r="M100" s="6"/>
    </row>
    <row r="101" spans="1:13" ht="19.5" customHeight="1" x14ac:dyDescent="0.4">
      <c r="A101" s="2"/>
      <c r="B101" s="2"/>
      <c r="C101" s="2"/>
      <c r="D101" s="2"/>
      <c r="E101" s="2"/>
      <c r="F101" s="2"/>
      <c r="G101" s="3"/>
      <c r="H101" s="3"/>
      <c r="I101" s="3"/>
      <c r="J101" s="3"/>
      <c r="K101" s="3"/>
      <c r="L101" s="3"/>
      <c r="M101" s="3"/>
    </row>
    <row r="102" spans="1:13" ht="19.5" customHeight="1" x14ac:dyDescent="0.4">
      <c r="A102" s="2"/>
      <c r="B102" s="2"/>
      <c r="C102" s="2"/>
      <c r="D102" s="2"/>
      <c r="E102" s="2"/>
      <c r="F102" s="2"/>
      <c r="G102" s="148" t="s">
        <v>1</v>
      </c>
      <c r="H102" s="149"/>
      <c r="I102" s="149"/>
      <c r="J102" s="3"/>
      <c r="K102" s="148" t="s">
        <v>2</v>
      </c>
      <c r="L102" s="149"/>
      <c r="M102" s="149"/>
    </row>
    <row r="103" spans="1:13" ht="19.5" customHeight="1" x14ac:dyDescent="0.4">
      <c r="A103" s="2"/>
      <c r="B103" s="2"/>
      <c r="C103" s="2"/>
      <c r="D103" s="2"/>
      <c r="E103" s="2"/>
      <c r="F103" s="2"/>
      <c r="G103" s="7" t="s">
        <v>229</v>
      </c>
      <c r="H103" s="7"/>
      <c r="I103" s="7" t="s">
        <v>193</v>
      </c>
      <c r="J103" s="7"/>
      <c r="K103" s="7" t="s">
        <v>229</v>
      </c>
      <c r="L103" s="7"/>
      <c r="M103" s="7" t="s">
        <v>193</v>
      </c>
    </row>
    <row r="104" spans="1:13" ht="19.5" customHeight="1" x14ac:dyDescent="0.4">
      <c r="A104" s="8"/>
      <c r="B104" s="8"/>
      <c r="C104" s="8"/>
      <c r="D104" s="8"/>
      <c r="E104" s="9" t="s">
        <v>3</v>
      </c>
      <c r="F104" s="10"/>
      <c r="G104" s="11" t="s">
        <v>4</v>
      </c>
      <c r="H104" s="7"/>
      <c r="I104" s="11" t="s">
        <v>4</v>
      </c>
      <c r="J104" s="7"/>
      <c r="K104" s="11" t="s">
        <v>4</v>
      </c>
      <c r="L104" s="7"/>
      <c r="M104" s="11" t="s">
        <v>4</v>
      </c>
    </row>
    <row r="105" spans="1:13" ht="6" customHeight="1" x14ac:dyDescent="0.4">
      <c r="A105" s="12"/>
      <c r="B105" s="12"/>
      <c r="C105" s="12"/>
      <c r="D105" s="13"/>
      <c r="E105" s="2"/>
      <c r="F105" s="14"/>
      <c r="G105" s="15"/>
      <c r="H105" s="3"/>
      <c r="I105" s="15"/>
      <c r="J105" s="3"/>
      <c r="K105" s="15"/>
      <c r="L105" s="3"/>
      <c r="M105" s="15"/>
    </row>
    <row r="106" spans="1:13" ht="19.5" customHeight="1" x14ac:dyDescent="0.4">
      <c r="A106" s="12" t="s">
        <v>192</v>
      </c>
      <c r="B106" s="12"/>
      <c r="C106" s="12"/>
      <c r="D106" s="13"/>
      <c r="E106" s="2"/>
      <c r="F106" s="14"/>
      <c r="G106" s="15"/>
      <c r="H106" s="3"/>
      <c r="I106" s="15"/>
      <c r="J106" s="3"/>
      <c r="K106" s="15"/>
      <c r="L106" s="3"/>
      <c r="M106" s="15"/>
    </row>
    <row r="107" spans="1:13" ht="6" customHeight="1" x14ac:dyDescent="0.4">
      <c r="A107" s="12"/>
      <c r="B107" s="12"/>
      <c r="C107" s="12"/>
      <c r="D107" s="13"/>
      <c r="E107" s="27"/>
      <c r="F107" s="14"/>
      <c r="G107" s="15"/>
      <c r="H107" s="3"/>
      <c r="I107" s="15"/>
      <c r="J107" s="3"/>
      <c r="K107" s="15"/>
      <c r="L107" s="3"/>
      <c r="M107" s="15"/>
    </row>
    <row r="108" spans="1:13" ht="19.5" customHeight="1" x14ac:dyDescent="0.4">
      <c r="A108" s="12" t="s">
        <v>40</v>
      </c>
      <c r="B108" s="12"/>
      <c r="C108" s="12"/>
      <c r="D108" s="13"/>
      <c r="E108" s="14"/>
      <c r="F108" s="14"/>
      <c r="G108" s="15"/>
      <c r="H108" s="3"/>
      <c r="I108" s="15"/>
      <c r="J108" s="3"/>
      <c r="K108" s="15"/>
      <c r="L108" s="3"/>
      <c r="M108" s="15"/>
    </row>
    <row r="109" spans="1:13" ht="6" customHeight="1" x14ac:dyDescent="0.4">
      <c r="A109" s="13"/>
      <c r="B109" s="13"/>
      <c r="C109" s="13"/>
      <c r="D109" s="13"/>
      <c r="E109" s="14"/>
      <c r="F109" s="14"/>
      <c r="G109" s="15"/>
      <c r="H109" s="3"/>
      <c r="I109" s="15"/>
      <c r="J109" s="3"/>
      <c r="K109" s="15"/>
      <c r="L109" s="3"/>
      <c r="M109" s="15"/>
    </row>
    <row r="110" spans="1:13" ht="19.5" customHeight="1" x14ac:dyDescent="0.4">
      <c r="A110" s="13" t="s">
        <v>41</v>
      </c>
      <c r="B110" s="13"/>
      <c r="C110" s="13"/>
      <c r="D110" s="13"/>
      <c r="E110" s="14"/>
      <c r="F110" s="14"/>
      <c r="G110" s="15"/>
      <c r="H110" s="3"/>
      <c r="I110" s="15"/>
      <c r="J110" s="3"/>
      <c r="K110" s="15"/>
      <c r="L110" s="3"/>
      <c r="M110" s="15"/>
    </row>
    <row r="111" spans="1:13" ht="19.5" customHeight="1" x14ac:dyDescent="0.4">
      <c r="A111" s="13"/>
      <c r="B111" s="13" t="s">
        <v>42</v>
      </c>
      <c r="C111" s="13"/>
      <c r="D111" s="13"/>
      <c r="E111" s="2"/>
      <c r="F111" s="14"/>
      <c r="G111" s="15"/>
      <c r="H111" s="3"/>
      <c r="I111" s="15"/>
      <c r="J111" s="3"/>
      <c r="K111" s="15"/>
      <c r="L111" s="3"/>
      <c r="M111" s="15"/>
    </row>
    <row r="112" spans="1:13" ht="19.5" customHeight="1" x14ac:dyDescent="0.4">
      <c r="A112" s="13"/>
      <c r="B112" s="13"/>
      <c r="C112" s="13" t="s">
        <v>43</v>
      </c>
      <c r="D112" s="13"/>
      <c r="E112" s="14"/>
      <c r="F112" s="14"/>
      <c r="G112" s="15"/>
      <c r="H112" s="3"/>
      <c r="I112" s="15"/>
      <c r="J112" s="3"/>
      <c r="K112" s="15"/>
      <c r="L112" s="3"/>
      <c r="M112" s="15"/>
    </row>
    <row r="113" spans="1:13" ht="19.5" customHeight="1" x14ac:dyDescent="0.4">
      <c r="A113" s="13"/>
      <c r="B113" s="13"/>
      <c r="C113" s="13"/>
      <c r="D113" s="2" t="s">
        <v>44</v>
      </c>
      <c r="E113" s="14"/>
      <c r="F113" s="14"/>
      <c r="G113" s="21">
        <v>1567773019</v>
      </c>
      <c r="H113" s="3"/>
      <c r="I113" s="21">
        <v>1567773019</v>
      </c>
      <c r="J113" s="3"/>
      <c r="K113" s="21">
        <v>1567773019</v>
      </c>
      <c r="L113" s="3"/>
      <c r="M113" s="21">
        <v>1567773019</v>
      </c>
    </row>
    <row r="114" spans="1:13" ht="6" customHeight="1" x14ac:dyDescent="0.4">
      <c r="A114" s="13"/>
      <c r="B114" s="13"/>
      <c r="C114" s="13"/>
      <c r="D114" s="13"/>
      <c r="E114" s="14"/>
      <c r="F114" s="14"/>
      <c r="G114" s="15"/>
      <c r="H114" s="3"/>
      <c r="I114" s="15"/>
      <c r="J114" s="3"/>
      <c r="K114" s="15"/>
      <c r="L114" s="3"/>
      <c r="M114" s="15"/>
    </row>
    <row r="115" spans="1:13" ht="19.5" customHeight="1" x14ac:dyDescent="0.4">
      <c r="A115" s="2"/>
      <c r="B115" s="13" t="s">
        <v>45</v>
      </c>
      <c r="C115" s="13"/>
      <c r="D115" s="13"/>
      <c r="E115" s="14"/>
      <c r="F115" s="14"/>
      <c r="G115" s="15"/>
      <c r="H115" s="3"/>
      <c r="I115" s="15"/>
      <c r="J115" s="3"/>
      <c r="K115" s="15"/>
      <c r="L115" s="3"/>
      <c r="M115" s="15"/>
    </row>
    <row r="116" spans="1:13" ht="19.5" customHeight="1" x14ac:dyDescent="0.4">
      <c r="A116" s="2"/>
      <c r="B116" s="13"/>
      <c r="C116" s="13" t="s">
        <v>46</v>
      </c>
      <c r="D116" s="2"/>
      <c r="E116" s="14"/>
      <c r="F116" s="14"/>
      <c r="G116" s="15"/>
      <c r="H116" s="3"/>
      <c r="I116" s="15"/>
      <c r="J116" s="3"/>
      <c r="K116" s="15"/>
      <c r="L116" s="3"/>
      <c r="M116" s="15"/>
    </row>
    <row r="117" spans="1:13" ht="19.5" customHeight="1" x14ac:dyDescent="0.4">
      <c r="A117" s="13"/>
      <c r="B117" s="13"/>
      <c r="C117" s="13"/>
      <c r="D117" s="13" t="s">
        <v>47</v>
      </c>
      <c r="E117" s="14"/>
      <c r="F117" s="14"/>
      <c r="G117" s="15">
        <v>1494683468</v>
      </c>
      <c r="H117" s="3"/>
      <c r="I117" s="15">
        <v>1494683468</v>
      </c>
      <c r="J117" s="3"/>
      <c r="K117" s="15">
        <v>1494683468</v>
      </c>
      <c r="L117" s="3"/>
      <c r="M117" s="15">
        <v>1494683468</v>
      </c>
    </row>
    <row r="118" spans="1:13" ht="19.5" customHeight="1" x14ac:dyDescent="0.4">
      <c r="A118" s="13" t="s">
        <v>48</v>
      </c>
      <c r="B118" s="12"/>
      <c r="C118" s="12"/>
      <c r="D118" s="13"/>
      <c r="E118" s="14"/>
      <c r="F118" s="14"/>
      <c r="G118" s="15">
        <v>15266493181</v>
      </c>
      <c r="H118" s="3"/>
      <c r="I118" s="15">
        <v>15266493181</v>
      </c>
      <c r="J118" s="3"/>
      <c r="K118" s="15">
        <v>15266493181</v>
      </c>
      <c r="L118" s="3"/>
      <c r="M118" s="15">
        <v>15266493181</v>
      </c>
    </row>
    <row r="119" spans="1:13" ht="19.5" customHeight="1" x14ac:dyDescent="0.4">
      <c r="A119" s="2" t="s">
        <v>49</v>
      </c>
      <c r="B119" s="13"/>
      <c r="C119" s="12"/>
      <c r="D119" s="2"/>
      <c r="E119" s="14"/>
      <c r="F119" s="14"/>
      <c r="G119" s="15">
        <v>172861100</v>
      </c>
      <c r="H119" s="3"/>
      <c r="I119" s="15">
        <v>172861100</v>
      </c>
      <c r="J119" s="3"/>
      <c r="K119" s="15">
        <v>202175962</v>
      </c>
      <c r="L119" s="3"/>
      <c r="M119" s="15">
        <v>202175962</v>
      </c>
    </row>
    <row r="120" spans="1:13" ht="19.5" customHeight="1" x14ac:dyDescent="0.4">
      <c r="A120" s="13" t="s">
        <v>50</v>
      </c>
      <c r="B120" s="12"/>
      <c r="C120" s="12"/>
      <c r="D120" s="13"/>
      <c r="E120" s="14"/>
      <c r="F120" s="14"/>
      <c r="G120" s="15"/>
      <c r="H120" s="3"/>
      <c r="I120" s="15"/>
      <c r="J120" s="3"/>
      <c r="K120" s="15"/>
      <c r="L120" s="3"/>
      <c r="M120" s="15"/>
    </row>
    <row r="121" spans="1:13" ht="19.5" customHeight="1" x14ac:dyDescent="0.4">
      <c r="A121" s="13"/>
      <c r="B121" s="13" t="s">
        <v>51</v>
      </c>
      <c r="C121" s="13"/>
      <c r="D121" s="2"/>
      <c r="E121" s="14">
        <v>34</v>
      </c>
      <c r="F121" s="14"/>
      <c r="G121" s="15">
        <v>156777302</v>
      </c>
      <c r="H121" s="3"/>
      <c r="I121" s="15">
        <v>156777302</v>
      </c>
      <c r="J121" s="14"/>
      <c r="K121" s="15">
        <v>156777302</v>
      </c>
      <c r="L121" s="3"/>
      <c r="M121" s="15">
        <v>156777302</v>
      </c>
    </row>
    <row r="122" spans="1:13" ht="19.5" customHeight="1" x14ac:dyDescent="0.4">
      <c r="A122" s="13"/>
      <c r="B122" s="13" t="s">
        <v>52</v>
      </c>
      <c r="C122" s="13"/>
      <c r="D122" s="2"/>
      <c r="E122" s="14"/>
      <c r="F122" s="14"/>
      <c r="G122" s="15">
        <v>17929450953</v>
      </c>
      <c r="H122" s="3"/>
      <c r="I122" s="15">
        <v>15643218640</v>
      </c>
      <c r="J122" s="14"/>
      <c r="K122" s="15">
        <v>4631327694</v>
      </c>
      <c r="L122" s="3"/>
      <c r="M122" s="15">
        <v>4442539906</v>
      </c>
    </row>
    <row r="123" spans="1:13" ht="19.5" customHeight="1" x14ac:dyDescent="0.4">
      <c r="A123" s="13" t="s">
        <v>53</v>
      </c>
      <c r="B123" s="13"/>
      <c r="C123" s="13"/>
      <c r="D123" s="2"/>
      <c r="E123" s="14"/>
      <c r="F123" s="14"/>
      <c r="G123" s="16">
        <v>1890325172</v>
      </c>
      <c r="H123" s="3"/>
      <c r="I123" s="16">
        <v>2097483803</v>
      </c>
      <c r="J123" s="14"/>
      <c r="K123" s="16">
        <v>-17286867</v>
      </c>
      <c r="L123" s="3"/>
      <c r="M123" s="16">
        <v>-219638185</v>
      </c>
    </row>
    <row r="124" spans="1:13" ht="6" customHeight="1" x14ac:dyDescent="0.4">
      <c r="A124" s="13"/>
      <c r="B124" s="13"/>
      <c r="C124" s="13"/>
      <c r="D124" s="13"/>
      <c r="E124" s="14"/>
      <c r="F124" s="14"/>
      <c r="G124" s="15"/>
      <c r="H124" s="3"/>
      <c r="I124" s="15"/>
      <c r="J124" s="3"/>
      <c r="K124" s="15"/>
      <c r="L124" s="3"/>
      <c r="M124" s="15"/>
    </row>
    <row r="125" spans="1:13" ht="19.5" customHeight="1" x14ac:dyDescent="0.4">
      <c r="A125" s="1" t="s">
        <v>54</v>
      </c>
      <c r="B125" s="1"/>
      <c r="C125" s="2"/>
      <c r="D125" s="2"/>
      <c r="E125" s="14"/>
      <c r="F125" s="14"/>
      <c r="G125" s="15">
        <f>SUM(G117:G123)</f>
        <v>36910591176</v>
      </c>
      <c r="H125" s="3"/>
      <c r="I125" s="15">
        <f>SUM(I117:I123)</f>
        <v>34831517494</v>
      </c>
      <c r="J125" s="3"/>
      <c r="K125" s="15">
        <f>SUM(K117:K123)</f>
        <v>21734170740</v>
      </c>
      <c r="L125" s="3"/>
      <c r="M125" s="15">
        <f>SUM(M117:M123)</f>
        <v>21343031634</v>
      </c>
    </row>
    <row r="126" spans="1:13" ht="19.5" customHeight="1" x14ac:dyDescent="0.4">
      <c r="A126" s="2" t="s">
        <v>55</v>
      </c>
      <c r="B126" s="2"/>
      <c r="C126" s="2"/>
      <c r="D126" s="2"/>
      <c r="E126" s="14"/>
      <c r="F126" s="14"/>
      <c r="G126" s="16">
        <v>3688844354</v>
      </c>
      <c r="H126" s="3"/>
      <c r="I126" s="16">
        <v>3679278291</v>
      </c>
      <c r="J126" s="3"/>
      <c r="K126" s="16">
        <v>0</v>
      </c>
      <c r="L126" s="3"/>
      <c r="M126" s="16">
        <v>0</v>
      </c>
    </row>
    <row r="127" spans="1:13" ht="6" customHeight="1" x14ac:dyDescent="0.4">
      <c r="A127" s="13"/>
      <c r="B127" s="13"/>
      <c r="C127" s="13"/>
      <c r="D127" s="13"/>
      <c r="E127" s="14"/>
      <c r="F127" s="14"/>
      <c r="G127" s="15"/>
      <c r="H127" s="3"/>
      <c r="I127" s="15"/>
      <c r="J127" s="3"/>
      <c r="K127" s="15"/>
      <c r="L127" s="3"/>
      <c r="M127" s="15"/>
    </row>
    <row r="128" spans="1:13" ht="19.5" customHeight="1" x14ac:dyDescent="0.4">
      <c r="A128" s="1" t="s">
        <v>56</v>
      </c>
      <c r="B128" s="2"/>
      <c r="C128" s="2"/>
      <c r="D128" s="2"/>
      <c r="E128" s="14"/>
      <c r="F128" s="14"/>
      <c r="G128" s="16">
        <f>SUM(G125:G126)</f>
        <v>40599435530</v>
      </c>
      <c r="H128" s="3"/>
      <c r="I128" s="16">
        <f>SUM(I125:I126)</f>
        <v>38510795785</v>
      </c>
      <c r="J128" s="3"/>
      <c r="K128" s="16">
        <f>SUM(K125:K126)</f>
        <v>21734170740</v>
      </c>
      <c r="L128" s="3"/>
      <c r="M128" s="16">
        <f>SUM(M125:M126)</f>
        <v>21343031634</v>
      </c>
    </row>
    <row r="129" spans="1:13" ht="6" customHeight="1" x14ac:dyDescent="0.4">
      <c r="A129" s="13"/>
      <c r="B129" s="13"/>
      <c r="C129" s="13"/>
      <c r="D129" s="13"/>
      <c r="E129" s="14"/>
      <c r="F129" s="14"/>
      <c r="G129" s="15"/>
      <c r="H129" s="3"/>
      <c r="I129" s="15"/>
      <c r="J129" s="3"/>
      <c r="K129" s="15"/>
      <c r="L129" s="3"/>
      <c r="M129" s="15"/>
    </row>
    <row r="130" spans="1:13" ht="19.5" customHeight="1" x14ac:dyDescent="0.4">
      <c r="A130" s="1" t="s">
        <v>57</v>
      </c>
      <c r="B130" s="1"/>
      <c r="C130" s="1"/>
      <c r="D130" s="1"/>
      <c r="E130" s="10"/>
      <c r="F130" s="10"/>
      <c r="G130" s="21">
        <f>+G128+G93</f>
        <v>101403626110</v>
      </c>
      <c r="H130" s="32"/>
      <c r="I130" s="21">
        <f>+I128+I93</f>
        <v>101541137039</v>
      </c>
      <c r="J130" s="32"/>
      <c r="K130" s="21">
        <f>+K128+K93</f>
        <v>48951866852</v>
      </c>
      <c r="L130" s="32"/>
      <c r="M130" s="21">
        <f>+M128+M93</f>
        <v>48358809620</v>
      </c>
    </row>
    <row r="131" spans="1:13" ht="19.5" customHeight="1" x14ac:dyDescent="0.4">
      <c r="A131" s="1"/>
      <c r="B131" s="1"/>
      <c r="C131" s="1"/>
      <c r="D131" s="1"/>
      <c r="E131" s="10"/>
      <c r="F131" s="10"/>
      <c r="G131" s="3"/>
      <c r="H131" s="32"/>
      <c r="I131" s="3"/>
      <c r="J131" s="32"/>
      <c r="K131" s="3"/>
      <c r="L131" s="32"/>
      <c r="M131" s="3"/>
    </row>
    <row r="132" spans="1:13" ht="19.5" customHeight="1" x14ac:dyDescent="0.4">
      <c r="A132" s="1"/>
      <c r="B132" s="1"/>
      <c r="C132" s="1"/>
      <c r="D132" s="1"/>
      <c r="E132" s="10"/>
      <c r="F132" s="10"/>
      <c r="G132" s="3"/>
      <c r="H132" s="32"/>
      <c r="I132" s="3"/>
      <c r="J132" s="32"/>
      <c r="K132" s="3"/>
      <c r="L132" s="32"/>
      <c r="M132" s="3"/>
    </row>
    <row r="133" spans="1:13" ht="19.5" customHeight="1" x14ac:dyDescent="0.4">
      <c r="A133" s="1"/>
      <c r="B133" s="1"/>
      <c r="C133" s="1"/>
      <c r="D133" s="1"/>
      <c r="E133" s="10"/>
      <c r="F133" s="10"/>
      <c r="G133" s="3"/>
      <c r="H133" s="32"/>
      <c r="I133" s="3"/>
      <c r="J133" s="32"/>
      <c r="K133" s="3"/>
      <c r="L133" s="32"/>
      <c r="M133" s="3"/>
    </row>
    <row r="134" spans="1:13" ht="19.5" customHeight="1" x14ac:dyDescent="0.4">
      <c r="A134" s="1"/>
      <c r="B134" s="1"/>
      <c r="C134" s="1"/>
      <c r="D134" s="1"/>
      <c r="E134" s="10"/>
      <c r="F134" s="10"/>
      <c r="G134" s="3"/>
      <c r="H134" s="32"/>
      <c r="I134" s="3"/>
      <c r="J134" s="32"/>
      <c r="K134" s="3"/>
      <c r="L134" s="32"/>
      <c r="M134" s="3"/>
    </row>
    <row r="135" spans="1:13" ht="19.5" customHeight="1" x14ac:dyDescent="0.4">
      <c r="A135" s="1"/>
      <c r="B135" s="1"/>
      <c r="C135" s="1"/>
      <c r="D135" s="1"/>
      <c r="E135" s="10"/>
      <c r="F135" s="10"/>
      <c r="G135" s="3"/>
      <c r="H135" s="32"/>
      <c r="I135" s="3"/>
      <c r="J135" s="32"/>
      <c r="K135" s="3"/>
      <c r="L135" s="32"/>
      <c r="M135" s="3"/>
    </row>
    <row r="136" spans="1:13" ht="19.5" customHeight="1" x14ac:dyDescent="0.4">
      <c r="A136" s="1"/>
      <c r="B136" s="1"/>
      <c r="C136" s="1"/>
      <c r="D136" s="1"/>
      <c r="E136" s="10"/>
      <c r="F136" s="10"/>
      <c r="G136" s="3"/>
      <c r="H136" s="32"/>
      <c r="I136" s="3"/>
      <c r="J136" s="32"/>
      <c r="K136" s="3"/>
      <c r="L136" s="32"/>
      <c r="M136" s="3"/>
    </row>
    <row r="137" spans="1:13" ht="19.5" customHeight="1" x14ac:dyDescent="0.4">
      <c r="A137" s="1"/>
      <c r="B137" s="1"/>
      <c r="C137" s="1"/>
      <c r="D137" s="1"/>
      <c r="E137" s="10"/>
      <c r="F137" s="10"/>
      <c r="G137" s="3"/>
      <c r="H137" s="32"/>
      <c r="I137" s="3"/>
      <c r="J137" s="32"/>
      <c r="K137" s="3"/>
      <c r="L137" s="32"/>
      <c r="M137" s="3"/>
    </row>
    <row r="138" spans="1:13" ht="19.5" customHeight="1" x14ac:dyDescent="0.4">
      <c r="A138" s="1"/>
      <c r="B138" s="1"/>
      <c r="C138" s="1"/>
      <c r="D138" s="1"/>
      <c r="E138" s="10"/>
      <c r="F138" s="10"/>
      <c r="G138" s="3"/>
      <c r="H138" s="32"/>
      <c r="I138" s="3"/>
      <c r="J138" s="32"/>
      <c r="K138" s="3"/>
      <c r="L138" s="32"/>
      <c r="M138" s="3"/>
    </row>
    <row r="139" spans="1:13" ht="19.5" customHeight="1" x14ac:dyDescent="0.4">
      <c r="A139" s="1"/>
      <c r="B139" s="1"/>
      <c r="C139" s="1"/>
      <c r="D139" s="1"/>
      <c r="E139" s="10"/>
      <c r="F139" s="10"/>
      <c r="G139" s="3"/>
      <c r="H139" s="32"/>
      <c r="I139" s="3"/>
      <c r="J139" s="32"/>
      <c r="K139" s="3"/>
      <c r="L139" s="32"/>
      <c r="M139" s="3"/>
    </row>
    <row r="140" spans="1:13" ht="19.5" customHeight="1" x14ac:dyDescent="0.4">
      <c r="A140" s="1"/>
      <c r="B140" s="1"/>
      <c r="C140" s="1"/>
      <c r="D140" s="1"/>
      <c r="E140" s="10"/>
      <c r="F140" s="10"/>
      <c r="G140" s="3"/>
      <c r="H140" s="32"/>
      <c r="I140" s="3"/>
      <c r="J140" s="32"/>
      <c r="K140" s="3"/>
      <c r="L140" s="32"/>
      <c r="M140" s="3"/>
    </row>
    <row r="141" spans="1:13" ht="18" customHeight="1" x14ac:dyDescent="0.4">
      <c r="A141" s="1"/>
      <c r="B141" s="1"/>
      <c r="C141" s="1"/>
      <c r="D141" s="1"/>
      <c r="E141" s="10"/>
      <c r="F141" s="10"/>
      <c r="G141" s="3"/>
      <c r="H141" s="32"/>
      <c r="I141" s="3"/>
      <c r="J141" s="32"/>
      <c r="K141" s="3"/>
      <c r="L141" s="32"/>
      <c r="M141" s="3"/>
    </row>
    <row r="142" spans="1:13" ht="18" customHeight="1" x14ac:dyDescent="0.4">
      <c r="A142" s="1"/>
      <c r="B142" s="1"/>
      <c r="C142" s="1"/>
      <c r="D142" s="1"/>
      <c r="E142" s="10"/>
      <c r="F142" s="10"/>
      <c r="G142" s="3"/>
      <c r="H142" s="32"/>
      <c r="I142" s="3"/>
      <c r="J142" s="32"/>
      <c r="K142" s="3"/>
      <c r="L142" s="32"/>
      <c r="M142" s="3"/>
    </row>
    <row r="143" spans="1:13" ht="15.75" customHeight="1" x14ac:dyDescent="0.4">
      <c r="A143" s="1"/>
      <c r="B143" s="1"/>
      <c r="C143" s="1"/>
      <c r="D143" s="1"/>
      <c r="E143" s="10"/>
      <c r="F143" s="10"/>
      <c r="G143" s="3"/>
      <c r="H143" s="32"/>
      <c r="I143" s="3"/>
      <c r="J143" s="32"/>
      <c r="K143" s="3"/>
      <c r="L143" s="32"/>
      <c r="M143" s="3"/>
    </row>
    <row r="144" spans="1:13" ht="21.95" customHeight="1" x14ac:dyDescent="0.4">
      <c r="A144" s="24" t="s">
        <v>24</v>
      </c>
      <c r="B144" s="25"/>
      <c r="C144" s="25"/>
      <c r="D144" s="25"/>
      <c r="E144" s="5"/>
      <c r="F144" s="5"/>
      <c r="G144" s="6"/>
      <c r="H144" s="6"/>
      <c r="I144" s="6"/>
      <c r="J144" s="6"/>
      <c r="K144" s="6"/>
      <c r="L144" s="6"/>
      <c r="M144" s="6"/>
    </row>
  </sheetData>
  <mergeCells count="7">
    <mergeCell ref="G5:I5"/>
    <mergeCell ref="K5:M5"/>
    <mergeCell ref="G56:I56"/>
    <mergeCell ref="K56:M56"/>
    <mergeCell ref="G102:I102"/>
    <mergeCell ref="K102:M102"/>
    <mergeCell ref="A48:M48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&amp;R&amp;"Browallia New,Regular"&amp;13&amp;P</oddFooter>
  </headerFooter>
  <rowBreaks count="2" manualBreakCount="2">
    <brk id="51" max="12" man="1"/>
    <brk id="9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M104"/>
  <sheetViews>
    <sheetView topLeftCell="A87" zoomScaleNormal="100" zoomScaleSheetLayoutView="90" workbookViewId="0">
      <selection activeCell="A99" sqref="A99:XFD99"/>
    </sheetView>
  </sheetViews>
  <sheetFormatPr defaultColWidth="14.42578125" defaultRowHeight="15" customHeight="1" x14ac:dyDescent="0.25"/>
  <cols>
    <col min="1" max="3" width="1.42578125" style="2" customWidth="1"/>
    <col min="4" max="4" width="38.7109375" style="2" customWidth="1"/>
    <col min="5" max="5" width="7.5703125" style="2" customWidth="1"/>
    <col min="6" max="6" width="0.5703125" style="2" customWidth="1"/>
    <col min="7" max="7" width="13" style="2" customWidth="1"/>
    <col min="8" max="8" width="0.5703125" style="2" customWidth="1"/>
    <col min="9" max="9" width="13" style="2" bestFit="1" customWidth="1"/>
    <col min="10" max="10" width="0.5703125" style="2" customWidth="1"/>
    <col min="11" max="11" width="12" style="2" bestFit="1" customWidth="1"/>
    <col min="12" max="12" width="0.5703125" style="2" customWidth="1"/>
    <col min="13" max="13" width="13" style="2" bestFit="1" customWidth="1"/>
    <col min="14" max="16384" width="14.42578125" style="2"/>
  </cols>
  <sheetData>
    <row r="1" spans="1:13" ht="19.5" customHeight="1" x14ac:dyDescent="0.25">
      <c r="A1" s="1" t="s">
        <v>0</v>
      </c>
      <c r="B1" s="1"/>
      <c r="C1" s="1"/>
      <c r="D1" s="1"/>
      <c r="E1" s="48"/>
      <c r="F1" s="3"/>
      <c r="G1" s="3"/>
      <c r="H1" s="3"/>
      <c r="I1" s="3"/>
      <c r="J1" s="3"/>
      <c r="K1" s="3"/>
      <c r="L1" s="3"/>
      <c r="M1" s="3"/>
    </row>
    <row r="2" spans="1:13" ht="19.5" customHeight="1" x14ac:dyDescent="0.25">
      <c r="A2" s="1" t="s">
        <v>58</v>
      </c>
      <c r="B2" s="1"/>
      <c r="C2" s="1"/>
      <c r="D2" s="1"/>
      <c r="E2" s="48"/>
      <c r="F2" s="3"/>
      <c r="G2" s="3"/>
      <c r="H2" s="3"/>
      <c r="I2" s="3"/>
      <c r="J2" s="3"/>
      <c r="K2" s="3"/>
      <c r="L2" s="3"/>
      <c r="M2" s="3"/>
    </row>
    <row r="3" spans="1:13" ht="19.5" customHeight="1" x14ac:dyDescent="0.25">
      <c r="A3" s="4" t="s">
        <v>230</v>
      </c>
      <c r="B3" s="4"/>
      <c r="C3" s="4"/>
      <c r="D3" s="4"/>
      <c r="E3" s="49"/>
      <c r="F3" s="6"/>
      <c r="G3" s="6"/>
      <c r="H3" s="6"/>
      <c r="I3" s="6"/>
      <c r="J3" s="6"/>
      <c r="K3" s="6"/>
      <c r="L3" s="6"/>
      <c r="M3" s="6"/>
    </row>
    <row r="4" spans="1:13" ht="18.95" customHeight="1" x14ac:dyDescent="0.25">
      <c r="E4" s="48"/>
      <c r="F4" s="3"/>
      <c r="G4" s="3"/>
      <c r="H4" s="3"/>
      <c r="I4" s="3"/>
      <c r="J4" s="3"/>
      <c r="K4" s="3"/>
      <c r="L4" s="3"/>
      <c r="M4" s="3"/>
    </row>
    <row r="5" spans="1:13" ht="18.95" customHeight="1" x14ac:dyDescent="0.25">
      <c r="E5" s="48"/>
      <c r="F5" s="48"/>
      <c r="G5" s="148" t="s">
        <v>1</v>
      </c>
      <c r="H5" s="152"/>
      <c r="I5" s="152"/>
      <c r="J5" s="3"/>
      <c r="K5" s="148" t="s">
        <v>2</v>
      </c>
      <c r="L5" s="152"/>
      <c r="M5" s="152"/>
    </row>
    <row r="6" spans="1:13" ht="18.95" customHeight="1" x14ac:dyDescent="0.25">
      <c r="E6" s="50"/>
      <c r="F6" s="50"/>
      <c r="G6" s="7" t="s">
        <v>229</v>
      </c>
      <c r="H6" s="7"/>
      <c r="I6" s="7" t="s">
        <v>193</v>
      </c>
      <c r="J6" s="7"/>
      <c r="K6" s="7" t="s">
        <v>229</v>
      </c>
      <c r="L6" s="7"/>
      <c r="M6" s="7" t="s">
        <v>193</v>
      </c>
    </row>
    <row r="7" spans="1:13" ht="18.95" customHeight="1" x14ac:dyDescent="0.25">
      <c r="E7" s="9" t="s">
        <v>3</v>
      </c>
      <c r="F7" s="7"/>
      <c r="G7" s="11" t="s">
        <v>4</v>
      </c>
      <c r="H7" s="7"/>
      <c r="I7" s="11" t="s">
        <v>4</v>
      </c>
      <c r="J7" s="7"/>
      <c r="K7" s="11" t="s">
        <v>4</v>
      </c>
      <c r="L7" s="7"/>
      <c r="M7" s="11" t="s">
        <v>4</v>
      </c>
    </row>
    <row r="8" spans="1:13" ht="6" customHeight="1" x14ac:dyDescent="0.25">
      <c r="E8" s="48"/>
      <c r="F8" s="3"/>
      <c r="G8" s="15"/>
      <c r="H8" s="3"/>
      <c r="I8" s="15"/>
      <c r="J8" s="3"/>
      <c r="K8" s="15"/>
      <c r="L8" s="3"/>
      <c r="M8" s="15"/>
    </row>
    <row r="9" spans="1:13" ht="18.95" customHeight="1" x14ac:dyDescent="0.25">
      <c r="A9" s="2" t="s">
        <v>59</v>
      </c>
      <c r="E9" s="51"/>
      <c r="F9" s="3"/>
      <c r="G9" s="15">
        <v>2974295428</v>
      </c>
      <c r="H9" s="3"/>
      <c r="I9" s="15">
        <v>2604180499</v>
      </c>
      <c r="J9" s="48"/>
      <c r="K9" s="17">
        <v>272839207</v>
      </c>
      <c r="L9" s="3"/>
      <c r="M9" s="17">
        <v>221007216</v>
      </c>
    </row>
    <row r="10" spans="1:13" ht="18.95" customHeight="1" x14ac:dyDescent="0.25">
      <c r="A10" s="2" t="s">
        <v>60</v>
      </c>
      <c r="E10" s="51"/>
      <c r="F10" s="52"/>
      <c r="G10" s="15">
        <v>9912210923</v>
      </c>
      <c r="H10" s="52"/>
      <c r="I10" s="15">
        <v>6454015470</v>
      </c>
      <c r="J10" s="48"/>
      <c r="K10" s="15">
        <v>0</v>
      </c>
      <c r="L10" s="52"/>
      <c r="M10" s="15">
        <v>688558</v>
      </c>
    </row>
    <row r="11" spans="1:13" ht="18.95" customHeight="1" x14ac:dyDescent="0.25">
      <c r="A11" s="2" t="s">
        <v>61</v>
      </c>
      <c r="E11" s="51"/>
      <c r="F11" s="52"/>
      <c r="G11" s="15">
        <v>2378416063</v>
      </c>
      <c r="H11" s="52"/>
      <c r="I11" s="15">
        <v>2276619246</v>
      </c>
      <c r="J11" s="48"/>
      <c r="K11" s="15">
        <v>0</v>
      </c>
      <c r="L11" s="52"/>
      <c r="M11" s="15">
        <v>0</v>
      </c>
    </row>
    <row r="12" spans="1:13" ht="18.95" customHeight="1" x14ac:dyDescent="0.25">
      <c r="A12" s="53" t="s">
        <v>62</v>
      </c>
      <c r="E12" s="51"/>
      <c r="F12" s="3"/>
      <c r="G12" s="15">
        <v>-1501458462</v>
      </c>
      <c r="H12" s="3"/>
      <c r="I12" s="15">
        <v>-1377007110</v>
      </c>
      <c r="J12" s="48"/>
      <c r="K12" s="17">
        <v>-139840154</v>
      </c>
      <c r="L12" s="3"/>
      <c r="M12" s="17">
        <v>-142271130</v>
      </c>
    </row>
    <row r="13" spans="1:13" ht="18.95" customHeight="1" x14ac:dyDescent="0.25">
      <c r="A13" s="2" t="s">
        <v>63</v>
      </c>
      <c r="E13" s="51"/>
      <c r="F13" s="52"/>
      <c r="G13" s="15">
        <v>-5062439856</v>
      </c>
      <c r="H13" s="52"/>
      <c r="I13" s="15">
        <v>-2511228733</v>
      </c>
      <c r="J13" s="48"/>
      <c r="K13" s="15">
        <v>0</v>
      </c>
      <c r="L13" s="52"/>
      <c r="M13" s="15">
        <v>-625962</v>
      </c>
    </row>
    <row r="14" spans="1:13" ht="18.95" customHeight="1" x14ac:dyDescent="0.25">
      <c r="A14" s="2" t="s">
        <v>64</v>
      </c>
      <c r="E14" s="51"/>
      <c r="F14" s="52"/>
      <c r="G14" s="16">
        <v>-1270443736</v>
      </c>
      <c r="H14" s="52"/>
      <c r="I14" s="16">
        <v>-1326437583</v>
      </c>
      <c r="J14" s="48"/>
      <c r="K14" s="16">
        <v>0</v>
      </c>
      <c r="L14" s="52"/>
      <c r="M14" s="16">
        <v>0</v>
      </c>
    </row>
    <row r="15" spans="1:13" ht="6" customHeight="1" x14ac:dyDescent="0.25">
      <c r="E15" s="48"/>
      <c r="F15" s="3"/>
      <c r="G15" s="15"/>
      <c r="H15" s="3"/>
      <c r="I15" s="15"/>
      <c r="J15" s="48"/>
      <c r="K15" s="15"/>
      <c r="L15" s="3"/>
      <c r="M15" s="15"/>
    </row>
    <row r="16" spans="1:13" ht="18.95" customHeight="1" x14ac:dyDescent="0.25">
      <c r="A16" s="1" t="s">
        <v>65</v>
      </c>
      <c r="B16" s="1"/>
      <c r="C16" s="1"/>
      <c r="D16" s="1"/>
      <c r="E16" s="48"/>
      <c r="F16" s="3"/>
      <c r="G16" s="15">
        <f>SUM(G9:G14)</f>
        <v>7430580360</v>
      </c>
      <c r="H16" s="3"/>
      <c r="I16" s="15">
        <f>SUM(I9:I14)</f>
        <v>6120141789</v>
      </c>
      <c r="J16" s="48"/>
      <c r="K16" s="15">
        <f>SUM(K9:K14)</f>
        <v>132999053</v>
      </c>
      <c r="L16" s="3"/>
      <c r="M16" s="15">
        <f>SUM(M9:M14)</f>
        <v>78798682</v>
      </c>
    </row>
    <row r="17" spans="1:13" ht="18.95" customHeight="1" x14ac:dyDescent="0.25">
      <c r="A17" s="2" t="s">
        <v>66</v>
      </c>
      <c r="E17" s="51">
        <v>26</v>
      </c>
      <c r="F17" s="3"/>
      <c r="G17" s="15">
        <v>1167182164</v>
      </c>
      <c r="H17" s="3"/>
      <c r="I17" s="15">
        <v>1281360377</v>
      </c>
      <c r="J17" s="48"/>
      <c r="K17" s="15">
        <v>4422843143</v>
      </c>
      <c r="L17" s="3"/>
      <c r="M17" s="15">
        <v>5264614407</v>
      </c>
    </row>
    <row r="18" spans="1:13" ht="18.95" customHeight="1" x14ac:dyDescent="0.25">
      <c r="A18" s="2" t="s">
        <v>219</v>
      </c>
      <c r="E18" s="51"/>
      <c r="F18" s="52"/>
      <c r="G18" s="15">
        <v>-574164165</v>
      </c>
      <c r="H18" s="52"/>
      <c r="I18" s="15">
        <v>-362737531</v>
      </c>
      <c r="J18" s="48"/>
      <c r="K18" s="15">
        <v>0</v>
      </c>
      <c r="L18" s="52"/>
      <c r="M18" s="15">
        <v>0</v>
      </c>
    </row>
    <row r="19" spans="1:13" ht="18.95" customHeight="1" x14ac:dyDescent="0.25">
      <c r="A19" s="2" t="s">
        <v>67</v>
      </c>
      <c r="E19" s="14"/>
      <c r="F19" s="3"/>
      <c r="G19" s="15">
        <v>-1921339252</v>
      </c>
      <c r="H19" s="3"/>
      <c r="I19" s="15">
        <v>-1609451250</v>
      </c>
      <c r="J19" s="14"/>
      <c r="K19" s="15">
        <v>-693986383</v>
      </c>
      <c r="L19" s="3"/>
      <c r="M19" s="15">
        <v>-500290114</v>
      </c>
    </row>
    <row r="20" spans="1:13" ht="18.95" customHeight="1" x14ac:dyDescent="0.25">
      <c r="A20" s="129" t="s">
        <v>247</v>
      </c>
      <c r="E20" s="14">
        <v>27</v>
      </c>
      <c r="F20" s="3"/>
      <c r="G20" s="15">
        <v>-475553646</v>
      </c>
      <c r="H20" s="3"/>
      <c r="I20" s="15">
        <v>-8273631</v>
      </c>
      <c r="J20" s="14"/>
      <c r="K20" s="15">
        <v>-16292</v>
      </c>
      <c r="L20" s="3"/>
      <c r="M20" s="15">
        <v>-29288</v>
      </c>
    </row>
    <row r="21" spans="1:13" ht="18.95" customHeight="1" x14ac:dyDescent="0.25">
      <c r="A21" s="2" t="s">
        <v>68</v>
      </c>
      <c r="E21" s="51">
        <v>28</v>
      </c>
      <c r="F21" s="3"/>
      <c r="G21" s="15">
        <v>-1337287432</v>
      </c>
      <c r="H21" s="3"/>
      <c r="I21" s="15">
        <v>-1378037345</v>
      </c>
      <c r="J21" s="48"/>
      <c r="K21" s="15">
        <v>-834335744</v>
      </c>
      <c r="L21" s="3"/>
      <c r="M21" s="15">
        <v>-863655445</v>
      </c>
    </row>
    <row r="22" spans="1:13" ht="18.95" customHeight="1" x14ac:dyDescent="0.25">
      <c r="A22" s="2" t="s">
        <v>69</v>
      </c>
      <c r="E22" s="10">
        <v>13</v>
      </c>
      <c r="F22" s="52"/>
      <c r="G22" s="16">
        <v>1799722918</v>
      </c>
      <c r="H22" s="52"/>
      <c r="I22" s="16">
        <v>1736100735</v>
      </c>
      <c r="J22" s="48"/>
      <c r="K22" s="16">
        <v>0</v>
      </c>
      <c r="L22" s="52"/>
      <c r="M22" s="16">
        <v>0</v>
      </c>
    </row>
    <row r="23" spans="1:13" ht="6" customHeight="1" x14ac:dyDescent="0.25">
      <c r="E23" s="48"/>
      <c r="F23" s="3"/>
      <c r="G23" s="15"/>
      <c r="H23" s="3"/>
      <c r="I23" s="15"/>
      <c r="J23" s="48"/>
      <c r="K23" s="15"/>
      <c r="L23" s="3"/>
      <c r="M23" s="15"/>
    </row>
    <row r="24" spans="1:13" ht="18.95" customHeight="1" x14ac:dyDescent="0.25">
      <c r="A24" s="1" t="s">
        <v>70</v>
      </c>
      <c r="B24" s="1"/>
      <c r="C24" s="1"/>
      <c r="D24" s="1"/>
      <c r="E24" s="51"/>
      <c r="F24" s="3"/>
      <c r="G24" s="15">
        <f>SUM(G16:G22)</f>
        <v>6089140947</v>
      </c>
      <c r="H24" s="3"/>
      <c r="I24" s="15">
        <f>SUM(I16:I22)</f>
        <v>5779103144</v>
      </c>
      <c r="J24" s="48"/>
      <c r="K24" s="15">
        <f>SUM(K16:K22)</f>
        <v>3027503777</v>
      </c>
      <c r="L24" s="3"/>
      <c r="M24" s="15">
        <f>SUM(M16:M22)</f>
        <v>3979438242</v>
      </c>
    </row>
    <row r="25" spans="1:13" ht="18.95" customHeight="1" x14ac:dyDescent="0.25">
      <c r="A25" s="2" t="s">
        <v>244</v>
      </c>
      <c r="E25" s="14">
        <v>30</v>
      </c>
      <c r="F25" s="3"/>
      <c r="G25" s="16">
        <v>-553407500</v>
      </c>
      <c r="H25" s="3"/>
      <c r="I25" s="16">
        <v>-977433392</v>
      </c>
      <c r="J25" s="48"/>
      <c r="K25" s="16">
        <v>10077627</v>
      </c>
      <c r="L25" s="3"/>
      <c r="M25" s="16">
        <v>-14269451</v>
      </c>
    </row>
    <row r="26" spans="1:13" ht="6" customHeight="1" x14ac:dyDescent="0.25">
      <c r="E26" s="48"/>
      <c r="F26" s="3"/>
      <c r="G26" s="15"/>
      <c r="H26" s="3"/>
      <c r="I26" s="15"/>
      <c r="J26" s="48"/>
      <c r="K26" s="15"/>
      <c r="L26" s="3"/>
      <c r="M26" s="15"/>
    </row>
    <row r="27" spans="1:13" ht="18.95" customHeight="1" x14ac:dyDescent="0.25">
      <c r="A27" s="1" t="s">
        <v>71</v>
      </c>
      <c r="B27" s="1"/>
      <c r="C27" s="1"/>
      <c r="D27" s="1"/>
      <c r="E27" s="48"/>
      <c r="F27" s="3"/>
      <c r="G27" s="16">
        <f>SUM(G24:G25)</f>
        <v>5535733447</v>
      </c>
      <c r="H27" s="3"/>
      <c r="I27" s="16">
        <f>SUM(I24:I25)</f>
        <v>4801669752</v>
      </c>
      <c r="J27" s="48"/>
      <c r="K27" s="16">
        <f>SUM(K24:K25)</f>
        <v>3037581404</v>
      </c>
      <c r="L27" s="3"/>
      <c r="M27" s="16">
        <f>SUM(M24:M25)</f>
        <v>3965168791</v>
      </c>
    </row>
    <row r="28" spans="1:13" ht="7.5" customHeight="1" x14ac:dyDescent="0.25">
      <c r="A28" s="1"/>
      <c r="B28" s="1"/>
      <c r="C28" s="1"/>
      <c r="D28" s="1"/>
      <c r="E28" s="48"/>
      <c r="F28" s="3"/>
      <c r="G28" s="15"/>
      <c r="H28" s="3"/>
      <c r="I28" s="15"/>
      <c r="J28" s="48"/>
      <c r="K28" s="15"/>
      <c r="L28" s="3"/>
      <c r="M28" s="15"/>
    </row>
    <row r="29" spans="1:13" ht="18.95" customHeight="1" x14ac:dyDescent="0.25">
      <c r="A29" s="1" t="s">
        <v>220</v>
      </c>
      <c r="E29" s="48"/>
      <c r="F29" s="3"/>
      <c r="G29" s="15"/>
      <c r="H29" s="3"/>
      <c r="I29" s="15"/>
      <c r="J29" s="48"/>
      <c r="K29" s="15"/>
      <c r="L29" s="3"/>
      <c r="M29" s="15"/>
    </row>
    <row r="30" spans="1:13" ht="18.95" customHeight="1" x14ac:dyDescent="0.25">
      <c r="B30" s="2" t="s">
        <v>73</v>
      </c>
      <c r="E30" s="48"/>
      <c r="F30" s="3"/>
      <c r="G30" s="15"/>
      <c r="H30" s="3"/>
      <c r="I30" s="15"/>
      <c r="J30" s="48"/>
      <c r="K30" s="15"/>
      <c r="L30" s="3"/>
      <c r="M30" s="15"/>
    </row>
    <row r="31" spans="1:13" ht="18.95" customHeight="1" x14ac:dyDescent="0.25">
      <c r="C31" s="2" t="s">
        <v>74</v>
      </c>
      <c r="E31" s="48"/>
      <c r="F31" s="3"/>
      <c r="G31" s="15"/>
      <c r="H31" s="3"/>
      <c r="I31" s="15"/>
      <c r="J31" s="48"/>
      <c r="K31" s="15"/>
      <c r="L31" s="3"/>
      <c r="M31" s="15"/>
    </row>
    <row r="32" spans="1:13" ht="18.95" customHeight="1" x14ac:dyDescent="0.25">
      <c r="C32" s="2" t="s">
        <v>75</v>
      </c>
      <c r="E32" s="48"/>
      <c r="F32" s="3"/>
      <c r="G32" s="15"/>
      <c r="H32" s="3"/>
      <c r="I32" s="15"/>
      <c r="J32" s="48"/>
      <c r="K32" s="15"/>
      <c r="L32" s="3"/>
      <c r="M32" s="15"/>
    </row>
    <row r="33" spans="1:13" ht="18.95" customHeight="1" x14ac:dyDescent="0.25">
      <c r="D33" s="2" t="s">
        <v>76</v>
      </c>
      <c r="E33" s="14">
        <v>10</v>
      </c>
      <c r="F33" s="3"/>
      <c r="G33" s="15">
        <v>163891673</v>
      </c>
      <c r="H33" s="3"/>
      <c r="I33" s="15">
        <v>-10273540</v>
      </c>
      <c r="J33" s="48"/>
      <c r="K33" s="15">
        <v>260164620</v>
      </c>
      <c r="L33" s="3"/>
      <c r="M33" s="15">
        <v>-85365189</v>
      </c>
    </row>
    <row r="34" spans="1:13" ht="18.95" customHeight="1" x14ac:dyDescent="0.25">
      <c r="C34" s="2" t="s">
        <v>233</v>
      </c>
      <c r="E34" s="14"/>
      <c r="F34" s="3"/>
      <c r="G34" s="15">
        <v>-72617070</v>
      </c>
      <c r="H34" s="3"/>
      <c r="I34" s="15">
        <v>0</v>
      </c>
      <c r="J34" s="48"/>
      <c r="K34" s="15">
        <v>-7225473</v>
      </c>
      <c r="L34" s="3"/>
      <c r="M34" s="15">
        <v>0</v>
      </c>
    </row>
    <row r="35" spans="1:13" ht="18.95" customHeight="1" x14ac:dyDescent="0.25">
      <c r="C35" s="2" t="s">
        <v>77</v>
      </c>
      <c r="E35" s="48"/>
      <c r="F35" s="3"/>
      <c r="G35" s="15"/>
      <c r="H35" s="3"/>
      <c r="I35" s="15"/>
      <c r="J35" s="48"/>
      <c r="K35" s="15"/>
      <c r="L35" s="3"/>
      <c r="M35" s="15"/>
    </row>
    <row r="36" spans="1:13" ht="18.95" customHeight="1" x14ac:dyDescent="0.25">
      <c r="D36" s="2" t="s">
        <v>78</v>
      </c>
      <c r="E36" s="14">
        <v>30</v>
      </c>
      <c r="F36" s="3"/>
      <c r="G36" s="16">
        <v>-18254920</v>
      </c>
      <c r="H36" s="3"/>
      <c r="I36" s="16">
        <v>2054708</v>
      </c>
      <c r="J36" s="48"/>
      <c r="K36" s="16">
        <v>-50587829</v>
      </c>
      <c r="L36" s="3"/>
      <c r="M36" s="16">
        <v>17073038</v>
      </c>
    </row>
    <row r="37" spans="1:13" ht="6" customHeight="1" x14ac:dyDescent="0.25">
      <c r="E37" s="48"/>
      <c r="F37" s="3"/>
      <c r="G37" s="15"/>
      <c r="H37" s="3"/>
      <c r="I37" s="15"/>
      <c r="J37" s="48"/>
      <c r="K37" s="15"/>
      <c r="L37" s="3"/>
      <c r="M37" s="15"/>
    </row>
    <row r="38" spans="1:13" ht="18.95" customHeight="1" x14ac:dyDescent="0.25">
      <c r="B38" s="2" t="s">
        <v>79</v>
      </c>
      <c r="E38" s="48"/>
      <c r="F38" s="3"/>
      <c r="G38" s="15"/>
      <c r="H38" s="3"/>
      <c r="I38" s="15"/>
      <c r="J38" s="48"/>
      <c r="K38" s="15"/>
      <c r="L38" s="3"/>
      <c r="M38" s="15"/>
    </row>
    <row r="39" spans="1:13" ht="18.95" customHeight="1" x14ac:dyDescent="0.25">
      <c r="C39" s="2" t="s">
        <v>78</v>
      </c>
      <c r="E39" s="48"/>
      <c r="F39" s="3"/>
      <c r="G39" s="16">
        <f>SUM(G33:G36)</f>
        <v>73019683</v>
      </c>
      <c r="H39" s="3"/>
      <c r="I39" s="16">
        <f>SUM(I33:I36)</f>
        <v>-8218832</v>
      </c>
      <c r="J39" s="48"/>
      <c r="K39" s="16">
        <f>SUM(K33:K36)</f>
        <v>202351318</v>
      </c>
      <c r="L39" s="3"/>
      <c r="M39" s="16">
        <f>SUM(M33:M36)</f>
        <v>-68292151</v>
      </c>
    </row>
    <row r="40" spans="1:13" ht="6" customHeight="1" x14ac:dyDescent="0.25">
      <c r="E40" s="48"/>
      <c r="F40" s="3"/>
      <c r="G40" s="15"/>
      <c r="H40" s="3"/>
      <c r="I40" s="15"/>
      <c r="J40" s="48"/>
      <c r="K40" s="15"/>
      <c r="L40" s="3"/>
      <c r="M40" s="15"/>
    </row>
    <row r="41" spans="1:13" ht="18.95" customHeight="1" x14ac:dyDescent="0.25">
      <c r="B41" s="53" t="s">
        <v>80</v>
      </c>
      <c r="C41" s="53"/>
      <c r="D41" s="53"/>
      <c r="E41" s="48"/>
      <c r="F41" s="3"/>
      <c r="G41" s="15"/>
      <c r="H41" s="3"/>
      <c r="I41" s="15"/>
      <c r="J41" s="48"/>
      <c r="K41" s="15"/>
      <c r="L41" s="3"/>
      <c r="M41" s="15"/>
    </row>
    <row r="42" spans="1:13" ht="18.95" customHeight="1" x14ac:dyDescent="0.25">
      <c r="B42" s="53"/>
      <c r="C42" s="53" t="s">
        <v>74</v>
      </c>
      <c r="D42" s="53"/>
      <c r="E42" s="48"/>
      <c r="F42" s="52"/>
      <c r="G42" s="54"/>
      <c r="H42" s="52"/>
      <c r="I42" s="54"/>
      <c r="J42" s="52"/>
      <c r="K42" s="54"/>
      <c r="L42" s="52"/>
      <c r="M42" s="54"/>
    </row>
    <row r="43" spans="1:13" ht="18.95" customHeight="1" x14ac:dyDescent="0.25">
      <c r="B43" s="53"/>
      <c r="C43" s="53" t="s">
        <v>81</v>
      </c>
      <c r="E43" s="48"/>
      <c r="F43" s="3"/>
      <c r="G43" s="15">
        <v>-4598152</v>
      </c>
      <c r="H43" s="3"/>
      <c r="I43" s="15">
        <v>-132737036</v>
      </c>
      <c r="J43" s="48"/>
      <c r="K43" s="15">
        <v>0</v>
      </c>
      <c r="L43" s="3"/>
      <c r="M43" s="15">
        <v>0</v>
      </c>
    </row>
    <row r="44" spans="1:13" ht="18.95" customHeight="1" x14ac:dyDescent="0.25">
      <c r="B44" s="53"/>
      <c r="C44" s="53" t="s">
        <v>225</v>
      </c>
      <c r="E44" s="48"/>
      <c r="F44" s="3"/>
      <c r="G44" s="15"/>
      <c r="H44" s="3"/>
      <c r="I44" s="15"/>
      <c r="J44" s="48"/>
      <c r="K44" s="15"/>
      <c r="L44" s="3"/>
      <c r="M44" s="15"/>
    </row>
    <row r="45" spans="1:13" ht="18.95" customHeight="1" x14ac:dyDescent="0.25">
      <c r="B45" s="53"/>
      <c r="C45" s="53"/>
      <c r="D45" s="2" t="s">
        <v>82</v>
      </c>
      <c r="E45" s="48"/>
      <c r="F45" s="3"/>
      <c r="G45" s="16">
        <v>-303931140</v>
      </c>
      <c r="H45" s="3"/>
      <c r="I45" s="16">
        <v>-170953900</v>
      </c>
      <c r="J45" s="48"/>
      <c r="K45" s="16">
        <v>0</v>
      </c>
      <c r="L45" s="3"/>
      <c r="M45" s="16">
        <v>0</v>
      </c>
    </row>
    <row r="46" spans="1:13" ht="6" customHeight="1" x14ac:dyDescent="0.25">
      <c r="E46" s="48"/>
      <c r="F46" s="3"/>
      <c r="G46" s="15"/>
      <c r="H46" s="3"/>
      <c r="I46" s="15"/>
      <c r="J46" s="48"/>
      <c r="K46" s="15"/>
      <c r="L46" s="3"/>
      <c r="M46" s="15"/>
    </row>
    <row r="47" spans="1:13" ht="18.95" customHeight="1" x14ac:dyDescent="0.25">
      <c r="A47" s="53"/>
      <c r="B47" s="53" t="s">
        <v>83</v>
      </c>
      <c r="C47" s="53"/>
      <c r="D47" s="53"/>
      <c r="E47" s="51"/>
      <c r="F47" s="55"/>
      <c r="G47" s="56"/>
      <c r="H47" s="55"/>
      <c r="I47" s="56"/>
      <c r="J47" s="55"/>
      <c r="K47" s="56"/>
      <c r="L47" s="55"/>
      <c r="M47" s="56"/>
    </row>
    <row r="48" spans="1:13" ht="18.95" customHeight="1" x14ac:dyDescent="0.25">
      <c r="A48" s="53"/>
      <c r="B48" s="53"/>
      <c r="C48" s="53" t="s">
        <v>78</v>
      </c>
      <c r="D48" s="53"/>
      <c r="E48" s="51"/>
      <c r="F48" s="53"/>
      <c r="G48" s="57">
        <f>SUM(G42:G45)</f>
        <v>-308529292</v>
      </c>
      <c r="H48" s="53"/>
      <c r="I48" s="57">
        <f>SUM(I42:I45)</f>
        <v>-303690936</v>
      </c>
      <c r="J48" s="55"/>
      <c r="K48" s="57">
        <f>SUM(K42:K45)</f>
        <v>0</v>
      </c>
      <c r="L48" s="53"/>
      <c r="M48" s="57">
        <f>SUM(M42:M45)</f>
        <v>0</v>
      </c>
    </row>
    <row r="49" spans="1:13" ht="6" customHeight="1" x14ac:dyDescent="0.25">
      <c r="A49" s="53"/>
      <c r="B49" s="53"/>
      <c r="C49" s="53"/>
      <c r="D49" s="53"/>
      <c r="E49" s="51"/>
      <c r="F49" s="53"/>
      <c r="G49" s="58"/>
      <c r="H49" s="53"/>
      <c r="I49" s="58"/>
      <c r="J49" s="55"/>
      <c r="K49" s="58"/>
      <c r="L49" s="53"/>
      <c r="M49" s="58"/>
    </row>
    <row r="50" spans="1:13" ht="18.95" customHeight="1" x14ac:dyDescent="0.25">
      <c r="A50" s="59" t="s">
        <v>246</v>
      </c>
      <c r="B50" s="1"/>
      <c r="C50" s="1"/>
      <c r="D50" s="1"/>
      <c r="E50" s="48"/>
      <c r="F50" s="3"/>
      <c r="G50" s="16">
        <f>G48+G39</f>
        <v>-235509609</v>
      </c>
      <c r="H50" s="3"/>
      <c r="I50" s="16">
        <f>I48+I39</f>
        <v>-311909768</v>
      </c>
      <c r="J50" s="48"/>
      <c r="K50" s="16">
        <f>K48+K39</f>
        <v>202351318</v>
      </c>
      <c r="L50" s="3"/>
      <c r="M50" s="16">
        <f>M48+M39</f>
        <v>-68292151</v>
      </c>
    </row>
    <row r="51" spans="1:13" ht="6" customHeight="1" x14ac:dyDescent="0.25">
      <c r="A51" s="1"/>
      <c r="B51" s="1"/>
      <c r="C51" s="1"/>
      <c r="D51" s="1"/>
      <c r="E51" s="48"/>
      <c r="F51" s="3"/>
      <c r="G51" s="15"/>
      <c r="H51" s="3"/>
      <c r="I51" s="15"/>
      <c r="J51" s="48"/>
      <c r="K51" s="15"/>
      <c r="L51" s="3"/>
      <c r="M51" s="15"/>
    </row>
    <row r="52" spans="1:13" ht="18.95" customHeight="1" x14ac:dyDescent="0.25">
      <c r="A52" s="1" t="s">
        <v>84</v>
      </c>
      <c r="B52" s="1"/>
      <c r="C52" s="1"/>
      <c r="D52" s="1"/>
      <c r="E52" s="48"/>
      <c r="F52" s="3"/>
      <c r="G52" s="21">
        <f>SUM(G27,G50)</f>
        <v>5300223838</v>
      </c>
      <c r="H52" s="3"/>
      <c r="I52" s="21">
        <f>SUM(I27,I50)</f>
        <v>4489759984</v>
      </c>
      <c r="J52" s="48"/>
      <c r="K52" s="21">
        <f>SUM(K27,K50)</f>
        <v>3239932722</v>
      </c>
      <c r="L52" s="3"/>
      <c r="M52" s="21">
        <f>SUM(M27,M50)</f>
        <v>3896876640</v>
      </c>
    </row>
    <row r="53" spans="1:13" ht="18.95" customHeight="1" x14ac:dyDescent="0.25">
      <c r="A53" s="1"/>
      <c r="B53" s="1"/>
      <c r="C53" s="1"/>
      <c r="D53" s="1"/>
      <c r="E53" s="48"/>
      <c r="F53" s="3"/>
      <c r="G53" s="15"/>
      <c r="H53" s="3"/>
      <c r="I53" s="15"/>
      <c r="J53" s="48"/>
      <c r="K53" s="15"/>
      <c r="L53" s="3"/>
      <c r="M53" s="15"/>
    </row>
    <row r="54" spans="1:13" ht="15.75" customHeight="1" x14ac:dyDescent="0.25">
      <c r="A54" s="1"/>
      <c r="B54" s="1"/>
      <c r="C54" s="1"/>
      <c r="D54" s="1"/>
      <c r="E54" s="48"/>
      <c r="F54" s="3"/>
      <c r="G54" s="3"/>
      <c r="H54" s="3"/>
      <c r="I54" s="3"/>
      <c r="J54" s="48"/>
      <c r="K54" s="3"/>
      <c r="L54" s="3"/>
      <c r="M54" s="3"/>
    </row>
    <row r="55" spans="1:13" ht="21.95" customHeight="1" x14ac:dyDescent="0.25">
      <c r="A55" s="24" t="s">
        <v>24</v>
      </c>
      <c r="B55" s="24"/>
      <c r="C55" s="24"/>
      <c r="D55" s="24"/>
      <c r="E55" s="60"/>
      <c r="F55" s="6"/>
      <c r="G55" s="6"/>
      <c r="H55" s="6"/>
      <c r="I55" s="6"/>
      <c r="J55" s="6"/>
      <c r="K55" s="6"/>
      <c r="L55" s="6"/>
      <c r="M55" s="6"/>
    </row>
    <row r="56" spans="1:13" ht="19.5" customHeight="1" x14ac:dyDescent="0.25">
      <c r="A56" s="1" t="s">
        <v>0</v>
      </c>
      <c r="B56" s="1"/>
      <c r="C56" s="1"/>
      <c r="D56" s="1"/>
      <c r="E56" s="48"/>
      <c r="F56" s="3"/>
      <c r="G56" s="3"/>
      <c r="H56" s="3"/>
      <c r="I56" s="3"/>
      <c r="J56" s="3"/>
      <c r="K56" s="3"/>
      <c r="L56" s="3"/>
      <c r="M56" s="3"/>
    </row>
    <row r="57" spans="1:13" ht="19.5" customHeight="1" x14ac:dyDescent="0.25">
      <c r="A57" s="1" t="str">
        <f t="shared" ref="A57:A58" si="0">A2</f>
        <v>งบกำไรขาดทุนเบ็ดเสร็จ</v>
      </c>
      <c r="B57" s="1"/>
      <c r="C57" s="1"/>
      <c r="D57" s="1"/>
      <c r="E57" s="48"/>
      <c r="F57" s="3"/>
      <c r="G57" s="3"/>
      <c r="H57" s="3"/>
      <c r="I57" s="3"/>
      <c r="J57" s="3"/>
      <c r="K57" s="3"/>
      <c r="L57" s="3"/>
      <c r="M57" s="3"/>
    </row>
    <row r="58" spans="1:13" ht="19.5" customHeight="1" x14ac:dyDescent="0.25">
      <c r="A58" s="4" t="str">
        <f t="shared" si="0"/>
        <v>สำหรับปีสิ้นสุดวันที่ 31 ธันวาคม พ.ศ. 2568</v>
      </c>
      <c r="B58" s="4"/>
      <c r="C58" s="4"/>
      <c r="D58" s="4"/>
      <c r="E58" s="49"/>
      <c r="F58" s="6"/>
      <c r="G58" s="6"/>
      <c r="H58" s="6"/>
      <c r="I58" s="6"/>
      <c r="J58" s="6"/>
      <c r="K58" s="6"/>
      <c r="L58" s="6"/>
      <c r="M58" s="6"/>
    </row>
    <row r="59" spans="1:13" ht="19.5" customHeight="1" x14ac:dyDescent="0.25">
      <c r="E59" s="48"/>
      <c r="F59" s="3"/>
      <c r="G59" s="3"/>
      <c r="H59" s="3"/>
      <c r="I59" s="3"/>
      <c r="J59" s="3"/>
      <c r="K59" s="3"/>
      <c r="L59" s="3"/>
      <c r="M59" s="3"/>
    </row>
    <row r="60" spans="1:13" ht="19.5" customHeight="1" x14ac:dyDescent="0.25">
      <c r="E60" s="48"/>
      <c r="F60" s="48"/>
      <c r="G60" s="148" t="s">
        <v>1</v>
      </c>
      <c r="H60" s="152"/>
      <c r="I60" s="152"/>
      <c r="J60" s="3"/>
      <c r="K60" s="148" t="s">
        <v>2</v>
      </c>
      <c r="L60" s="152"/>
      <c r="M60" s="152"/>
    </row>
    <row r="61" spans="1:13" ht="19.5" customHeight="1" x14ac:dyDescent="0.25">
      <c r="E61" s="50"/>
      <c r="F61" s="50"/>
      <c r="G61" s="7" t="s">
        <v>229</v>
      </c>
      <c r="H61" s="7"/>
      <c r="I61" s="7" t="s">
        <v>193</v>
      </c>
      <c r="J61" s="7"/>
      <c r="K61" s="7" t="s">
        <v>229</v>
      </c>
      <c r="L61" s="7"/>
      <c r="M61" s="7" t="s">
        <v>193</v>
      </c>
    </row>
    <row r="62" spans="1:13" ht="19.5" customHeight="1" x14ac:dyDescent="0.25">
      <c r="E62" s="9" t="s">
        <v>3</v>
      </c>
      <c r="F62" s="7"/>
      <c r="G62" s="11" t="s">
        <v>4</v>
      </c>
      <c r="H62" s="7"/>
      <c r="I62" s="11" t="s">
        <v>4</v>
      </c>
      <c r="J62" s="7"/>
      <c r="K62" s="11" t="s">
        <v>4</v>
      </c>
      <c r="L62" s="7"/>
      <c r="M62" s="11" t="s">
        <v>4</v>
      </c>
    </row>
    <row r="63" spans="1:13" ht="6" customHeight="1" x14ac:dyDescent="0.25">
      <c r="A63" s="61"/>
      <c r="B63" s="61"/>
      <c r="C63" s="61"/>
      <c r="D63" s="61"/>
      <c r="E63" s="62"/>
      <c r="F63" s="3"/>
      <c r="G63" s="15"/>
      <c r="H63" s="3"/>
      <c r="I63" s="15"/>
      <c r="J63" s="3"/>
      <c r="K63" s="15"/>
      <c r="L63" s="3"/>
      <c r="M63" s="15"/>
    </row>
    <row r="64" spans="1:13" ht="19.5" customHeight="1" x14ac:dyDescent="0.25">
      <c r="A64" s="1" t="s">
        <v>85</v>
      </c>
      <c r="B64" s="1"/>
      <c r="C64" s="1"/>
      <c r="D64" s="1"/>
      <c r="E64" s="51"/>
      <c r="F64" s="7"/>
      <c r="G64" s="63"/>
      <c r="H64" s="7"/>
      <c r="I64" s="63"/>
      <c r="J64" s="50"/>
      <c r="K64" s="63"/>
      <c r="L64" s="7"/>
      <c r="M64" s="63"/>
    </row>
    <row r="65" spans="1:13" ht="19.5" customHeight="1" x14ac:dyDescent="0.25">
      <c r="B65" s="2" t="s">
        <v>86</v>
      </c>
      <c r="E65" s="51"/>
      <c r="F65" s="3"/>
      <c r="G65" s="15">
        <v>5135025929</v>
      </c>
      <c r="H65" s="3"/>
      <c r="I65" s="15">
        <v>4359374641</v>
      </c>
      <c r="J65" s="3"/>
      <c r="K65" s="15">
        <v>3037581404</v>
      </c>
      <c r="L65" s="3"/>
      <c r="M65" s="15">
        <v>3965168791</v>
      </c>
    </row>
    <row r="66" spans="1:13" ht="19.5" customHeight="1" x14ac:dyDescent="0.25">
      <c r="B66" s="2" t="s">
        <v>87</v>
      </c>
      <c r="E66" s="51"/>
      <c r="F66" s="52"/>
      <c r="G66" s="16">
        <v>400707518</v>
      </c>
      <c r="H66" s="52"/>
      <c r="I66" s="16">
        <v>442295111</v>
      </c>
      <c r="J66" s="50"/>
      <c r="K66" s="16">
        <v>0</v>
      </c>
      <c r="L66" s="52"/>
      <c r="M66" s="16">
        <v>0</v>
      </c>
    </row>
    <row r="67" spans="1:13" ht="6" customHeight="1" x14ac:dyDescent="0.25">
      <c r="A67" s="1"/>
      <c r="B67" s="1"/>
      <c r="C67" s="1"/>
      <c r="D67" s="1"/>
      <c r="E67" s="51"/>
      <c r="F67" s="3"/>
      <c r="G67" s="15"/>
      <c r="H67" s="3"/>
      <c r="I67" s="15"/>
      <c r="J67" s="48"/>
      <c r="K67" s="15"/>
      <c r="L67" s="3"/>
      <c r="M67" s="15"/>
    </row>
    <row r="68" spans="1:13" ht="19.5" customHeight="1" x14ac:dyDescent="0.25">
      <c r="A68" s="1"/>
      <c r="B68" s="1"/>
      <c r="C68" s="1"/>
      <c r="D68" s="1"/>
      <c r="E68" s="51"/>
      <c r="F68" s="3"/>
      <c r="G68" s="21">
        <f>SUM(G65:G66)</f>
        <v>5535733447</v>
      </c>
      <c r="H68" s="3"/>
      <c r="I68" s="21">
        <f>SUM(I65:I66)</f>
        <v>4801669752</v>
      </c>
      <c r="J68" s="50"/>
      <c r="K68" s="21">
        <f>SUM(K65:K66)</f>
        <v>3037581404</v>
      </c>
      <c r="L68" s="3"/>
      <c r="M68" s="21">
        <f>SUM(M65:M66)</f>
        <v>3965168791</v>
      </c>
    </row>
    <row r="69" spans="1:13" ht="19.5" customHeight="1" x14ac:dyDescent="0.25">
      <c r="A69" s="64"/>
      <c r="B69" s="64"/>
      <c r="C69" s="64"/>
      <c r="D69" s="64"/>
      <c r="E69" s="51"/>
      <c r="F69" s="7"/>
      <c r="G69" s="63"/>
      <c r="H69" s="7"/>
      <c r="I69" s="63"/>
      <c r="J69" s="3"/>
      <c r="K69" s="15"/>
      <c r="L69" s="3"/>
      <c r="M69" s="15"/>
    </row>
    <row r="70" spans="1:13" ht="19.5" customHeight="1" x14ac:dyDescent="0.25">
      <c r="A70" s="1" t="s">
        <v>88</v>
      </c>
      <c r="B70" s="1"/>
      <c r="C70" s="1"/>
      <c r="D70" s="1"/>
      <c r="E70" s="51"/>
      <c r="F70" s="3"/>
      <c r="G70" s="15"/>
      <c r="H70" s="3"/>
      <c r="I70" s="15"/>
      <c r="J70" s="3"/>
      <c r="K70" s="15"/>
      <c r="L70" s="3"/>
      <c r="M70" s="15"/>
    </row>
    <row r="71" spans="1:13" ht="19.5" customHeight="1" x14ac:dyDescent="0.25">
      <c r="B71" s="2" t="s">
        <v>86</v>
      </c>
      <c r="E71" s="51"/>
      <c r="F71" s="3"/>
      <c r="G71" s="132">
        <v>4927867298</v>
      </c>
      <c r="H71" s="3"/>
      <c r="I71" s="15">
        <v>4092721765</v>
      </c>
      <c r="J71" s="48"/>
      <c r="K71" s="15">
        <v>3239932722</v>
      </c>
      <c r="L71" s="3"/>
      <c r="M71" s="15">
        <v>3896876640</v>
      </c>
    </row>
    <row r="72" spans="1:13" ht="19.5" customHeight="1" x14ac:dyDescent="0.25">
      <c r="B72" s="2" t="s">
        <v>87</v>
      </c>
      <c r="E72" s="51"/>
      <c r="F72" s="52"/>
      <c r="G72" s="133">
        <v>372356540</v>
      </c>
      <c r="H72" s="52"/>
      <c r="I72" s="16">
        <v>397038219</v>
      </c>
      <c r="J72" s="48"/>
      <c r="K72" s="16">
        <v>0</v>
      </c>
      <c r="L72" s="52"/>
      <c r="M72" s="16">
        <v>0</v>
      </c>
    </row>
    <row r="73" spans="1:13" ht="6" customHeight="1" x14ac:dyDescent="0.25">
      <c r="A73" s="1"/>
      <c r="B73" s="1"/>
      <c r="C73" s="1"/>
      <c r="D73" s="1"/>
      <c r="E73" s="51"/>
      <c r="F73" s="3"/>
      <c r="G73" s="15"/>
      <c r="H73" s="3"/>
      <c r="I73" s="15"/>
      <c r="J73" s="48"/>
      <c r="K73" s="15"/>
      <c r="L73" s="3"/>
      <c r="M73" s="15"/>
    </row>
    <row r="74" spans="1:13" ht="19.5" customHeight="1" x14ac:dyDescent="0.25">
      <c r="A74" s="1"/>
      <c r="B74" s="1"/>
      <c r="C74" s="1"/>
      <c r="D74" s="1"/>
      <c r="E74" s="51"/>
      <c r="F74" s="3"/>
      <c r="G74" s="21">
        <f>SUM(G71:G72)</f>
        <v>5300223838</v>
      </c>
      <c r="H74" s="3"/>
      <c r="I74" s="21">
        <f>SUM(I71:I72)</f>
        <v>4489759984</v>
      </c>
      <c r="J74" s="48"/>
      <c r="K74" s="21">
        <f>SUM(K71:K72)</f>
        <v>3239932722</v>
      </c>
      <c r="L74" s="3"/>
      <c r="M74" s="21">
        <f>SUM(M71:M72)</f>
        <v>3896876640</v>
      </c>
    </row>
    <row r="75" spans="1:13" ht="19.5" customHeight="1" x14ac:dyDescent="0.25">
      <c r="A75" s="64"/>
      <c r="B75" s="64"/>
      <c r="C75" s="64"/>
      <c r="D75" s="64"/>
      <c r="E75" s="51"/>
      <c r="F75" s="7"/>
      <c r="G75" s="63"/>
      <c r="H75" s="7"/>
      <c r="I75" s="63"/>
      <c r="J75" s="50"/>
      <c r="K75" s="63"/>
      <c r="L75" s="7"/>
      <c r="M75" s="63"/>
    </row>
    <row r="76" spans="1:13" ht="19.5" customHeight="1" x14ac:dyDescent="0.25">
      <c r="A76" s="1" t="s">
        <v>89</v>
      </c>
      <c r="B76" s="1"/>
      <c r="C76" s="1"/>
      <c r="D76" s="1"/>
      <c r="E76" s="51"/>
      <c r="F76" s="3"/>
      <c r="G76" s="15"/>
      <c r="H76" s="3"/>
      <c r="I76" s="15"/>
      <c r="J76" s="48"/>
      <c r="K76" s="15"/>
      <c r="L76" s="3"/>
      <c r="M76" s="15"/>
    </row>
    <row r="77" spans="1:13" ht="19.5" customHeight="1" x14ac:dyDescent="0.25">
      <c r="B77" s="2" t="s">
        <v>90</v>
      </c>
      <c r="E77" s="51">
        <v>31</v>
      </c>
      <c r="F77" s="65"/>
      <c r="G77" s="66">
        <v>0.34355273469469799</v>
      </c>
      <c r="H77" s="65"/>
      <c r="I77" s="66">
        <v>0.29170000000000001</v>
      </c>
      <c r="J77" s="67"/>
      <c r="K77" s="66">
        <v>0.20322573094808799</v>
      </c>
      <c r="L77" s="65"/>
      <c r="M77" s="66">
        <v>0.26528484967930899</v>
      </c>
    </row>
    <row r="78" spans="1:13" ht="19.5" customHeight="1" x14ac:dyDescent="0.25">
      <c r="E78" s="51"/>
      <c r="F78" s="7"/>
      <c r="G78" s="68"/>
      <c r="H78" s="7"/>
      <c r="I78" s="68"/>
      <c r="J78" s="50"/>
      <c r="K78" s="68"/>
      <c r="L78" s="7"/>
      <c r="M78" s="68"/>
    </row>
    <row r="79" spans="1:13" ht="19.5" customHeight="1" x14ac:dyDescent="0.25">
      <c r="E79" s="51"/>
      <c r="F79" s="7"/>
      <c r="G79" s="68"/>
      <c r="H79" s="7"/>
      <c r="I79" s="68"/>
      <c r="J79" s="50"/>
      <c r="K79" s="68"/>
      <c r="L79" s="7"/>
      <c r="M79" s="68"/>
    </row>
    <row r="80" spans="1:13" ht="19.5" customHeight="1" x14ac:dyDescent="0.25">
      <c r="E80" s="51"/>
      <c r="F80" s="7"/>
      <c r="G80" s="68"/>
      <c r="H80" s="7"/>
      <c r="I80" s="68"/>
      <c r="J80" s="50"/>
      <c r="K80" s="68"/>
      <c r="L80" s="7"/>
      <c r="M80" s="68"/>
    </row>
    <row r="81" spans="5:13" ht="19.5" customHeight="1" x14ac:dyDescent="0.25">
      <c r="E81" s="51"/>
      <c r="F81" s="7"/>
      <c r="G81" s="68"/>
      <c r="H81" s="7"/>
      <c r="I81" s="68"/>
      <c r="J81" s="50"/>
      <c r="K81" s="68"/>
      <c r="L81" s="7"/>
      <c r="M81" s="68"/>
    </row>
    <row r="82" spans="5:13" ht="19.5" customHeight="1" x14ac:dyDescent="0.25">
      <c r="E82" s="51"/>
      <c r="F82" s="7"/>
      <c r="G82" s="68"/>
      <c r="H82" s="7"/>
      <c r="I82" s="68"/>
      <c r="J82" s="50"/>
      <c r="K82" s="68"/>
      <c r="L82" s="7"/>
      <c r="M82" s="68"/>
    </row>
    <row r="83" spans="5:13" ht="19.5" customHeight="1" x14ac:dyDescent="0.25">
      <c r="E83" s="51"/>
      <c r="F83" s="7"/>
      <c r="G83" s="68"/>
      <c r="H83" s="7"/>
      <c r="I83" s="68"/>
      <c r="J83" s="50"/>
      <c r="K83" s="68"/>
      <c r="L83" s="7"/>
      <c r="M83" s="68"/>
    </row>
    <row r="84" spans="5:13" ht="19.5" customHeight="1" x14ac:dyDescent="0.25">
      <c r="E84" s="51"/>
      <c r="F84" s="7"/>
      <c r="G84" s="68"/>
      <c r="H84" s="7"/>
      <c r="I84" s="68"/>
      <c r="J84" s="50"/>
      <c r="K84" s="68"/>
      <c r="L84" s="7"/>
      <c r="M84" s="68"/>
    </row>
    <row r="85" spans="5:13" ht="19.5" customHeight="1" x14ac:dyDescent="0.25">
      <c r="E85" s="51"/>
      <c r="F85" s="7"/>
      <c r="G85" s="68"/>
      <c r="H85" s="7"/>
      <c r="I85" s="68"/>
      <c r="J85" s="50"/>
      <c r="K85" s="68"/>
      <c r="L85" s="7"/>
      <c r="M85" s="68"/>
    </row>
    <row r="86" spans="5:13" ht="19.5" customHeight="1" x14ac:dyDescent="0.25">
      <c r="E86" s="51"/>
      <c r="F86" s="7"/>
      <c r="G86" s="68"/>
      <c r="H86" s="7"/>
      <c r="I86" s="68"/>
      <c r="J86" s="50"/>
      <c r="K86" s="68"/>
      <c r="L86" s="7"/>
      <c r="M86" s="68"/>
    </row>
    <row r="87" spans="5:13" ht="19.5" customHeight="1" x14ac:dyDescent="0.25">
      <c r="E87" s="51"/>
      <c r="F87" s="7"/>
      <c r="G87" s="68"/>
      <c r="H87" s="7"/>
      <c r="I87" s="68"/>
      <c r="J87" s="50"/>
      <c r="K87" s="68"/>
      <c r="L87" s="7"/>
      <c r="M87" s="68"/>
    </row>
    <row r="88" spans="5:13" ht="19.5" customHeight="1" x14ac:dyDescent="0.25">
      <c r="E88" s="51"/>
      <c r="F88" s="7"/>
      <c r="G88" s="68"/>
      <c r="H88" s="7"/>
      <c r="I88" s="68"/>
      <c r="J88" s="50"/>
      <c r="K88" s="68"/>
      <c r="L88" s="7"/>
      <c r="M88" s="68"/>
    </row>
    <row r="89" spans="5:13" ht="19.5" customHeight="1" x14ac:dyDescent="0.25">
      <c r="E89" s="51"/>
      <c r="F89" s="7"/>
      <c r="G89" s="68"/>
      <c r="H89" s="7"/>
      <c r="I89" s="68"/>
      <c r="J89" s="50"/>
      <c r="K89" s="68"/>
      <c r="L89" s="7"/>
      <c r="M89" s="68"/>
    </row>
    <row r="90" spans="5:13" ht="19.5" customHeight="1" x14ac:dyDescent="0.25">
      <c r="E90" s="51"/>
      <c r="F90" s="7"/>
      <c r="G90" s="68"/>
      <c r="H90" s="7"/>
      <c r="I90" s="68"/>
      <c r="J90" s="50"/>
      <c r="K90" s="68"/>
      <c r="L90" s="7"/>
      <c r="M90" s="68"/>
    </row>
    <row r="91" spans="5:13" ht="19.5" customHeight="1" x14ac:dyDescent="0.25">
      <c r="E91" s="51"/>
      <c r="F91" s="7"/>
      <c r="G91" s="68"/>
      <c r="H91" s="7"/>
      <c r="I91" s="68"/>
      <c r="J91" s="50"/>
      <c r="K91" s="68"/>
      <c r="L91" s="7"/>
      <c r="M91" s="68"/>
    </row>
    <row r="92" spans="5:13" ht="19.5" customHeight="1" x14ac:dyDescent="0.25">
      <c r="E92" s="51"/>
      <c r="F92" s="7"/>
      <c r="G92" s="68"/>
      <c r="H92" s="7"/>
      <c r="I92" s="68"/>
      <c r="J92" s="50"/>
      <c r="K92" s="68"/>
      <c r="L92" s="7"/>
      <c r="M92" s="68"/>
    </row>
    <row r="93" spans="5:13" ht="19.5" customHeight="1" x14ac:dyDescent="0.25">
      <c r="E93" s="51"/>
      <c r="F93" s="7"/>
      <c r="G93" s="68"/>
      <c r="H93" s="7"/>
      <c r="I93" s="68"/>
      <c r="J93" s="50"/>
      <c r="K93" s="68"/>
      <c r="L93" s="7"/>
      <c r="M93" s="68"/>
    </row>
    <row r="94" spans="5:13" ht="19.5" customHeight="1" x14ac:dyDescent="0.25">
      <c r="E94" s="51"/>
      <c r="F94" s="7"/>
      <c r="G94" s="68"/>
      <c r="H94" s="7"/>
      <c r="I94" s="68"/>
      <c r="J94" s="50"/>
      <c r="K94" s="68"/>
      <c r="L94" s="7"/>
      <c r="M94" s="68"/>
    </row>
    <row r="95" spans="5:13" ht="19.5" customHeight="1" x14ac:dyDescent="0.25">
      <c r="E95" s="51"/>
      <c r="F95" s="7"/>
      <c r="G95" s="68"/>
      <c r="H95" s="7"/>
      <c r="I95" s="68"/>
      <c r="J95" s="50"/>
      <c r="K95" s="68"/>
      <c r="L95" s="7"/>
      <c r="M95" s="68"/>
    </row>
    <row r="96" spans="5:13" ht="19.5" customHeight="1" x14ac:dyDescent="0.25">
      <c r="E96" s="51"/>
      <c r="F96" s="7"/>
      <c r="G96" s="68"/>
      <c r="H96" s="7"/>
      <c r="I96" s="68"/>
      <c r="J96" s="50"/>
      <c r="K96" s="68"/>
      <c r="L96" s="7"/>
      <c r="M96" s="68"/>
    </row>
    <row r="97" spans="1:13" ht="19.5" customHeight="1" x14ac:dyDescent="0.25">
      <c r="E97" s="51"/>
      <c r="F97" s="7"/>
      <c r="G97" s="68"/>
      <c r="H97" s="7"/>
      <c r="I97" s="68"/>
      <c r="J97" s="50"/>
      <c r="K97" s="68"/>
      <c r="L97" s="7"/>
      <c r="M97" s="68"/>
    </row>
    <row r="98" spans="1:13" ht="19.5" customHeight="1" x14ac:dyDescent="0.25">
      <c r="E98" s="51"/>
      <c r="F98" s="7"/>
      <c r="G98" s="68"/>
      <c r="H98" s="7"/>
      <c r="I98" s="68"/>
      <c r="J98" s="50"/>
      <c r="K98" s="68"/>
      <c r="L98" s="7"/>
      <c r="M98" s="68"/>
    </row>
    <row r="99" spans="1:13" ht="19.5" customHeight="1" x14ac:dyDescent="0.25">
      <c r="E99" s="51"/>
      <c r="F99" s="7"/>
      <c r="G99" s="68"/>
      <c r="H99" s="7"/>
      <c r="I99" s="68"/>
      <c r="J99" s="50"/>
      <c r="K99" s="68"/>
      <c r="L99" s="7"/>
      <c r="M99" s="68"/>
    </row>
    <row r="100" spans="1:13" ht="19.5" customHeight="1" x14ac:dyDescent="0.25">
      <c r="E100" s="51"/>
      <c r="F100" s="7"/>
      <c r="G100" s="68"/>
      <c r="H100" s="7"/>
      <c r="I100" s="68"/>
      <c r="J100" s="50"/>
      <c r="K100" s="68"/>
      <c r="L100" s="7"/>
      <c r="M100" s="68"/>
    </row>
    <row r="101" spans="1:13" ht="19.5" customHeight="1" x14ac:dyDescent="0.25">
      <c r="E101" s="51"/>
      <c r="F101" s="7"/>
      <c r="G101" s="68"/>
      <c r="H101" s="7"/>
      <c r="I101" s="68"/>
      <c r="J101" s="50"/>
      <c r="K101" s="68"/>
      <c r="L101" s="7"/>
      <c r="M101" s="68"/>
    </row>
    <row r="102" spans="1:13" ht="19.5" customHeight="1" x14ac:dyDescent="0.25">
      <c r="E102" s="51"/>
      <c r="F102" s="7"/>
      <c r="G102" s="68"/>
      <c r="H102" s="7"/>
      <c r="I102" s="68"/>
      <c r="J102" s="50"/>
      <c r="K102" s="68"/>
      <c r="L102" s="7"/>
      <c r="M102" s="68"/>
    </row>
    <row r="103" spans="1:13" ht="15.75" customHeight="1" x14ac:dyDescent="0.25">
      <c r="E103" s="51"/>
      <c r="F103" s="7"/>
      <c r="G103" s="68"/>
      <c r="H103" s="7"/>
      <c r="I103" s="68"/>
      <c r="J103" s="50"/>
      <c r="K103" s="68"/>
      <c r="L103" s="7"/>
      <c r="M103" s="68"/>
    </row>
    <row r="104" spans="1:13" ht="21.95" customHeight="1" x14ac:dyDescent="0.25">
      <c r="A104" s="24" t="s">
        <v>24</v>
      </c>
      <c r="B104" s="24"/>
      <c r="C104" s="24"/>
      <c r="D104" s="24"/>
      <c r="E104" s="60"/>
      <c r="F104" s="6"/>
      <c r="G104" s="6"/>
      <c r="H104" s="6"/>
      <c r="I104" s="6"/>
      <c r="J104" s="6"/>
      <c r="K104" s="6"/>
      <c r="L104" s="6"/>
      <c r="M104" s="6"/>
    </row>
  </sheetData>
  <mergeCells count="4">
    <mergeCell ref="G5:I5"/>
    <mergeCell ref="K5:M5"/>
    <mergeCell ref="G60:I60"/>
    <mergeCell ref="K60:M60"/>
  </mergeCells>
  <pageMargins left="0.8" right="0.5" top="0.5" bottom="0.6" header="0.49" footer="0.4"/>
  <pageSetup paperSize="9" scale="85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5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AE33"/>
  <sheetViews>
    <sheetView topLeftCell="A15" zoomScaleNormal="100" zoomScaleSheetLayoutView="62" workbookViewId="0">
      <selection activeCell="A32" sqref="A32:XFD32"/>
    </sheetView>
  </sheetViews>
  <sheetFormatPr defaultColWidth="14.42578125" defaultRowHeight="15" customHeight="1" x14ac:dyDescent="0.35"/>
  <cols>
    <col min="1" max="3" width="1.42578125" style="112" customWidth="1"/>
    <col min="4" max="4" width="16" style="112" customWidth="1"/>
    <col min="5" max="5" width="6.5703125" style="112" customWidth="1"/>
    <col min="6" max="6" width="0.5703125" style="112" customWidth="1"/>
    <col min="7" max="7" width="9.42578125" style="112" customWidth="1"/>
    <col min="8" max="8" width="0.5703125" style="112" customWidth="1"/>
    <col min="9" max="9" width="10.140625" style="112" customWidth="1"/>
    <col min="10" max="10" width="0.5703125" style="112" customWidth="1"/>
    <col min="11" max="11" width="9.5703125" style="112" customWidth="1"/>
    <col min="12" max="12" width="0.5703125" style="112" customWidth="1"/>
    <col min="13" max="13" width="9.140625" style="112" customWidth="1"/>
    <col min="14" max="14" width="0.5703125" style="112" customWidth="1"/>
    <col min="15" max="15" width="10.5703125" style="112" bestFit="1" customWidth="1"/>
    <col min="16" max="16" width="0.5703125" style="112" customWidth="1"/>
    <col min="17" max="17" width="11.140625" style="112" customWidth="1"/>
    <col min="18" max="18" width="0.5703125" style="112" customWidth="1"/>
    <col min="19" max="19" width="11.28515625" style="112" customWidth="1"/>
    <col min="20" max="20" width="0.5703125" style="112" customWidth="1"/>
    <col min="21" max="21" width="16.140625" style="112" customWidth="1"/>
    <col min="22" max="22" width="0.5703125" style="112" customWidth="1"/>
    <col min="23" max="23" width="12" style="112" customWidth="1"/>
    <col min="24" max="24" width="0.5703125" style="112" customWidth="1"/>
    <col min="25" max="25" width="11.5703125" style="112" customWidth="1"/>
    <col min="26" max="26" width="0.5703125" style="112" customWidth="1"/>
    <col min="27" max="27" width="10.42578125" style="112" customWidth="1"/>
    <col min="28" max="28" width="0.5703125" style="112" customWidth="1"/>
    <col min="29" max="29" width="9.5703125" style="112" bestFit="1" customWidth="1"/>
    <col min="30" max="30" width="0.5703125" style="112" customWidth="1"/>
    <col min="31" max="31" width="10.5703125" style="112" bestFit="1" customWidth="1"/>
    <col min="32" max="16384" width="14.42578125" style="112"/>
  </cols>
  <sheetData>
    <row r="1" spans="1:31" ht="20.100000000000001" customHeight="1" x14ac:dyDescent="0.35">
      <c r="A1" s="33" t="s">
        <v>0</v>
      </c>
      <c r="B1" s="33"/>
      <c r="C1" s="34"/>
      <c r="D1" s="34"/>
      <c r="E1" s="34"/>
      <c r="F1" s="34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</row>
    <row r="2" spans="1:31" ht="20.100000000000001" customHeight="1" x14ac:dyDescent="0.35">
      <c r="A2" s="33" t="s">
        <v>208</v>
      </c>
      <c r="B2" s="33"/>
      <c r="C2" s="34"/>
      <c r="D2" s="34"/>
      <c r="E2" s="34"/>
      <c r="F2" s="34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</row>
    <row r="3" spans="1:31" ht="20.100000000000001" customHeight="1" x14ac:dyDescent="0.35">
      <c r="A3" s="155" t="s">
        <v>230</v>
      </c>
      <c r="B3" s="155"/>
      <c r="C3" s="155"/>
      <c r="D3" s="155"/>
      <c r="E3" s="155"/>
      <c r="F3" s="155"/>
      <c r="G3" s="155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</row>
    <row r="4" spans="1:31" ht="20.100000000000001" customHeight="1" x14ac:dyDescent="0.35">
      <c r="A4" s="113"/>
      <c r="B4" s="113"/>
      <c r="C4" s="113"/>
      <c r="D4" s="113"/>
      <c r="E4" s="113"/>
      <c r="F4" s="113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</row>
    <row r="5" spans="1:31" ht="20.100000000000001" customHeight="1" x14ac:dyDescent="0.35">
      <c r="A5" s="115"/>
      <c r="B5" s="115"/>
      <c r="C5" s="115"/>
      <c r="D5" s="115"/>
      <c r="E5" s="116"/>
      <c r="F5" s="116"/>
      <c r="G5" s="153" t="s">
        <v>1</v>
      </c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</row>
    <row r="6" spans="1:31" ht="20.100000000000001" customHeight="1" x14ac:dyDescent="0.35">
      <c r="A6" s="115"/>
      <c r="B6" s="115"/>
      <c r="C6" s="115"/>
      <c r="D6" s="115"/>
      <c r="E6" s="116"/>
      <c r="F6" s="116"/>
      <c r="G6" s="156" t="s">
        <v>86</v>
      </c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18"/>
      <c r="AC6" s="118"/>
      <c r="AD6" s="118"/>
      <c r="AE6" s="118"/>
    </row>
    <row r="7" spans="1:31" ht="20.100000000000001" customHeight="1" x14ac:dyDescent="0.35">
      <c r="A7" s="115"/>
      <c r="B7" s="115"/>
      <c r="C7" s="115"/>
      <c r="D7" s="115"/>
      <c r="E7" s="119"/>
      <c r="F7" s="119"/>
      <c r="G7" s="114"/>
      <c r="H7" s="114"/>
      <c r="I7" s="114"/>
      <c r="J7" s="114"/>
      <c r="K7" s="116"/>
      <c r="L7" s="116"/>
      <c r="M7" s="116"/>
      <c r="N7" s="116"/>
      <c r="O7" s="116"/>
      <c r="P7" s="70"/>
      <c r="Q7" s="156" t="s">
        <v>53</v>
      </c>
      <c r="R7" s="157"/>
      <c r="S7" s="157"/>
      <c r="T7" s="157"/>
      <c r="U7" s="157"/>
      <c r="V7" s="157"/>
      <c r="W7" s="157"/>
      <c r="X7" s="157"/>
      <c r="Y7" s="157"/>
      <c r="Z7" s="70"/>
      <c r="AA7" s="114"/>
      <c r="AB7" s="70"/>
      <c r="AC7" s="114"/>
      <c r="AD7" s="70"/>
      <c r="AE7" s="70"/>
    </row>
    <row r="8" spans="1:31" ht="20.100000000000001" customHeight="1" x14ac:dyDescent="0.35">
      <c r="A8" s="115"/>
      <c r="B8" s="115"/>
      <c r="C8" s="115"/>
      <c r="D8" s="115"/>
      <c r="E8" s="119"/>
      <c r="F8" s="119"/>
      <c r="G8" s="70"/>
      <c r="H8" s="70"/>
      <c r="I8" s="114"/>
      <c r="J8" s="114"/>
      <c r="K8" s="116"/>
      <c r="L8" s="114"/>
      <c r="M8" s="116"/>
      <c r="N8" s="116"/>
      <c r="O8" s="116"/>
      <c r="P8" s="70"/>
      <c r="Q8" s="156" t="s">
        <v>220</v>
      </c>
      <c r="R8" s="157"/>
      <c r="S8" s="157"/>
      <c r="T8" s="157"/>
      <c r="U8" s="157"/>
      <c r="V8" s="157"/>
      <c r="W8" s="157"/>
      <c r="X8" s="116"/>
      <c r="Y8" s="116"/>
      <c r="Z8" s="116"/>
      <c r="AA8" s="116"/>
      <c r="AB8" s="116"/>
      <c r="AC8" s="116"/>
      <c r="AD8" s="70"/>
      <c r="AE8" s="70"/>
    </row>
    <row r="9" spans="1:31" ht="20.100000000000001" customHeight="1" x14ac:dyDescent="0.35">
      <c r="A9" s="40"/>
      <c r="B9" s="40"/>
      <c r="C9" s="40"/>
      <c r="D9" s="40"/>
      <c r="E9" s="42"/>
      <c r="F9" s="42"/>
      <c r="G9" s="43"/>
      <c r="H9" s="43"/>
      <c r="I9" s="43"/>
      <c r="J9" s="43"/>
      <c r="K9" s="43"/>
      <c r="L9" s="43"/>
      <c r="M9" s="153" t="s">
        <v>50</v>
      </c>
      <c r="N9" s="154"/>
      <c r="O9" s="154"/>
      <c r="P9" s="114"/>
      <c r="Q9" s="70" t="s">
        <v>221</v>
      </c>
      <c r="R9" s="114"/>
      <c r="S9" s="39" t="s">
        <v>91</v>
      </c>
      <c r="T9" s="114"/>
      <c r="U9" s="70" t="s">
        <v>92</v>
      </c>
      <c r="V9" s="114"/>
      <c r="W9" s="39" t="s">
        <v>234</v>
      </c>
      <c r="X9" s="114"/>
      <c r="Y9" s="69" t="s">
        <v>93</v>
      </c>
      <c r="Z9" s="114"/>
      <c r="AA9" s="39" t="s">
        <v>94</v>
      </c>
      <c r="AB9" s="114"/>
      <c r="AC9" s="43"/>
      <c r="AD9" s="114"/>
      <c r="AE9" s="43"/>
    </row>
    <row r="10" spans="1:31" ht="20.100000000000001" customHeight="1" x14ac:dyDescent="0.35">
      <c r="A10" s="115"/>
      <c r="B10" s="115"/>
      <c r="C10" s="115"/>
      <c r="D10" s="115"/>
      <c r="E10" s="119"/>
      <c r="F10" s="119"/>
      <c r="G10" s="70"/>
      <c r="H10" s="70"/>
      <c r="I10" s="114"/>
      <c r="J10" s="114"/>
      <c r="K10" s="116"/>
      <c r="L10" s="114"/>
      <c r="M10" s="70" t="s">
        <v>95</v>
      </c>
      <c r="N10" s="40"/>
      <c r="O10" s="40"/>
      <c r="P10" s="70"/>
      <c r="Q10" s="70" t="s">
        <v>222</v>
      </c>
      <c r="R10" s="120"/>
      <c r="S10" s="39" t="s">
        <v>96</v>
      </c>
      <c r="T10" s="70"/>
      <c r="U10" s="39" t="s">
        <v>97</v>
      </c>
      <c r="V10" s="70"/>
      <c r="W10" s="70" t="s">
        <v>98</v>
      </c>
      <c r="X10" s="70"/>
      <c r="Y10" s="39" t="s">
        <v>99</v>
      </c>
      <c r="Z10" s="70"/>
      <c r="AA10" s="39" t="s">
        <v>100</v>
      </c>
      <c r="AB10" s="70"/>
      <c r="AC10" s="39" t="s">
        <v>99</v>
      </c>
      <c r="AD10" s="70"/>
      <c r="AE10" s="70"/>
    </row>
    <row r="11" spans="1:31" ht="20.100000000000001" customHeight="1" x14ac:dyDescent="0.35">
      <c r="A11" s="115"/>
      <c r="B11" s="115"/>
      <c r="C11" s="115"/>
      <c r="D11" s="115"/>
      <c r="E11" s="119"/>
      <c r="F11" s="119"/>
      <c r="G11" s="70" t="s">
        <v>101</v>
      </c>
      <c r="H11" s="70"/>
      <c r="I11" s="70" t="s">
        <v>102</v>
      </c>
      <c r="J11" s="70"/>
      <c r="K11" s="70" t="s">
        <v>103</v>
      </c>
      <c r="L11" s="70"/>
      <c r="M11" s="70" t="s">
        <v>104</v>
      </c>
      <c r="N11" s="70"/>
      <c r="O11" s="70"/>
      <c r="P11" s="70"/>
      <c r="Q11" s="70" t="s">
        <v>105</v>
      </c>
      <c r="R11" s="70"/>
      <c r="S11" s="70" t="s">
        <v>106</v>
      </c>
      <c r="T11" s="70"/>
      <c r="U11" s="70" t="s">
        <v>107</v>
      </c>
      <c r="V11" s="70"/>
      <c r="W11" s="70" t="s">
        <v>108</v>
      </c>
      <c r="X11" s="70"/>
      <c r="Y11" s="39" t="s">
        <v>109</v>
      </c>
      <c r="Z11" s="70"/>
      <c r="AA11" s="39" t="s">
        <v>110</v>
      </c>
      <c r="AB11" s="70"/>
      <c r="AC11" s="39" t="s">
        <v>111</v>
      </c>
      <c r="AD11" s="70"/>
      <c r="AE11" s="70" t="s">
        <v>112</v>
      </c>
    </row>
    <row r="12" spans="1:31" ht="20.100000000000001" customHeight="1" x14ac:dyDescent="0.35">
      <c r="A12" s="115"/>
      <c r="B12" s="115"/>
      <c r="C12" s="115"/>
      <c r="D12" s="115"/>
      <c r="E12" s="119"/>
      <c r="F12" s="119"/>
      <c r="G12" s="70" t="s">
        <v>113</v>
      </c>
      <c r="H12" s="70"/>
      <c r="I12" s="70" t="s">
        <v>114</v>
      </c>
      <c r="J12" s="70"/>
      <c r="K12" s="70" t="s">
        <v>115</v>
      </c>
      <c r="L12" s="70"/>
      <c r="M12" s="70" t="s">
        <v>116</v>
      </c>
      <c r="N12" s="70"/>
      <c r="O12" s="70" t="s">
        <v>52</v>
      </c>
      <c r="P12" s="70"/>
      <c r="Q12" s="70" t="s">
        <v>117</v>
      </c>
      <c r="R12" s="70"/>
      <c r="S12" s="39" t="s">
        <v>118</v>
      </c>
      <c r="T12" s="70"/>
      <c r="U12" s="70" t="s">
        <v>72</v>
      </c>
      <c r="V12" s="70"/>
      <c r="W12" s="70" t="s">
        <v>119</v>
      </c>
      <c r="X12" s="70"/>
      <c r="Y12" s="39" t="s">
        <v>120</v>
      </c>
      <c r="Z12" s="70"/>
      <c r="AA12" s="39" t="s">
        <v>121</v>
      </c>
      <c r="AB12" s="70"/>
      <c r="AC12" s="39" t="s">
        <v>122</v>
      </c>
      <c r="AD12" s="70"/>
      <c r="AE12" s="70" t="s">
        <v>123</v>
      </c>
    </row>
    <row r="13" spans="1:31" ht="20.100000000000001" customHeight="1" x14ac:dyDescent="0.35">
      <c r="A13" s="115"/>
      <c r="B13" s="115"/>
      <c r="C13" s="115"/>
      <c r="D13" s="115"/>
      <c r="E13" s="117" t="s">
        <v>3</v>
      </c>
      <c r="F13" s="119"/>
      <c r="G13" s="121" t="s">
        <v>4</v>
      </c>
      <c r="H13" s="70"/>
      <c r="I13" s="121" t="s">
        <v>4</v>
      </c>
      <c r="J13" s="70"/>
      <c r="K13" s="121" t="s">
        <v>4</v>
      </c>
      <c r="L13" s="70"/>
      <c r="M13" s="121" t="s">
        <v>4</v>
      </c>
      <c r="N13" s="70"/>
      <c r="O13" s="121" t="s">
        <v>4</v>
      </c>
      <c r="P13" s="70"/>
      <c r="Q13" s="121" t="s">
        <v>4</v>
      </c>
      <c r="R13" s="70"/>
      <c r="S13" s="121" t="s">
        <v>4</v>
      </c>
      <c r="T13" s="70"/>
      <c r="U13" s="121" t="s">
        <v>4</v>
      </c>
      <c r="V13" s="70"/>
      <c r="W13" s="121" t="s">
        <v>4</v>
      </c>
      <c r="X13" s="70"/>
      <c r="Y13" s="121" t="s">
        <v>4</v>
      </c>
      <c r="Z13" s="70"/>
      <c r="AA13" s="121" t="s">
        <v>4</v>
      </c>
      <c r="AB13" s="70"/>
      <c r="AC13" s="121" t="s">
        <v>4</v>
      </c>
      <c r="AD13" s="70"/>
      <c r="AE13" s="121" t="s">
        <v>4</v>
      </c>
    </row>
    <row r="14" spans="1:31" ht="7.5" customHeight="1" x14ac:dyDescent="0.35">
      <c r="A14" s="115"/>
      <c r="B14" s="115"/>
      <c r="C14" s="115"/>
      <c r="D14" s="115"/>
      <c r="E14" s="42"/>
      <c r="F14" s="42"/>
      <c r="G14" s="43"/>
      <c r="H14" s="43"/>
      <c r="I14" s="41"/>
      <c r="J14" s="43"/>
      <c r="K14" s="43"/>
      <c r="L14" s="43"/>
      <c r="M14" s="41"/>
      <c r="N14" s="43"/>
      <c r="O14" s="43"/>
      <c r="P14" s="114"/>
      <c r="Q14" s="43"/>
      <c r="R14" s="114"/>
      <c r="S14" s="43"/>
      <c r="T14" s="114"/>
      <c r="U14" s="43"/>
      <c r="V14" s="114"/>
      <c r="W14" s="43"/>
      <c r="X14" s="114"/>
      <c r="Y14" s="43"/>
      <c r="Z14" s="114"/>
      <c r="AA14" s="43"/>
      <c r="AB14" s="114"/>
      <c r="AC14" s="43"/>
      <c r="AD14" s="114"/>
      <c r="AE14" s="43"/>
    </row>
    <row r="15" spans="1:31" ht="20.100000000000001" customHeight="1" x14ac:dyDescent="0.35">
      <c r="A15" s="40" t="s">
        <v>232</v>
      </c>
      <c r="B15" s="40"/>
      <c r="C15" s="40"/>
      <c r="D15" s="40"/>
      <c r="E15" s="41"/>
      <c r="F15" s="42"/>
      <c r="G15" s="43">
        <v>1494683468</v>
      </c>
      <c r="H15" s="43"/>
      <c r="I15" s="43">
        <v>15266493181</v>
      </c>
      <c r="J15" s="43"/>
      <c r="K15" s="43">
        <v>172861100</v>
      </c>
      <c r="L15" s="43"/>
      <c r="M15" s="43">
        <v>156777302</v>
      </c>
      <c r="N15" s="43"/>
      <c r="O15" s="43">
        <v>14032428623</v>
      </c>
      <c r="P15" s="114"/>
      <c r="Q15" s="43">
        <v>-173553573</v>
      </c>
      <c r="R15" s="114"/>
      <c r="S15" s="43">
        <v>47273978</v>
      </c>
      <c r="T15" s="114"/>
      <c r="U15" s="43">
        <v>-499133925</v>
      </c>
      <c r="V15" s="114"/>
      <c r="W15" s="43">
        <v>-165787959</v>
      </c>
      <c r="X15" s="114"/>
      <c r="Y15" s="43">
        <v>3155338158</v>
      </c>
      <c r="Z15" s="43"/>
      <c r="AA15" s="43">
        <f>SUM(G15:Y15)</f>
        <v>33487380353</v>
      </c>
      <c r="AB15" s="43"/>
      <c r="AC15" s="43">
        <v>3835041777</v>
      </c>
      <c r="AD15" s="43"/>
      <c r="AE15" s="43">
        <f>SUM(AA15:AC15)</f>
        <v>37322422130</v>
      </c>
    </row>
    <row r="16" spans="1:31" ht="20.100000000000001" customHeight="1" x14ac:dyDescent="0.35">
      <c r="A16" s="116" t="s">
        <v>124</v>
      </c>
      <c r="B16" s="116"/>
      <c r="C16" s="40"/>
      <c r="D16" s="40"/>
      <c r="E16" s="42"/>
      <c r="F16" s="42"/>
      <c r="G16" s="125"/>
      <c r="H16" s="43"/>
      <c r="I16" s="125"/>
      <c r="J16" s="43"/>
      <c r="K16" s="125"/>
      <c r="L16" s="43"/>
      <c r="M16" s="125"/>
      <c r="N16" s="43"/>
      <c r="O16" s="125"/>
      <c r="P16" s="43"/>
      <c r="Q16" s="125"/>
      <c r="R16" s="43"/>
      <c r="S16" s="125"/>
      <c r="T16" s="43"/>
      <c r="U16" s="125"/>
      <c r="V16" s="43"/>
      <c r="W16" s="125"/>
      <c r="X16" s="43"/>
      <c r="Y16" s="125"/>
      <c r="Z16" s="43"/>
      <c r="AA16" s="43"/>
      <c r="AB16" s="43"/>
      <c r="AC16" s="125"/>
      <c r="AD16" s="43"/>
      <c r="AE16" s="43"/>
    </row>
    <row r="17" spans="1:31" ht="20.100000000000001" customHeight="1" x14ac:dyDescent="0.35">
      <c r="A17" s="116"/>
      <c r="B17" s="116" t="s">
        <v>125</v>
      </c>
      <c r="C17" s="40"/>
      <c r="D17" s="40"/>
      <c r="E17" s="42"/>
      <c r="F17" s="42"/>
      <c r="G17" s="43">
        <v>0</v>
      </c>
      <c r="H17" s="43"/>
      <c r="I17" s="43">
        <v>0</v>
      </c>
      <c r="J17" s="43"/>
      <c r="K17" s="43">
        <v>0</v>
      </c>
      <c r="L17" s="43"/>
      <c r="M17" s="43">
        <v>0</v>
      </c>
      <c r="N17" s="43"/>
      <c r="O17" s="43">
        <v>0</v>
      </c>
      <c r="P17" s="43"/>
      <c r="Q17" s="43">
        <v>0</v>
      </c>
      <c r="R17" s="43"/>
      <c r="S17" s="43">
        <v>0</v>
      </c>
      <c r="T17" s="43"/>
      <c r="U17" s="43">
        <v>0</v>
      </c>
      <c r="V17" s="43"/>
      <c r="W17" s="43">
        <v>0</v>
      </c>
      <c r="X17" s="43"/>
      <c r="Y17" s="43">
        <v>0</v>
      </c>
      <c r="Z17" s="43"/>
      <c r="AA17" s="43">
        <f>SUM(G17:Y17)</f>
        <v>0</v>
      </c>
      <c r="AB17" s="43"/>
      <c r="AC17" s="125">
        <v>20</v>
      </c>
      <c r="AD17" s="43"/>
      <c r="AE17" s="43">
        <f>SUM(AA17:AC17)</f>
        <v>20</v>
      </c>
    </row>
    <row r="18" spans="1:31" ht="20.100000000000001" customHeight="1" x14ac:dyDescent="0.35">
      <c r="A18" s="116" t="s">
        <v>126</v>
      </c>
      <c r="B18" s="116"/>
      <c r="C18" s="116"/>
      <c r="D18" s="116"/>
      <c r="E18" s="41">
        <v>24</v>
      </c>
      <c r="F18" s="122"/>
      <c r="G18" s="43">
        <v>0</v>
      </c>
      <c r="H18" s="43"/>
      <c r="I18" s="43">
        <v>0</v>
      </c>
      <c r="J18" s="43"/>
      <c r="K18" s="43">
        <v>0</v>
      </c>
      <c r="L18" s="43"/>
      <c r="M18" s="43">
        <v>0</v>
      </c>
      <c r="N18" s="43"/>
      <c r="O18" s="125">
        <v>-2748584624</v>
      </c>
      <c r="P18" s="43"/>
      <c r="Q18" s="43">
        <v>0</v>
      </c>
      <c r="R18" s="43"/>
      <c r="S18" s="43">
        <v>0</v>
      </c>
      <c r="T18" s="43"/>
      <c r="U18" s="43">
        <v>0</v>
      </c>
      <c r="V18" s="43"/>
      <c r="W18" s="43">
        <v>0</v>
      </c>
      <c r="X18" s="43"/>
      <c r="Y18" s="43">
        <v>0</v>
      </c>
      <c r="Z18" s="43"/>
      <c r="AA18" s="43">
        <f>SUM(G18:Y18)</f>
        <v>-2748584624</v>
      </c>
      <c r="AB18" s="43"/>
      <c r="AC18" s="125">
        <v>0</v>
      </c>
      <c r="AD18" s="43"/>
      <c r="AE18" s="43">
        <f>SUM(AA18:AC18)</f>
        <v>-2748584624</v>
      </c>
    </row>
    <row r="19" spans="1:31" ht="20.100000000000001" customHeight="1" x14ac:dyDescent="0.35">
      <c r="A19" s="116" t="s">
        <v>127</v>
      </c>
      <c r="B19" s="40"/>
      <c r="C19" s="40"/>
      <c r="D19" s="40"/>
      <c r="E19" s="42"/>
      <c r="F19" s="42"/>
      <c r="G19" s="43"/>
      <c r="H19" s="43"/>
      <c r="I19" s="43"/>
      <c r="J19" s="43"/>
      <c r="K19" s="43"/>
      <c r="L19" s="43"/>
      <c r="M19" s="43"/>
      <c r="N19" s="43"/>
      <c r="O19" s="125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125"/>
      <c r="AD19" s="43"/>
      <c r="AE19" s="43"/>
    </row>
    <row r="20" spans="1:31" ht="20.100000000000001" customHeight="1" x14ac:dyDescent="0.35">
      <c r="A20" s="116"/>
      <c r="B20" s="116" t="s">
        <v>55</v>
      </c>
      <c r="C20" s="40"/>
      <c r="D20" s="40"/>
      <c r="E20" s="42"/>
      <c r="F20" s="42"/>
      <c r="G20" s="43">
        <v>0</v>
      </c>
      <c r="H20" s="43"/>
      <c r="I20" s="43">
        <v>0</v>
      </c>
      <c r="J20" s="43"/>
      <c r="K20" s="43">
        <v>0</v>
      </c>
      <c r="L20" s="43"/>
      <c r="M20" s="43">
        <v>0</v>
      </c>
      <c r="N20" s="43"/>
      <c r="O20" s="43">
        <v>0</v>
      </c>
      <c r="P20" s="43"/>
      <c r="Q20" s="43">
        <v>0</v>
      </c>
      <c r="R20" s="43"/>
      <c r="S20" s="43">
        <v>0</v>
      </c>
      <c r="T20" s="43"/>
      <c r="U20" s="43">
        <v>0</v>
      </c>
      <c r="V20" s="43"/>
      <c r="W20" s="43">
        <v>0</v>
      </c>
      <c r="X20" s="43"/>
      <c r="Y20" s="43">
        <v>0</v>
      </c>
      <c r="Z20" s="43"/>
      <c r="AA20" s="43">
        <f t="shared" ref="AA20" si="0">SUM(G20:Y20)</f>
        <v>0</v>
      </c>
      <c r="AB20" s="43"/>
      <c r="AC20" s="125">
        <v>-552801725</v>
      </c>
      <c r="AD20" s="43"/>
      <c r="AE20" s="43">
        <f>SUM(AA20:AC20)</f>
        <v>-552801725</v>
      </c>
    </row>
    <row r="21" spans="1:31" ht="20.100000000000001" customHeight="1" x14ac:dyDescent="0.35">
      <c r="A21" s="116" t="s">
        <v>128</v>
      </c>
      <c r="B21" s="116"/>
      <c r="C21" s="116"/>
      <c r="D21" s="116"/>
      <c r="E21" s="41"/>
      <c r="F21" s="116"/>
      <c r="G21" s="123">
        <v>0</v>
      </c>
      <c r="H21" s="43"/>
      <c r="I21" s="123">
        <v>0</v>
      </c>
      <c r="J21" s="43"/>
      <c r="K21" s="123">
        <v>0</v>
      </c>
      <c r="L21" s="43"/>
      <c r="M21" s="123">
        <v>0</v>
      </c>
      <c r="N21" s="43"/>
      <c r="O21" s="126">
        <v>4359374641</v>
      </c>
      <c r="P21" s="43"/>
      <c r="Q21" s="126">
        <v>-134875342</v>
      </c>
      <c r="R21" s="43"/>
      <c r="S21" s="123">
        <v>0</v>
      </c>
      <c r="T21" s="43"/>
      <c r="U21" s="126">
        <v>-9915155</v>
      </c>
      <c r="V21" s="43"/>
      <c r="W21" s="126">
        <v>-121862379</v>
      </c>
      <c r="X21" s="43"/>
      <c r="Y21" s="123">
        <v>0</v>
      </c>
      <c r="Z21" s="43"/>
      <c r="AA21" s="123">
        <f>SUM(G21:Y21)</f>
        <v>4092721765</v>
      </c>
      <c r="AB21" s="43"/>
      <c r="AC21" s="126">
        <v>397038219</v>
      </c>
      <c r="AD21" s="43"/>
      <c r="AE21" s="123">
        <f>SUM(AA21:AC21)</f>
        <v>4489759984</v>
      </c>
    </row>
    <row r="22" spans="1:31" ht="6" customHeight="1" x14ac:dyDescent="0.35">
      <c r="A22" s="116"/>
      <c r="B22" s="116"/>
      <c r="C22" s="116"/>
      <c r="D22" s="116"/>
      <c r="E22" s="41"/>
      <c r="F22" s="124"/>
      <c r="G22" s="43"/>
      <c r="H22" s="43"/>
      <c r="I22" s="43"/>
      <c r="J22" s="43"/>
      <c r="K22" s="114"/>
      <c r="L22" s="43"/>
      <c r="M22" s="43"/>
      <c r="N22" s="43"/>
      <c r="O22" s="43"/>
      <c r="P22" s="114"/>
      <c r="Q22" s="43"/>
      <c r="R22" s="114"/>
      <c r="S22" s="43"/>
      <c r="T22" s="114"/>
      <c r="U22" s="43"/>
      <c r="V22" s="114"/>
      <c r="W22" s="43"/>
      <c r="X22" s="114"/>
      <c r="Y22" s="43"/>
      <c r="Z22" s="114"/>
      <c r="AA22" s="43"/>
      <c r="AB22" s="114"/>
      <c r="AC22" s="43"/>
      <c r="AD22" s="114"/>
      <c r="AE22" s="43"/>
    </row>
    <row r="23" spans="1:31" ht="20.100000000000001" customHeight="1" x14ac:dyDescent="0.35">
      <c r="A23" s="40" t="s">
        <v>194</v>
      </c>
      <c r="B23" s="40"/>
      <c r="C23" s="40"/>
      <c r="D23" s="40"/>
      <c r="E23" s="41"/>
      <c r="F23" s="42"/>
      <c r="G23" s="43">
        <f>SUM(G15:G21)</f>
        <v>1494683468</v>
      </c>
      <c r="H23" s="43"/>
      <c r="I23" s="43">
        <f>SUM(I15:I21)</f>
        <v>15266493181</v>
      </c>
      <c r="J23" s="43"/>
      <c r="K23" s="43">
        <f>SUM(K15:K21)</f>
        <v>172861100</v>
      </c>
      <c r="L23" s="43"/>
      <c r="M23" s="43">
        <f>SUM(M15:M21)</f>
        <v>156777302</v>
      </c>
      <c r="N23" s="43"/>
      <c r="O23" s="43">
        <f>SUM(O15:O21)</f>
        <v>15643218640</v>
      </c>
      <c r="P23" s="114"/>
      <c r="Q23" s="43">
        <f>SUM(Q15:Q21)</f>
        <v>-308428915</v>
      </c>
      <c r="R23" s="114"/>
      <c r="S23" s="43">
        <f>SUM(S15:S21)</f>
        <v>47273978</v>
      </c>
      <c r="T23" s="114"/>
      <c r="U23" s="43">
        <f>SUM(U15:U21)</f>
        <v>-509049080</v>
      </c>
      <c r="V23" s="114"/>
      <c r="W23" s="43">
        <f>SUM(W15:W21)</f>
        <v>-287650338</v>
      </c>
      <c r="X23" s="114"/>
      <c r="Y23" s="43">
        <f>SUM(Y15:Y21)</f>
        <v>3155338158</v>
      </c>
      <c r="Z23" s="114"/>
      <c r="AA23" s="43">
        <f>SUM(AA15:AA21)</f>
        <v>34831517494</v>
      </c>
      <c r="AB23" s="114"/>
      <c r="AC23" s="43">
        <f>SUM(AC15:AC21)</f>
        <v>3679278291</v>
      </c>
      <c r="AD23" s="114"/>
      <c r="AE23" s="43">
        <f>SUM(AE15:AE21)</f>
        <v>38510795785</v>
      </c>
    </row>
    <row r="24" spans="1:31" ht="20.100000000000001" customHeight="1" x14ac:dyDescent="0.35">
      <c r="A24" s="116" t="s">
        <v>126</v>
      </c>
      <c r="B24" s="116"/>
      <c r="C24" s="116"/>
      <c r="D24" s="116"/>
      <c r="E24" s="41">
        <v>24</v>
      </c>
      <c r="F24" s="122"/>
      <c r="G24" s="43">
        <v>0</v>
      </c>
      <c r="H24" s="43"/>
      <c r="I24" s="43">
        <v>0</v>
      </c>
      <c r="J24" s="43"/>
      <c r="K24" s="43">
        <v>0</v>
      </c>
      <c r="L24" s="43"/>
      <c r="M24" s="43">
        <v>0</v>
      </c>
      <c r="N24" s="43"/>
      <c r="O24" s="125">
        <v>-2848793616</v>
      </c>
      <c r="P24" s="43"/>
      <c r="Q24" s="43">
        <v>0</v>
      </c>
      <c r="R24" s="43"/>
      <c r="S24" s="43">
        <v>0</v>
      </c>
      <c r="T24" s="43"/>
      <c r="U24" s="43">
        <v>0</v>
      </c>
      <c r="V24" s="43"/>
      <c r="W24" s="43">
        <v>0</v>
      </c>
      <c r="X24" s="43"/>
      <c r="Y24" s="43">
        <v>0</v>
      </c>
      <c r="Z24" s="43"/>
      <c r="AA24" s="125">
        <f>SUM(G24:Y24)</f>
        <v>-2848793616</v>
      </c>
      <c r="AB24" s="43"/>
      <c r="AC24" s="125">
        <v>0</v>
      </c>
      <c r="AD24" s="43"/>
      <c r="AE24" s="125">
        <f>SUM(AA24:AC24)</f>
        <v>-2848793616</v>
      </c>
    </row>
    <row r="25" spans="1:31" ht="20.100000000000001" customHeight="1" x14ac:dyDescent="0.35">
      <c r="A25" s="116" t="s">
        <v>127</v>
      </c>
      <c r="B25" s="40"/>
      <c r="C25" s="40"/>
      <c r="D25" s="40"/>
      <c r="E25" s="42"/>
      <c r="F25" s="42"/>
      <c r="G25" s="43"/>
      <c r="H25" s="43"/>
      <c r="I25" s="43"/>
      <c r="J25" s="43"/>
      <c r="K25" s="43"/>
      <c r="L25" s="43"/>
      <c r="M25" s="43"/>
      <c r="N25" s="43"/>
      <c r="O25" s="125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125"/>
      <c r="AB25" s="43"/>
      <c r="AC25" s="125"/>
      <c r="AD25" s="43"/>
      <c r="AE25" s="125"/>
    </row>
    <row r="26" spans="1:31" ht="20.100000000000001" customHeight="1" x14ac:dyDescent="0.35">
      <c r="A26" s="116"/>
      <c r="B26" s="116" t="s">
        <v>55</v>
      </c>
      <c r="C26" s="40"/>
      <c r="D26" s="40"/>
      <c r="E26" s="42"/>
      <c r="F26" s="42"/>
      <c r="G26" s="43">
        <v>0</v>
      </c>
      <c r="H26" s="43"/>
      <c r="I26" s="43">
        <v>0</v>
      </c>
      <c r="J26" s="43"/>
      <c r="K26" s="43">
        <v>0</v>
      </c>
      <c r="L26" s="43"/>
      <c r="M26" s="43">
        <v>0</v>
      </c>
      <c r="N26" s="43"/>
      <c r="O26" s="43">
        <v>0</v>
      </c>
      <c r="P26" s="43"/>
      <c r="Q26" s="43">
        <v>0</v>
      </c>
      <c r="R26" s="43"/>
      <c r="S26" s="43">
        <v>0</v>
      </c>
      <c r="T26" s="43"/>
      <c r="U26" s="43">
        <v>0</v>
      </c>
      <c r="V26" s="43"/>
      <c r="W26" s="43">
        <v>0</v>
      </c>
      <c r="X26" s="43"/>
      <c r="Y26" s="43">
        <v>0</v>
      </c>
      <c r="Z26" s="43"/>
      <c r="AA26" s="125">
        <f t="shared" ref="AA26" si="1">SUM(G26:Y26)</f>
        <v>0</v>
      </c>
      <c r="AB26" s="43"/>
      <c r="AC26" s="125">
        <v>-362790477</v>
      </c>
      <c r="AD26" s="43"/>
      <c r="AE26" s="125">
        <f>SUM(AA26:AC26)</f>
        <v>-362790477</v>
      </c>
    </row>
    <row r="27" spans="1:31" ht="20.100000000000001" customHeight="1" x14ac:dyDescent="0.35">
      <c r="A27" s="116" t="s">
        <v>128</v>
      </c>
      <c r="B27" s="116"/>
      <c r="C27" s="116"/>
      <c r="D27" s="116"/>
      <c r="E27" s="41"/>
      <c r="F27" s="116"/>
      <c r="G27" s="123">
        <v>0</v>
      </c>
      <c r="H27" s="43"/>
      <c r="I27" s="123">
        <v>0</v>
      </c>
      <c r="J27" s="43"/>
      <c r="K27" s="123">
        <v>0</v>
      </c>
      <c r="L27" s="43"/>
      <c r="M27" s="123">
        <v>0</v>
      </c>
      <c r="N27" s="43"/>
      <c r="O27" s="126">
        <v>5135025929</v>
      </c>
      <c r="P27" s="43"/>
      <c r="Q27" s="123">
        <v>-69711670</v>
      </c>
      <c r="R27" s="43"/>
      <c r="S27" s="123">
        <v>-69179618</v>
      </c>
      <c r="T27" s="43"/>
      <c r="U27" s="126">
        <v>146373961</v>
      </c>
      <c r="V27" s="43"/>
      <c r="W27" s="126">
        <v>-214641304</v>
      </c>
      <c r="X27" s="43"/>
      <c r="Y27" s="123">
        <v>0</v>
      </c>
      <c r="Z27" s="43"/>
      <c r="AA27" s="126">
        <f>SUM(G27:Y27)</f>
        <v>4927867298</v>
      </c>
      <c r="AB27" s="43"/>
      <c r="AC27" s="126">
        <v>372356540</v>
      </c>
      <c r="AD27" s="43"/>
      <c r="AE27" s="126">
        <f>SUM(AA27:AC27)</f>
        <v>5300223838</v>
      </c>
    </row>
    <row r="28" spans="1:31" ht="6" customHeight="1" x14ac:dyDescent="0.35">
      <c r="A28" s="116"/>
      <c r="B28" s="116"/>
      <c r="C28" s="116"/>
      <c r="D28" s="116"/>
      <c r="E28" s="41"/>
      <c r="F28" s="124"/>
      <c r="G28" s="125"/>
      <c r="H28" s="43"/>
      <c r="I28" s="125"/>
      <c r="J28" s="43"/>
      <c r="K28" s="127"/>
      <c r="L28" s="43"/>
      <c r="M28" s="125"/>
      <c r="N28" s="43"/>
      <c r="O28" s="125"/>
      <c r="P28" s="43"/>
      <c r="Q28" s="125"/>
      <c r="R28" s="43"/>
      <c r="S28" s="125"/>
      <c r="T28" s="43"/>
      <c r="U28" s="125"/>
      <c r="V28" s="43"/>
      <c r="W28" s="125"/>
      <c r="X28" s="43"/>
      <c r="Y28" s="125"/>
      <c r="Z28" s="43"/>
      <c r="AA28" s="125"/>
      <c r="AB28" s="43"/>
      <c r="AC28" s="125"/>
      <c r="AD28" s="43"/>
      <c r="AE28" s="125"/>
    </row>
    <row r="29" spans="1:31" ht="20.100000000000001" customHeight="1" x14ac:dyDescent="0.35">
      <c r="A29" s="40" t="s">
        <v>231</v>
      </c>
      <c r="B29" s="40"/>
      <c r="C29" s="40"/>
      <c r="D29" s="40"/>
      <c r="E29" s="41"/>
      <c r="F29" s="42"/>
      <c r="G29" s="128">
        <f>SUM(G23:G27)</f>
        <v>1494683468</v>
      </c>
      <c r="H29" s="43"/>
      <c r="I29" s="128">
        <f>SUM(I23:I27)</f>
        <v>15266493181</v>
      </c>
      <c r="J29" s="43"/>
      <c r="K29" s="128">
        <f>SUM(K23:K27)</f>
        <v>172861100</v>
      </c>
      <c r="L29" s="43"/>
      <c r="M29" s="128">
        <f>SUM(M23:M27)</f>
        <v>156777302</v>
      </c>
      <c r="N29" s="43"/>
      <c r="O29" s="128">
        <f>SUM(O23:O27)</f>
        <v>17929450953</v>
      </c>
      <c r="P29" s="43"/>
      <c r="Q29" s="128">
        <f>SUM(Q23:Q27)</f>
        <v>-378140585</v>
      </c>
      <c r="R29" s="43"/>
      <c r="S29" s="128">
        <f>SUM(S23:S27)</f>
        <v>-21905640</v>
      </c>
      <c r="T29" s="43"/>
      <c r="U29" s="128">
        <f>SUM(U23:U27)</f>
        <v>-362675119</v>
      </c>
      <c r="V29" s="43"/>
      <c r="W29" s="128">
        <f>SUM(W23:W27)</f>
        <v>-502291642</v>
      </c>
      <c r="X29" s="43"/>
      <c r="Y29" s="128">
        <f>SUM(Y23:Y27)</f>
        <v>3155338158</v>
      </c>
      <c r="Z29" s="43"/>
      <c r="AA29" s="128">
        <f>SUM(AA23:AA27)</f>
        <v>36910591176</v>
      </c>
      <c r="AB29" s="43"/>
      <c r="AC29" s="128">
        <f>SUM(AC23:AC27)</f>
        <v>3688844354</v>
      </c>
      <c r="AD29" s="43"/>
      <c r="AE29" s="128">
        <f>SUM(AE23:AE27)</f>
        <v>40599435530</v>
      </c>
    </row>
    <row r="30" spans="1:31" ht="20.100000000000001" customHeight="1" x14ac:dyDescent="0.35">
      <c r="A30" s="40"/>
      <c r="B30" s="40"/>
      <c r="C30" s="40"/>
      <c r="D30" s="40"/>
      <c r="E30" s="41"/>
      <c r="F30" s="42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</row>
    <row r="31" spans="1:31" ht="18.75" customHeight="1" x14ac:dyDescent="0.35">
      <c r="A31" s="40"/>
      <c r="B31" s="40"/>
      <c r="C31" s="40"/>
      <c r="D31" s="40"/>
      <c r="E31" s="41"/>
      <c r="F31" s="42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</row>
    <row r="32" spans="1:31" ht="11.25" customHeight="1" x14ac:dyDescent="0.35">
      <c r="A32" s="40"/>
      <c r="B32" s="40"/>
      <c r="C32" s="40"/>
      <c r="D32" s="40"/>
      <c r="E32" s="41"/>
      <c r="F32" s="42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</row>
    <row r="33" spans="1:31" ht="21.95" customHeight="1" x14ac:dyDescent="0.35">
      <c r="A33" s="44" t="s">
        <v>24</v>
      </c>
      <c r="B33" s="45"/>
      <c r="C33" s="45"/>
      <c r="D33" s="45"/>
      <c r="E33" s="46"/>
      <c r="F33" s="46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</row>
  </sheetData>
  <mergeCells count="6">
    <mergeCell ref="M9:O9"/>
    <mergeCell ref="A3:G3"/>
    <mergeCell ref="G5:AE5"/>
    <mergeCell ref="G6:AA6"/>
    <mergeCell ref="Q7:Y7"/>
    <mergeCell ref="Q8:W8"/>
  </mergeCells>
  <pageMargins left="0.3" right="0.3" top="0.9" bottom="0.6" header="0.49" footer="0.4"/>
  <pageSetup paperSize="9" scale="80" firstPageNumber="11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U29"/>
  <sheetViews>
    <sheetView topLeftCell="A5" zoomScaleNormal="100" zoomScaleSheetLayoutView="92" workbookViewId="0">
      <selection activeCell="A25" sqref="A25:XFD25"/>
    </sheetView>
  </sheetViews>
  <sheetFormatPr defaultColWidth="14.42578125" defaultRowHeight="15" customHeight="1" x14ac:dyDescent="0.4"/>
  <cols>
    <col min="1" max="3" width="1.42578125" style="71" customWidth="1"/>
    <col min="4" max="4" width="20.140625" style="71" customWidth="1"/>
    <col min="5" max="5" width="7.5703125" style="71" customWidth="1"/>
    <col min="6" max="6" width="0.5703125" style="71" customWidth="1"/>
    <col min="7" max="7" width="10.7109375" style="71" customWidth="1"/>
    <col min="8" max="8" width="0.5703125" style="71" customWidth="1"/>
    <col min="9" max="9" width="11.85546875" style="71" customWidth="1"/>
    <col min="10" max="10" width="0.5703125" style="71" customWidth="1"/>
    <col min="11" max="11" width="11.42578125" style="71" customWidth="1"/>
    <col min="12" max="12" width="0.5703125" style="71" customWidth="1"/>
    <col min="13" max="13" width="11.140625" style="71" customWidth="1"/>
    <col min="14" max="14" width="0.5703125" style="71" customWidth="1"/>
    <col min="15" max="15" width="12.140625" style="71" customWidth="1"/>
    <col min="16" max="16" width="0.5703125" style="71" customWidth="1"/>
    <col min="17" max="17" width="14.7109375" style="71" customWidth="1"/>
    <col min="18" max="18" width="0.5703125" style="71" customWidth="1"/>
    <col min="19" max="19" width="17.5703125" style="71" customWidth="1"/>
    <col min="20" max="20" width="0.5703125" style="71" customWidth="1"/>
    <col min="21" max="21" width="12.140625" style="71" customWidth="1"/>
    <col min="22" max="16384" width="14.42578125" style="71"/>
  </cols>
  <sheetData>
    <row r="1" spans="1:21" ht="19.5" customHeight="1" x14ac:dyDescent="0.4">
      <c r="A1" s="33" t="s">
        <v>0</v>
      </c>
      <c r="B1" s="134"/>
      <c r="C1" s="134"/>
      <c r="D1" s="134"/>
      <c r="E1" s="134"/>
      <c r="F1" s="134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72"/>
    </row>
    <row r="2" spans="1:21" ht="19.5" customHeight="1" x14ac:dyDescent="0.4">
      <c r="A2" s="33" t="s">
        <v>208</v>
      </c>
      <c r="B2" s="134"/>
      <c r="C2" s="134"/>
      <c r="D2" s="134"/>
      <c r="E2" s="134"/>
      <c r="F2" s="134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72"/>
    </row>
    <row r="3" spans="1:21" ht="19.5" customHeight="1" x14ac:dyDescent="0.4">
      <c r="A3" s="155" t="s">
        <v>230</v>
      </c>
      <c r="B3" s="155"/>
      <c r="C3" s="155"/>
      <c r="D3" s="155"/>
      <c r="E3" s="155"/>
      <c r="F3" s="155"/>
      <c r="G3" s="155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1"/>
    </row>
    <row r="4" spans="1:21" ht="19.5" customHeight="1" x14ac:dyDescent="0.4">
      <c r="A4" s="139"/>
      <c r="B4" s="139"/>
      <c r="C4" s="139"/>
      <c r="D4" s="139"/>
      <c r="E4" s="139"/>
      <c r="F4" s="80"/>
      <c r="G4" s="140"/>
      <c r="H4" s="140"/>
      <c r="I4" s="140"/>
      <c r="J4" s="80"/>
      <c r="K4" s="140"/>
      <c r="L4" s="80"/>
      <c r="M4" s="136"/>
      <c r="N4" s="136"/>
      <c r="O4" s="136"/>
      <c r="P4" s="140"/>
      <c r="Q4" s="140"/>
      <c r="R4" s="80"/>
      <c r="S4" s="140"/>
      <c r="T4" s="80"/>
      <c r="U4" s="140"/>
    </row>
    <row r="5" spans="1:21" ht="19.5" customHeight="1" x14ac:dyDescent="0.4">
      <c r="A5" s="139"/>
      <c r="B5" s="139"/>
      <c r="C5" s="139"/>
      <c r="D5" s="139"/>
      <c r="E5" s="136"/>
      <c r="F5" s="136"/>
      <c r="G5" s="158" t="s">
        <v>2</v>
      </c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</row>
    <row r="6" spans="1:21" ht="19.5" customHeight="1" x14ac:dyDescent="0.4">
      <c r="A6" s="138"/>
      <c r="B6" s="135"/>
      <c r="C6" s="135"/>
      <c r="D6" s="135"/>
      <c r="E6" s="139"/>
      <c r="F6" s="80"/>
      <c r="G6" s="140"/>
      <c r="H6" s="140"/>
      <c r="I6" s="140"/>
      <c r="J6" s="80"/>
      <c r="K6" s="140"/>
      <c r="L6" s="80"/>
      <c r="M6" s="136"/>
      <c r="N6" s="136"/>
      <c r="O6" s="136"/>
      <c r="P6" s="140"/>
      <c r="Q6" s="159" t="s">
        <v>53</v>
      </c>
      <c r="R6" s="160"/>
      <c r="S6" s="160"/>
      <c r="T6" s="80"/>
      <c r="U6" s="140"/>
    </row>
    <row r="7" spans="1:21" ht="19.5" customHeight="1" x14ac:dyDescent="0.4">
      <c r="A7" s="139"/>
      <c r="B7" s="139"/>
      <c r="C7" s="139"/>
      <c r="D7" s="139"/>
      <c r="E7" s="137"/>
      <c r="F7" s="86"/>
      <c r="G7" s="86"/>
      <c r="H7" s="86"/>
      <c r="I7" s="80"/>
      <c r="J7" s="80"/>
      <c r="K7" s="136"/>
      <c r="L7" s="86"/>
      <c r="M7" s="136"/>
      <c r="N7" s="136"/>
      <c r="O7" s="136"/>
      <c r="P7" s="86"/>
      <c r="Q7" s="159" t="s">
        <v>220</v>
      </c>
      <c r="R7" s="160"/>
      <c r="S7" s="160"/>
      <c r="T7" s="86"/>
      <c r="U7" s="86"/>
    </row>
    <row r="8" spans="1:21" ht="19.5" customHeight="1" x14ac:dyDescent="0.4">
      <c r="A8" s="139"/>
      <c r="B8" s="139"/>
      <c r="C8" s="139"/>
      <c r="D8" s="139"/>
      <c r="E8" s="137"/>
      <c r="F8" s="86"/>
      <c r="G8" s="86"/>
      <c r="H8" s="86"/>
      <c r="I8" s="80"/>
      <c r="J8" s="80"/>
      <c r="K8" s="136"/>
      <c r="L8" s="86"/>
      <c r="M8" s="158" t="s">
        <v>50</v>
      </c>
      <c r="N8" s="149"/>
      <c r="O8" s="149"/>
      <c r="P8" s="86"/>
      <c r="Q8" s="142"/>
      <c r="R8" s="142"/>
      <c r="S8" s="86" t="s">
        <v>92</v>
      </c>
      <c r="T8" s="86"/>
      <c r="U8" s="86"/>
    </row>
    <row r="9" spans="1:21" ht="19.5" customHeight="1" x14ac:dyDescent="0.4">
      <c r="A9" s="139"/>
      <c r="B9" s="139"/>
      <c r="C9" s="139"/>
      <c r="D9" s="139"/>
      <c r="E9" s="137"/>
      <c r="F9" s="86"/>
      <c r="G9" s="86"/>
      <c r="H9" s="86"/>
      <c r="I9" s="80"/>
      <c r="J9" s="80"/>
      <c r="K9" s="136"/>
      <c r="L9" s="86"/>
      <c r="M9" s="86" t="s">
        <v>95</v>
      </c>
      <c r="N9" s="138"/>
      <c r="O9" s="138"/>
      <c r="P9" s="86"/>
      <c r="Q9" s="86" t="s">
        <v>91</v>
      </c>
      <c r="R9" s="142"/>
      <c r="S9" s="141" t="s">
        <v>97</v>
      </c>
      <c r="T9" s="86"/>
      <c r="U9" s="86"/>
    </row>
    <row r="10" spans="1:21" ht="19.5" customHeight="1" x14ac:dyDescent="0.4">
      <c r="A10" s="139"/>
      <c r="B10" s="139"/>
      <c r="C10" s="139"/>
      <c r="D10" s="139"/>
      <c r="E10" s="137"/>
      <c r="F10" s="86"/>
      <c r="G10" s="86" t="s">
        <v>101</v>
      </c>
      <c r="H10" s="86"/>
      <c r="I10" s="86"/>
      <c r="J10" s="86"/>
      <c r="K10" s="86" t="s">
        <v>103</v>
      </c>
      <c r="L10" s="86"/>
      <c r="M10" s="86" t="s">
        <v>104</v>
      </c>
      <c r="N10" s="86"/>
      <c r="O10" s="86"/>
      <c r="P10" s="86"/>
      <c r="Q10" s="141" t="s">
        <v>96</v>
      </c>
      <c r="R10" s="86"/>
      <c r="S10" s="141" t="s">
        <v>107</v>
      </c>
      <c r="T10" s="86"/>
      <c r="U10" s="86" t="s">
        <v>112</v>
      </c>
    </row>
    <row r="11" spans="1:21" ht="19.5" customHeight="1" x14ac:dyDescent="0.4">
      <c r="A11" s="139"/>
      <c r="B11" s="139"/>
      <c r="C11" s="139"/>
      <c r="D11" s="139"/>
      <c r="E11" s="137"/>
      <c r="F11" s="86"/>
      <c r="G11" s="86" t="s">
        <v>113</v>
      </c>
      <c r="H11" s="86"/>
      <c r="I11" s="86" t="s">
        <v>114</v>
      </c>
      <c r="J11" s="86"/>
      <c r="K11" s="86" t="s">
        <v>115</v>
      </c>
      <c r="L11" s="86"/>
      <c r="M11" s="86" t="s">
        <v>116</v>
      </c>
      <c r="N11" s="86"/>
      <c r="O11" s="86" t="s">
        <v>52</v>
      </c>
      <c r="P11" s="86"/>
      <c r="Q11" s="141" t="s">
        <v>129</v>
      </c>
      <c r="R11" s="86"/>
      <c r="S11" s="86" t="s">
        <v>72</v>
      </c>
      <c r="T11" s="86"/>
      <c r="U11" s="86" t="s">
        <v>123</v>
      </c>
    </row>
    <row r="12" spans="1:21" ht="19.5" customHeight="1" x14ac:dyDescent="0.4">
      <c r="A12" s="139"/>
      <c r="B12" s="139"/>
      <c r="C12" s="139"/>
      <c r="D12" s="139"/>
      <c r="E12" s="83" t="s">
        <v>3</v>
      </c>
      <c r="F12" s="86"/>
      <c r="G12" s="85" t="s">
        <v>4</v>
      </c>
      <c r="H12" s="86"/>
      <c r="I12" s="85" t="s">
        <v>4</v>
      </c>
      <c r="J12" s="86"/>
      <c r="K12" s="85" t="s">
        <v>4</v>
      </c>
      <c r="L12" s="86"/>
      <c r="M12" s="85" t="s">
        <v>4</v>
      </c>
      <c r="N12" s="86"/>
      <c r="O12" s="85" t="s">
        <v>4</v>
      </c>
      <c r="P12" s="86"/>
      <c r="Q12" s="85" t="s">
        <v>4</v>
      </c>
      <c r="R12" s="86"/>
      <c r="S12" s="85" t="s">
        <v>4</v>
      </c>
      <c r="T12" s="86"/>
      <c r="U12" s="85" t="s">
        <v>4</v>
      </c>
    </row>
    <row r="13" spans="1:21" ht="6" customHeight="1" x14ac:dyDescent="0.4">
      <c r="A13" s="139"/>
      <c r="B13" s="139"/>
      <c r="C13" s="139"/>
      <c r="D13" s="139"/>
      <c r="E13" s="139"/>
      <c r="F13" s="80"/>
      <c r="G13" s="140"/>
      <c r="H13" s="140"/>
      <c r="I13" s="140"/>
      <c r="J13" s="80"/>
      <c r="K13" s="140"/>
      <c r="L13" s="80"/>
      <c r="M13" s="136"/>
      <c r="N13" s="136"/>
      <c r="O13" s="136"/>
      <c r="P13" s="140"/>
      <c r="Q13" s="140"/>
      <c r="R13" s="80"/>
      <c r="S13" s="136"/>
      <c r="T13" s="80"/>
      <c r="U13" s="140"/>
    </row>
    <row r="14" spans="1:21" ht="19.5" customHeight="1" x14ac:dyDescent="0.4">
      <c r="A14" s="138" t="s">
        <v>232</v>
      </c>
      <c r="B14" s="136"/>
      <c r="C14" s="136"/>
      <c r="D14" s="136"/>
      <c r="E14" s="146"/>
      <c r="F14" s="80"/>
      <c r="G14" s="140">
        <v>1494683468</v>
      </c>
      <c r="H14" s="140"/>
      <c r="I14" s="140">
        <v>15266493181</v>
      </c>
      <c r="J14" s="140"/>
      <c r="K14" s="140">
        <v>202175962</v>
      </c>
      <c r="L14" s="140"/>
      <c r="M14" s="140">
        <v>156777302</v>
      </c>
      <c r="N14" s="140"/>
      <c r="O14" s="140">
        <v>3225955739</v>
      </c>
      <c r="P14" s="140"/>
      <c r="Q14" s="140">
        <v>15237055</v>
      </c>
      <c r="R14" s="140"/>
      <c r="S14" s="140">
        <v>-166583089</v>
      </c>
      <c r="T14" s="140"/>
      <c r="U14" s="140">
        <f>SUM(G14:S14)</f>
        <v>20194739618</v>
      </c>
    </row>
    <row r="15" spans="1:21" ht="19.5" customHeight="1" x14ac:dyDescent="0.4">
      <c r="A15" s="136" t="s">
        <v>126</v>
      </c>
      <c r="B15" s="137"/>
      <c r="C15" s="135"/>
      <c r="D15" s="135"/>
      <c r="E15" s="146">
        <v>24</v>
      </c>
      <c r="F15" s="80"/>
      <c r="G15" s="140">
        <v>0</v>
      </c>
      <c r="H15" s="140"/>
      <c r="I15" s="140">
        <v>0</v>
      </c>
      <c r="J15" s="140"/>
      <c r="K15" s="140">
        <v>0</v>
      </c>
      <c r="L15" s="140"/>
      <c r="M15" s="140">
        <v>0</v>
      </c>
      <c r="N15" s="140"/>
      <c r="O15" s="140">
        <v>-2748584624</v>
      </c>
      <c r="P15" s="140"/>
      <c r="Q15" s="140">
        <v>0</v>
      </c>
      <c r="R15" s="140"/>
      <c r="S15" s="140">
        <v>0</v>
      </c>
      <c r="T15" s="140"/>
      <c r="U15" s="140">
        <f>SUM(G15:S15)</f>
        <v>-2748584624</v>
      </c>
    </row>
    <row r="16" spans="1:21" ht="19.5" customHeight="1" x14ac:dyDescent="0.4">
      <c r="A16" s="136" t="s">
        <v>128</v>
      </c>
      <c r="B16" s="136"/>
      <c r="C16" s="136"/>
      <c r="D16" s="136"/>
      <c r="E16" s="91"/>
      <c r="F16" s="80"/>
      <c r="G16" s="143">
        <v>0</v>
      </c>
      <c r="H16" s="140"/>
      <c r="I16" s="143">
        <v>0</v>
      </c>
      <c r="J16" s="140"/>
      <c r="K16" s="143">
        <v>0</v>
      </c>
      <c r="L16" s="140"/>
      <c r="M16" s="143">
        <v>0</v>
      </c>
      <c r="N16" s="140"/>
      <c r="O16" s="143">
        <v>3965168791</v>
      </c>
      <c r="P16" s="140"/>
      <c r="Q16" s="143">
        <v>0</v>
      </c>
      <c r="R16" s="140"/>
      <c r="S16" s="143">
        <v>-68292151</v>
      </c>
      <c r="T16" s="140"/>
      <c r="U16" s="143">
        <f>SUM(G16:S16)</f>
        <v>3896876640</v>
      </c>
    </row>
    <row r="17" spans="1:21" ht="6" customHeight="1" x14ac:dyDescent="0.4">
      <c r="A17" s="136"/>
      <c r="B17" s="136"/>
      <c r="C17" s="136"/>
      <c r="D17" s="136"/>
      <c r="E17" s="91"/>
      <c r="F17" s="80"/>
      <c r="G17" s="140"/>
      <c r="H17" s="140"/>
      <c r="I17" s="140"/>
      <c r="J17" s="80"/>
      <c r="K17" s="140"/>
      <c r="L17" s="80"/>
      <c r="M17" s="140"/>
      <c r="N17" s="80"/>
      <c r="O17" s="140"/>
      <c r="P17" s="140"/>
      <c r="Q17" s="140"/>
      <c r="R17" s="80"/>
      <c r="S17" s="140"/>
      <c r="T17" s="80"/>
      <c r="U17" s="140"/>
    </row>
    <row r="18" spans="1:21" ht="19.5" customHeight="1" x14ac:dyDescent="0.4">
      <c r="A18" s="138" t="s">
        <v>194</v>
      </c>
      <c r="B18" s="135"/>
      <c r="C18" s="135"/>
      <c r="D18" s="135"/>
      <c r="E18" s="139"/>
      <c r="F18" s="80"/>
      <c r="G18" s="140">
        <f>SUM(G14:G16)</f>
        <v>1494683468</v>
      </c>
      <c r="H18" s="140"/>
      <c r="I18" s="140">
        <f>SUM(I14:I16)</f>
        <v>15266493181</v>
      </c>
      <c r="J18" s="80"/>
      <c r="K18" s="140">
        <f>SUM(K14:K16)</f>
        <v>202175962</v>
      </c>
      <c r="L18" s="80"/>
      <c r="M18" s="140">
        <f>SUM(M14:M16)</f>
        <v>156777302</v>
      </c>
      <c r="N18" s="80"/>
      <c r="O18" s="140">
        <f>SUM(O14:O16)</f>
        <v>4442539906</v>
      </c>
      <c r="P18" s="140"/>
      <c r="Q18" s="140">
        <f>SUM(Q14:Q16)</f>
        <v>15237055</v>
      </c>
      <c r="R18" s="80"/>
      <c r="S18" s="140">
        <f>SUM(S14:S16)</f>
        <v>-234875240</v>
      </c>
      <c r="T18" s="80"/>
      <c r="U18" s="140">
        <f>SUM(U14:U16)</f>
        <v>21343031634</v>
      </c>
    </row>
    <row r="19" spans="1:21" ht="19.5" customHeight="1" x14ac:dyDescent="0.4">
      <c r="A19" s="136" t="s">
        <v>126</v>
      </c>
      <c r="B19" s="137"/>
      <c r="C19" s="135"/>
      <c r="D19" s="135"/>
      <c r="E19" s="146">
        <v>24</v>
      </c>
      <c r="F19" s="80"/>
      <c r="G19" s="94">
        <v>0</v>
      </c>
      <c r="H19" s="140"/>
      <c r="I19" s="94">
        <v>0</v>
      </c>
      <c r="J19" s="140"/>
      <c r="K19" s="94">
        <v>0</v>
      </c>
      <c r="L19" s="140"/>
      <c r="M19" s="94">
        <v>0</v>
      </c>
      <c r="N19" s="140"/>
      <c r="O19" s="94">
        <v>-2848793616</v>
      </c>
      <c r="P19" s="140"/>
      <c r="Q19" s="94">
        <v>0</v>
      </c>
      <c r="R19" s="140"/>
      <c r="S19" s="94">
        <v>0</v>
      </c>
      <c r="T19" s="140"/>
      <c r="U19" s="94">
        <f>SUM(G19:S19)</f>
        <v>-2848793616</v>
      </c>
    </row>
    <row r="20" spans="1:21" ht="19.5" customHeight="1" x14ac:dyDescent="0.4">
      <c r="A20" s="136" t="s">
        <v>128</v>
      </c>
      <c r="B20" s="137"/>
      <c r="C20" s="135"/>
      <c r="D20" s="135"/>
      <c r="E20" s="146"/>
      <c r="F20" s="80"/>
      <c r="G20" s="144">
        <v>0</v>
      </c>
      <c r="H20" s="140"/>
      <c r="I20" s="144">
        <v>0</v>
      </c>
      <c r="J20" s="140"/>
      <c r="K20" s="144">
        <v>0</v>
      </c>
      <c r="L20" s="140"/>
      <c r="M20" s="144">
        <v>0</v>
      </c>
      <c r="N20" s="140"/>
      <c r="O20" s="144">
        <v>3037581404</v>
      </c>
      <c r="P20" s="140"/>
      <c r="Q20" s="144">
        <v>-5780378</v>
      </c>
      <c r="R20" s="140"/>
      <c r="S20" s="144">
        <v>208131696</v>
      </c>
      <c r="T20" s="140"/>
      <c r="U20" s="144">
        <f>SUM(G20:S20)</f>
        <v>3239932722</v>
      </c>
    </row>
    <row r="21" spans="1:21" ht="6" customHeight="1" x14ac:dyDescent="0.4">
      <c r="A21" s="136"/>
      <c r="B21" s="136"/>
      <c r="C21" s="136"/>
      <c r="D21" s="136"/>
      <c r="E21" s="91"/>
      <c r="F21" s="80"/>
      <c r="G21" s="94"/>
      <c r="H21" s="140"/>
      <c r="I21" s="94"/>
      <c r="J21" s="140"/>
      <c r="K21" s="94"/>
      <c r="L21" s="140"/>
      <c r="M21" s="94"/>
      <c r="N21" s="140"/>
      <c r="O21" s="94"/>
      <c r="P21" s="140"/>
      <c r="Q21" s="94"/>
      <c r="R21" s="140"/>
      <c r="S21" s="94"/>
      <c r="T21" s="140"/>
      <c r="U21" s="94"/>
    </row>
    <row r="22" spans="1:21" ht="19.5" customHeight="1" x14ac:dyDescent="0.4">
      <c r="A22" s="138" t="s">
        <v>231</v>
      </c>
      <c r="B22" s="135"/>
      <c r="C22" s="135"/>
      <c r="D22" s="135"/>
      <c r="E22" s="139"/>
      <c r="F22" s="80"/>
      <c r="G22" s="145">
        <f>SUM(G18:G20)</f>
        <v>1494683468</v>
      </c>
      <c r="H22" s="140"/>
      <c r="I22" s="145">
        <f>SUM(I18:I20)</f>
        <v>15266493181</v>
      </c>
      <c r="J22" s="140"/>
      <c r="K22" s="145">
        <f>SUM(K18:K20)</f>
        <v>202175962</v>
      </c>
      <c r="L22" s="140"/>
      <c r="M22" s="145">
        <f>SUM(M18:M20)</f>
        <v>156777302</v>
      </c>
      <c r="N22" s="140"/>
      <c r="O22" s="145">
        <f>SUM(O18:O20)</f>
        <v>4631327694</v>
      </c>
      <c r="P22" s="140"/>
      <c r="Q22" s="145">
        <f>SUM(Q18:Q20)</f>
        <v>9456677</v>
      </c>
      <c r="R22" s="140"/>
      <c r="S22" s="145">
        <f>SUM(S18:S20)</f>
        <v>-26743544</v>
      </c>
      <c r="T22" s="140"/>
      <c r="U22" s="145">
        <f>SUM(U18:U20)</f>
        <v>21734170740</v>
      </c>
    </row>
    <row r="23" spans="1:21" ht="19.5" customHeight="1" x14ac:dyDescent="0.4">
      <c r="A23" s="138"/>
      <c r="B23" s="135"/>
      <c r="C23" s="135"/>
      <c r="D23" s="135"/>
      <c r="E23" s="139"/>
      <c r="F23" s="8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</row>
    <row r="24" spans="1:21" ht="19.5" customHeight="1" x14ac:dyDescent="0.4">
      <c r="A24" s="138"/>
      <c r="B24" s="135"/>
      <c r="C24" s="135"/>
      <c r="D24" s="135"/>
      <c r="E24" s="139"/>
      <c r="F24" s="8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</row>
    <row r="25" spans="1:21" ht="19.5" customHeight="1" x14ac:dyDescent="0.4">
      <c r="A25" s="138"/>
      <c r="B25" s="135"/>
      <c r="C25" s="135"/>
      <c r="D25" s="135"/>
      <c r="E25" s="139"/>
      <c r="F25" s="8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</row>
    <row r="26" spans="1:21" ht="19.5" customHeight="1" x14ac:dyDescent="0.4">
      <c r="A26" s="138"/>
      <c r="B26" s="135"/>
      <c r="C26" s="135"/>
      <c r="D26" s="135"/>
      <c r="E26" s="139"/>
      <c r="F26" s="8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</row>
    <row r="27" spans="1:21" ht="19.5" customHeight="1" x14ac:dyDescent="0.4">
      <c r="A27" s="138"/>
      <c r="B27" s="135"/>
      <c r="C27" s="135"/>
      <c r="D27" s="135"/>
      <c r="E27" s="139"/>
      <c r="F27" s="8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</row>
    <row r="28" spans="1:21" ht="8.25" customHeight="1" x14ac:dyDescent="0.4">
      <c r="A28" s="138"/>
      <c r="B28" s="135"/>
      <c r="C28" s="135"/>
      <c r="D28" s="135"/>
      <c r="E28" s="139"/>
      <c r="F28" s="80"/>
      <c r="G28" s="140"/>
      <c r="H28" s="140"/>
      <c r="I28" s="140"/>
      <c r="J28" s="140"/>
      <c r="K28" s="140"/>
      <c r="L28" s="140"/>
      <c r="M28" s="140"/>
      <c r="N28" s="140"/>
      <c r="O28" s="147"/>
      <c r="P28" s="140"/>
      <c r="Q28" s="140"/>
      <c r="R28" s="140"/>
      <c r="S28" s="140"/>
      <c r="T28" s="140"/>
      <c r="U28" s="140"/>
    </row>
    <row r="29" spans="1:21" ht="21.95" customHeight="1" x14ac:dyDescent="0.4">
      <c r="A29" s="38" t="s">
        <v>24</v>
      </c>
      <c r="B29" s="38"/>
      <c r="C29" s="38"/>
      <c r="D29" s="38"/>
      <c r="E29" s="81"/>
      <c r="F29" s="81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1"/>
    </row>
  </sheetData>
  <mergeCells count="5">
    <mergeCell ref="G5:U5"/>
    <mergeCell ref="Q6:S6"/>
    <mergeCell ref="Q7:S7"/>
    <mergeCell ref="M8:O8"/>
    <mergeCell ref="A3:G3"/>
  </mergeCells>
  <pageMargins left="0.4" right="0.4" top="0.5" bottom="0.6" header="0.49" footer="0.4"/>
  <pageSetup paperSize="9" firstPageNumber="12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M145"/>
  <sheetViews>
    <sheetView topLeftCell="A37" zoomScaleNormal="100" zoomScaleSheetLayoutView="78" workbookViewId="0">
      <selection activeCell="Q53" sqref="Q53"/>
    </sheetView>
  </sheetViews>
  <sheetFormatPr defaultColWidth="14.42578125" defaultRowHeight="21.75" customHeight="1" x14ac:dyDescent="0.4"/>
  <cols>
    <col min="1" max="3" width="1.42578125" style="71" customWidth="1"/>
    <col min="4" max="4" width="36.42578125" style="71" customWidth="1"/>
    <col min="5" max="5" width="8" style="71" customWidth="1"/>
    <col min="6" max="6" width="0.5703125" style="71" customWidth="1"/>
    <col min="7" max="7" width="12.7109375" style="71" customWidth="1"/>
    <col min="8" max="8" width="0.5703125" style="71" customWidth="1"/>
    <col min="9" max="9" width="12.7109375" style="71" customWidth="1"/>
    <col min="10" max="10" width="0.5703125" style="71" customWidth="1"/>
    <col min="11" max="11" width="12.7109375" style="71" customWidth="1"/>
    <col min="12" max="12" width="0.5703125" style="71" customWidth="1"/>
    <col min="13" max="13" width="12.7109375" style="71" customWidth="1"/>
    <col min="14" max="16384" width="14.42578125" style="71"/>
  </cols>
  <sheetData>
    <row r="1" spans="1:13" ht="21.75" customHeight="1" x14ac:dyDescent="0.4">
      <c r="A1" s="33" t="s">
        <v>0</v>
      </c>
      <c r="B1" s="33"/>
      <c r="C1" s="33"/>
      <c r="D1" s="33"/>
      <c r="E1" s="72"/>
      <c r="F1" s="72"/>
      <c r="G1" s="80"/>
      <c r="H1" s="80"/>
      <c r="I1" s="80"/>
      <c r="J1" s="80"/>
      <c r="K1" s="80"/>
      <c r="L1" s="80"/>
      <c r="M1" s="80"/>
    </row>
    <row r="2" spans="1:13" ht="21.75" customHeight="1" x14ac:dyDescent="0.4">
      <c r="A2" s="33" t="s">
        <v>130</v>
      </c>
      <c r="B2" s="33"/>
      <c r="C2" s="33"/>
      <c r="D2" s="33"/>
      <c r="E2" s="72"/>
      <c r="F2" s="72"/>
      <c r="G2" s="80"/>
      <c r="H2" s="80"/>
      <c r="I2" s="80"/>
      <c r="J2" s="80"/>
      <c r="K2" s="80"/>
      <c r="L2" s="80"/>
      <c r="M2" s="80"/>
    </row>
    <row r="3" spans="1:13" ht="21.75" customHeight="1" x14ac:dyDescent="0.4">
      <c r="A3" s="36" t="str">
        <f>'12'!A3</f>
        <v>สำหรับปีสิ้นสุดวันที่ 31 ธันวาคม พ.ศ. 2568</v>
      </c>
      <c r="B3" s="36"/>
      <c r="C3" s="36"/>
      <c r="D3" s="36"/>
      <c r="E3" s="81"/>
      <c r="F3" s="81"/>
      <c r="G3" s="82"/>
      <c r="H3" s="82"/>
      <c r="I3" s="82"/>
      <c r="J3" s="82"/>
      <c r="K3" s="82"/>
      <c r="L3" s="82"/>
      <c r="M3" s="82"/>
    </row>
    <row r="4" spans="1:13" ht="8.25" customHeight="1" x14ac:dyDescent="0.4">
      <c r="A4" s="72"/>
      <c r="B4" s="72"/>
      <c r="C4" s="72"/>
      <c r="D4" s="72"/>
      <c r="E4" s="72"/>
      <c r="F4" s="72"/>
      <c r="G4" s="80"/>
      <c r="H4" s="80"/>
      <c r="I4" s="80"/>
      <c r="J4" s="80"/>
      <c r="K4" s="80"/>
      <c r="L4" s="80"/>
      <c r="M4" s="80"/>
    </row>
    <row r="5" spans="1:13" ht="18.600000000000001" customHeight="1" x14ac:dyDescent="0.4">
      <c r="A5" s="72"/>
      <c r="B5" s="72"/>
      <c r="C5" s="72"/>
      <c r="D5" s="72"/>
      <c r="E5" s="72"/>
      <c r="F5" s="72"/>
      <c r="G5" s="158" t="s">
        <v>1</v>
      </c>
      <c r="H5" s="149"/>
      <c r="I5" s="149"/>
      <c r="J5" s="80"/>
      <c r="K5" s="158" t="s">
        <v>2</v>
      </c>
      <c r="L5" s="149"/>
      <c r="M5" s="149"/>
    </row>
    <row r="6" spans="1:13" ht="18.600000000000001" customHeight="1" x14ac:dyDescent="0.4">
      <c r="A6" s="72"/>
      <c r="B6" s="72"/>
      <c r="C6" s="72"/>
      <c r="D6" s="72"/>
      <c r="E6" s="72"/>
      <c r="F6" s="72"/>
      <c r="G6" s="7" t="s">
        <v>229</v>
      </c>
      <c r="H6" s="7"/>
      <c r="I6" s="7" t="s">
        <v>193</v>
      </c>
      <c r="J6" s="7"/>
      <c r="K6" s="7" t="s">
        <v>229</v>
      </c>
      <c r="L6" s="7"/>
      <c r="M6" s="7" t="s">
        <v>193</v>
      </c>
    </row>
    <row r="7" spans="1:13" ht="18.600000000000001" customHeight="1" x14ac:dyDescent="0.4">
      <c r="A7" s="33"/>
      <c r="B7" s="84"/>
      <c r="C7" s="84"/>
      <c r="D7" s="84"/>
      <c r="E7" s="83" t="s">
        <v>3</v>
      </c>
      <c r="F7" s="73"/>
      <c r="G7" s="85" t="s">
        <v>4</v>
      </c>
      <c r="H7" s="86"/>
      <c r="I7" s="85" t="s">
        <v>4</v>
      </c>
      <c r="J7" s="86"/>
      <c r="K7" s="85" t="s">
        <v>4</v>
      </c>
      <c r="L7" s="86"/>
      <c r="M7" s="85" t="s">
        <v>4</v>
      </c>
    </row>
    <row r="8" spans="1:13" ht="18.600000000000001" customHeight="1" x14ac:dyDescent="0.4">
      <c r="A8" s="33" t="s">
        <v>131</v>
      </c>
      <c r="B8" s="75"/>
      <c r="C8" s="75"/>
      <c r="D8" s="75"/>
      <c r="E8" s="84"/>
      <c r="F8" s="84"/>
      <c r="G8" s="87"/>
      <c r="H8" s="88"/>
      <c r="I8" s="87"/>
      <c r="J8" s="88"/>
      <c r="K8" s="87"/>
      <c r="L8" s="88"/>
      <c r="M8" s="87"/>
    </row>
    <row r="9" spans="1:13" ht="18.600000000000001" customHeight="1" x14ac:dyDescent="0.4">
      <c r="A9" s="72" t="s">
        <v>70</v>
      </c>
      <c r="B9" s="84"/>
      <c r="C9" s="72"/>
      <c r="D9" s="75"/>
      <c r="E9" s="75"/>
      <c r="F9" s="84"/>
      <c r="G9" s="89">
        <v>6089140947</v>
      </c>
      <c r="H9" s="88"/>
      <c r="I9" s="89">
        <v>5779103144</v>
      </c>
      <c r="J9" s="84"/>
      <c r="K9" s="89">
        <v>3027503777</v>
      </c>
      <c r="L9" s="88"/>
      <c r="M9" s="89">
        <v>3979438242</v>
      </c>
    </row>
    <row r="10" spans="1:13" ht="18.600000000000001" customHeight="1" x14ac:dyDescent="0.4">
      <c r="A10" s="72" t="s">
        <v>132</v>
      </c>
      <c r="B10" s="84"/>
      <c r="C10" s="84"/>
      <c r="D10" s="75"/>
      <c r="E10" s="75"/>
      <c r="F10" s="84"/>
      <c r="G10" s="89"/>
      <c r="H10" s="88"/>
      <c r="I10" s="89"/>
      <c r="J10" s="84"/>
      <c r="K10" s="89"/>
      <c r="L10" s="88"/>
      <c r="M10" s="89"/>
    </row>
    <row r="11" spans="1:13" ht="18.600000000000001" customHeight="1" x14ac:dyDescent="0.4">
      <c r="A11" s="84"/>
      <c r="B11" s="72" t="s">
        <v>252</v>
      </c>
      <c r="C11" s="72"/>
      <c r="D11" s="75"/>
      <c r="E11" s="90">
        <v>10</v>
      </c>
      <c r="F11" s="84"/>
      <c r="G11" s="89">
        <v>146886633</v>
      </c>
      <c r="H11" s="91"/>
      <c r="I11" s="89">
        <v>11504660</v>
      </c>
      <c r="J11" s="75"/>
      <c r="K11" s="89">
        <v>3225001</v>
      </c>
      <c r="L11" s="91"/>
      <c r="M11" s="89">
        <v>7013384</v>
      </c>
    </row>
    <row r="12" spans="1:13" ht="18.600000000000001" customHeight="1" x14ac:dyDescent="0.4">
      <c r="A12" s="72"/>
      <c r="B12" s="72" t="s">
        <v>133</v>
      </c>
      <c r="C12" s="72"/>
      <c r="D12" s="75"/>
      <c r="E12" s="73">
        <v>29</v>
      </c>
      <c r="F12" s="84"/>
      <c r="G12" s="89">
        <v>1015414387</v>
      </c>
      <c r="H12" s="75"/>
      <c r="I12" s="89">
        <v>903223929</v>
      </c>
      <c r="J12" s="75"/>
      <c r="K12" s="89">
        <v>77666046</v>
      </c>
      <c r="L12" s="75"/>
      <c r="M12" s="89">
        <v>75203612</v>
      </c>
    </row>
    <row r="13" spans="1:13" ht="18.600000000000001" customHeight="1" x14ac:dyDescent="0.4">
      <c r="A13" s="84"/>
      <c r="B13" s="72" t="s">
        <v>134</v>
      </c>
      <c r="C13" s="72"/>
      <c r="D13" s="75"/>
      <c r="E13" s="73">
        <v>29</v>
      </c>
      <c r="F13" s="84"/>
      <c r="G13" s="89">
        <v>13701106</v>
      </c>
      <c r="H13" s="88"/>
      <c r="I13" s="89">
        <v>11480127</v>
      </c>
      <c r="J13" s="84"/>
      <c r="K13" s="89">
        <v>1804112</v>
      </c>
      <c r="L13" s="88"/>
      <c r="M13" s="89">
        <v>1366136</v>
      </c>
    </row>
    <row r="14" spans="1:13" ht="18.600000000000001" customHeight="1" x14ac:dyDescent="0.4">
      <c r="A14" s="84"/>
      <c r="B14" s="72" t="s">
        <v>75</v>
      </c>
      <c r="C14" s="72"/>
      <c r="D14" s="72"/>
      <c r="E14" s="73"/>
      <c r="F14" s="84"/>
      <c r="G14" s="89"/>
      <c r="H14" s="88"/>
      <c r="I14" s="89"/>
      <c r="J14" s="84"/>
      <c r="K14" s="89"/>
      <c r="L14" s="88"/>
      <c r="M14" s="89"/>
    </row>
    <row r="15" spans="1:13" ht="18.600000000000001" customHeight="1" x14ac:dyDescent="0.4">
      <c r="A15" s="84"/>
      <c r="B15" s="72"/>
      <c r="C15" s="72" t="s">
        <v>135</v>
      </c>
      <c r="D15" s="72"/>
      <c r="E15" s="90" t="s">
        <v>251</v>
      </c>
      <c r="F15" s="84"/>
      <c r="G15" s="89">
        <v>195620451</v>
      </c>
      <c r="H15" s="88"/>
      <c r="I15" s="89">
        <v>81140895</v>
      </c>
      <c r="J15" s="84"/>
      <c r="K15" s="89">
        <v>0</v>
      </c>
      <c r="L15" s="88"/>
      <c r="M15" s="89">
        <v>0</v>
      </c>
    </row>
    <row r="16" spans="1:13" ht="18.600000000000001" customHeight="1" x14ac:dyDescent="0.4">
      <c r="A16" s="84"/>
      <c r="B16" s="72" t="s">
        <v>248</v>
      </c>
      <c r="C16" s="72"/>
      <c r="D16" s="72"/>
      <c r="E16" s="90">
        <v>27</v>
      </c>
      <c r="F16" s="84"/>
      <c r="G16" s="89">
        <v>0</v>
      </c>
      <c r="H16" s="88"/>
      <c r="I16" s="89">
        <v>-34231427</v>
      </c>
      <c r="J16" s="84"/>
      <c r="K16" s="89">
        <v>0</v>
      </c>
      <c r="L16" s="88"/>
      <c r="M16" s="89">
        <v>0</v>
      </c>
    </row>
    <row r="17" spans="1:13" ht="18.600000000000001" customHeight="1" x14ac:dyDescent="0.4">
      <c r="A17" s="84"/>
      <c r="B17" s="72" t="s">
        <v>235</v>
      </c>
      <c r="C17" s="72"/>
      <c r="D17" s="72"/>
      <c r="E17" s="73"/>
      <c r="F17" s="84"/>
      <c r="G17" s="89"/>
      <c r="H17" s="88"/>
      <c r="I17" s="89"/>
      <c r="J17" s="84"/>
      <c r="K17" s="89"/>
      <c r="L17" s="88"/>
      <c r="M17" s="89"/>
    </row>
    <row r="18" spans="1:13" ht="18.600000000000001" customHeight="1" x14ac:dyDescent="0.4">
      <c r="A18" s="84"/>
      <c r="B18" s="72"/>
      <c r="C18" s="72" t="s">
        <v>135</v>
      </c>
      <c r="D18" s="72"/>
      <c r="E18" s="90">
        <v>27</v>
      </c>
      <c r="F18" s="84"/>
      <c r="G18" s="89">
        <v>1841017</v>
      </c>
      <c r="H18" s="88"/>
      <c r="I18" s="89">
        <v>0</v>
      </c>
      <c r="J18" s="84"/>
      <c r="K18" s="89">
        <v>0</v>
      </c>
      <c r="L18" s="88"/>
      <c r="M18" s="89">
        <v>0</v>
      </c>
    </row>
    <row r="19" spans="1:13" ht="18.600000000000001" customHeight="1" x14ac:dyDescent="0.4">
      <c r="A19" s="84"/>
      <c r="B19" s="72" t="s">
        <v>179</v>
      </c>
      <c r="C19" s="72"/>
      <c r="D19" s="72"/>
      <c r="E19" s="90">
        <v>27</v>
      </c>
      <c r="F19" s="84"/>
      <c r="G19" s="89">
        <v>0</v>
      </c>
      <c r="H19" s="88"/>
      <c r="I19" s="89">
        <v>3</v>
      </c>
      <c r="J19" s="84"/>
      <c r="K19" s="89">
        <v>0</v>
      </c>
      <c r="L19" s="88"/>
      <c r="M19" s="89">
        <v>0</v>
      </c>
    </row>
    <row r="20" spans="1:13" ht="18.600000000000001" customHeight="1" x14ac:dyDescent="0.4">
      <c r="A20" s="84"/>
      <c r="B20" s="72" t="s">
        <v>209</v>
      </c>
      <c r="C20" s="72"/>
      <c r="D20" s="72"/>
      <c r="E20" s="90">
        <v>27</v>
      </c>
      <c r="F20" s="84"/>
      <c r="G20" s="89">
        <v>1158208</v>
      </c>
      <c r="H20" s="88"/>
      <c r="I20" s="89">
        <v>294633</v>
      </c>
      <c r="J20" s="84"/>
      <c r="K20" s="89">
        <v>0</v>
      </c>
      <c r="L20" s="88"/>
      <c r="M20" s="89">
        <v>0</v>
      </c>
    </row>
    <row r="21" spans="1:13" ht="18.600000000000001" customHeight="1" x14ac:dyDescent="0.4">
      <c r="A21" s="84"/>
      <c r="B21" s="72" t="s">
        <v>236</v>
      </c>
      <c r="C21" s="72"/>
      <c r="D21" s="72"/>
      <c r="E21" s="90">
        <v>27</v>
      </c>
      <c r="F21" s="84"/>
      <c r="G21" s="89">
        <v>-16931358</v>
      </c>
      <c r="H21" s="88"/>
      <c r="I21" s="89">
        <v>1897</v>
      </c>
      <c r="J21" s="84"/>
      <c r="K21" s="89">
        <v>3933</v>
      </c>
      <c r="L21" s="88"/>
      <c r="M21" s="89">
        <v>1897</v>
      </c>
    </row>
    <row r="22" spans="1:13" ht="18.600000000000001" customHeight="1" x14ac:dyDescent="0.4">
      <c r="A22" s="84"/>
      <c r="B22" s="72" t="s">
        <v>178</v>
      </c>
      <c r="C22" s="72"/>
      <c r="D22" s="75"/>
      <c r="E22" s="90"/>
      <c r="F22" s="84"/>
      <c r="G22" s="89">
        <v>249435211</v>
      </c>
      <c r="H22" s="88"/>
      <c r="I22" s="89">
        <v>-65448712</v>
      </c>
      <c r="J22" s="84"/>
      <c r="K22" s="89">
        <v>0</v>
      </c>
      <c r="L22" s="88"/>
      <c r="M22" s="89">
        <v>0</v>
      </c>
    </row>
    <row r="23" spans="1:13" ht="18.600000000000001" customHeight="1" x14ac:dyDescent="0.4">
      <c r="A23" s="84"/>
      <c r="B23" s="72" t="s">
        <v>36</v>
      </c>
      <c r="C23" s="72"/>
      <c r="D23" s="75"/>
      <c r="E23" s="73">
        <v>23</v>
      </c>
      <c r="F23" s="84"/>
      <c r="G23" s="89">
        <v>42460519</v>
      </c>
      <c r="H23" s="88"/>
      <c r="I23" s="89">
        <v>23786678</v>
      </c>
      <c r="J23" s="84"/>
      <c r="K23" s="89">
        <v>17652723</v>
      </c>
      <c r="L23" s="88"/>
      <c r="M23" s="89">
        <v>9671271</v>
      </c>
    </row>
    <row r="24" spans="1:13" ht="18.600000000000001" customHeight="1" x14ac:dyDescent="0.4">
      <c r="A24" s="84"/>
      <c r="B24" s="72" t="s">
        <v>136</v>
      </c>
      <c r="C24" s="72"/>
      <c r="D24" s="75"/>
      <c r="E24" s="73">
        <v>26</v>
      </c>
      <c r="F24" s="84"/>
      <c r="G24" s="89">
        <v>-117328743</v>
      </c>
      <c r="H24" s="88"/>
      <c r="I24" s="89">
        <v>-139958620</v>
      </c>
      <c r="J24" s="84"/>
      <c r="K24" s="89">
        <v>-149092817</v>
      </c>
      <c r="L24" s="88"/>
      <c r="M24" s="89">
        <v>-295609124</v>
      </c>
    </row>
    <row r="25" spans="1:13" ht="18.600000000000001" customHeight="1" x14ac:dyDescent="0.4">
      <c r="A25" s="84"/>
      <c r="B25" s="92" t="s">
        <v>137</v>
      </c>
      <c r="C25" s="72"/>
      <c r="D25" s="75"/>
      <c r="E25" s="73">
        <v>26</v>
      </c>
      <c r="F25" s="84"/>
      <c r="G25" s="89">
        <v>-528584399</v>
      </c>
      <c r="H25" s="88"/>
      <c r="I25" s="89">
        <v>-550689932</v>
      </c>
      <c r="J25" s="84"/>
      <c r="K25" s="89">
        <v>-4018518126</v>
      </c>
      <c r="L25" s="88"/>
      <c r="M25" s="89">
        <v>-4785152297</v>
      </c>
    </row>
    <row r="26" spans="1:13" ht="18.600000000000001" customHeight="1" x14ac:dyDescent="0.4">
      <c r="A26" s="84"/>
      <c r="B26" s="92" t="s">
        <v>68</v>
      </c>
      <c r="C26" s="72"/>
      <c r="D26" s="75"/>
      <c r="E26" s="73">
        <v>28</v>
      </c>
      <c r="F26" s="84"/>
      <c r="G26" s="89">
        <v>1337287432</v>
      </c>
      <c r="H26" s="88"/>
      <c r="I26" s="89">
        <v>1378037345</v>
      </c>
      <c r="J26" s="84"/>
      <c r="K26" s="89">
        <v>834335744</v>
      </c>
      <c r="L26" s="88"/>
      <c r="M26" s="89">
        <v>863655445</v>
      </c>
    </row>
    <row r="27" spans="1:13" ht="18.600000000000001" customHeight="1" x14ac:dyDescent="0.4">
      <c r="A27" s="72"/>
      <c r="B27" s="72" t="s">
        <v>69</v>
      </c>
      <c r="C27" s="72"/>
      <c r="D27" s="75"/>
      <c r="E27" s="73">
        <v>13</v>
      </c>
      <c r="F27" s="84"/>
      <c r="G27" s="89">
        <v>-1799722918</v>
      </c>
      <c r="H27" s="88"/>
      <c r="I27" s="89">
        <v>-1736100735</v>
      </c>
      <c r="J27" s="84"/>
      <c r="K27" s="89">
        <v>0</v>
      </c>
      <c r="L27" s="88"/>
      <c r="M27" s="89">
        <v>0</v>
      </c>
    </row>
    <row r="28" spans="1:13" ht="18.600000000000001" customHeight="1" x14ac:dyDescent="0.4">
      <c r="A28" s="72" t="s">
        <v>138</v>
      </c>
      <c r="B28" s="72"/>
      <c r="C28" s="72"/>
      <c r="D28" s="75"/>
      <c r="E28" s="73"/>
      <c r="F28" s="84"/>
      <c r="G28" s="89"/>
      <c r="H28" s="88"/>
      <c r="I28" s="89"/>
      <c r="J28" s="84"/>
      <c r="K28" s="89"/>
      <c r="L28" s="88"/>
      <c r="M28" s="89"/>
    </row>
    <row r="29" spans="1:13" ht="18.600000000000001" customHeight="1" x14ac:dyDescent="0.4">
      <c r="A29" s="72"/>
      <c r="B29" s="72" t="s">
        <v>173</v>
      </c>
      <c r="C29" s="72"/>
      <c r="D29" s="75"/>
      <c r="E29" s="73"/>
      <c r="F29" s="84"/>
      <c r="G29" s="89">
        <v>0</v>
      </c>
      <c r="H29" s="88"/>
      <c r="I29" s="89">
        <v>69903510</v>
      </c>
      <c r="J29" s="84"/>
      <c r="K29" s="89">
        <v>0</v>
      </c>
      <c r="L29" s="88"/>
      <c r="M29" s="89">
        <v>0</v>
      </c>
    </row>
    <row r="30" spans="1:13" ht="18.600000000000001" customHeight="1" x14ac:dyDescent="0.4">
      <c r="A30" s="84"/>
      <c r="B30" s="72" t="s">
        <v>210</v>
      </c>
      <c r="C30" s="72"/>
      <c r="D30" s="75"/>
      <c r="E30" s="73"/>
      <c r="F30" s="84"/>
      <c r="G30" s="89">
        <v>-255370918</v>
      </c>
      <c r="H30" s="88"/>
      <c r="I30" s="89">
        <v>-142122151</v>
      </c>
      <c r="J30" s="84"/>
      <c r="K30" s="89">
        <v>32249127</v>
      </c>
      <c r="L30" s="88"/>
      <c r="M30" s="89">
        <v>-77123926</v>
      </c>
    </row>
    <row r="31" spans="1:13" ht="18.600000000000001" customHeight="1" x14ac:dyDescent="0.4">
      <c r="A31" s="84"/>
      <c r="B31" s="72" t="s">
        <v>10</v>
      </c>
      <c r="C31" s="72"/>
      <c r="D31" s="75"/>
      <c r="E31" s="73"/>
      <c r="F31" s="84"/>
      <c r="G31" s="89">
        <v>-3412756837</v>
      </c>
      <c r="H31" s="88"/>
      <c r="I31" s="89">
        <v>-5159824455</v>
      </c>
      <c r="J31" s="84"/>
      <c r="K31" s="89">
        <v>0</v>
      </c>
      <c r="L31" s="88"/>
      <c r="M31" s="89">
        <v>0</v>
      </c>
    </row>
    <row r="32" spans="1:13" ht="18.600000000000001" customHeight="1" x14ac:dyDescent="0.4">
      <c r="A32" s="84"/>
      <c r="B32" s="72" t="s">
        <v>227</v>
      </c>
      <c r="C32" s="72"/>
      <c r="D32" s="75"/>
      <c r="E32" s="73"/>
      <c r="F32" s="84"/>
      <c r="G32" s="89">
        <v>916693882</v>
      </c>
      <c r="H32" s="88"/>
      <c r="I32" s="89">
        <v>330942282</v>
      </c>
      <c r="J32" s="84"/>
      <c r="K32" s="89">
        <v>0</v>
      </c>
      <c r="L32" s="88"/>
      <c r="M32" s="89">
        <v>0</v>
      </c>
    </row>
    <row r="33" spans="1:13" ht="18.600000000000001" customHeight="1" x14ac:dyDescent="0.4">
      <c r="A33" s="84"/>
      <c r="B33" s="72" t="s">
        <v>11</v>
      </c>
      <c r="C33" s="72"/>
      <c r="D33" s="75"/>
      <c r="E33" s="73"/>
      <c r="F33" s="84"/>
      <c r="G33" s="89">
        <v>-19852865</v>
      </c>
      <c r="H33" s="88"/>
      <c r="I33" s="89">
        <v>-80527324</v>
      </c>
      <c r="J33" s="84"/>
      <c r="K33" s="89">
        <v>-376280</v>
      </c>
      <c r="L33" s="88"/>
      <c r="M33" s="89">
        <v>18481</v>
      </c>
    </row>
    <row r="34" spans="1:13" ht="18.600000000000001" customHeight="1" x14ac:dyDescent="0.4">
      <c r="A34" s="84"/>
      <c r="B34" s="74" t="s">
        <v>21</v>
      </c>
      <c r="C34" s="72"/>
      <c r="D34" s="75"/>
      <c r="E34" s="73"/>
      <c r="F34" s="84"/>
      <c r="G34" s="89">
        <v>-69081967</v>
      </c>
      <c r="H34" s="88"/>
      <c r="I34" s="89">
        <v>-251476396</v>
      </c>
      <c r="J34" s="84"/>
      <c r="K34" s="89">
        <v>-1664428</v>
      </c>
      <c r="L34" s="88"/>
      <c r="M34" s="89">
        <v>-7326451</v>
      </c>
    </row>
    <row r="35" spans="1:13" ht="18.600000000000001" customHeight="1" x14ac:dyDescent="0.4">
      <c r="A35" s="93"/>
      <c r="B35" s="74" t="s">
        <v>200</v>
      </c>
      <c r="C35" s="74"/>
      <c r="D35" s="75"/>
      <c r="E35" s="84"/>
      <c r="F35" s="84"/>
      <c r="G35" s="94">
        <v>-2324756217</v>
      </c>
      <c r="H35" s="88"/>
      <c r="I35" s="94">
        <v>2169396665</v>
      </c>
      <c r="J35" s="84"/>
      <c r="K35" s="94">
        <v>81757884</v>
      </c>
      <c r="L35" s="88"/>
      <c r="M35" s="94">
        <v>-12032045</v>
      </c>
    </row>
    <row r="36" spans="1:13" ht="18.600000000000001" customHeight="1" x14ac:dyDescent="0.4">
      <c r="A36" s="77"/>
      <c r="B36" s="74" t="s">
        <v>33</v>
      </c>
      <c r="C36" s="75"/>
      <c r="D36" s="75"/>
      <c r="E36" s="90"/>
      <c r="F36" s="84"/>
      <c r="G36" s="89">
        <v>-179812207</v>
      </c>
      <c r="H36" s="91"/>
      <c r="I36" s="89">
        <v>-166628617</v>
      </c>
      <c r="J36" s="84"/>
      <c r="K36" s="89">
        <v>-27179081</v>
      </c>
      <c r="L36" s="91"/>
      <c r="M36" s="89">
        <v>-181968732</v>
      </c>
    </row>
    <row r="37" spans="1:13" ht="18.600000000000001" customHeight="1" x14ac:dyDescent="0.4">
      <c r="A37" s="77"/>
      <c r="B37" s="74" t="s">
        <v>30</v>
      </c>
      <c r="C37" s="75"/>
      <c r="D37" s="75"/>
      <c r="E37" s="84"/>
      <c r="F37" s="84"/>
      <c r="G37" s="89">
        <v>9503841</v>
      </c>
      <c r="H37" s="91"/>
      <c r="I37" s="89">
        <v>30893613</v>
      </c>
      <c r="J37" s="84"/>
      <c r="K37" s="89">
        <v>26848121</v>
      </c>
      <c r="L37" s="91"/>
      <c r="M37" s="89">
        <v>8647115</v>
      </c>
    </row>
    <row r="38" spans="1:13" ht="18.600000000000001" customHeight="1" x14ac:dyDescent="0.4">
      <c r="A38" s="77"/>
      <c r="B38" s="72" t="s">
        <v>35</v>
      </c>
      <c r="C38" s="75"/>
      <c r="D38" s="75"/>
      <c r="E38" s="84"/>
      <c r="F38" s="84"/>
      <c r="G38" s="89">
        <v>90377916</v>
      </c>
      <c r="H38" s="91"/>
      <c r="I38" s="89">
        <v>89134618</v>
      </c>
      <c r="J38" s="84"/>
      <c r="K38" s="89">
        <v>13795719</v>
      </c>
      <c r="L38" s="91"/>
      <c r="M38" s="89">
        <v>2050730</v>
      </c>
    </row>
    <row r="39" spans="1:13" ht="18.600000000000001" customHeight="1" x14ac:dyDescent="0.4">
      <c r="A39" s="77"/>
      <c r="B39" s="72" t="s">
        <v>139</v>
      </c>
      <c r="C39" s="75"/>
      <c r="D39" s="75"/>
      <c r="E39" s="73">
        <v>23</v>
      </c>
      <c r="F39" s="84"/>
      <c r="G39" s="89">
        <v>-7224167</v>
      </c>
      <c r="H39" s="91"/>
      <c r="I39" s="89">
        <v>-6906942</v>
      </c>
      <c r="J39" s="84"/>
      <c r="K39" s="89">
        <v>0</v>
      </c>
      <c r="L39" s="91"/>
      <c r="M39" s="89">
        <v>0</v>
      </c>
    </row>
    <row r="40" spans="1:13" ht="18.600000000000001" customHeight="1" x14ac:dyDescent="0.4">
      <c r="A40" s="72"/>
      <c r="B40" s="74" t="s">
        <v>37</v>
      </c>
      <c r="C40" s="75"/>
      <c r="D40" s="75"/>
      <c r="E40" s="73"/>
      <c r="F40" s="84"/>
      <c r="G40" s="95">
        <v>25965351</v>
      </c>
      <c r="H40" s="88"/>
      <c r="I40" s="95">
        <v>51493869</v>
      </c>
      <c r="J40" s="84"/>
      <c r="K40" s="95">
        <v>0</v>
      </c>
      <c r="L40" s="88"/>
      <c r="M40" s="95">
        <v>0</v>
      </c>
    </row>
    <row r="41" spans="1:13" ht="6" customHeight="1" x14ac:dyDescent="0.4">
      <c r="A41" s="72"/>
      <c r="B41" s="74"/>
      <c r="C41" s="75"/>
      <c r="D41" s="75"/>
      <c r="E41" s="73"/>
      <c r="F41" s="84"/>
      <c r="G41" s="87"/>
      <c r="H41" s="88"/>
      <c r="I41" s="87"/>
      <c r="J41" s="84"/>
      <c r="K41" s="89"/>
      <c r="L41" s="88"/>
      <c r="M41" s="89"/>
    </row>
    <row r="42" spans="1:13" ht="18.600000000000001" customHeight="1" x14ac:dyDescent="0.4">
      <c r="A42" s="77" t="s">
        <v>140</v>
      </c>
      <c r="B42" s="75"/>
      <c r="C42" s="84"/>
      <c r="D42" s="75"/>
      <c r="E42" s="84"/>
      <c r="F42" s="84"/>
      <c r="G42" s="89">
        <f>SUM(G9:G40)</f>
        <v>1404064305</v>
      </c>
      <c r="H42" s="91"/>
      <c r="I42" s="89">
        <f>SUM(I9:I40)</f>
        <v>2596422557</v>
      </c>
      <c r="J42" s="84"/>
      <c r="K42" s="89">
        <f>SUM(K9:K40)</f>
        <v>-79988545</v>
      </c>
      <c r="L42" s="91"/>
      <c r="M42" s="89">
        <f>SUM(M9:M40)</f>
        <v>-412146262</v>
      </c>
    </row>
    <row r="43" spans="1:13" ht="18.600000000000001" customHeight="1" x14ac:dyDescent="0.4">
      <c r="A43" s="72" t="s">
        <v>141</v>
      </c>
      <c r="B43" s="75"/>
      <c r="C43" s="72"/>
      <c r="D43" s="75"/>
      <c r="E43" s="84"/>
      <c r="F43" s="84"/>
      <c r="G43" s="89">
        <v>82418678</v>
      </c>
      <c r="H43" s="88"/>
      <c r="I43" s="89">
        <v>121319209</v>
      </c>
      <c r="J43" s="84"/>
      <c r="K43" s="89">
        <v>74879532</v>
      </c>
      <c r="L43" s="88"/>
      <c r="M43" s="89">
        <v>116467460</v>
      </c>
    </row>
    <row r="44" spans="1:13" ht="18.600000000000001" customHeight="1" x14ac:dyDescent="0.4">
      <c r="A44" s="76" t="s">
        <v>142</v>
      </c>
      <c r="B44" s="84"/>
      <c r="C44" s="72"/>
      <c r="D44" s="75"/>
      <c r="E44" s="84"/>
      <c r="F44" s="84"/>
      <c r="G44" s="89">
        <v>-1136758295</v>
      </c>
      <c r="H44" s="88"/>
      <c r="I44" s="89">
        <v>-1336670729</v>
      </c>
      <c r="J44" s="84"/>
      <c r="K44" s="89">
        <v>-699850721</v>
      </c>
      <c r="L44" s="88"/>
      <c r="M44" s="89">
        <v>-842982578</v>
      </c>
    </row>
    <row r="45" spans="1:13" ht="18.600000000000001" customHeight="1" x14ac:dyDescent="0.4">
      <c r="A45" s="92" t="s">
        <v>143</v>
      </c>
      <c r="B45" s="72"/>
      <c r="C45" s="72"/>
      <c r="D45" s="75"/>
      <c r="E45" s="84"/>
      <c r="F45" s="84"/>
      <c r="G45" s="89">
        <v>1785800178</v>
      </c>
      <c r="H45" s="80"/>
      <c r="I45" s="89">
        <v>2151550632</v>
      </c>
      <c r="J45" s="84"/>
      <c r="K45" s="89">
        <v>4018518126</v>
      </c>
      <c r="L45" s="80"/>
      <c r="M45" s="89">
        <v>4785152297</v>
      </c>
    </row>
    <row r="46" spans="1:13" ht="18.600000000000001" customHeight="1" x14ac:dyDescent="0.4">
      <c r="A46" s="92" t="s">
        <v>144</v>
      </c>
      <c r="B46" s="72"/>
      <c r="C46" s="72"/>
      <c r="D46" s="75"/>
      <c r="E46" s="84"/>
      <c r="F46" s="84"/>
      <c r="G46" s="89">
        <v>149634094</v>
      </c>
      <c r="H46" s="80"/>
      <c r="I46" s="89">
        <v>102858654</v>
      </c>
      <c r="J46" s="84"/>
      <c r="K46" s="89">
        <v>14222656</v>
      </c>
      <c r="L46" s="80"/>
      <c r="M46" s="89">
        <v>50560358</v>
      </c>
    </row>
    <row r="47" spans="1:13" ht="18.600000000000001" customHeight="1" x14ac:dyDescent="0.4">
      <c r="A47" s="77" t="s">
        <v>145</v>
      </c>
      <c r="B47" s="72"/>
      <c r="C47" s="72"/>
      <c r="D47" s="75"/>
      <c r="E47" s="84"/>
      <c r="F47" s="84"/>
      <c r="G47" s="96">
        <v>-962187981</v>
      </c>
      <c r="H47" s="88"/>
      <c r="I47" s="96">
        <v>-709498192</v>
      </c>
      <c r="J47" s="84"/>
      <c r="K47" s="96">
        <v>-19548935</v>
      </c>
      <c r="L47" s="88"/>
      <c r="M47" s="96">
        <v>-14222655</v>
      </c>
    </row>
    <row r="48" spans="1:13" ht="6" customHeight="1" x14ac:dyDescent="0.4">
      <c r="A48" s="72"/>
      <c r="B48" s="72"/>
      <c r="C48" s="75"/>
      <c r="D48" s="75"/>
      <c r="E48" s="84"/>
      <c r="F48" s="84"/>
      <c r="G48" s="89"/>
      <c r="H48" s="88"/>
      <c r="I48" s="89"/>
      <c r="J48" s="84"/>
      <c r="K48" s="89"/>
      <c r="L48" s="88"/>
      <c r="M48" s="89"/>
    </row>
    <row r="49" spans="1:13" ht="18.600000000000001" customHeight="1" x14ac:dyDescent="0.4">
      <c r="A49" s="77" t="s">
        <v>146</v>
      </c>
      <c r="B49" s="75"/>
      <c r="C49" s="75"/>
      <c r="D49" s="75"/>
      <c r="E49" s="84"/>
      <c r="F49" s="84"/>
      <c r="G49" s="95">
        <f>SUM(G42:G47)</f>
        <v>1322970979</v>
      </c>
      <c r="H49" s="91"/>
      <c r="I49" s="95">
        <f>SUM(I42:I47)</f>
        <v>2925982131</v>
      </c>
      <c r="J49" s="84"/>
      <c r="K49" s="95">
        <f>SUM(K42:K47)</f>
        <v>3308232113</v>
      </c>
      <c r="L49" s="91"/>
      <c r="M49" s="95">
        <f>SUM(M42:M47)</f>
        <v>3682828620</v>
      </c>
    </row>
    <row r="50" spans="1:13" ht="18.600000000000001" customHeight="1" x14ac:dyDescent="0.4">
      <c r="A50" s="77"/>
      <c r="B50" s="75"/>
      <c r="C50" s="75"/>
      <c r="D50" s="75"/>
      <c r="E50" s="84"/>
      <c r="F50" s="84"/>
      <c r="G50" s="89"/>
      <c r="H50" s="89"/>
      <c r="I50" s="89"/>
      <c r="J50" s="161"/>
      <c r="K50" s="89"/>
      <c r="L50" s="89"/>
      <c r="M50" s="89"/>
    </row>
    <row r="51" spans="1:13" ht="21.75" customHeight="1" x14ac:dyDescent="0.4">
      <c r="A51" s="38" t="s">
        <v>24</v>
      </c>
      <c r="B51" s="97"/>
      <c r="C51" s="98"/>
      <c r="D51" s="98"/>
      <c r="E51" s="97"/>
      <c r="F51" s="97"/>
      <c r="G51" s="99"/>
      <c r="H51" s="99"/>
      <c r="I51" s="99"/>
      <c r="J51" s="99"/>
      <c r="K51" s="99"/>
      <c r="L51" s="99"/>
      <c r="M51" s="99"/>
    </row>
    <row r="52" spans="1:13" ht="21.75" customHeight="1" x14ac:dyDescent="0.4">
      <c r="A52" s="33" t="s">
        <v>0</v>
      </c>
      <c r="B52" s="75"/>
      <c r="C52" s="33"/>
      <c r="D52" s="33"/>
      <c r="E52" s="72"/>
      <c r="F52" s="72"/>
      <c r="G52" s="80"/>
      <c r="H52" s="80"/>
      <c r="I52" s="80"/>
      <c r="J52" s="80"/>
      <c r="K52" s="80"/>
      <c r="L52" s="80"/>
      <c r="M52" s="80"/>
    </row>
    <row r="53" spans="1:13" ht="21.75" customHeight="1" x14ac:dyDescent="0.4">
      <c r="A53" s="33" t="s">
        <v>130</v>
      </c>
      <c r="B53" s="33"/>
      <c r="C53" s="33"/>
      <c r="D53" s="33"/>
      <c r="E53" s="72"/>
      <c r="F53" s="72"/>
      <c r="G53" s="80"/>
      <c r="H53" s="80"/>
      <c r="I53" s="80"/>
      <c r="J53" s="80"/>
      <c r="K53" s="80"/>
      <c r="L53" s="80"/>
      <c r="M53" s="80"/>
    </row>
    <row r="54" spans="1:13" ht="21.75" customHeight="1" x14ac:dyDescent="0.4">
      <c r="A54" s="36" t="str">
        <f>A3</f>
        <v>สำหรับปีสิ้นสุดวันที่ 31 ธันวาคม พ.ศ. 2568</v>
      </c>
      <c r="B54" s="36"/>
      <c r="C54" s="36"/>
      <c r="D54" s="36"/>
      <c r="E54" s="81"/>
      <c r="F54" s="81"/>
      <c r="G54" s="82"/>
      <c r="H54" s="82"/>
      <c r="I54" s="82"/>
      <c r="J54" s="82"/>
      <c r="K54" s="82"/>
      <c r="L54" s="82"/>
      <c r="M54" s="82"/>
    </row>
    <row r="55" spans="1:13" ht="21.75" customHeight="1" x14ac:dyDescent="0.4">
      <c r="A55" s="72"/>
      <c r="B55" s="33"/>
      <c r="C55" s="72"/>
      <c r="D55" s="72"/>
      <c r="E55" s="72"/>
      <c r="F55" s="72"/>
      <c r="G55" s="80"/>
      <c r="H55" s="80"/>
      <c r="I55" s="80"/>
      <c r="J55" s="80"/>
      <c r="K55" s="80"/>
      <c r="L55" s="80"/>
      <c r="M55" s="80"/>
    </row>
    <row r="56" spans="1:13" ht="21.75" customHeight="1" x14ac:dyDescent="0.4">
      <c r="A56" s="72"/>
      <c r="B56" s="72"/>
      <c r="C56" s="72"/>
      <c r="D56" s="72"/>
      <c r="E56" s="72"/>
      <c r="F56" s="72"/>
      <c r="G56" s="158" t="s">
        <v>1</v>
      </c>
      <c r="H56" s="149"/>
      <c r="I56" s="149"/>
      <c r="J56" s="80"/>
      <c r="K56" s="158" t="s">
        <v>2</v>
      </c>
      <c r="L56" s="149"/>
      <c r="M56" s="149"/>
    </row>
    <row r="57" spans="1:13" ht="21.75" customHeight="1" x14ac:dyDescent="0.4">
      <c r="A57" s="72"/>
      <c r="B57" s="72"/>
      <c r="C57" s="72"/>
      <c r="D57" s="72"/>
      <c r="E57" s="72"/>
      <c r="F57" s="72"/>
      <c r="G57" s="7" t="s">
        <v>229</v>
      </c>
      <c r="H57" s="7"/>
      <c r="I57" s="7" t="s">
        <v>193</v>
      </c>
      <c r="J57" s="7"/>
      <c r="K57" s="7" t="s">
        <v>229</v>
      </c>
      <c r="L57" s="7"/>
      <c r="M57" s="7" t="s">
        <v>193</v>
      </c>
    </row>
    <row r="58" spans="1:13" ht="21.75" customHeight="1" x14ac:dyDescent="0.4">
      <c r="A58" s="33"/>
      <c r="B58" s="72"/>
      <c r="C58" s="84"/>
      <c r="D58" s="84"/>
      <c r="E58" s="83" t="s">
        <v>3</v>
      </c>
      <c r="F58" s="73"/>
      <c r="G58" s="85" t="s">
        <v>4</v>
      </c>
      <c r="H58" s="86"/>
      <c r="I58" s="85" t="s">
        <v>4</v>
      </c>
      <c r="J58" s="86"/>
      <c r="K58" s="85" t="s">
        <v>4</v>
      </c>
      <c r="L58" s="86"/>
      <c r="M58" s="85" t="s">
        <v>4</v>
      </c>
    </row>
    <row r="59" spans="1:13" ht="21.75" customHeight="1" x14ac:dyDescent="0.4">
      <c r="A59" s="33" t="s">
        <v>147</v>
      </c>
      <c r="B59" s="75"/>
      <c r="C59" s="75"/>
      <c r="D59" s="75"/>
      <c r="E59" s="84"/>
      <c r="F59" s="84"/>
      <c r="G59" s="87"/>
      <c r="H59" s="88"/>
      <c r="I59" s="87"/>
      <c r="J59" s="88"/>
      <c r="K59" s="87"/>
      <c r="L59" s="88"/>
      <c r="M59" s="87"/>
    </row>
    <row r="60" spans="1:13" ht="21.75" customHeight="1" x14ac:dyDescent="0.4">
      <c r="A60" s="72" t="s">
        <v>148</v>
      </c>
      <c r="B60" s="75"/>
      <c r="C60" s="75"/>
      <c r="D60" s="75"/>
      <c r="E60" s="84"/>
      <c r="F60" s="84"/>
      <c r="G60" s="78"/>
      <c r="H60" s="80"/>
      <c r="I60" s="78"/>
      <c r="J60" s="80"/>
      <c r="K60" s="78"/>
      <c r="L60" s="80"/>
      <c r="M60" s="78"/>
    </row>
    <row r="61" spans="1:13" ht="21.75" customHeight="1" x14ac:dyDescent="0.4">
      <c r="A61" s="72"/>
      <c r="B61" s="72" t="s">
        <v>149</v>
      </c>
      <c r="C61" s="75"/>
      <c r="D61" s="75"/>
      <c r="E61" s="84"/>
      <c r="F61" s="84"/>
      <c r="G61" s="78">
        <v>-38190</v>
      </c>
      <c r="H61" s="80"/>
      <c r="I61" s="78">
        <v>-11049419</v>
      </c>
      <c r="J61" s="80"/>
      <c r="K61" s="78">
        <v>0</v>
      </c>
      <c r="L61" s="80"/>
      <c r="M61" s="78">
        <v>0</v>
      </c>
    </row>
    <row r="62" spans="1:13" ht="21.75" customHeight="1" x14ac:dyDescent="0.4">
      <c r="A62" s="72" t="s">
        <v>237</v>
      </c>
      <c r="B62" s="72"/>
      <c r="C62" s="75"/>
      <c r="D62" s="75"/>
      <c r="E62" s="84"/>
      <c r="F62" s="84"/>
      <c r="G62" s="78"/>
      <c r="H62" s="80"/>
      <c r="I62" s="78"/>
      <c r="J62" s="80"/>
      <c r="K62" s="78"/>
      <c r="L62" s="80"/>
      <c r="M62" s="78"/>
    </row>
    <row r="63" spans="1:13" ht="21.75" customHeight="1" x14ac:dyDescent="0.4">
      <c r="A63" s="72"/>
      <c r="B63" s="72" t="s">
        <v>135</v>
      </c>
      <c r="C63" s="75"/>
      <c r="D63" s="75"/>
      <c r="E63" s="84"/>
      <c r="F63" s="84"/>
      <c r="G63" s="78">
        <v>30158983</v>
      </c>
      <c r="H63" s="80"/>
      <c r="I63" s="78">
        <v>0</v>
      </c>
      <c r="J63" s="80"/>
      <c r="K63" s="78">
        <v>0</v>
      </c>
      <c r="L63" s="80"/>
      <c r="M63" s="78">
        <v>0</v>
      </c>
    </row>
    <row r="64" spans="1:13" ht="21.75" customHeight="1" x14ac:dyDescent="0.4">
      <c r="A64" s="72" t="s">
        <v>211</v>
      </c>
      <c r="B64" s="72"/>
      <c r="C64" s="72"/>
      <c r="D64" s="75"/>
      <c r="E64" s="84"/>
      <c r="F64" s="84"/>
      <c r="G64" s="78"/>
      <c r="H64" s="80"/>
      <c r="I64" s="78"/>
      <c r="J64" s="80"/>
      <c r="K64" s="78"/>
      <c r="L64" s="80"/>
      <c r="M64" s="78"/>
    </row>
    <row r="65" spans="1:13" ht="21.75" customHeight="1" x14ac:dyDescent="0.4">
      <c r="A65" s="72"/>
      <c r="B65" s="72" t="s">
        <v>212</v>
      </c>
      <c r="C65" s="72"/>
      <c r="D65" s="75"/>
      <c r="E65" s="84"/>
      <c r="F65" s="84"/>
      <c r="G65" s="78">
        <v>0</v>
      </c>
      <c r="H65" s="80"/>
      <c r="I65" s="78">
        <v>25000000</v>
      </c>
      <c r="J65" s="80"/>
      <c r="K65" s="78">
        <v>0</v>
      </c>
      <c r="L65" s="80"/>
      <c r="M65" s="78">
        <v>0</v>
      </c>
    </row>
    <row r="66" spans="1:13" ht="21.75" customHeight="1" x14ac:dyDescent="0.4">
      <c r="A66" s="72" t="s">
        <v>169</v>
      </c>
      <c r="B66" s="84"/>
      <c r="C66" s="72"/>
      <c r="D66" s="84"/>
      <c r="E66" s="79">
        <v>32</v>
      </c>
      <c r="F66" s="72"/>
      <c r="G66" s="78">
        <v>-266794837</v>
      </c>
      <c r="H66" s="80"/>
      <c r="I66" s="78">
        <v>-521579262</v>
      </c>
      <c r="J66" s="80"/>
      <c r="K66" s="89">
        <v>-2293960000</v>
      </c>
      <c r="L66" s="80"/>
      <c r="M66" s="89">
        <v>-3064070000</v>
      </c>
    </row>
    <row r="67" spans="1:13" ht="21.75" customHeight="1" x14ac:dyDescent="0.4">
      <c r="A67" s="72" t="s">
        <v>170</v>
      </c>
      <c r="B67" s="72"/>
      <c r="C67" s="72"/>
      <c r="D67" s="72"/>
      <c r="E67" s="79">
        <v>32</v>
      </c>
      <c r="F67" s="84"/>
      <c r="G67" s="89">
        <v>216954784</v>
      </c>
      <c r="H67" s="91"/>
      <c r="I67" s="89">
        <v>128937455</v>
      </c>
      <c r="J67" s="84"/>
      <c r="K67" s="89">
        <v>825750000</v>
      </c>
      <c r="L67" s="91"/>
      <c r="M67" s="89">
        <v>2099000000</v>
      </c>
    </row>
    <row r="68" spans="1:13" ht="21.75" customHeight="1" x14ac:dyDescent="0.4">
      <c r="A68" s="72" t="s">
        <v>171</v>
      </c>
      <c r="B68" s="72"/>
      <c r="C68" s="72"/>
      <c r="D68" s="72"/>
      <c r="E68" s="79">
        <v>32</v>
      </c>
      <c r="F68" s="84"/>
      <c r="G68" s="89">
        <v>-26027000</v>
      </c>
      <c r="H68" s="91"/>
      <c r="I68" s="89">
        <v>-86129820</v>
      </c>
      <c r="J68" s="84"/>
      <c r="K68" s="89">
        <v>0</v>
      </c>
      <c r="L68" s="91"/>
      <c r="M68" s="89">
        <v>0</v>
      </c>
    </row>
    <row r="69" spans="1:13" ht="21.75" customHeight="1" x14ac:dyDescent="0.4">
      <c r="A69" s="72" t="s">
        <v>172</v>
      </c>
      <c r="B69" s="72"/>
      <c r="C69" s="72"/>
      <c r="D69" s="72"/>
      <c r="E69" s="79">
        <v>32</v>
      </c>
      <c r="F69" s="84"/>
      <c r="G69" s="89">
        <v>37539441</v>
      </c>
      <c r="H69" s="91"/>
      <c r="I69" s="89">
        <v>59380642</v>
      </c>
      <c r="J69" s="84"/>
      <c r="K69" s="89">
        <v>0</v>
      </c>
      <c r="L69" s="91"/>
      <c r="M69" s="89">
        <v>0</v>
      </c>
    </row>
    <row r="70" spans="1:13" ht="21.75" customHeight="1" x14ac:dyDescent="0.4">
      <c r="A70" s="72" t="s">
        <v>238</v>
      </c>
      <c r="B70" s="72"/>
      <c r="C70" s="72"/>
      <c r="D70" s="72"/>
      <c r="E70" s="79"/>
      <c r="F70" s="84"/>
      <c r="G70" s="89"/>
      <c r="H70" s="91"/>
      <c r="I70" s="89"/>
      <c r="J70" s="84"/>
      <c r="K70" s="89"/>
      <c r="L70" s="91"/>
      <c r="M70" s="89"/>
    </row>
    <row r="71" spans="1:13" ht="21.75" customHeight="1" x14ac:dyDescent="0.4">
      <c r="A71" s="72"/>
      <c r="B71" s="72" t="s">
        <v>76</v>
      </c>
      <c r="C71" s="72"/>
      <c r="D71" s="72"/>
      <c r="E71" s="79">
        <v>10</v>
      </c>
      <c r="F71" s="84"/>
      <c r="G71" s="89">
        <v>42408678</v>
      </c>
      <c r="H71" s="91"/>
      <c r="I71" s="89">
        <v>0</v>
      </c>
      <c r="J71" s="84"/>
      <c r="K71" s="89">
        <v>42408678</v>
      </c>
      <c r="L71" s="91"/>
      <c r="M71" s="89">
        <v>0</v>
      </c>
    </row>
    <row r="72" spans="1:13" ht="21.75" customHeight="1" x14ac:dyDescent="0.4">
      <c r="A72" s="72" t="s">
        <v>148</v>
      </c>
      <c r="B72" s="72"/>
      <c r="C72" s="72"/>
      <c r="D72" s="72"/>
      <c r="E72" s="79"/>
      <c r="F72" s="84"/>
      <c r="G72" s="89"/>
      <c r="H72" s="91"/>
      <c r="I72" s="89"/>
      <c r="J72" s="84"/>
      <c r="K72" s="89"/>
      <c r="L72" s="91"/>
      <c r="M72" s="89"/>
    </row>
    <row r="73" spans="1:13" ht="21.75" customHeight="1" x14ac:dyDescent="0.4">
      <c r="A73" s="72"/>
      <c r="B73" s="72" t="s">
        <v>76</v>
      </c>
      <c r="C73" s="72"/>
      <c r="D73" s="72"/>
      <c r="E73" s="79"/>
      <c r="F73" s="84"/>
      <c r="G73" s="89">
        <v>0</v>
      </c>
      <c r="H73" s="91"/>
      <c r="I73" s="89">
        <v>-246617237</v>
      </c>
      <c r="J73" s="84"/>
      <c r="K73" s="89">
        <v>0</v>
      </c>
      <c r="L73" s="91"/>
      <c r="M73" s="89">
        <v>0</v>
      </c>
    </row>
    <row r="74" spans="1:13" ht="21.75" customHeight="1" x14ac:dyDescent="0.4">
      <c r="A74" s="72" t="s">
        <v>213</v>
      </c>
      <c r="B74" s="75"/>
      <c r="C74" s="72"/>
      <c r="D74" s="75"/>
      <c r="E74" s="90"/>
      <c r="F74" s="84"/>
      <c r="G74" s="78">
        <v>-132661684</v>
      </c>
      <c r="H74" s="80"/>
      <c r="I74" s="78">
        <v>-269146538</v>
      </c>
      <c r="J74" s="80"/>
      <c r="K74" s="78">
        <v>0</v>
      </c>
      <c r="L74" s="80"/>
      <c r="M74" s="78">
        <v>0</v>
      </c>
    </row>
    <row r="75" spans="1:13" ht="21.75" customHeight="1" x14ac:dyDescent="0.4">
      <c r="A75" s="72" t="s">
        <v>250</v>
      </c>
      <c r="B75" s="75"/>
      <c r="C75" s="72"/>
      <c r="D75" s="75"/>
      <c r="E75" s="90">
        <v>14</v>
      </c>
      <c r="F75" s="84"/>
      <c r="G75" s="78">
        <v>0</v>
      </c>
      <c r="H75" s="80"/>
      <c r="I75" s="78">
        <v>0</v>
      </c>
      <c r="J75" s="80"/>
      <c r="K75" s="78">
        <v>-65000000</v>
      </c>
      <c r="L75" s="80"/>
      <c r="M75" s="78">
        <v>0</v>
      </c>
    </row>
    <row r="76" spans="1:13" ht="21.75" customHeight="1" x14ac:dyDescent="0.4">
      <c r="A76" s="76" t="s">
        <v>239</v>
      </c>
      <c r="B76" s="72"/>
      <c r="C76" s="72"/>
      <c r="D76" s="75"/>
      <c r="E76" s="90"/>
      <c r="F76" s="84"/>
      <c r="G76" s="78">
        <v>25032166</v>
      </c>
      <c r="H76" s="80"/>
      <c r="I76" s="78">
        <v>0</v>
      </c>
      <c r="J76" s="80"/>
      <c r="K76" s="78">
        <v>0</v>
      </c>
      <c r="L76" s="80"/>
      <c r="M76" s="78">
        <v>0</v>
      </c>
    </row>
    <row r="77" spans="1:13" ht="21.75" customHeight="1" x14ac:dyDescent="0.4">
      <c r="A77" s="76" t="s">
        <v>150</v>
      </c>
      <c r="B77" s="72"/>
      <c r="C77" s="72"/>
      <c r="D77" s="75"/>
      <c r="E77" s="90"/>
      <c r="F77" s="84"/>
      <c r="G77" s="78">
        <v>0</v>
      </c>
      <c r="H77" s="80"/>
      <c r="I77" s="78">
        <v>90552000</v>
      </c>
      <c r="J77" s="80"/>
      <c r="K77" s="78">
        <v>0</v>
      </c>
      <c r="L77" s="80"/>
      <c r="M77" s="78">
        <v>0</v>
      </c>
    </row>
    <row r="78" spans="1:13" ht="21.75" customHeight="1" x14ac:dyDescent="0.4">
      <c r="A78" s="76" t="s">
        <v>214</v>
      </c>
      <c r="B78" s="72"/>
      <c r="C78" s="72"/>
      <c r="D78" s="75"/>
      <c r="E78" s="90"/>
      <c r="F78" s="84"/>
      <c r="G78" s="78">
        <v>0</v>
      </c>
      <c r="H78" s="80"/>
      <c r="I78" s="78">
        <v>99978555</v>
      </c>
      <c r="J78" s="80"/>
      <c r="K78" s="78">
        <v>0</v>
      </c>
      <c r="L78" s="80"/>
      <c r="M78" s="78">
        <v>0</v>
      </c>
    </row>
    <row r="79" spans="1:13" ht="21.75" customHeight="1" x14ac:dyDescent="0.4">
      <c r="A79" s="72" t="s">
        <v>151</v>
      </c>
      <c r="B79" s="84"/>
      <c r="C79" s="72"/>
      <c r="D79" s="75"/>
      <c r="E79" s="73"/>
      <c r="F79" s="84"/>
      <c r="G79" s="89">
        <v>-1290724396</v>
      </c>
      <c r="H79" s="80"/>
      <c r="I79" s="89">
        <v>-2184885078</v>
      </c>
      <c r="J79" s="80"/>
      <c r="K79" s="78">
        <v>-169922532</v>
      </c>
      <c r="L79" s="80"/>
      <c r="M79" s="78">
        <v>-157807001</v>
      </c>
    </row>
    <row r="80" spans="1:13" ht="21.75" customHeight="1" x14ac:dyDescent="0.4">
      <c r="A80" s="77" t="s">
        <v>152</v>
      </c>
      <c r="B80" s="84"/>
      <c r="C80" s="72"/>
      <c r="D80" s="75"/>
      <c r="E80" s="73"/>
      <c r="F80" s="84"/>
      <c r="G80" s="100">
        <v>-181279</v>
      </c>
      <c r="H80" s="80"/>
      <c r="I80" s="100">
        <v>-2471683</v>
      </c>
      <c r="J80" s="80"/>
      <c r="K80" s="78">
        <v>0</v>
      </c>
      <c r="L80" s="80"/>
      <c r="M80" s="78">
        <v>0</v>
      </c>
    </row>
    <row r="81" spans="1:13" ht="21.75" customHeight="1" x14ac:dyDescent="0.4">
      <c r="A81" s="72" t="s">
        <v>153</v>
      </c>
      <c r="B81" s="84"/>
      <c r="C81" s="72"/>
      <c r="D81" s="84"/>
      <c r="E81" s="73"/>
      <c r="F81" s="84"/>
      <c r="G81" s="100">
        <v>-2091077936</v>
      </c>
      <c r="H81" s="80"/>
      <c r="I81" s="100">
        <v>-2131989296</v>
      </c>
      <c r="J81" s="80"/>
      <c r="K81" s="78">
        <v>-28905742</v>
      </c>
      <c r="L81" s="80"/>
      <c r="M81" s="78">
        <v>-4533590</v>
      </c>
    </row>
    <row r="82" spans="1:13" ht="21.75" customHeight="1" x14ac:dyDescent="0.4">
      <c r="A82" s="92" t="s">
        <v>154</v>
      </c>
      <c r="B82" s="72"/>
      <c r="C82" s="72"/>
      <c r="D82" s="75"/>
      <c r="E82" s="84"/>
      <c r="F82" s="84"/>
      <c r="G82" s="78">
        <v>24833161</v>
      </c>
      <c r="H82" s="80"/>
      <c r="I82" s="78">
        <v>88444</v>
      </c>
      <c r="J82" s="84"/>
      <c r="K82" s="78">
        <v>14384</v>
      </c>
      <c r="L82" s="80"/>
      <c r="M82" s="78">
        <v>88444</v>
      </c>
    </row>
    <row r="83" spans="1:13" ht="6" customHeight="1" x14ac:dyDescent="0.4">
      <c r="A83" s="92"/>
      <c r="B83" s="72"/>
      <c r="C83" s="75"/>
      <c r="D83" s="73"/>
      <c r="E83" s="73"/>
      <c r="F83" s="84"/>
      <c r="G83" s="101"/>
      <c r="H83" s="91"/>
      <c r="I83" s="101"/>
      <c r="J83" s="84"/>
      <c r="K83" s="101"/>
      <c r="L83" s="91"/>
      <c r="M83" s="101"/>
    </row>
    <row r="84" spans="1:13" ht="21.75" customHeight="1" x14ac:dyDescent="0.4">
      <c r="A84" s="77" t="s">
        <v>217</v>
      </c>
      <c r="B84" s="75"/>
      <c r="C84" s="75"/>
      <c r="D84" s="75"/>
      <c r="E84" s="73"/>
      <c r="F84" s="84"/>
      <c r="G84" s="95">
        <f>SUM(G60:G82)</f>
        <v>-3430578109</v>
      </c>
      <c r="H84" s="91"/>
      <c r="I84" s="95">
        <f>SUM(I60:I82)</f>
        <v>-5049931237</v>
      </c>
      <c r="J84" s="84"/>
      <c r="K84" s="95">
        <f>SUM(K60:K82)</f>
        <v>-1689615212</v>
      </c>
      <c r="L84" s="91"/>
      <c r="M84" s="95">
        <f>SUM(M60:M82)</f>
        <v>-1127322147</v>
      </c>
    </row>
    <row r="85" spans="1:13" ht="21.75" customHeight="1" x14ac:dyDescent="0.4">
      <c r="A85" s="77"/>
      <c r="B85" s="72"/>
      <c r="C85" s="75"/>
      <c r="D85" s="75"/>
      <c r="E85" s="73"/>
      <c r="F85" s="72"/>
      <c r="G85" s="91"/>
      <c r="H85" s="91"/>
      <c r="I85" s="91"/>
      <c r="J85" s="72"/>
      <c r="K85" s="91"/>
      <c r="L85" s="91"/>
      <c r="M85" s="91"/>
    </row>
    <row r="86" spans="1:13" ht="21.75" customHeight="1" x14ac:dyDescent="0.4">
      <c r="A86" s="77"/>
      <c r="B86" s="72"/>
      <c r="C86" s="75"/>
      <c r="D86" s="75"/>
      <c r="E86" s="73"/>
      <c r="F86" s="72"/>
      <c r="G86" s="91"/>
      <c r="H86" s="91"/>
      <c r="I86" s="91"/>
      <c r="J86" s="72"/>
      <c r="K86" s="91"/>
      <c r="L86" s="91"/>
      <c r="M86" s="91"/>
    </row>
    <row r="87" spans="1:13" ht="21.75" customHeight="1" x14ac:dyDescent="0.4">
      <c r="A87" s="77"/>
      <c r="B87" s="72"/>
      <c r="C87" s="75"/>
      <c r="D87" s="75"/>
      <c r="E87" s="73"/>
      <c r="F87" s="72"/>
      <c r="G87" s="91"/>
      <c r="H87" s="91"/>
      <c r="I87" s="91"/>
      <c r="J87" s="72"/>
      <c r="K87" s="91"/>
      <c r="L87" s="91"/>
      <c r="M87" s="91"/>
    </row>
    <row r="88" spans="1:13" ht="21.75" customHeight="1" x14ac:dyDescent="0.4">
      <c r="A88" s="77"/>
      <c r="B88" s="72"/>
      <c r="C88" s="75"/>
      <c r="D88" s="75"/>
      <c r="E88" s="73"/>
      <c r="F88" s="72"/>
      <c r="G88" s="91"/>
      <c r="H88" s="91"/>
      <c r="I88" s="91"/>
      <c r="J88" s="72"/>
      <c r="K88" s="91"/>
      <c r="L88" s="91"/>
      <c r="M88" s="91"/>
    </row>
    <row r="89" spans="1:13" ht="21.75" customHeight="1" x14ac:dyDescent="0.4">
      <c r="A89" s="77"/>
      <c r="B89" s="72"/>
      <c r="C89" s="75"/>
      <c r="D89" s="75"/>
      <c r="E89" s="73"/>
      <c r="F89" s="72"/>
      <c r="G89" s="91"/>
      <c r="H89" s="91"/>
      <c r="I89" s="91"/>
      <c r="J89" s="72"/>
      <c r="K89" s="91"/>
      <c r="L89" s="91"/>
      <c r="M89" s="91"/>
    </row>
    <row r="90" spans="1:13" ht="21.75" customHeight="1" x14ac:dyDescent="0.4">
      <c r="A90" s="77"/>
      <c r="B90" s="72"/>
      <c r="C90" s="75"/>
      <c r="D90" s="75"/>
      <c r="E90" s="73"/>
      <c r="F90" s="72"/>
      <c r="G90" s="91"/>
      <c r="H90" s="91"/>
      <c r="I90" s="91"/>
      <c r="J90" s="72"/>
      <c r="K90" s="91"/>
      <c r="L90" s="91"/>
      <c r="M90" s="91"/>
    </row>
    <row r="91" spans="1:13" ht="21.75" customHeight="1" x14ac:dyDescent="0.4">
      <c r="A91" s="77"/>
      <c r="B91" s="72"/>
      <c r="C91" s="75"/>
      <c r="D91" s="75"/>
      <c r="E91" s="73"/>
      <c r="F91" s="72"/>
      <c r="G91" s="91"/>
      <c r="H91" s="91"/>
      <c r="I91" s="91"/>
      <c r="J91" s="72"/>
      <c r="K91" s="91"/>
      <c r="L91" s="91"/>
      <c r="M91" s="91"/>
    </row>
    <row r="92" spans="1:13" ht="20.25" customHeight="1" x14ac:dyDescent="0.4">
      <c r="A92" s="77"/>
      <c r="B92" s="72"/>
      <c r="C92" s="75"/>
      <c r="D92" s="75"/>
      <c r="E92" s="73"/>
      <c r="F92" s="72"/>
      <c r="G92" s="91"/>
      <c r="H92" s="91"/>
      <c r="I92" s="91"/>
      <c r="J92" s="72"/>
      <c r="K92" s="91"/>
      <c r="L92" s="91"/>
      <c r="M92" s="91"/>
    </row>
    <row r="93" spans="1:13" ht="15.75" customHeight="1" x14ac:dyDescent="0.4">
      <c r="A93" s="77"/>
      <c r="B93" s="72"/>
      <c r="C93" s="75"/>
      <c r="D93" s="75"/>
      <c r="E93" s="73"/>
      <c r="F93" s="72"/>
      <c r="G93" s="91"/>
      <c r="H93" s="91"/>
      <c r="I93" s="91"/>
      <c r="J93" s="72"/>
      <c r="K93" s="91"/>
      <c r="L93" s="91"/>
      <c r="M93" s="91"/>
    </row>
    <row r="94" spans="1:13" ht="21.95" customHeight="1" x14ac:dyDescent="0.4">
      <c r="A94" s="38" t="s">
        <v>24</v>
      </c>
      <c r="B94" s="81"/>
      <c r="C94" s="81"/>
      <c r="D94" s="81"/>
      <c r="E94" s="81"/>
      <c r="F94" s="81"/>
      <c r="G94" s="82"/>
      <c r="H94" s="82"/>
      <c r="I94" s="82"/>
      <c r="J94" s="82"/>
      <c r="K94" s="82"/>
      <c r="L94" s="82"/>
      <c r="M94" s="82"/>
    </row>
    <row r="95" spans="1:13" ht="21.75" customHeight="1" x14ac:dyDescent="0.4">
      <c r="A95" s="33" t="s">
        <v>0</v>
      </c>
      <c r="B95" s="72"/>
      <c r="C95" s="72"/>
      <c r="D95" s="72"/>
      <c r="E95" s="72"/>
      <c r="F95" s="72"/>
      <c r="G95" s="80"/>
      <c r="H95" s="80"/>
      <c r="I95" s="80"/>
      <c r="J95" s="80"/>
      <c r="K95" s="80"/>
      <c r="L95" s="80"/>
      <c r="M95" s="80"/>
    </row>
    <row r="96" spans="1:13" ht="21.75" customHeight="1" x14ac:dyDescent="0.4">
      <c r="A96" s="33" t="s">
        <v>130</v>
      </c>
      <c r="B96" s="72"/>
      <c r="C96" s="72"/>
      <c r="D96" s="72"/>
      <c r="E96" s="72"/>
      <c r="F96" s="72"/>
      <c r="G96" s="80"/>
      <c r="H96" s="80"/>
      <c r="I96" s="80"/>
      <c r="J96" s="80"/>
      <c r="K96" s="80"/>
      <c r="L96" s="80"/>
      <c r="M96" s="80"/>
    </row>
    <row r="97" spans="1:13" ht="21.75" customHeight="1" x14ac:dyDescent="0.4">
      <c r="A97" s="36" t="str">
        <f>A3</f>
        <v>สำหรับปีสิ้นสุดวันที่ 31 ธันวาคม พ.ศ. 2568</v>
      </c>
      <c r="B97" s="81"/>
      <c r="C97" s="81"/>
      <c r="D97" s="81"/>
      <c r="E97" s="81"/>
      <c r="F97" s="81"/>
      <c r="G97" s="82"/>
      <c r="H97" s="82"/>
      <c r="I97" s="82"/>
      <c r="J97" s="82"/>
      <c r="K97" s="82"/>
      <c r="L97" s="82"/>
      <c r="M97" s="82"/>
    </row>
    <row r="98" spans="1:13" ht="18.600000000000001" customHeight="1" x14ac:dyDescent="0.4">
      <c r="A98" s="72"/>
      <c r="B98" s="72"/>
      <c r="C98" s="72"/>
      <c r="D98" s="72"/>
      <c r="E98" s="72"/>
      <c r="F98" s="72"/>
      <c r="G98" s="80"/>
      <c r="H98" s="80"/>
      <c r="I98" s="80"/>
      <c r="J98" s="80"/>
      <c r="K98" s="80"/>
      <c r="L98" s="80"/>
      <c r="M98" s="80"/>
    </row>
    <row r="99" spans="1:13" ht="18.600000000000001" customHeight="1" x14ac:dyDescent="0.4">
      <c r="A99" s="72"/>
      <c r="B99" s="72"/>
      <c r="C99" s="72"/>
      <c r="D99" s="72"/>
      <c r="E99" s="72"/>
      <c r="F99" s="72"/>
      <c r="G99" s="158" t="s">
        <v>1</v>
      </c>
      <c r="H99" s="149"/>
      <c r="I99" s="149"/>
      <c r="J99" s="80"/>
      <c r="K99" s="158" t="s">
        <v>2</v>
      </c>
      <c r="L99" s="149"/>
      <c r="M99" s="149"/>
    </row>
    <row r="100" spans="1:13" ht="18.600000000000001" customHeight="1" x14ac:dyDescent="0.4">
      <c r="A100" s="72"/>
      <c r="B100" s="72"/>
      <c r="C100" s="72"/>
      <c r="D100" s="72"/>
      <c r="E100" s="72"/>
      <c r="F100" s="72"/>
      <c r="G100" s="7" t="s">
        <v>229</v>
      </c>
      <c r="H100" s="7"/>
      <c r="I100" s="7" t="s">
        <v>193</v>
      </c>
      <c r="J100" s="7"/>
      <c r="K100" s="7" t="s">
        <v>229</v>
      </c>
      <c r="L100" s="7"/>
      <c r="M100" s="7" t="s">
        <v>193</v>
      </c>
    </row>
    <row r="101" spans="1:13" ht="18.600000000000001" customHeight="1" x14ac:dyDescent="0.4">
      <c r="A101" s="33"/>
      <c r="B101" s="72"/>
      <c r="C101" s="84"/>
      <c r="D101" s="84"/>
      <c r="E101" s="83" t="s">
        <v>3</v>
      </c>
      <c r="F101" s="73"/>
      <c r="G101" s="85" t="s">
        <v>4</v>
      </c>
      <c r="H101" s="86"/>
      <c r="I101" s="85" t="s">
        <v>4</v>
      </c>
      <c r="J101" s="86"/>
      <c r="K101" s="85" t="s">
        <v>4</v>
      </c>
      <c r="L101" s="86"/>
      <c r="M101" s="85" t="s">
        <v>4</v>
      </c>
    </row>
    <row r="102" spans="1:13" ht="18.600000000000001" customHeight="1" x14ac:dyDescent="0.4">
      <c r="A102" s="33" t="s">
        <v>155</v>
      </c>
      <c r="B102" s="84"/>
      <c r="C102" s="75"/>
      <c r="D102" s="75"/>
      <c r="E102" s="73"/>
      <c r="F102" s="72"/>
      <c r="G102" s="78"/>
      <c r="H102" s="80"/>
      <c r="I102" s="78"/>
      <c r="J102" s="72"/>
      <c r="K102" s="78"/>
      <c r="L102" s="80"/>
      <c r="M102" s="78"/>
    </row>
    <row r="103" spans="1:13" ht="18.600000000000001" customHeight="1" x14ac:dyDescent="0.4">
      <c r="A103" s="76" t="s">
        <v>183</v>
      </c>
      <c r="B103" s="75"/>
      <c r="C103" s="75"/>
      <c r="D103" s="75"/>
      <c r="E103" s="73">
        <v>19</v>
      </c>
      <c r="F103" s="72"/>
      <c r="G103" s="78">
        <v>5350000000</v>
      </c>
      <c r="H103" s="80"/>
      <c r="I103" s="78">
        <v>7760000000</v>
      </c>
      <c r="J103" s="72"/>
      <c r="K103" s="78">
        <v>1400000000</v>
      </c>
      <c r="L103" s="80"/>
      <c r="M103" s="78">
        <v>3660000000</v>
      </c>
    </row>
    <row r="104" spans="1:13" ht="18.600000000000001" customHeight="1" x14ac:dyDescent="0.4">
      <c r="A104" s="76" t="s">
        <v>189</v>
      </c>
      <c r="B104" s="75"/>
      <c r="C104" s="72"/>
      <c r="D104" s="84"/>
      <c r="E104" s="73">
        <v>19</v>
      </c>
      <c r="F104" s="72"/>
      <c r="G104" s="78">
        <v>-5100000000</v>
      </c>
      <c r="H104" s="80"/>
      <c r="I104" s="78">
        <v>-10310000000</v>
      </c>
      <c r="J104" s="80"/>
      <c r="K104" s="78">
        <v>-500000000</v>
      </c>
      <c r="L104" s="80"/>
      <c r="M104" s="78">
        <v>-5360000000</v>
      </c>
    </row>
    <row r="105" spans="1:13" ht="18.600000000000001" customHeight="1" x14ac:dyDescent="0.4">
      <c r="A105" s="76" t="s">
        <v>184</v>
      </c>
      <c r="B105" s="75"/>
      <c r="C105" s="72"/>
      <c r="D105" s="84"/>
      <c r="E105" s="73"/>
      <c r="F105" s="72"/>
      <c r="G105" s="78">
        <v>0</v>
      </c>
      <c r="H105" s="80"/>
      <c r="I105" s="78">
        <v>-19903865</v>
      </c>
      <c r="J105" s="80"/>
      <c r="K105" s="78">
        <v>0</v>
      </c>
      <c r="L105" s="80"/>
      <c r="M105" s="78">
        <v>-19903865</v>
      </c>
    </row>
    <row r="106" spans="1:13" ht="18.600000000000001" customHeight="1" x14ac:dyDescent="0.4">
      <c r="A106" s="76" t="s">
        <v>185</v>
      </c>
      <c r="B106" s="72"/>
      <c r="C106" s="72"/>
      <c r="D106" s="75"/>
      <c r="E106" s="73">
        <v>32</v>
      </c>
      <c r="F106" s="72"/>
      <c r="G106" s="78">
        <v>0</v>
      </c>
      <c r="H106" s="80"/>
      <c r="I106" s="78">
        <v>0</v>
      </c>
      <c r="J106" s="72"/>
      <c r="K106" s="78">
        <v>-10500000</v>
      </c>
      <c r="L106" s="80"/>
      <c r="M106" s="78">
        <v>-108000000</v>
      </c>
    </row>
    <row r="107" spans="1:13" ht="18.600000000000001" customHeight="1" x14ac:dyDescent="0.4">
      <c r="A107" s="76" t="s">
        <v>186</v>
      </c>
      <c r="B107" s="72"/>
      <c r="C107" s="72"/>
      <c r="D107" s="75"/>
      <c r="E107" s="73">
        <v>19</v>
      </c>
      <c r="F107" s="72"/>
      <c r="G107" s="78">
        <v>3468897000</v>
      </c>
      <c r="H107" s="80"/>
      <c r="I107" s="78">
        <v>7813641944</v>
      </c>
      <c r="J107" s="72"/>
      <c r="K107" s="78">
        <v>868897000</v>
      </c>
      <c r="L107" s="80"/>
      <c r="M107" s="78">
        <v>500000000</v>
      </c>
    </row>
    <row r="108" spans="1:13" ht="18.600000000000001" customHeight="1" x14ac:dyDescent="0.4">
      <c r="A108" s="76" t="s">
        <v>188</v>
      </c>
      <c r="B108" s="72"/>
      <c r="C108" s="72"/>
      <c r="D108" s="75"/>
      <c r="E108" s="73">
        <v>19</v>
      </c>
      <c r="F108" s="72"/>
      <c r="G108" s="78">
        <v>-1410000000</v>
      </c>
      <c r="H108" s="80"/>
      <c r="I108" s="78">
        <v>-770000000</v>
      </c>
      <c r="J108" s="72"/>
      <c r="K108" s="78">
        <v>-170000000</v>
      </c>
      <c r="L108" s="80"/>
      <c r="M108" s="78">
        <v>-170000000</v>
      </c>
    </row>
    <row r="109" spans="1:13" ht="18.600000000000001" customHeight="1" x14ac:dyDescent="0.4">
      <c r="A109" s="76" t="s">
        <v>187</v>
      </c>
      <c r="B109" s="72"/>
      <c r="C109" s="72"/>
      <c r="D109" s="75"/>
      <c r="E109" s="73">
        <v>19</v>
      </c>
      <c r="F109" s="72"/>
      <c r="G109" s="78">
        <v>-23100000</v>
      </c>
      <c r="H109" s="80"/>
      <c r="I109" s="78">
        <v>-8913642</v>
      </c>
      <c r="J109" s="72"/>
      <c r="K109" s="78">
        <v>-15700000</v>
      </c>
      <c r="L109" s="80"/>
      <c r="M109" s="78">
        <v>-500000</v>
      </c>
    </row>
    <row r="110" spans="1:13" ht="18.600000000000001" customHeight="1" x14ac:dyDescent="0.4">
      <c r="A110" s="76" t="s">
        <v>156</v>
      </c>
      <c r="B110" s="72"/>
      <c r="C110" s="72"/>
      <c r="D110" s="75"/>
      <c r="E110" s="73">
        <v>21</v>
      </c>
      <c r="F110" s="72"/>
      <c r="G110" s="78">
        <v>7000998404</v>
      </c>
      <c r="H110" s="80"/>
      <c r="I110" s="78">
        <v>9196746529</v>
      </c>
      <c r="J110" s="72"/>
      <c r="K110" s="78">
        <v>3691461480</v>
      </c>
      <c r="L110" s="80"/>
      <c r="M110" s="78">
        <v>6808713150</v>
      </c>
    </row>
    <row r="111" spans="1:13" ht="18.600000000000001" customHeight="1" x14ac:dyDescent="0.4">
      <c r="A111" s="76" t="s">
        <v>158</v>
      </c>
      <c r="B111" s="72"/>
      <c r="C111" s="72"/>
      <c r="D111" s="84"/>
      <c r="E111" s="73">
        <v>21</v>
      </c>
      <c r="F111" s="72"/>
      <c r="G111" s="78">
        <v>-8500000000</v>
      </c>
      <c r="H111" s="80"/>
      <c r="I111" s="78">
        <v>-6500000000</v>
      </c>
      <c r="J111" s="72"/>
      <c r="K111" s="78">
        <v>-5380000000</v>
      </c>
      <c r="L111" s="80"/>
      <c r="M111" s="78">
        <v>-4450000000</v>
      </c>
    </row>
    <row r="112" spans="1:13" ht="18.600000000000001" customHeight="1" x14ac:dyDescent="0.4">
      <c r="A112" s="76" t="s">
        <v>157</v>
      </c>
      <c r="B112" s="72"/>
      <c r="C112" s="72"/>
      <c r="D112" s="75"/>
      <c r="E112" s="73">
        <v>21</v>
      </c>
      <c r="F112" s="72"/>
      <c r="G112" s="78">
        <v>-8086256</v>
      </c>
      <c r="H112" s="80"/>
      <c r="I112" s="78">
        <v>-10318509</v>
      </c>
      <c r="J112" s="72"/>
      <c r="K112" s="78">
        <v>-4025256</v>
      </c>
      <c r="L112" s="80"/>
      <c r="M112" s="78">
        <v>-7369509</v>
      </c>
    </row>
    <row r="113" spans="1:13" ht="18.600000000000001" customHeight="1" x14ac:dyDescent="0.4">
      <c r="A113" s="76" t="s">
        <v>159</v>
      </c>
      <c r="B113" s="72"/>
      <c r="C113" s="72"/>
      <c r="D113" s="84"/>
      <c r="E113" s="90"/>
      <c r="F113" s="72"/>
      <c r="G113" s="78">
        <v>-19927958</v>
      </c>
      <c r="H113" s="80"/>
      <c r="I113" s="78">
        <v>-17115657</v>
      </c>
      <c r="J113" s="72"/>
      <c r="K113" s="78">
        <v>-1224966</v>
      </c>
      <c r="L113" s="80"/>
      <c r="M113" s="78">
        <v>-2236471</v>
      </c>
    </row>
    <row r="114" spans="1:13" ht="18.600000000000001" customHeight="1" x14ac:dyDescent="0.4">
      <c r="A114" s="92" t="s">
        <v>126</v>
      </c>
      <c r="B114" s="76"/>
      <c r="C114" s="72"/>
      <c r="D114" s="75"/>
      <c r="E114" s="73">
        <v>24</v>
      </c>
      <c r="F114" s="72"/>
      <c r="G114" s="89">
        <v>-2848793616</v>
      </c>
      <c r="H114" s="88"/>
      <c r="I114" s="89">
        <v>-2748584624</v>
      </c>
      <c r="J114" s="84"/>
      <c r="K114" s="89">
        <v>-2848793616</v>
      </c>
      <c r="L114" s="88"/>
      <c r="M114" s="89">
        <v>-2748584624</v>
      </c>
    </row>
    <row r="115" spans="1:13" ht="18.600000000000001" customHeight="1" x14ac:dyDescent="0.4">
      <c r="A115" s="92" t="s">
        <v>175</v>
      </c>
      <c r="B115" s="76"/>
      <c r="C115" s="72"/>
      <c r="D115" s="75"/>
      <c r="E115" s="73"/>
      <c r="F115" s="72"/>
      <c r="G115" s="89"/>
      <c r="H115" s="88"/>
      <c r="I115" s="89"/>
      <c r="J115" s="84"/>
      <c r="K115" s="89"/>
      <c r="L115" s="88"/>
      <c r="M115" s="89"/>
    </row>
    <row r="116" spans="1:13" ht="18.600000000000001" customHeight="1" x14ac:dyDescent="0.4">
      <c r="A116" s="92"/>
      <c r="B116" s="76" t="s">
        <v>176</v>
      </c>
      <c r="C116" s="72"/>
      <c r="D116" s="75"/>
      <c r="E116" s="73"/>
      <c r="F116" s="72"/>
      <c r="G116" s="89">
        <v>-400445300</v>
      </c>
      <c r="H116" s="88"/>
      <c r="I116" s="89">
        <v>-531715238</v>
      </c>
      <c r="J116" s="84"/>
      <c r="K116" s="89">
        <v>0</v>
      </c>
      <c r="L116" s="88"/>
      <c r="M116" s="89">
        <v>0</v>
      </c>
    </row>
    <row r="117" spans="1:13" ht="18.600000000000001" customHeight="1" x14ac:dyDescent="0.4">
      <c r="A117" s="74" t="s">
        <v>174</v>
      </c>
      <c r="B117" s="84"/>
      <c r="C117" s="75"/>
      <c r="D117" s="73"/>
      <c r="E117" s="73"/>
      <c r="F117" s="84"/>
      <c r="G117" s="89">
        <v>0</v>
      </c>
      <c r="H117" s="88"/>
      <c r="I117" s="89">
        <v>20</v>
      </c>
      <c r="J117" s="84"/>
      <c r="K117" s="78">
        <v>0</v>
      </c>
      <c r="L117" s="80"/>
      <c r="M117" s="78">
        <v>0</v>
      </c>
    </row>
    <row r="118" spans="1:13" ht="6" customHeight="1" x14ac:dyDescent="0.4">
      <c r="A118" s="33"/>
      <c r="B118" s="72"/>
      <c r="C118" s="72"/>
      <c r="D118" s="84"/>
      <c r="E118" s="90"/>
      <c r="F118" s="72"/>
      <c r="G118" s="102"/>
      <c r="H118" s="80"/>
      <c r="I118" s="102"/>
      <c r="J118" s="72"/>
      <c r="K118" s="102"/>
      <c r="L118" s="80"/>
      <c r="M118" s="102"/>
    </row>
    <row r="119" spans="1:13" ht="18.600000000000001" customHeight="1" x14ac:dyDescent="0.4">
      <c r="A119" s="77" t="s">
        <v>218</v>
      </c>
      <c r="B119" s="72"/>
      <c r="C119" s="75"/>
      <c r="D119" s="75"/>
      <c r="E119" s="73"/>
      <c r="F119" s="72"/>
      <c r="G119" s="95">
        <f>SUM(G103:G117)</f>
        <v>-2490457726</v>
      </c>
      <c r="H119" s="91"/>
      <c r="I119" s="95">
        <f>SUM(I103:I117)</f>
        <v>3853836958</v>
      </c>
      <c r="J119" s="72"/>
      <c r="K119" s="95">
        <f>SUM(K103:K117)</f>
        <v>-2969885358</v>
      </c>
      <c r="L119" s="91"/>
      <c r="M119" s="95">
        <f>SUM(M103:M117)</f>
        <v>-1897881319</v>
      </c>
    </row>
    <row r="120" spans="1:13" ht="18.600000000000001" customHeight="1" x14ac:dyDescent="0.4">
      <c r="A120" s="77"/>
      <c r="B120" s="72"/>
      <c r="C120" s="75"/>
      <c r="D120" s="75"/>
      <c r="E120" s="73"/>
      <c r="F120" s="72"/>
      <c r="G120" s="89"/>
      <c r="H120" s="91"/>
      <c r="I120" s="89"/>
      <c r="J120" s="72"/>
      <c r="K120" s="89"/>
      <c r="L120" s="91"/>
      <c r="M120" s="89"/>
    </row>
    <row r="121" spans="1:13" ht="18.600000000000001" customHeight="1" x14ac:dyDescent="0.4">
      <c r="A121" s="33" t="s">
        <v>160</v>
      </c>
      <c r="B121" s="84"/>
      <c r="C121" s="72"/>
      <c r="D121" s="84"/>
      <c r="E121" s="73"/>
      <c r="F121" s="72"/>
      <c r="G121" s="78">
        <f>SUM(G119,G84,G49)</f>
        <v>-4598064856</v>
      </c>
      <c r="H121" s="80"/>
      <c r="I121" s="78">
        <f>SUM(I119,I84,I49)</f>
        <v>1729887852</v>
      </c>
      <c r="J121" s="72"/>
      <c r="K121" s="78">
        <f>SUM(K119,K84,K49)</f>
        <v>-1351268457</v>
      </c>
      <c r="L121" s="80"/>
      <c r="M121" s="78">
        <f>SUM(M119,M84,M49)</f>
        <v>657625154</v>
      </c>
    </row>
    <row r="122" spans="1:13" ht="18.600000000000001" customHeight="1" x14ac:dyDescent="0.4">
      <c r="A122" s="72" t="s">
        <v>161</v>
      </c>
      <c r="B122" s="72"/>
      <c r="C122" s="72"/>
      <c r="D122" s="84"/>
      <c r="E122" s="73"/>
      <c r="F122" s="72"/>
      <c r="G122" s="78">
        <v>8176117770</v>
      </c>
      <c r="H122" s="80"/>
      <c r="I122" s="78">
        <v>6449893366</v>
      </c>
      <c r="J122" s="72"/>
      <c r="K122" s="78">
        <v>1668904102</v>
      </c>
      <c r="L122" s="80"/>
      <c r="M122" s="78">
        <v>1011278948</v>
      </c>
    </row>
    <row r="123" spans="1:13" ht="18.600000000000001" customHeight="1" x14ac:dyDescent="0.4">
      <c r="A123" s="76" t="s">
        <v>162</v>
      </c>
      <c r="B123" s="72"/>
      <c r="C123" s="72"/>
      <c r="D123" s="84"/>
      <c r="E123" s="73"/>
      <c r="F123" s="72"/>
      <c r="G123" s="78"/>
      <c r="H123" s="80"/>
      <c r="I123" s="78"/>
      <c r="J123" s="72"/>
      <c r="K123" s="78"/>
      <c r="L123" s="80"/>
      <c r="M123" s="78"/>
    </row>
    <row r="124" spans="1:13" ht="18.600000000000001" customHeight="1" x14ac:dyDescent="0.4">
      <c r="A124" s="76"/>
      <c r="B124" s="76" t="s">
        <v>163</v>
      </c>
      <c r="C124" s="72"/>
      <c r="D124" s="84"/>
      <c r="E124" s="73"/>
      <c r="F124" s="72"/>
      <c r="G124" s="103">
        <v>-17507331</v>
      </c>
      <c r="H124" s="80"/>
      <c r="I124" s="103">
        <v>-3663448</v>
      </c>
      <c r="J124" s="72"/>
      <c r="K124" s="103">
        <v>0</v>
      </c>
      <c r="L124" s="80"/>
      <c r="M124" s="103">
        <v>0</v>
      </c>
    </row>
    <row r="125" spans="1:13" ht="6" customHeight="1" x14ac:dyDescent="0.4">
      <c r="A125" s="76"/>
      <c r="B125" s="76"/>
      <c r="C125" s="72"/>
      <c r="D125" s="84"/>
      <c r="E125" s="73"/>
      <c r="F125" s="72"/>
      <c r="G125" s="78"/>
      <c r="H125" s="80"/>
      <c r="I125" s="78"/>
      <c r="J125" s="72"/>
      <c r="K125" s="78"/>
      <c r="L125" s="80"/>
      <c r="M125" s="78"/>
    </row>
    <row r="126" spans="1:13" ht="18.600000000000001" customHeight="1" x14ac:dyDescent="0.4">
      <c r="A126" s="104" t="s">
        <v>164</v>
      </c>
      <c r="B126" s="72"/>
      <c r="C126" s="72"/>
      <c r="D126" s="84"/>
      <c r="E126" s="73"/>
      <c r="F126" s="72"/>
      <c r="G126" s="105">
        <f>SUM(G121:G124)</f>
        <v>3560545583</v>
      </c>
      <c r="H126" s="80"/>
      <c r="I126" s="105">
        <f>SUM(I121:I124)</f>
        <v>8176117770</v>
      </c>
      <c r="J126" s="72"/>
      <c r="K126" s="105">
        <f>SUM(K121:K124)</f>
        <v>317635645</v>
      </c>
      <c r="L126" s="80"/>
      <c r="M126" s="105">
        <f>SUM(M121:M124)</f>
        <v>1668904102</v>
      </c>
    </row>
    <row r="127" spans="1:13" ht="18.600000000000001" customHeight="1" x14ac:dyDescent="0.4">
      <c r="A127" s="104"/>
      <c r="B127" s="72"/>
      <c r="C127" s="72"/>
      <c r="D127" s="84"/>
      <c r="E127" s="73"/>
      <c r="F127" s="72"/>
      <c r="G127" s="78"/>
      <c r="H127" s="80"/>
      <c r="I127" s="78"/>
      <c r="J127" s="72"/>
      <c r="K127" s="78"/>
      <c r="L127" s="80"/>
      <c r="M127" s="78"/>
    </row>
    <row r="128" spans="1:13" ht="18.600000000000001" customHeight="1" x14ac:dyDescent="0.4">
      <c r="A128" s="104" t="s">
        <v>165</v>
      </c>
      <c r="B128" s="84"/>
      <c r="C128" s="76"/>
      <c r="D128" s="76"/>
      <c r="E128" s="106"/>
      <c r="F128" s="107"/>
      <c r="G128" s="108"/>
      <c r="H128" s="107"/>
      <c r="I128" s="108"/>
      <c r="J128" s="107"/>
      <c r="K128" s="108"/>
      <c r="L128" s="107"/>
      <c r="M128" s="108"/>
    </row>
    <row r="129" spans="1:13" ht="6" customHeight="1" x14ac:dyDescent="0.4">
      <c r="A129" s="72"/>
      <c r="B129" s="76"/>
      <c r="C129" s="72"/>
      <c r="D129" s="84"/>
      <c r="E129" s="73"/>
      <c r="F129" s="72"/>
      <c r="G129" s="78"/>
      <c r="H129" s="80"/>
      <c r="I129" s="78"/>
      <c r="J129" s="72"/>
      <c r="K129" s="78"/>
      <c r="L129" s="80"/>
      <c r="M129" s="78"/>
    </row>
    <row r="130" spans="1:13" ht="18.600000000000001" customHeight="1" x14ac:dyDescent="0.4">
      <c r="A130" s="76" t="s">
        <v>166</v>
      </c>
      <c r="B130" s="84"/>
      <c r="C130" s="76"/>
      <c r="D130" s="76"/>
      <c r="E130" s="106"/>
      <c r="F130" s="107"/>
      <c r="G130" s="108">
        <v>587606429</v>
      </c>
      <c r="H130" s="107"/>
      <c r="I130" s="108">
        <v>488388864</v>
      </c>
      <c r="J130" s="107"/>
      <c r="K130" s="108">
        <v>6821285</v>
      </c>
      <c r="L130" s="107"/>
      <c r="M130" s="108">
        <v>14055370</v>
      </c>
    </row>
    <row r="131" spans="1:13" ht="18.600000000000001" customHeight="1" x14ac:dyDescent="0.4">
      <c r="A131" s="76" t="s">
        <v>167</v>
      </c>
      <c r="B131" s="84"/>
      <c r="C131" s="76"/>
      <c r="D131" s="76"/>
      <c r="E131" s="106"/>
      <c r="F131" s="107"/>
      <c r="G131" s="108">
        <v>222908648</v>
      </c>
      <c r="H131" s="107"/>
      <c r="I131" s="108">
        <v>623673110</v>
      </c>
      <c r="J131" s="107"/>
      <c r="K131" s="108">
        <v>0</v>
      </c>
      <c r="L131" s="107"/>
      <c r="M131" s="108">
        <v>0</v>
      </c>
    </row>
    <row r="132" spans="1:13" ht="18.600000000000001" customHeight="1" x14ac:dyDescent="0.4">
      <c r="A132" s="72" t="s">
        <v>224</v>
      </c>
      <c r="B132" s="72"/>
      <c r="C132" s="72"/>
      <c r="D132" s="72"/>
      <c r="E132" s="79"/>
      <c r="F132" s="72"/>
      <c r="G132" s="109">
        <v>7940235.2959342459</v>
      </c>
      <c r="H132" s="110"/>
      <c r="I132" s="109">
        <v>354654847</v>
      </c>
      <c r="J132" s="110"/>
      <c r="K132" s="109">
        <v>7940235.2959342459</v>
      </c>
      <c r="L132" s="110"/>
      <c r="M132" s="109">
        <v>0</v>
      </c>
    </row>
    <row r="133" spans="1:13" ht="18.600000000000001" customHeight="1" x14ac:dyDescent="0.4">
      <c r="A133" s="72" t="s">
        <v>240</v>
      </c>
      <c r="B133" s="72"/>
      <c r="C133" s="72"/>
      <c r="D133" s="72"/>
      <c r="E133" s="79"/>
      <c r="F133" s="72"/>
      <c r="G133" s="109"/>
      <c r="H133" s="110"/>
      <c r="I133" s="109"/>
      <c r="J133" s="110"/>
      <c r="K133" s="109"/>
      <c r="L133" s="110"/>
      <c r="M133" s="109"/>
    </row>
    <row r="134" spans="1:13" ht="18.600000000000001" customHeight="1" x14ac:dyDescent="0.4">
      <c r="A134" s="72"/>
      <c r="B134" s="72" t="s">
        <v>241</v>
      </c>
      <c r="C134" s="72"/>
      <c r="D134" s="72"/>
      <c r="E134" s="79">
        <v>15</v>
      </c>
      <c r="F134" s="72"/>
      <c r="G134" s="109">
        <v>94485529</v>
      </c>
      <c r="H134" s="110"/>
      <c r="I134" s="109">
        <v>0</v>
      </c>
      <c r="J134" s="110"/>
      <c r="K134" s="109">
        <v>21874465.002144873</v>
      </c>
      <c r="L134" s="110"/>
      <c r="M134" s="109">
        <v>0</v>
      </c>
    </row>
    <row r="135" spans="1:13" ht="18.600000000000001" customHeight="1" x14ac:dyDescent="0.4">
      <c r="A135" s="72" t="s">
        <v>243</v>
      </c>
      <c r="B135" s="72"/>
      <c r="C135" s="72"/>
      <c r="D135" s="72"/>
      <c r="E135" s="79"/>
      <c r="F135" s="72"/>
      <c r="G135" s="109"/>
      <c r="H135" s="110"/>
      <c r="I135" s="109"/>
      <c r="J135" s="110"/>
      <c r="K135" s="109"/>
      <c r="L135" s="110"/>
      <c r="M135" s="109"/>
    </row>
    <row r="136" spans="1:13" ht="18.600000000000001" customHeight="1" x14ac:dyDescent="0.4">
      <c r="A136" s="72"/>
      <c r="B136" s="72" t="s">
        <v>18</v>
      </c>
      <c r="C136" s="72"/>
      <c r="D136" s="72"/>
      <c r="E136" s="79">
        <v>11</v>
      </c>
      <c r="F136" s="72"/>
      <c r="G136" s="109">
        <v>10643321</v>
      </c>
      <c r="H136" s="110"/>
      <c r="I136" s="109">
        <v>105027529</v>
      </c>
      <c r="J136" s="110"/>
      <c r="K136" s="109">
        <v>0</v>
      </c>
      <c r="L136" s="110"/>
      <c r="M136" s="109">
        <v>0</v>
      </c>
    </row>
    <row r="137" spans="1:13" ht="18.600000000000001" customHeight="1" x14ac:dyDescent="0.4">
      <c r="A137" s="72" t="s">
        <v>242</v>
      </c>
      <c r="B137" s="72"/>
      <c r="C137" s="72"/>
      <c r="D137" s="72"/>
      <c r="E137" s="79"/>
      <c r="F137" s="72"/>
      <c r="G137" s="109">
        <v>43963512</v>
      </c>
      <c r="H137" s="110"/>
      <c r="I137" s="109">
        <v>3570371</v>
      </c>
      <c r="J137" s="110"/>
      <c r="K137" s="109">
        <v>0</v>
      </c>
      <c r="L137" s="110"/>
      <c r="M137" s="109">
        <v>0</v>
      </c>
    </row>
    <row r="138" spans="1:13" ht="18.600000000000001" customHeight="1" x14ac:dyDescent="0.4">
      <c r="A138" s="72" t="s">
        <v>168</v>
      </c>
      <c r="B138" s="72"/>
      <c r="C138" s="72"/>
      <c r="D138" s="72"/>
      <c r="E138" s="79">
        <v>20</v>
      </c>
      <c r="F138" s="72"/>
      <c r="G138" s="109">
        <v>31383077</v>
      </c>
      <c r="H138" s="110"/>
      <c r="I138" s="109">
        <v>69037900</v>
      </c>
      <c r="J138" s="110"/>
      <c r="K138" s="109">
        <v>0</v>
      </c>
      <c r="L138" s="110"/>
      <c r="M138" s="109">
        <v>0</v>
      </c>
    </row>
    <row r="139" spans="1:13" ht="18.75" x14ac:dyDescent="0.4">
      <c r="A139" s="2" t="s">
        <v>215</v>
      </c>
      <c r="B139" s="2"/>
      <c r="C139" s="2"/>
      <c r="D139" s="2"/>
      <c r="E139" s="79"/>
      <c r="F139" s="72"/>
      <c r="G139" s="111"/>
      <c r="H139" s="110"/>
      <c r="I139" s="111"/>
      <c r="J139" s="110"/>
      <c r="K139" s="111"/>
      <c r="L139" s="110"/>
      <c r="M139" s="111"/>
    </row>
    <row r="140" spans="1:13" ht="18.75" x14ac:dyDescent="0.4">
      <c r="A140" s="2"/>
      <c r="B140" s="2" t="s">
        <v>216</v>
      </c>
      <c r="C140" s="2"/>
      <c r="D140" s="2"/>
      <c r="E140" s="79"/>
      <c r="F140" s="72"/>
      <c r="G140" s="111">
        <v>0</v>
      </c>
      <c r="H140" s="110"/>
      <c r="I140" s="111">
        <v>0</v>
      </c>
      <c r="J140" s="110"/>
      <c r="K140" s="111">
        <v>0</v>
      </c>
      <c r="L140" s="110"/>
      <c r="M140" s="111">
        <v>7824806367</v>
      </c>
    </row>
    <row r="141" spans="1:13" ht="16.5" customHeight="1" x14ac:dyDescent="0.4">
      <c r="A141" s="2"/>
      <c r="B141" s="2"/>
      <c r="C141" s="2"/>
      <c r="D141" s="2"/>
      <c r="E141" s="79"/>
      <c r="F141" s="72"/>
      <c r="G141" s="111"/>
      <c r="H141" s="110"/>
      <c r="I141" s="111"/>
      <c r="J141" s="110"/>
      <c r="K141" s="111"/>
      <c r="L141" s="110"/>
      <c r="M141" s="111"/>
    </row>
    <row r="142" spans="1:13" ht="16.5" customHeight="1" x14ac:dyDescent="0.4">
      <c r="A142" s="2"/>
      <c r="B142" s="2"/>
      <c r="C142" s="2"/>
      <c r="D142" s="2"/>
      <c r="E142" s="79"/>
      <c r="F142" s="72"/>
      <c r="G142" s="111"/>
      <c r="H142" s="110"/>
      <c r="I142" s="111"/>
      <c r="J142" s="110"/>
      <c r="K142" s="111"/>
      <c r="L142" s="110"/>
      <c r="M142" s="111"/>
    </row>
    <row r="143" spans="1:13" ht="16.5" customHeight="1" x14ac:dyDescent="0.4">
      <c r="A143" s="2"/>
      <c r="B143" s="2"/>
      <c r="C143" s="2"/>
      <c r="D143" s="2"/>
      <c r="E143" s="79"/>
      <c r="F143" s="72"/>
      <c r="G143" s="111"/>
      <c r="H143" s="110"/>
      <c r="I143" s="111"/>
      <c r="J143" s="110"/>
      <c r="K143" s="111"/>
      <c r="L143" s="110"/>
      <c r="M143" s="111"/>
    </row>
    <row r="144" spans="1:13" ht="18.75" x14ac:dyDescent="0.4">
      <c r="A144" s="2"/>
      <c r="B144" s="2"/>
      <c r="C144" s="2"/>
      <c r="D144" s="2"/>
      <c r="E144" s="79"/>
      <c r="F144" s="72"/>
      <c r="G144" s="111"/>
      <c r="H144" s="110"/>
      <c r="I144" s="111"/>
      <c r="J144" s="110"/>
      <c r="K144" s="111"/>
      <c r="L144" s="110"/>
      <c r="M144" s="111"/>
    </row>
    <row r="145" spans="1:13" ht="21.95" customHeight="1" x14ac:dyDescent="0.4">
      <c r="A145" s="38" t="s">
        <v>24</v>
      </c>
      <c r="B145" s="81"/>
      <c r="C145" s="81"/>
      <c r="D145" s="81"/>
      <c r="E145" s="81"/>
      <c r="F145" s="81"/>
      <c r="G145" s="82"/>
      <c r="H145" s="82"/>
      <c r="I145" s="82"/>
      <c r="J145" s="82"/>
      <c r="K145" s="82"/>
      <c r="L145" s="82"/>
      <c r="M145" s="82"/>
    </row>
  </sheetData>
  <mergeCells count="6">
    <mergeCell ref="G5:I5"/>
    <mergeCell ref="K5:M5"/>
    <mergeCell ref="G56:I56"/>
    <mergeCell ref="K56:M56"/>
    <mergeCell ref="G99:I99"/>
    <mergeCell ref="K99:M99"/>
  </mergeCells>
  <pageMargins left="0.8" right="0.5" top="0.5" bottom="0.6" header="0.49" footer="0.4"/>
  <pageSetup paperSize="9" scale="85" firstPageNumber="13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1" max="12" man="1"/>
    <brk id="94" max="12" man="1"/>
  </rowBreaks>
  <ignoredErrors>
    <ignoredError sqref="E15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4b83a7-a888-429b-9425-84872e78e811">
      <Terms xmlns="http://schemas.microsoft.com/office/infopath/2007/PartnerControls"/>
    </lcf76f155ced4ddcb4097134ff3c332f>
    <TaxCatchAll xmlns="942c356a-33a1-4c27-910d-a9cd10ffb10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5FE4F298F79C48BCCE07A3BD6209A5" ma:contentTypeVersion="12" ma:contentTypeDescription="Create a new document." ma:contentTypeScope="" ma:versionID="26dbd42957500de8f1f9f0aff4aea05f">
  <xsd:schema xmlns:xsd="http://www.w3.org/2001/XMLSchema" xmlns:xs="http://www.w3.org/2001/XMLSchema" xmlns:p="http://schemas.microsoft.com/office/2006/metadata/properties" xmlns:ns2="4a4b83a7-a888-429b-9425-84872e78e811" xmlns:ns3="942c356a-33a1-4c27-910d-a9cd10ffb101" targetNamespace="http://schemas.microsoft.com/office/2006/metadata/properties" ma:root="true" ma:fieldsID="72ad2ecb8c5fa48d48297251b0f24b1b" ns2:_="" ns3:_="">
    <xsd:import namespace="4a4b83a7-a888-429b-9425-84872e78e811"/>
    <xsd:import namespace="942c356a-33a1-4c27-910d-a9cd10ffb1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4b83a7-a888-429b-9425-84872e78e8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2c356a-33a1-4c27-910d-a9cd10ffb1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a88cd69-8927-4ba7-a38e-76d35dcd1fb1}" ma:internalName="TaxCatchAll" ma:showField="CatchAllData" ma:web="942c356a-33a1-4c27-910d-a9cd10ffb1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A96DC3-38C5-4FDE-B616-6481FD303FA7}">
  <ds:schemaRefs>
    <ds:schemaRef ds:uri="http://schemas.openxmlformats.org/package/2006/metadata/core-properties"/>
    <ds:schemaRef ds:uri="http://schemas.microsoft.com/office/2006/metadata/properties"/>
    <ds:schemaRef ds:uri="942c356a-33a1-4c27-910d-a9cd10ffb101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4a4b83a7-a888-429b-9425-84872e78e811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02C279D-E112-4C53-9432-C7BC68C0F6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4b83a7-a888-429b-9425-84872e78e811"/>
    <ds:schemaRef ds:uri="942c356a-33a1-4c27-910d-a9cd10ffb1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967BE7-F8AA-41B9-AAF4-183DD52195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6-8</vt:lpstr>
      <vt:lpstr>9-10</vt:lpstr>
      <vt:lpstr>11</vt:lpstr>
      <vt:lpstr>12</vt:lpstr>
      <vt:lpstr>13-15</vt:lpstr>
      <vt:lpstr>'13-15'!Print_Area</vt:lpstr>
      <vt:lpstr>'6-8'!Print_Area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Aree Tansutthiwong</cp:lastModifiedBy>
  <cp:lastPrinted>2026-02-25T12:44:08Z</cp:lastPrinted>
  <dcterms:created xsi:type="dcterms:W3CDTF">2016-09-01T08:36:04Z</dcterms:created>
  <dcterms:modified xsi:type="dcterms:W3CDTF">2026-02-25T12:44:16Z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0x010100015FE4F298F79C48BCCE07A3BD6209A5</vt:lpwstr>
  </property>
  <property fmtid="{D5CDD505-2E9C-101B-9397-08002B2CF9AE}" pid="3" name="MediaServiceImageTags">
    <vt:lpwstr/>
  </property>
</Properties>
</file>