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CD\WHA Corporation Co.,Ltd\WHA Corporation 2025\Q3 2025\FS Draft Q3 2025\File Elcid\"/>
    </mc:Choice>
  </mc:AlternateContent>
  <xr:revisionPtr revIDLastSave="0" documentId="13_ncr:1_{30D61887-62A9-4883-97F2-98EED7E4FB29}" xr6:coauthVersionLast="47" xr6:coauthVersionMax="47" xr10:uidLastSave="{00000000-0000-0000-0000-000000000000}"/>
  <bookViews>
    <workbookView xWindow="-120" yWindow="-120" windowWidth="29040" windowHeight="15840" xr2:uid="{C6FD0F13-AAC4-494D-81CB-6D384D1E5D73}"/>
  </bookViews>
  <sheets>
    <sheet name="2-4" sheetId="9" r:id="rId1"/>
    <sheet name="5-6 (3M)" sheetId="11" r:id="rId2"/>
    <sheet name="7-8 (9M)" sheetId="15" r:id="rId3"/>
    <sheet name="9" sheetId="12" r:id="rId4"/>
    <sheet name="10" sheetId="13" r:id="rId5"/>
    <sheet name="11-13" sheetId="14" r:id="rId6"/>
  </sheets>
  <definedNames>
    <definedName name="_xlnm.Print_Area" localSheetId="4">'10'!$A$1:$U$30</definedName>
    <definedName name="_xlnm.Print_Area" localSheetId="5">'11-13'!$A$1:$M$150</definedName>
    <definedName name="_xlnm.Print_Area" localSheetId="0">'2-4'!$A$1:$M$143</definedName>
    <definedName name="_xlnm.Print_Area" localSheetId="3">'9'!$A$1:$AE$39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8" i="13" l="1"/>
  <c r="U21" i="13" l="1"/>
  <c r="AA26" i="12"/>
  <c r="AE26" i="12" s="1"/>
  <c r="AA23" i="12"/>
  <c r="AE23" i="12" s="1"/>
  <c r="AA18" i="12"/>
  <c r="AA16" i="12"/>
  <c r="AA15" i="12"/>
  <c r="AA19" i="12"/>
  <c r="U15" i="13" l="1"/>
  <c r="G21" i="12"/>
  <c r="I21" i="12"/>
  <c r="K21" i="12"/>
  <c r="M21" i="12"/>
  <c r="O21" i="12"/>
  <c r="Q21" i="12"/>
  <c r="S21" i="12"/>
  <c r="U21" i="12"/>
  <c r="W21" i="12"/>
  <c r="Y21" i="12"/>
  <c r="AC21" i="12"/>
  <c r="AE18" i="12"/>
  <c r="AE16" i="12"/>
  <c r="I73" i="15"/>
  <c r="I67" i="15"/>
  <c r="M73" i="15"/>
  <c r="M67" i="15"/>
  <c r="I48" i="15"/>
  <c r="I39" i="15"/>
  <c r="I16" i="15"/>
  <c r="I24" i="15" s="1"/>
  <c r="I27" i="15" s="1"/>
  <c r="M48" i="15"/>
  <c r="M39" i="15"/>
  <c r="M16" i="15"/>
  <c r="M24" i="15" s="1"/>
  <c r="M27" i="15" s="1"/>
  <c r="A3" i="14"/>
  <c r="A3" i="13"/>
  <c r="A3" i="12"/>
  <c r="K73" i="15"/>
  <c r="K67" i="15"/>
  <c r="A57" i="15"/>
  <c r="K48" i="15"/>
  <c r="I50" i="15" l="1"/>
  <c r="I52" i="15" s="1"/>
  <c r="M50" i="15"/>
  <c r="M52" i="15" s="1"/>
  <c r="K39" i="15"/>
  <c r="K50" i="15" s="1"/>
  <c r="K16" i="15"/>
  <c r="K24" i="15" s="1"/>
  <c r="K27" i="15" l="1"/>
  <c r="K52" i="15" s="1"/>
  <c r="K42" i="14"/>
  <c r="K49" i="14" s="1"/>
  <c r="U20" i="13"/>
  <c r="AE19" i="12"/>
  <c r="M72" i="11"/>
  <c r="M66" i="11"/>
  <c r="M47" i="11"/>
  <c r="M38" i="11"/>
  <c r="M16" i="11"/>
  <c r="M24" i="11" s="1"/>
  <c r="M27" i="11" s="1"/>
  <c r="I72" i="11"/>
  <c r="I66" i="11"/>
  <c r="I47" i="11"/>
  <c r="I38" i="11"/>
  <c r="I16" i="11"/>
  <c r="AE15" i="12"/>
  <c r="U22" i="13"/>
  <c r="S24" i="13"/>
  <c r="K24" i="13"/>
  <c r="G24" i="13"/>
  <c r="Q24" i="13"/>
  <c r="O24" i="13"/>
  <c r="M24" i="13"/>
  <c r="I24" i="13"/>
  <c r="U16" i="13"/>
  <c r="U14" i="13"/>
  <c r="S18" i="13"/>
  <c r="O18" i="13"/>
  <c r="M18" i="13"/>
  <c r="K18" i="13"/>
  <c r="I18" i="13"/>
  <c r="G18" i="13"/>
  <c r="M42" i="14"/>
  <c r="M49" i="14" s="1"/>
  <c r="M85" i="14"/>
  <c r="M121" i="14"/>
  <c r="I121" i="14"/>
  <c r="I85" i="14"/>
  <c r="I42" i="14"/>
  <c r="I49" i="14" s="1"/>
  <c r="K121" i="14"/>
  <c r="A100" i="14"/>
  <c r="K85" i="14"/>
  <c r="A54" i="14"/>
  <c r="Y29" i="12"/>
  <c r="M29" i="12"/>
  <c r="K29" i="12"/>
  <c r="I29" i="12"/>
  <c r="G29" i="12"/>
  <c r="A56" i="11"/>
  <c r="K47" i="11"/>
  <c r="K38" i="11"/>
  <c r="K16" i="11"/>
  <c r="K24" i="11" s="1"/>
  <c r="K27" i="11" s="1"/>
  <c r="K66" i="11" s="1"/>
  <c r="M128" i="9"/>
  <c r="M131" i="9" s="1"/>
  <c r="K128" i="9"/>
  <c r="K131" i="9" s="1"/>
  <c r="I128" i="9"/>
  <c r="I131" i="9" s="1"/>
  <c r="A102" i="9"/>
  <c r="M92" i="9"/>
  <c r="K92" i="9"/>
  <c r="I92" i="9"/>
  <c r="M78" i="9"/>
  <c r="K78" i="9"/>
  <c r="I78" i="9"/>
  <c r="A54" i="9"/>
  <c r="M43" i="9"/>
  <c r="K43" i="9"/>
  <c r="I43" i="9"/>
  <c r="M24" i="9"/>
  <c r="K24" i="9"/>
  <c r="I24" i="9"/>
  <c r="I24" i="11" l="1"/>
  <c r="I27" i="11" s="1"/>
  <c r="M45" i="9"/>
  <c r="I45" i="9"/>
  <c r="I94" i="9"/>
  <c r="I133" i="9" s="1"/>
  <c r="M94" i="9"/>
  <c r="M133" i="9" s="1"/>
  <c r="U24" i="13"/>
  <c r="K49" i="11"/>
  <c r="K51" i="11" s="1"/>
  <c r="K72" i="11" s="1"/>
  <c r="U18" i="13"/>
  <c r="K123" i="14"/>
  <c r="K128" i="14" s="1"/>
  <c r="M123" i="14"/>
  <c r="M128" i="14" s="1"/>
  <c r="I123" i="14"/>
  <c r="I128" i="14" s="1"/>
  <c r="AE21" i="12"/>
  <c r="AA21" i="12"/>
  <c r="M49" i="11"/>
  <c r="M51" i="11" s="1"/>
  <c r="I49" i="11"/>
  <c r="K94" i="9"/>
  <c r="K133" i="9" s="1"/>
  <c r="K45" i="9"/>
  <c r="I51" i="11" l="1"/>
  <c r="AC29" i="12"/>
  <c r="S29" i="12" l="1"/>
  <c r="G39" i="15" l="1"/>
  <c r="U29" i="12" l="1"/>
  <c r="G38" i="11" l="1"/>
  <c r="W29" i="12" l="1"/>
  <c r="AA24" i="12" l="1"/>
  <c r="AE24" i="12" l="1"/>
  <c r="G48" i="15" l="1"/>
  <c r="G50" i="15" s="1"/>
  <c r="Q29" i="12" l="1"/>
  <c r="G47" i="11" l="1"/>
  <c r="G49" i="11" s="1"/>
  <c r="G121" i="14" l="1"/>
  <c r="G85" i="14" l="1"/>
  <c r="G43" i="9" l="1"/>
  <c r="G92" i="9" l="1"/>
  <c r="G78" i="9" l="1"/>
  <c r="G94" i="9" s="1"/>
  <c r="G24" i="9" l="1"/>
  <c r="G45" i="9" s="1"/>
  <c r="G16" i="15" l="1"/>
  <c r="G24" i="15" s="1"/>
  <c r="G27" i="15" s="1"/>
  <c r="G52" i="15" s="1"/>
  <c r="G16" i="11" l="1"/>
  <c r="G24" i="11" s="1"/>
  <c r="G27" i="11" s="1"/>
  <c r="G51" i="11" s="1"/>
  <c r="G42" i="14"/>
  <c r="G49" i="14" s="1"/>
  <c r="G123" i="14" s="1"/>
  <c r="G128" i="14" s="1"/>
  <c r="G67" i="15" l="1"/>
  <c r="G73" i="15"/>
  <c r="AA27" i="12" l="1"/>
  <c r="O29" i="12"/>
  <c r="G66" i="11"/>
  <c r="G72" i="11"/>
  <c r="AE27" i="12" l="1"/>
  <c r="AE29" i="12" s="1"/>
  <c r="AA29" i="12"/>
  <c r="G128" i="9"/>
  <c r="G131" i="9" s="1"/>
  <c r="G133" i="9" s="1"/>
</calcChain>
</file>

<file path=xl/sharedStrings.xml><?xml version="1.0" encoding="utf-8"?>
<sst xmlns="http://schemas.openxmlformats.org/spreadsheetml/2006/main" count="542" uniqueCount="265">
  <si>
    <t>บริษัท ดับบลิวเอชเอ คอร์ปอเรชั่น จำกัด (มหาชน)</t>
  </si>
  <si>
    <t>งบฐานะการเงิน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</si>
  <si>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</si>
  <si>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</si>
  <si>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</si>
  <si>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</si>
  <si>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31 ธันวาคม</t>
  </si>
  <si>
    <t>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</si>
  <si>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</si>
  <si>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</si>
  <si>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</si>
  <si>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</si>
  <si>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</si>
  <si>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สุทธิ</t>
  </si>
  <si>
    <t>เงินให้กู้ระยะสั้นแก่กิจการที่เกี่ยวข้องกัน</t>
  </si>
  <si>
    <t>สินทรัพย์อนุพันธ์ทางการเงิน</t>
  </si>
  <si>
    <t>สินทรัพย์ทางการเงินที่วัดมูลค่าด้วย</t>
  </si>
  <si>
    <t>วิธีราคาทุนตัดจำหน่าย</t>
  </si>
  <si>
    <t>ต้นทุนการพัฒนาอสังหาริมทรัพย์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</si>
  <si>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</si>
  <si>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</si>
  <si>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</si>
  <si>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มูลค่ายุติธรรมผ่านกำไรหรือขาดทุน</t>
  </si>
  <si>
    <t>เงินให้กู้ระยะยาวแก่กิจการที่เกี่ยวข้องกัน</t>
  </si>
  <si>
    <t>มูลค่ายุติธรรมผ่านกำไรขาดทุนเบ็ดเสร็จอื่น</t>
  </si>
  <si>
    <t>เงินลงทุนในบริษัทย่อย</t>
  </si>
  <si>
    <t>ส่วนได้เสียในการร่วมค้า สุทธิ</t>
  </si>
  <si>
    <t>อสังหาริมทรัพย์เพื่อการลงทุน สุทธิ</t>
  </si>
  <si>
    <t>ที่ดิน อาคาร และอุปกรณ์ สุทธิ</t>
  </si>
  <si>
    <t>สินทรัพย์ไม่มีตัวตน</t>
  </si>
  <si>
    <t>ค่าความนิยม</t>
  </si>
  <si>
    <t>สินทรัพย์ภาษีเงินได้รอการตัดบัญชี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</si>
  <si>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</si>
  <si>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</si>
  <si>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</si>
  <si>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 _________________________________            กรรมการ  _________________________________ </t>
  </si>
  <si>
    <t>หนี้สินและส่วนของเจ้าของ</t>
  </si>
  <si>
    <t>หนี้สินหมุนเวียน</t>
  </si>
  <si>
    <t>หนี้สินอนุพันธ์ทางการเงิน</t>
  </si>
  <si>
    <t>เงินกู้ระยะสั้นจากกิจการที่เกี่ยวข้องกัน</t>
  </si>
  <si>
    <t>เจ้าหนี้การค้าและเจ้าหนี้หมุนเวียนอื่น</t>
  </si>
  <si>
    <t>เงินกู้ระยะยาวที่ถึงกำหนดชำระภายในหนึ่งปี สุทธิ</t>
  </si>
  <si>
    <t>หุ้นกู้ที่ถึงกำหนดชำระภายในหนึ่งปี สุทธิ</t>
  </si>
  <si>
    <t>รายได้รอการตัดบัญชีที่ถึงกำหนด</t>
  </si>
  <si>
    <t>ชำระภายในหนึ่งปี</t>
  </si>
  <si>
    <t>ภาษีเงินได้นิติบุคคลค้างจ่าย</t>
  </si>
  <si>
    <t>หนี้สินตามสัญญาเช่าส่วนที่ถึงกำหนด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</si>
  <si>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</si>
  <si>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</si>
  <si>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</si>
  <si>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เงินกู้ระยะยาว สุทธิ</t>
  </si>
  <si>
    <t>หุ้นกู้ สุทธิ</t>
  </si>
  <si>
    <t>รายได้รอการตัดบัญชี</t>
  </si>
  <si>
    <t>หนี้สินตามสัญญาเช่า</t>
  </si>
  <si>
    <t>หนี้สินภาษีเงินได้รอการตัดบัญชี สุทธิ</t>
  </si>
  <si>
    <t>เงินมัดจำจากสัญญาเช่าระยะยาว</t>
  </si>
  <si>
    <t>ภาระผูกพันผลประโยชน์พนักงาน</t>
  </si>
  <si>
    <t>สิ่งตอบแทนที่จะจ่ายในอนาคตจากการซื้อธุรกิจ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</si>
  <si>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</si>
  <si>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</si>
  <si>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</si>
  <si>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</si>
  <si>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</si>
  <si>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>ทุนเรือนหุ้น</t>
  </si>
  <si>
    <t>ทุนจดทะเบียน</t>
  </si>
  <si>
    <t>หุ้นสามัญ จำนวน 15,677,730,186 หุ้น</t>
  </si>
  <si>
    <t>มูลค่าที่ตราไว้ หุ้นละ 0.10 บาท</t>
  </si>
  <si>
    <t>ทุนที่ออกและชำระแล้ว</t>
  </si>
  <si>
    <t xml:space="preserve">หุ้นสามัญ จำนวน 14,946,834,679 หุ้น </t>
  </si>
  <si>
    <t>มูลค่าที่ได้รับชำระแล้ว หุ้นละ 0.10 บาท</t>
  </si>
  <si>
    <t>ส่วนเกินมูลค่าหุ้นสามัญ</t>
  </si>
  <si>
    <t>ส่วนเกินทุนจากการแลกหุ้น</t>
  </si>
  <si>
    <t>กำไรสะสม</t>
  </si>
  <si>
    <t>จัดสรรแล้ว - ทุนสำรองตามกฎหมาย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</si>
  <si>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</si>
  <si>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</si>
  <si>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</si>
  <si>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</si>
  <si>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</si>
  <si>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</si>
  <si>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เงินลงทุนในบริษัทร่วม</t>
  </si>
  <si>
    <t>เงินกู้ระยะสั้น สุทธิ</t>
  </si>
  <si>
    <t>พ.ศ. 2568</t>
  </si>
  <si>
    <t>งบกำไรขาดทุนเบ็ดเสร็จ (ยังไม่ได้ตรวจสอบ)</t>
  </si>
  <si>
    <t>รายได้จากการให้เช่าและบริการ</t>
  </si>
  <si>
    <t>รายได้จากการขายอสังหาริมทรัพย์</t>
  </si>
  <si>
    <t>รายได้จากการขายสินค้า</t>
  </si>
  <si>
    <t>ต้นทุนจากการให้เช่าและบริการ</t>
  </si>
  <si>
    <t>ต้นทุนจากการขายอสังหาริมทรัพย์</t>
  </si>
  <si>
    <t>ต้นทุนจากการขายสินค้า</t>
  </si>
  <si>
    <t>กำไรขั้นต้น</t>
  </si>
  <si>
    <t>ค่าใช้จ่ายในการขาย</t>
  </si>
  <si>
    <t>ค่าใช้จ่ายในการบริหาร</t>
  </si>
  <si>
    <t>ต้นทุนทางการเงิน</t>
  </si>
  <si>
    <t>ส่วนแบ่งกำไรจากบริษัทร่วมและการร่วมค้า</t>
  </si>
  <si>
    <t>กำไรขาดทุนเบ็ดเสร็จอื่น</t>
  </si>
  <si>
    <t>รายการที่จะไม่จัดประเภทรายการใหม่เข้าไปไว้</t>
  </si>
  <si>
    <t>ในกำไรหรือขาดทุนในภายหลัง</t>
  </si>
  <si>
    <t>การเปลี่ยนแปลงในมูลค่ายุติธรรมของสินทรัพย์ทางการเงิน</t>
  </si>
  <si>
    <t>ที่วัดมูลค่าด้วยมูลค่ายุติธรรมผ่านกำไรขาดทุนเบ็ดเสร็จอื่น</t>
  </si>
  <si>
    <t>ภาษีเงินได้ของรายการที่จะไม่จัดประเภทรายการ</t>
  </si>
  <si>
    <t>ใหม่เข้าไปไว้ในกำไรหรือขาดทุนในภายหลัง</t>
  </si>
  <si>
    <t>รวมรายการที่จะไม่จัดประเภทรายการใหม่</t>
  </si>
  <si>
    <t>เข้าไปไว้ในกำไรหรือขาดทุนในภายหลัง</t>
  </si>
  <si>
    <t>รายการที่จะจัดประเภทรายการใหม่เข้าไปไว้</t>
  </si>
  <si>
    <t>ผลต่างของอัตราแลกเปลี่ยนจากการแปลงค่างบการเงิน</t>
  </si>
  <si>
    <t>บริษัทร่วมและการร่วมค้าตามวิธีส่วนได้เสีย</t>
  </si>
  <si>
    <t>รวมรายการที่จะจัดประเภทรายการใหม่</t>
  </si>
  <si>
    <t>กำไร (ขาดทุน) เบ็ดเสร็จรวมสำหรับรอบระยะเวลา</t>
  </si>
  <si>
    <t>ส่วนของผู้เป็นเจ้าของของบริษัทใหญ่</t>
  </si>
  <si>
    <t>ส่วนของส่วนได้เสียที่ไม่มีอำนาจควบคุม</t>
  </si>
  <si>
    <t>งบการเปลี่ยนแปลงส่วนของเจ้าของ (ยังไม่ได้ตรวจสอบ)</t>
  </si>
  <si>
    <t>การวัดมูลค่าใหม่</t>
  </si>
  <si>
    <t>การวัดมูลค่าสินทรัพย์</t>
  </si>
  <si>
    <t>การเปลี่ยนแปลง</t>
  </si>
  <si>
    <t>รวม</t>
  </si>
  <si>
    <t>จัดสรรแล้ว -</t>
  </si>
  <si>
    <t>ของภาระผูกพัน</t>
  </si>
  <si>
    <t>ทางการเงินด้วย</t>
  </si>
  <si>
    <t>เบ็ดเสร็จอื่นของ</t>
  </si>
  <si>
    <t>ส่วนได้เสีย</t>
  </si>
  <si>
    <t>ส่วนของผู้เป็น</t>
  </si>
  <si>
    <t>ทุนที่ออกและ</t>
  </si>
  <si>
    <t>ส่วนเกินมูลค่า</t>
  </si>
  <si>
    <t>ส่วนเกินทุน</t>
  </si>
  <si>
    <t>ทุนสำรองตาม</t>
  </si>
  <si>
    <t>การแปลงค่า</t>
  </si>
  <si>
    <t>ผลประโยชน์</t>
  </si>
  <si>
    <t>มูลค่ายุติธรรมผ่าน</t>
  </si>
  <si>
    <t>บริษัทร่วมและ</t>
  </si>
  <si>
    <t>ของบริษัทใหญ่</t>
  </si>
  <si>
    <t>เจ้าของของ</t>
  </si>
  <si>
    <t>ที่ไม่มีอำนาจ</t>
  </si>
  <si>
    <t>รวมส่วนของ</t>
  </si>
  <si>
    <t>ชำระแล้ว</t>
  </si>
  <si>
    <t>หุ้นสามัญ</t>
  </si>
  <si>
    <t>จากการแลกหุ้น</t>
  </si>
  <si>
    <t>กฎหมาย</t>
  </si>
  <si>
    <t>งบการเงิน</t>
  </si>
  <si>
    <t>พนักงาน</t>
  </si>
  <si>
    <t>การร่วมค้า</t>
  </si>
  <si>
    <t>ในบริษัทย่อย</t>
  </si>
  <si>
    <t>บริษัทใหญ่</t>
  </si>
  <si>
    <t>ควบคุม</t>
  </si>
  <si>
    <t>เจ้าของ</t>
  </si>
  <si>
    <t>เงินปันผลจ่ายจากบริษัทย่อยแก่</t>
  </si>
  <si>
    <t>ยอดคงเหลือ ณ ต้นรอบระยะเวลา พ.ศ. 2567</t>
  </si>
  <si>
    <t>ยอดคงเหลือ ณ สิ้นรอบระยะเวลา พ.ศ. 2567</t>
  </si>
  <si>
    <t>ผลประโยชน์พนักงาน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</si>
  <si>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</si>
  <si>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</si>
  <si>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</si>
  <si>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 xml:space="preserve">ค่าเสื่อมราคา </t>
  </si>
  <si>
    <t xml:space="preserve">ค่าตัดจำหน่าย </t>
  </si>
  <si>
    <t>ที่วัดมูลค่าด้วยมูลค่ายุติธรรมผ่านกำไรหรือขาดทุน</t>
  </si>
  <si>
    <t>กำไรจากการจำหน่ายเงินลงทุนในกิจการร่วมค้า</t>
  </si>
  <si>
    <t>รายได้ดอกเบี้ย</t>
  </si>
  <si>
    <t>รายได้เงินปันผล</t>
  </si>
  <si>
    <t>การเปลี่ยนแปลงของสินทรัพย์และหนี้สินในการดำเนินงาน</t>
  </si>
  <si>
    <t>ลูกหนี้การค้าและลูกหนี้หมุนเวียนอื่น</t>
  </si>
  <si>
    <t>จ่ายผลประโยชน์พนักงาน</t>
  </si>
  <si>
    <t>กระแสเงินสดจากการดำเนินงาน</t>
  </si>
  <si>
    <t>ดอกเบี้ยรับ</t>
  </si>
  <si>
    <t>ดอกเบี้ยจ่าย</t>
  </si>
  <si>
    <t>เงินปันผลรับ</t>
  </si>
  <si>
    <t>ภาษีเงินได้รับคืน</t>
  </si>
  <si>
    <t>ภาษีเงินได้จ่าย</t>
  </si>
  <si>
    <t>เงินสดสุทธิได้มาจาก (ใช้ไปใน) กิจกรรมดำเนินงาน</t>
  </si>
  <si>
    <t>กระแสเงินสดจากกิจกรรมลงทุน</t>
  </si>
  <si>
    <t>เงินสดจ่ายเพื่อซื้อสินทรัพย์ทางการเงิน</t>
  </si>
  <si>
    <t>ที่วัดมูลค่าด้วยวิธีราคาทุนตัดจำหน่าย</t>
  </si>
  <si>
    <t>เงินสดรับจากการขายสินทรัพย์ทางการเงิน</t>
  </si>
  <si>
    <t>เงินสดจ่ายให้กู้ระยะสั้นแก่กิจการที่เกี่ยวข้องกัน</t>
  </si>
  <si>
    <t>เงินสดรับคืนจากการให้กู้ระยะสั้น</t>
  </si>
  <si>
    <t>แก่กิจการที่เกี่ยวข้องกัน</t>
  </si>
  <si>
    <t>เงินสดจ่ายเพื่อลงทุนในส่วนได้เสียในการร่วมค้า</t>
  </si>
  <si>
    <t>เงินสดรับจากการจำหน่ายส่วนได้เสียในการร่วมค้า</t>
  </si>
  <si>
    <t>เงินสดจ่ายเพื่อซื้ออสังหาริมทรัพย์เพื่อการลงทุน</t>
  </si>
  <si>
    <t>ดอกเบี้ยจ่ายที่ถือเป็นอสังหาริมทรัพย์เพื่อการลงทุน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</si>
  <si>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</si>
  <si>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</si>
  <si>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เงินสดสุทธิใช้ไปในกิจกรรมลงทุน</t>
  </si>
  <si>
    <t xml:space="preserve">กระแสเงินสดจากกิจกรรมจัดหาเงิน </t>
  </si>
  <si>
    <t>เงินสดรับจากเงินกู้ระยะสั้น</t>
  </si>
  <si>
    <t>เงินสดจ่ายคืนเงินกู้ระยะสั้น</t>
  </si>
  <si>
    <t>เงินสดรับจากเงินกู้ระยะยาว</t>
  </si>
  <si>
    <t>เงินสดจ่ายคืนเงินกู้ระยะยาว</t>
  </si>
  <si>
    <t>เงินสดจ่ายค่าธรรมเนียมเงินกู้ระยะยาว</t>
  </si>
  <si>
    <t>เงินสดรับจากหุ้นกู้</t>
  </si>
  <si>
    <t>เงินสดจ่ายในการออกหุ้นกู้</t>
  </si>
  <si>
    <t>เงินสดจ่ายคืนหุ้นกู้</t>
  </si>
  <si>
    <t>เงินสดจ่ายคืนหนี้สินตามสัญญาเช่า</t>
  </si>
  <si>
    <t>เงินสดและรายการเทียบเท่าเงินสดต้นรอบระยะเวลา</t>
  </si>
  <si>
    <t>ผลกระทบจากอัตราแลกเปลี่ยนของเงินสด</t>
  </si>
  <si>
    <t>และรายการเทียบเท่าเงินสด</t>
  </si>
  <si>
    <t>เงินสดและรายการเทียบเท่าเงินสดสิ้นรอบระยะเวลา</t>
  </si>
  <si>
    <t>รายการที่มิใช่เงินสด</t>
  </si>
  <si>
    <t>เจ้าหนี้จากการซื้ออสังหาริมทรัพย์เพื่อการลงทุน</t>
  </si>
  <si>
    <t>เจ้าหนี้จากการซื้อที่ดิน อาคารและอุปกรณ์</t>
  </si>
  <si>
    <t>เงินปันผลค้างจ่าย</t>
  </si>
  <si>
    <t>ยอดคงเหลือ ณ ต้นรอบระยะเวลา พ.ศ. 2568</t>
  </si>
  <si>
    <t>ยอดคงเหลือ ณ สิ้นรอบระยะเวลา พ.ศ. 2568</t>
  </si>
  <si>
    <t>อสังหาริมทรัพย์เพื่อขาย</t>
  </si>
  <si>
    <t>การวัดมูลค่าใหม่ของภาระผูกพันผลประโยชน์พนักงาน</t>
  </si>
  <si>
    <t>เงินสดรับจากการลดทุนของสินทรัพย์ทางการเงิน</t>
  </si>
  <si>
    <t>ขาดทุนจากการจำหน่ายสินทรัพย์ทางการเงิน</t>
  </si>
  <si>
    <t>เงินสดและรายการเทียบเท่าเงินสดเพิ่มขึ้น (ลดลง) สุทธิ</t>
  </si>
  <si>
    <t>ค่าเผื่อผลขาดทุนที่คาดว่าจะเกิดขึ้น</t>
  </si>
  <si>
    <t>รายได้ (ค่าใช้จ่าย) ภาษีเงินได้</t>
  </si>
  <si>
    <t>กำไร (ขาดทุน) เบ็ดเสร็จอื่น</t>
  </si>
  <si>
    <t>เงินปันผลจ่ายจากบริษัทย่อยแก่ส่วนได้เสียที่ไม่มีอำนาจควบคุม</t>
  </si>
  <si>
    <t>สินทรัพย์สิทธิการใช้และหนี้สินตามสัญญาเช่า</t>
  </si>
  <si>
    <t>เงินสดรับคืนจากการให้กู้ระยะยาวแก่กิจการที่เกี่ยวข้องกัน</t>
  </si>
  <si>
    <t>เงินสดจ่ายให้กู้ระยะยาวแก่กิจการที่เกี่ยวข้องกัน</t>
  </si>
  <si>
    <t>เงินสดรับจากการปรับปรุงส่วนแบ่งกำไรจากการร่วมค้า</t>
  </si>
  <si>
    <t xml:space="preserve"> </t>
  </si>
  <si>
    <t>กำไรก่อนภาษีเงินได้</t>
  </si>
  <si>
    <t>กำไรสำหรับรอบระยะเวลา</t>
  </si>
  <si>
    <t>กำไรเบ็ดเสร็จรวมสำหรับรอบระยะเวลา</t>
  </si>
  <si>
    <t>การแบ่งปันกำไร</t>
  </si>
  <si>
    <t>การแบ่งปันกำไรเบ็ดเสร็จรวม</t>
  </si>
  <si>
    <t>กำไรต่อหุ้น</t>
  </si>
  <si>
    <t>กำไรต่อหุ้นขั้นพื้นฐาน</t>
  </si>
  <si>
    <t>ภาษีเงินได้ของรายการที่จะไม่จัดประเภทรายการใหม่</t>
  </si>
  <si>
    <t>เงินปันผลจ่าย</t>
  </si>
  <si>
    <t>เงินสดรับคืนจากการลงทุนในส่วนได้เสียในการร่วมค้า</t>
  </si>
  <si>
    <t>เงินสดจ่ายคืนเงินกู้ระยะสั้นจากกิจการที่เกี่ยวข้องกัน</t>
  </si>
  <si>
    <t>การยกเลิกสินทรัพย์สิทธิการใช้และหนี้สินตามสัญญาเช่า</t>
  </si>
  <si>
    <t>ไปที่ดิน อาคารและอุปกรณ์</t>
  </si>
  <si>
    <t>การโอนเปลี่ยนประเภทอสังหาริมทรัพย์เพื่อการลงทุน</t>
  </si>
  <si>
    <t>(กำไร) ขาดทุนจากการจำหน่ายอุปกรณ์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</si>
  <si>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</si>
  <si>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เงินสดสุทธิได้มาจาก (ใช้ไปใน) กิจกรรมจัดหาเงิน</t>
  </si>
  <si>
    <t>การโอนต้นทุนพัฒนาอสังหาริมทรัพย์</t>
  </si>
  <si>
    <t>ไปอสังหาริมทรัพย์เพื่อการลงทุน</t>
  </si>
  <si>
    <t>กำไร (ขาดทุน) อื่น สุทธิ</t>
  </si>
  <si>
    <t>รายได้อื่น</t>
  </si>
  <si>
    <t>ณ วันที่ 30 กันยายน พ.ศ. 2568</t>
  </si>
  <si>
    <t>30 กันยายน</t>
  </si>
  <si>
    <t>สำหรับรอบระยะเวลาสามเดือนสิ้นสุดวันที่ 30 กันยายน พ.ศ. 2568</t>
  </si>
  <si>
    <t>สำหรับรอบระยะเวลาเก้าเดือนสิ้นสุดวันที่ 30 กันยายน พ.ศ. 2568</t>
  </si>
  <si>
    <t>ขาดทุนจากการตัดจำหน่ายอสังหาริมทรัพย์เพื่อการลงทุน</t>
  </si>
  <si>
    <t>เงินฝากธนาคารที่มีข้อจำกัดในการเบิกถอน</t>
  </si>
  <si>
    <t>เงินสดรับจากสินทรัพย์ทางการเงินที่วัดมูลค่าด้วย</t>
  </si>
  <si>
    <t>ราคาทุนตัดจำหน่ายที่ถือไว้จนครบกำหนด</t>
  </si>
  <si>
    <t>เงินสดจ่ายค่าธรรมเนียมเงินกู้ระยะสั้น</t>
  </si>
  <si>
    <t>การโอนอสังหาริมทรัพย์เพื่อการลงทุน</t>
  </si>
  <si>
    <t>การลงทุนเพิ่มในบริษัทย่อยโดยการหักกลบกับ</t>
  </si>
  <si>
    <t>เงินให้กู้ระยะสั้นและดอกเบี้ยค้างรับแก่กิจการที่เกี่ยวข้องกัน</t>
  </si>
  <si>
    <t>เจ้าหนี้จากการซื้อสินทรัพย์ทางการเงินที่วัดมูลค่า</t>
  </si>
  <si>
    <t>ด้วยมูลค่ายุติธรรมผ่านกำไรขาดทุนเบ็ดเสร็จอื่น</t>
  </si>
  <si>
    <t>ไปอสังหาริมทรัพย์เพื่อขาย</t>
  </si>
  <si>
    <t>กำไร (ขาดทุน) ต่อหุ้น</t>
  </si>
  <si>
    <t>กำไร (ขาดทุน) ต่อหุ้นขั้นพื้นฐาน</t>
  </si>
  <si>
    <t>กำไร (ขาดทุน) สำหรับรอบระยะเวลา</t>
  </si>
  <si>
    <t>กำไร (ขาดทุน) ก่อนภาษีเงินได้</t>
  </si>
  <si>
    <t>ขาดทุนจากการตัดจำหน่ายสินทรัพย์</t>
  </si>
  <si>
    <t>ขาดทุนจากอัตราแลกเปลี่ยน</t>
  </si>
  <si>
    <t>กำไร (ขาดทุน) เบ็ดเสร็จอื่นสำหรับรอบระยะเวลา - สุทธิจากภาษี</t>
  </si>
  <si>
    <t>กำไรเบ็ดเสร็จอื่นสำหรับรอบระยะเวลา - สุทธิจากภาษี</t>
  </si>
  <si>
    <t>ขาดทุนอื่น สุทธิ</t>
  </si>
  <si>
    <t>ส่วนแบ่งขาดทุนเบ็ดเสร็จอื่นของ</t>
  </si>
  <si>
    <t>ส่วนแบ่งขาดทุน</t>
  </si>
  <si>
    <t>การแบ่งปันกำไร (ขาดทุน)</t>
  </si>
  <si>
    <t>11, 12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</si>
</sst>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;\(#,##0\);&quot;-&quot;"/>
    <numFmt numFmtId="165" formatCode="#,##0;\(#,##0\)"/>
    <numFmt numFmtId="166" formatCode="_(* #,##0_);_(* \(#,##0\);_(* &quot;-&quot;_)\ \ \ \ \ ;_(@_)"/>
    <numFmt numFmtId="167" formatCode="#,##0;\(#,##0\);\-"/>
    <numFmt numFmtId="168" formatCode="#,##0.0000;\(#,##0.0000\);&quot;-&quot;"/>
    <numFmt numFmtId="169" formatCode="#,##0.0000;\(#,##0.0000\);\-"/>
    <numFmt numFmtId="170" formatCode="0.000"/>
    <numFmt numFmtId="171" formatCode="_(* #,##0_);_(* \(#,##0\);_(* &quot;-&quot;??_);_(@_)"/>
    <numFmt numFmtId="172" formatCode="#,##0.00;\(#,##0.00\);&quot;-&quot;"/>
  </numFmts>
  <fonts count="10" x14ac:knownFonts="1">
    <font>
      <sz val="11"/>
      <color theme="1"/>
      <name val="Calibri"/>
      <family val="2"/>
      <scheme val="minor"/>
    </font>
    <font>
      <sz val="13"/>
      <name val="Browallia New"/>
      <family val="2"/>
    </font>
    <font>
      <sz val="10"/>
      <name val="Arial"/>
      <family val="2"/>
    </font>
    <font>
      <b/>
      <sz val="13"/>
      <name val="Browallia New"/>
      <family val="2"/>
    </font>
    <font>
      <i/>
      <sz val="13"/>
      <name val="Browallia New"/>
      <family val="2"/>
    </font>
    <font>
      <sz val="11"/>
      <color theme="1"/>
      <name val="Calibri"/>
      <family val="2"/>
      <scheme val="minor"/>
    </font>
    <font>
      <b/>
      <sz val="13"/>
      <color theme="1"/>
      <name val="Browallia New"/>
      <family val="2"/>
    </font>
    <font>
      <b/>
      <sz val="13"/>
      <color rgb="FF000000"/>
      <name val="Browallia New"/>
      <family val="2"/>
    </font>
    <font>
      <sz val="13"/>
      <color theme="1"/>
      <name val="Browallia New"/>
      <family val="2"/>
    </font>
    <font>
      <sz val="13"/>
      <color rgb="FF000000"/>
      <name val="Browallia Ne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</cellStyleXfs>
  <cellXfs count="127">
    <xf numFmtId="0" fontId="0" fillId="0" borderId="0" xfId="0"/>
    <xf numFmtId="10" fontId="8" fillId="0" borderId="0" xfId="4" applyNumberFormat="1" applyFont="1" applyFill="1" applyAlignment="1">
      <alignment horizontal="right" vertical="center"/>
    </xf>
    <xf numFmtId="10" fontId="6" fillId="0" borderId="0" xfId="4" applyNumberFormat="1" applyFont="1" applyFill="1" applyAlignment="1">
      <alignment horizontal="right" vertical="center"/>
    </xf>
    <xf numFmtId="10" fontId="6" fillId="0" borderId="0" xfId="4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/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38" fontId="3" fillId="0" borderId="0" xfId="0" applyNumberFormat="1" applyFont="1" applyAlignment="1">
      <alignment vertical="center"/>
    </xf>
    <xf numFmtId="38" fontId="1" fillId="0" borderId="0" xfId="0" applyNumberFormat="1" applyFont="1" applyAlignment="1">
      <alignment vertical="center"/>
    </xf>
    <xf numFmtId="38" fontId="1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4" fontId="3" fillId="0" borderId="0" xfId="0" quotePrefix="1" applyNumberFormat="1" applyFont="1" applyAlignment="1">
      <alignment horizontal="right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horizontal="center"/>
    </xf>
    <xf numFmtId="38" fontId="1" fillId="0" borderId="1" xfId="0" applyNumberFormat="1" applyFont="1" applyBorder="1" applyAlignment="1">
      <alignment vertical="center"/>
    </xf>
    <xf numFmtId="38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right" vertical="center" wrapText="1"/>
    </xf>
    <xf numFmtId="38" fontId="4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/>
    </xf>
    <xf numFmtId="0" fontId="8" fillId="0" borderId="0" xfId="0" applyFont="1"/>
    <xf numFmtId="0" fontId="6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6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right" vertical="center" wrapText="1"/>
    </xf>
    <xf numFmtId="165" fontId="8" fillId="0" borderId="0" xfId="0" applyNumberFormat="1" applyFont="1" applyAlignment="1">
      <alignment vertical="center"/>
    </xf>
    <xf numFmtId="38" fontId="8" fillId="0" borderId="1" xfId="0" applyNumberFormat="1" applyFont="1" applyBorder="1" applyAlignment="1">
      <alignment vertical="center"/>
    </xf>
    <xf numFmtId="164" fontId="8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164" fontId="8" fillId="0" borderId="2" xfId="0" applyNumberFormat="1" applyFont="1" applyBorder="1" applyAlignment="1">
      <alignment horizontal="right" vertical="center"/>
    </xf>
    <xf numFmtId="167" fontId="8" fillId="0" borderId="0" xfId="0" applyNumberFormat="1" applyFont="1" applyAlignment="1">
      <alignment vertical="center"/>
    </xf>
    <xf numFmtId="167" fontId="8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171" fontId="1" fillId="0" borderId="0" xfId="0" applyNumberFormat="1" applyFont="1" applyAlignment="1">
      <alignment horizontal="right" vertical="center" wrapText="1"/>
    </xf>
    <xf numFmtId="171" fontId="1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164" fontId="6" fillId="0" borderId="0" xfId="0" applyNumberFormat="1" applyFont="1" applyAlignment="1">
      <alignment horizontal="left" vertical="center" wrapText="1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164" fontId="7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 wrapText="1"/>
    </xf>
    <xf numFmtId="164" fontId="8" fillId="0" borderId="2" xfId="0" applyNumberFormat="1" applyFont="1" applyBorder="1" applyAlignment="1">
      <alignment horizontal="right" vertical="center" wrapText="1"/>
    </xf>
    <xf numFmtId="164" fontId="3" fillId="0" borderId="0" xfId="0" applyNumberFormat="1" applyFont="1" applyAlignment="1">
      <alignment horizontal="left" vertical="center"/>
    </xf>
    <xf numFmtId="164" fontId="3" fillId="0" borderId="5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6" fontId="8" fillId="0" borderId="0" xfId="0" applyNumberFormat="1" applyFont="1" applyAlignment="1">
      <alignment horizontal="center" vertical="center"/>
    </xf>
    <xf numFmtId="166" fontId="8" fillId="0" borderId="1" xfId="0" applyNumberFormat="1" applyFont="1" applyBorder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8" fillId="0" borderId="0" xfId="0" applyNumberFormat="1" applyFont="1"/>
    <xf numFmtId="38" fontId="8" fillId="0" borderId="0" xfId="0" applyNumberFormat="1" applyFont="1" applyAlignment="1">
      <alignment horizontal="center" vertical="center"/>
    </xf>
    <xf numFmtId="10" fontId="8" fillId="0" borderId="0" xfId="4" applyNumberFormat="1" applyFont="1" applyFill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167" fontId="8" fillId="0" borderId="1" xfId="0" applyNumberFormat="1" applyFont="1" applyBorder="1" applyAlignment="1">
      <alignment horizontal="right" vertical="center"/>
    </xf>
    <xf numFmtId="37" fontId="9" fillId="0" borderId="1" xfId="0" applyNumberFormat="1" applyFont="1" applyBorder="1" applyAlignment="1">
      <alignment vertical="center"/>
    </xf>
    <xf numFmtId="37" fontId="9" fillId="0" borderId="0" xfId="0" applyNumberFormat="1" applyFont="1" applyAlignment="1">
      <alignment vertical="center"/>
    </xf>
    <xf numFmtId="37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right" vertical="center"/>
    </xf>
    <xf numFmtId="168" fontId="8" fillId="0" borderId="2" xfId="0" applyNumberFormat="1" applyFont="1" applyBorder="1" applyAlignment="1">
      <alignment horizontal="right" vertical="center"/>
    </xf>
    <xf numFmtId="169" fontId="6" fillId="0" borderId="0" xfId="0" applyNumberFormat="1" applyFont="1" applyAlignment="1">
      <alignment horizontal="right" vertical="center"/>
    </xf>
    <xf numFmtId="169" fontId="6" fillId="0" borderId="0" xfId="0" applyNumberFormat="1" applyFont="1" applyAlignment="1">
      <alignment horizontal="center" vertical="center"/>
    </xf>
    <xf numFmtId="169" fontId="8" fillId="0" borderId="0" xfId="0" applyNumberFormat="1" applyFont="1" applyAlignment="1">
      <alignment horizontal="right" vertical="center"/>
    </xf>
    <xf numFmtId="170" fontId="8" fillId="0" borderId="0" xfId="0" applyNumberFormat="1" applyFont="1" applyAlignment="1">
      <alignment horizontal="right" vertical="center"/>
    </xf>
    <xf numFmtId="172" fontId="6" fillId="0" borderId="0" xfId="0" applyNumberFormat="1" applyFont="1" applyAlignment="1">
      <alignment horizontal="right" vertical="center"/>
    </xf>
    <xf numFmtId="172" fontId="6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164" fontId="3" fillId="0" borderId="3" xfId="0" applyNumberFormat="1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Alignment="1">
      <alignment vertical="top"/>
    </xf>
    <xf numFmtId="164" fontId="1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164" fontId="1" fillId="0" borderId="5" xfId="0" applyNumberFormat="1" applyFont="1" applyBorder="1" applyAlignment="1">
      <alignment vertical="center" wrapText="1"/>
    </xf>
    <xf numFmtId="164" fontId="1" fillId="0" borderId="3" xfId="0" applyNumberFormat="1" applyFont="1" applyBorder="1" applyAlignment="1">
      <alignment vertical="center" wrapText="1"/>
    </xf>
    <xf numFmtId="164" fontId="1" fillId="0" borderId="5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164" fontId="8" fillId="0" borderId="3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165" fontId="1" fillId="0" borderId="0" xfId="0" applyNumberFormat="1" applyFont="1" applyAlignment="1">
      <alignment horizontal="center"/>
    </xf>
    <xf numFmtId="0" fontId="1" fillId="0" borderId="0" xfId="0" applyFont="1"/>
    <xf numFmtId="164" fontId="6" fillId="0" borderId="1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1" fillId="0" borderId="4" xfId="0" applyFont="1" applyBorder="1"/>
    <xf numFmtId="164" fontId="6" fillId="0" borderId="4" xfId="0" applyNumberFormat="1" applyFont="1" applyBorder="1" applyAlignment="1">
      <alignment horizontal="center" vertical="center"/>
    </xf>
  </cellXfs>
  <cellStyles count="5">
    <cellStyle name="Normal" xfId="0" builtinId="0"/>
    <cellStyle name="Normal - Style1 2" xfId="1" xr:uid="{E368B970-F434-40A2-A47A-0FA59E956584}"/>
    <cellStyle name="Normal 2" xfId="2" xr:uid="{DD55BD2D-1AAA-41C7-9C0A-BB2822BBE241}"/>
    <cellStyle name="Normal 319" xfId="3" xr:uid="{59314FD5-7EF3-4B93-953D-99FF213AA3CE}"/>
    <cellStyle name="Percent" xfId="4" builtinId="5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FA13E-76F7-4989-B0ED-37F89D6FA319}">
  <dimension ref="A1:M143"/>
  <sheetViews>
    <sheetView tabSelected="1" topLeftCell="A135" zoomScale="115" zoomScaleNormal="115" zoomScaleSheetLayoutView="100" workbookViewId="0">
      <selection activeCell="D146" sqref="D146"/>
    </sheetView>
  </sheetViews>
  <sheetFormatPr defaultColWidth="9.140625" defaultRowHeight="21.75" customHeight="1" x14ac:dyDescent="0.4"/>
  <cols>
    <col min="1" max="3" width="1.42578125" style="7" customWidth="1"/>
    <col min="4" max="4" width="30.42578125" style="7" customWidth="1"/>
    <col min="5" max="5" width="7.85546875" style="7" customWidth="1"/>
    <col min="6" max="6" width="0.5703125" style="7" customWidth="1"/>
    <col min="7" max="7" width="13.5703125" style="7" customWidth="1"/>
    <col min="8" max="8" width="0.5703125" style="7" customWidth="1"/>
    <col min="9" max="9" width="12.85546875" style="7" customWidth="1"/>
    <col min="10" max="10" width="0.5703125" style="7" customWidth="1"/>
    <col min="11" max="11" width="13.5703125" style="7" customWidth="1"/>
    <col min="12" max="12" width="0.5703125" style="7" customWidth="1"/>
    <col min="13" max="13" width="12.85546875" style="7" customWidth="1"/>
    <col min="14" max="14" width="9.140625" style="7" customWidth="1"/>
    <col min="15" max="16384" width="9.140625" style="7"/>
  </cols>
  <sheetData>
    <row r="1" spans="1:13" ht="21.75" customHeight="1" x14ac:dyDescent="0.4">
      <c r="A1" s="4" t="s">
        <v>0</v>
      </c>
      <c r="B1" s="4"/>
      <c r="C1" s="4"/>
      <c r="D1" s="4"/>
      <c r="E1" s="5"/>
      <c r="F1" s="5"/>
      <c r="G1" s="6"/>
      <c r="H1" s="6"/>
      <c r="I1" s="6"/>
      <c r="J1" s="6"/>
      <c r="K1" s="6"/>
      <c r="L1" s="6"/>
      <c r="M1" s="6"/>
    </row>
    <row r="2" spans="1:13" ht="21.75" customHeight="1" x14ac:dyDescent="0.4">
      <c r="A2" s="4" t="s">
        <v>1</v>
      </c>
      <c r="B2" s="4"/>
      <c r="C2" s="4"/>
      <c r="D2" s="4"/>
      <c r="E2" s="5"/>
      <c r="F2" s="5"/>
      <c r="G2" s="6"/>
      <c r="H2" s="6"/>
      <c r="I2" s="6"/>
      <c r="J2" s="6"/>
      <c r="K2" s="6"/>
      <c r="L2" s="6"/>
      <c r="M2" s="6"/>
    </row>
    <row r="3" spans="1:13" ht="21.75" customHeight="1" x14ac:dyDescent="0.4">
      <c r="A3" s="8" t="s">
        <v>237</v>
      </c>
      <c r="B3" s="8"/>
      <c r="C3" s="8"/>
      <c r="D3" s="8"/>
      <c r="E3" s="9"/>
      <c r="F3" s="9"/>
      <c r="G3" s="10"/>
      <c r="H3" s="10"/>
      <c r="I3" s="10"/>
      <c r="J3" s="10"/>
      <c r="K3" s="10"/>
      <c r="L3" s="10"/>
      <c r="M3" s="10"/>
    </row>
    <row r="4" spans="1:13" ht="18.75" x14ac:dyDescent="0.4">
      <c r="A4" s="5"/>
      <c r="B4" s="5"/>
      <c r="C4" s="5"/>
      <c r="D4" s="5"/>
      <c r="E4" s="5"/>
      <c r="F4" s="5"/>
      <c r="G4" s="6"/>
      <c r="H4" s="6"/>
      <c r="I4" s="6"/>
      <c r="J4" s="6"/>
      <c r="K4" s="6"/>
      <c r="L4" s="6"/>
      <c r="M4" s="6"/>
    </row>
    <row r="5" spans="1:13" ht="18.600000000000001" customHeight="1" x14ac:dyDescent="0.4">
      <c r="A5" s="5"/>
      <c r="B5" s="5"/>
      <c r="C5" s="5"/>
      <c r="D5" s="5"/>
      <c r="E5" s="5"/>
      <c r="F5" s="5"/>
      <c r="G5" s="119" t="s">
        <v>2</v>
      </c>
      <c r="H5" s="120"/>
      <c r="I5" s="120"/>
      <c r="J5" s="6"/>
      <c r="K5" s="119" t="s">
        <v>3</v>
      </c>
      <c r="L5" s="120"/>
      <c r="M5" s="120"/>
    </row>
    <row r="6" spans="1:13" ht="18.600000000000001" customHeight="1" x14ac:dyDescent="0.4">
      <c r="A6" s="11"/>
      <c r="B6" s="11"/>
      <c r="C6" s="11"/>
      <c r="D6" s="12"/>
      <c r="E6" s="13"/>
      <c r="F6" s="13"/>
      <c r="G6" s="14" t="s">
        <v>4</v>
      </c>
      <c r="H6" s="14"/>
      <c r="I6" s="14" t="s">
        <v>5</v>
      </c>
      <c r="J6" s="6"/>
      <c r="K6" s="14" t="s">
        <v>4</v>
      </c>
      <c r="L6" s="14"/>
      <c r="M6" s="14" t="s">
        <v>5</v>
      </c>
    </row>
    <row r="7" spans="1:13" ht="18.600000000000001" customHeight="1" x14ac:dyDescent="0.4">
      <c r="A7" s="5"/>
      <c r="B7" s="5"/>
      <c r="C7" s="5"/>
      <c r="D7" s="5"/>
      <c r="E7" s="5"/>
      <c r="F7" s="5"/>
      <c r="G7" s="15" t="s">
        <v>238</v>
      </c>
      <c r="H7" s="16"/>
      <c r="I7" s="15" t="s">
        <v>6</v>
      </c>
      <c r="J7" s="6"/>
      <c r="K7" s="15" t="s">
        <v>238</v>
      </c>
      <c r="L7" s="16"/>
      <c r="M7" s="15" t="s">
        <v>6</v>
      </c>
    </row>
    <row r="8" spans="1:13" ht="18.600000000000001" customHeight="1" x14ac:dyDescent="0.4">
      <c r="A8" s="5"/>
      <c r="B8" s="5"/>
      <c r="C8" s="5"/>
      <c r="D8" s="5"/>
      <c r="E8" s="5"/>
      <c r="F8" s="5"/>
      <c r="G8" s="14" t="s">
        <v>82</v>
      </c>
      <c r="H8" s="14"/>
      <c r="I8" s="14" t="s">
        <v>7</v>
      </c>
      <c r="J8" s="14"/>
      <c r="K8" s="14" t="s">
        <v>82</v>
      </c>
      <c r="L8" s="14"/>
      <c r="M8" s="14" t="s">
        <v>7</v>
      </c>
    </row>
    <row r="9" spans="1:13" ht="18.600000000000001" customHeight="1" x14ac:dyDescent="0.4">
      <c r="A9" s="17"/>
      <c r="B9" s="17"/>
      <c r="C9" s="17"/>
      <c r="D9" s="17"/>
      <c r="E9" s="18" t="s">
        <v>8</v>
      </c>
      <c r="F9" s="19"/>
      <c r="G9" s="20" t="s">
        <v>9</v>
      </c>
      <c r="H9" s="14"/>
      <c r="I9" s="20" t="s">
        <v>9</v>
      </c>
      <c r="J9" s="14"/>
      <c r="K9" s="20" t="s">
        <v>9</v>
      </c>
      <c r="L9" s="14"/>
      <c r="M9" s="20" t="s">
        <v>9</v>
      </c>
    </row>
    <row r="10" spans="1:13" ht="18.600000000000001" customHeight="1" x14ac:dyDescent="0.4">
      <c r="A10" s="11" t="s">
        <v>10</v>
      </c>
      <c r="B10" s="11"/>
      <c r="C10" s="11"/>
      <c r="D10" s="11"/>
      <c r="E10" s="12"/>
      <c r="F10" s="13"/>
      <c r="G10" s="6"/>
      <c r="H10" s="6"/>
      <c r="I10" s="6"/>
      <c r="J10" s="6"/>
      <c r="K10" s="6"/>
      <c r="L10" s="6"/>
      <c r="M10" s="6"/>
    </row>
    <row r="11" spans="1:13" ht="4.3499999999999996" customHeight="1" x14ac:dyDescent="0.4">
      <c r="A11" s="11"/>
      <c r="B11" s="11"/>
      <c r="C11" s="11"/>
      <c r="D11" s="11"/>
      <c r="E11" s="12"/>
      <c r="F11" s="13"/>
      <c r="G11" s="6"/>
      <c r="H11" s="6"/>
      <c r="I11" s="6"/>
      <c r="J11" s="6"/>
      <c r="K11" s="6"/>
      <c r="L11" s="6"/>
      <c r="M11" s="6"/>
    </row>
    <row r="12" spans="1:13" ht="18.600000000000001" customHeight="1" x14ac:dyDescent="0.4">
      <c r="A12" s="11" t="s">
        <v>11</v>
      </c>
      <c r="B12" s="11"/>
      <c r="C12" s="11"/>
      <c r="D12" s="12"/>
      <c r="E12" s="13"/>
      <c r="F12" s="13"/>
      <c r="G12" s="6"/>
      <c r="H12" s="6"/>
      <c r="I12" s="6"/>
      <c r="J12" s="6"/>
      <c r="K12" s="6"/>
      <c r="L12" s="6"/>
      <c r="M12" s="6"/>
    </row>
    <row r="13" spans="1:13" ht="4.3499999999999996" customHeight="1" x14ac:dyDescent="0.4">
      <c r="A13" s="11"/>
      <c r="B13" s="11"/>
      <c r="C13" s="11"/>
      <c r="D13" s="12"/>
      <c r="E13" s="13"/>
      <c r="F13" s="13"/>
      <c r="G13" s="6"/>
      <c r="H13" s="6"/>
      <c r="I13" s="6"/>
      <c r="J13" s="6"/>
      <c r="K13" s="6"/>
      <c r="L13" s="6"/>
      <c r="M13" s="6"/>
    </row>
    <row r="14" spans="1:13" ht="18.600000000000001" customHeight="1" x14ac:dyDescent="0.4">
      <c r="A14" s="5" t="s">
        <v>12</v>
      </c>
      <c r="B14" s="5"/>
      <c r="C14" s="5"/>
      <c r="D14" s="12"/>
      <c r="E14" s="13"/>
      <c r="F14" s="13"/>
      <c r="G14" s="6">
        <v>4682839082</v>
      </c>
      <c r="H14" s="6"/>
      <c r="I14" s="6">
        <v>8176117770</v>
      </c>
      <c r="J14" s="6"/>
      <c r="K14" s="6">
        <v>1838181058</v>
      </c>
      <c r="L14" s="6"/>
      <c r="M14" s="6">
        <v>1668904102</v>
      </c>
    </row>
    <row r="15" spans="1:13" ht="18.600000000000001" customHeight="1" x14ac:dyDescent="0.4">
      <c r="A15" s="5" t="s">
        <v>13</v>
      </c>
      <c r="B15" s="5"/>
      <c r="C15" s="5"/>
      <c r="D15" s="12"/>
      <c r="E15" s="13"/>
      <c r="F15" s="13"/>
      <c r="G15" s="6">
        <v>1008038500</v>
      </c>
      <c r="H15" s="6"/>
      <c r="I15" s="6">
        <v>826809196</v>
      </c>
      <c r="J15" s="6"/>
      <c r="K15" s="6">
        <v>226238401</v>
      </c>
      <c r="L15" s="6"/>
      <c r="M15" s="6">
        <v>147589996</v>
      </c>
    </row>
    <row r="16" spans="1:13" ht="18.600000000000001" customHeight="1" x14ac:dyDescent="0.4">
      <c r="A16" s="5" t="s">
        <v>14</v>
      </c>
      <c r="B16" s="12"/>
      <c r="C16" s="12"/>
      <c r="D16" s="12"/>
      <c r="E16" s="13">
        <v>17</v>
      </c>
      <c r="F16" s="13"/>
      <c r="G16" s="6">
        <v>661657120</v>
      </c>
      <c r="H16" s="6"/>
      <c r="I16" s="6">
        <v>616627753</v>
      </c>
      <c r="J16" s="6"/>
      <c r="K16" s="6">
        <v>3783620000</v>
      </c>
      <c r="L16" s="6"/>
      <c r="M16" s="6">
        <v>3164990000</v>
      </c>
    </row>
    <row r="17" spans="1:13" ht="18.600000000000001" customHeight="1" x14ac:dyDescent="0.4">
      <c r="A17" s="5" t="s">
        <v>15</v>
      </c>
      <c r="B17" s="5"/>
      <c r="C17" s="5"/>
      <c r="D17" s="12"/>
      <c r="E17" s="13">
        <v>5</v>
      </c>
      <c r="F17" s="13"/>
      <c r="G17" s="6">
        <v>0</v>
      </c>
      <c r="H17" s="6"/>
      <c r="I17" s="6">
        <v>129516</v>
      </c>
      <c r="J17" s="6"/>
      <c r="K17" s="6">
        <v>0</v>
      </c>
      <c r="L17" s="6"/>
      <c r="M17" s="6">
        <v>0</v>
      </c>
    </row>
    <row r="18" spans="1:13" ht="18.600000000000001" customHeight="1" x14ac:dyDescent="0.4">
      <c r="A18" s="5" t="s">
        <v>16</v>
      </c>
      <c r="B18" s="12"/>
      <c r="C18" s="12"/>
      <c r="D18" s="12"/>
      <c r="E18" s="13"/>
      <c r="F18" s="13"/>
      <c r="G18" s="6"/>
      <c r="H18" s="6"/>
      <c r="I18" s="6"/>
      <c r="J18" s="6"/>
      <c r="K18" s="6"/>
      <c r="L18" s="6"/>
      <c r="M18" s="6"/>
    </row>
    <row r="19" spans="1:13" ht="18.600000000000001" customHeight="1" x14ac:dyDescent="0.4">
      <c r="A19" s="5"/>
      <c r="B19" s="12" t="s">
        <v>17</v>
      </c>
      <c r="C19" s="12"/>
      <c r="D19" s="12"/>
      <c r="E19" s="13"/>
      <c r="F19" s="13"/>
      <c r="G19" s="6">
        <v>42062462</v>
      </c>
      <c r="H19" s="6"/>
      <c r="I19" s="6">
        <v>42134997</v>
      </c>
      <c r="J19" s="6"/>
      <c r="K19" s="6">
        <v>0</v>
      </c>
      <c r="L19" s="6"/>
      <c r="M19" s="6">
        <v>0</v>
      </c>
    </row>
    <row r="20" spans="1:13" ht="18.600000000000001" customHeight="1" x14ac:dyDescent="0.4">
      <c r="A20" s="5" t="s">
        <v>18</v>
      </c>
      <c r="B20" s="12"/>
      <c r="C20" s="12"/>
      <c r="D20" s="12"/>
      <c r="E20" s="13">
        <v>7</v>
      </c>
      <c r="F20" s="13"/>
      <c r="G20" s="6">
        <v>18162147188</v>
      </c>
      <c r="H20" s="6"/>
      <c r="I20" s="6">
        <v>16346009638</v>
      </c>
      <c r="J20" s="6"/>
      <c r="K20" s="6">
        <v>0</v>
      </c>
      <c r="L20" s="6"/>
      <c r="M20" s="6">
        <v>0</v>
      </c>
    </row>
    <row r="21" spans="1:13" ht="18.600000000000001" customHeight="1" x14ac:dyDescent="0.4">
      <c r="A21" s="5" t="s">
        <v>202</v>
      </c>
      <c r="B21" s="5"/>
      <c r="C21" s="5"/>
      <c r="D21" s="12"/>
      <c r="E21" s="13">
        <v>8</v>
      </c>
      <c r="F21" s="13"/>
      <c r="G21" s="6">
        <v>28673583</v>
      </c>
      <c r="H21" s="6"/>
      <c r="I21" s="6">
        <v>0</v>
      </c>
      <c r="K21" s="6">
        <v>0</v>
      </c>
      <c r="M21" s="6">
        <v>0</v>
      </c>
    </row>
    <row r="22" spans="1:13" ht="18.600000000000001" customHeight="1" x14ac:dyDescent="0.4">
      <c r="A22" s="5" t="s">
        <v>19</v>
      </c>
      <c r="B22" s="5"/>
      <c r="C22" s="5"/>
      <c r="D22" s="12"/>
      <c r="E22" s="13"/>
      <c r="F22" s="13"/>
      <c r="G22" s="21">
        <v>542694433</v>
      </c>
      <c r="H22" s="6"/>
      <c r="I22" s="10">
        <v>535208813</v>
      </c>
      <c r="J22" s="6"/>
      <c r="K22" s="10">
        <v>27419085</v>
      </c>
      <c r="L22" s="6"/>
      <c r="M22" s="10">
        <v>14540190</v>
      </c>
    </row>
    <row r="23" spans="1:13" ht="4.3499999999999996" customHeight="1" x14ac:dyDescent="0.4">
      <c r="A23" s="11"/>
      <c r="B23" s="11"/>
      <c r="C23" s="11"/>
      <c r="D23" s="11"/>
      <c r="E23" s="12"/>
      <c r="F23" s="13"/>
      <c r="G23" s="6"/>
      <c r="H23" s="6"/>
      <c r="I23" s="6"/>
      <c r="J23" s="6"/>
      <c r="K23" s="6"/>
      <c r="L23" s="6"/>
      <c r="M23" s="6"/>
    </row>
    <row r="24" spans="1:13" ht="18.600000000000001" customHeight="1" x14ac:dyDescent="0.4">
      <c r="A24" s="11" t="s">
        <v>20</v>
      </c>
      <c r="B24" s="5"/>
      <c r="C24" s="5"/>
      <c r="D24" s="12"/>
      <c r="E24" s="13"/>
      <c r="F24" s="13"/>
      <c r="G24" s="10">
        <f>SUM(G14:G23)</f>
        <v>25128112368</v>
      </c>
      <c r="H24" s="6"/>
      <c r="I24" s="10">
        <f>SUM(I14:I23)</f>
        <v>26543037683</v>
      </c>
      <c r="J24" s="6"/>
      <c r="K24" s="10">
        <f>SUM(K14:K23)</f>
        <v>5875458544</v>
      </c>
      <c r="L24" s="6"/>
      <c r="M24" s="10">
        <f>SUM(M14:M23)</f>
        <v>4996024288</v>
      </c>
    </row>
    <row r="25" spans="1:13" ht="15" customHeight="1" x14ac:dyDescent="0.4">
      <c r="A25" s="12"/>
      <c r="B25" s="12"/>
      <c r="C25" s="12"/>
      <c r="D25" s="12"/>
      <c r="E25" s="13"/>
      <c r="F25" s="13"/>
      <c r="G25" s="6"/>
      <c r="H25" s="6"/>
      <c r="I25" s="6"/>
      <c r="J25" s="6"/>
      <c r="K25" s="6"/>
      <c r="L25" s="6"/>
      <c r="M25" s="6"/>
    </row>
    <row r="26" spans="1:13" ht="18.600000000000001" customHeight="1" x14ac:dyDescent="0.4">
      <c r="A26" s="11" t="s">
        <v>21</v>
      </c>
      <c r="B26" s="11"/>
      <c r="C26" s="11"/>
      <c r="D26" s="12"/>
      <c r="E26" s="13"/>
      <c r="F26" s="13"/>
      <c r="G26" s="6"/>
      <c r="H26" s="6"/>
      <c r="I26" s="6"/>
      <c r="J26" s="6"/>
      <c r="K26" s="6"/>
      <c r="L26" s="6"/>
      <c r="M26" s="6"/>
    </row>
    <row r="27" spans="1:13" ht="4.3499999999999996" customHeight="1" x14ac:dyDescent="0.4">
      <c r="A27" s="11"/>
      <c r="B27" s="11"/>
      <c r="C27" s="11"/>
      <c r="D27" s="12"/>
      <c r="E27" s="13"/>
      <c r="F27" s="13"/>
      <c r="G27" s="6"/>
      <c r="H27" s="6"/>
      <c r="I27" s="6"/>
      <c r="J27" s="6"/>
      <c r="K27" s="6"/>
      <c r="L27" s="6"/>
      <c r="M27" s="6"/>
    </row>
    <row r="28" spans="1:13" ht="18.600000000000001" customHeight="1" x14ac:dyDescent="0.4">
      <c r="A28" s="12" t="s">
        <v>16</v>
      </c>
      <c r="B28" s="12"/>
      <c r="C28" s="12"/>
      <c r="D28" s="12"/>
      <c r="E28" s="13"/>
      <c r="F28" s="13"/>
      <c r="G28" s="22"/>
      <c r="H28" s="22"/>
      <c r="I28" s="22"/>
      <c r="J28" s="22"/>
      <c r="K28" s="22"/>
      <c r="L28" s="22"/>
      <c r="M28" s="22"/>
    </row>
    <row r="29" spans="1:13" ht="18.75" x14ac:dyDescent="0.4">
      <c r="A29" s="12"/>
      <c r="B29" s="12" t="s">
        <v>22</v>
      </c>
      <c r="C29" s="12"/>
      <c r="D29" s="12"/>
      <c r="E29" s="13">
        <v>5</v>
      </c>
      <c r="F29" s="13"/>
      <c r="G29" s="22">
        <v>235775701</v>
      </c>
      <c r="H29" s="22"/>
      <c r="I29" s="22">
        <v>452324836</v>
      </c>
      <c r="J29" s="22"/>
      <c r="K29" s="22">
        <v>0</v>
      </c>
      <c r="L29" s="22"/>
      <c r="M29" s="22">
        <v>0</v>
      </c>
    </row>
    <row r="30" spans="1:13" ht="18.600000000000001" customHeight="1" x14ac:dyDescent="0.4">
      <c r="A30" s="12" t="s">
        <v>23</v>
      </c>
      <c r="B30" s="12"/>
      <c r="C30" s="12"/>
      <c r="D30" s="12"/>
      <c r="E30" s="13">
        <v>17</v>
      </c>
      <c r="F30" s="13"/>
      <c r="G30" s="22">
        <v>254889342</v>
      </c>
      <c r="H30" s="22"/>
      <c r="I30" s="22">
        <v>265604564</v>
      </c>
      <c r="J30" s="22"/>
      <c r="K30" s="22">
        <v>0</v>
      </c>
      <c r="L30" s="22"/>
      <c r="M30" s="22">
        <v>0</v>
      </c>
    </row>
    <row r="31" spans="1:13" ht="18.600000000000001" customHeight="1" x14ac:dyDescent="0.4">
      <c r="A31" s="12" t="s">
        <v>16</v>
      </c>
      <c r="B31" s="12"/>
      <c r="C31" s="12"/>
      <c r="D31" s="12"/>
      <c r="E31" s="13"/>
      <c r="F31" s="13"/>
      <c r="G31" s="22"/>
      <c r="H31" s="22"/>
      <c r="I31" s="22"/>
      <c r="J31" s="22"/>
      <c r="K31" s="22"/>
      <c r="L31" s="22"/>
      <c r="M31" s="22"/>
    </row>
    <row r="32" spans="1:13" ht="18.600000000000001" customHeight="1" x14ac:dyDescent="0.4">
      <c r="A32" s="12"/>
      <c r="B32" s="12" t="s">
        <v>24</v>
      </c>
      <c r="C32" s="12"/>
      <c r="D32" s="12"/>
      <c r="E32" s="13">
        <v>5</v>
      </c>
      <c r="F32" s="13"/>
      <c r="G32" s="22">
        <v>6478039225</v>
      </c>
      <c r="H32" s="22"/>
      <c r="I32" s="22">
        <v>6789193708</v>
      </c>
      <c r="J32" s="22"/>
      <c r="K32" s="22">
        <v>5279733472</v>
      </c>
      <c r="L32" s="22"/>
      <c r="M32" s="22">
        <v>5475229038</v>
      </c>
    </row>
    <row r="33" spans="1:13" ht="18.600000000000001" customHeight="1" x14ac:dyDescent="0.4">
      <c r="A33" s="12" t="s">
        <v>80</v>
      </c>
      <c r="B33" s="12"/>
      <c r="C33" s="12"/>
      <c r="D33" s="12"/>
      <c r="E33" s="13"/>
      <c r="F33" s="13"/>
      <c r="G33" s="22">
        <v>14309159728</v>
      </c>
      <c r="H33" s="22"/>
      <c r="I33" s="22">
        <v>14424717084</v>
      </c>
      <c r="J33" s="22"/>
      <c r="K33" s="22">
        <v>0</v>
      </c>
      <c r="L33" s="22"/>
      <c r="M33" s="22">
        <v>0</v>
      </c>
    </row>
    <row r="34" spans="1:13" ht="18.600000000000001" customHeight="1" x14ac:dyDescent="0.4">
      <c r="A34" s="12" t="s">
        <v>25</v>
      </c>
      <c r="B34" s="12"/>
      <c r="C34" s="12"/>
      <c r="D34" s="12"/>
      <c r="E34" s="13">
        <v>9</v>
      </c>
      <c r="F34" s="13"/>
      <c r="G34" s="22">
        <v>0</v>
      </c>
      <c r="H34" s="22"/>
      <c r="I34" s="22">
        <v>0</v>
      </c>
      <c r="J34" s="22"/>
      <c r="K34" s="22">
        <v>33756697154</v>
      </c>
      <c r="L34" s="22"/>
      <c r="M34" s="22">
        <v>33756697154</v>
      </c>
    </row>
    <row r="35" spans="1:13" ht="18.600000000000001" customHeight="1" x14ac:dyDescent="0.4">
      <c r="A35" s="12" t="s">
        <v>26</v>
      </c>
      <c r="B35" s="12"/>
      <c r="C35" s="12"/>
      <c r="D35" s="12"/>
      <c r="E35" s="13">
        <v>10</v>
      </c>
      <c r="F35" s="13"/>
      <c r="G35" s="22">
        <v>5755114333</v>
      </c>
      <c r="H35" s="22"/>
      <c r="I35" s="22">
        <v>5289788758</v>
      </c>
      <c r="J35" s="22"/>
      <c r="K35" s="22">
        <v>609758300</v>
      </c>
      <c r="L35" s="22"/>
      <c r="M35" s="22">
        <v>609758300</v>
      </c>
    </row>
    <row r="36" spans="1:13" ht="18.600000000000001" customHeight="1" x14ac:dyDescent="0.4">
      <c r="A36" s="12" t="s">
        <v>27</v>
      </c>
      <c r="B36" s="12"/>
      <c r="C36" s="12"/>
      <c r="D36" s="12"/>
      <c r="E36" s="13">
        <v>11</v>
      </c>
      <c r="F36" s="13"/>
      <c r="G36" s="22">
        <v>14211425946</v>
      </c>
      <c r="H36" s="22"/>
      <c r="I36" s="22">
        <v>14262105837</v>
      </c>
      <c r="J36" s="22"/>
      <c r="K36" s="22">
        <v>3253273254</v>
      </c>
      <c r="L36" s="22"/>
      <c r="M36" s="22">
        <v>3283399580</v>
      </c>
    </row>
    <row r="37" spans="1:13" ht="18.600000000000001" customHeight="1" x14ac:dyDescent="0.4">
      <c r="A37" s="7" t="s">
        <v>28</v>
      </c>
      <c r="B37" s="12"/>
      <c r="C37" s="12"/>
      <c r="D37" s="12"/>
      <c r="E37" s="13">
        <v>12</v>
      </c>
      <c r="F37" s="13"/>
      <c r="G37" s="22">
        <v>11473470886</v>
      </c>
      <c r="H37" s="22"/>
      <c r="I37" s="22">
        <v>10653573828</v>
      </c>
      <c r="J37" s="22"/>
      <c r="K37" s="22">
        <v>207835647</v>
      </c>
      <c r="L37" s="22"/>
      <c r="M37" s="22">
        <v>175975882</v>
      </c>
    </row>
    <row r="38" spans="1:13" ht="18.600000000000001" customHeight="1" x14ac:dyDescent="0.4">
      <c r="A38" s="12" t="s">
        <v>29</v>
      </c>
      <c r="B38" s="12"/>
      <c r="C38" s="12"/>
      <c r="D38" s="12"/>
      <c r="E38" s="13"/>
      <c r="F38" s="13"/>
      <c r="G38" s="22">
        <v>4118659963</v>
      </c>
      <c r="H38" s="22"/>
      <c r="I38" s="22">
        <v>4118659963</v>
      </c>
      <c r="J38" s="22"/>
      <c r="K38" s="22">
        <v>0</v>
      </c>
      <c r="L38" s="22"/>
      <c r="M38" s="22">
        <v>0</v>
      </c>
    </row>
    <row r="39" spans="1:13" ht="18.600000000000001" customHeight="1" x14ac:dyDescent="0.4">
      <c r="A39" s="12" t="s">
        <v>30</v>
      </c>
      <c r="B39" s="12"/>
      <c r="C39" s="12"/>
      <c r="D39" s="12"/>
      <c r="E39" s="13"/>
      <c r="F39" s="13"/>
      <c r="G39" s="22">
        <v>17575045652</v>
      </c>
      <c r="H39" s="22"/>
      <c r="I39" s="22">
        <v>17575045652</v>
      </c>
      <c r="J39" s="22"/>
      <c r="K39" s="22">
        <v>0</v>
      </c>
      <c r="L39" s="22"/>
      <c r="M39" s="22">
        <v>0</v>
      </c>
    </row>
    <row r="40" spans="1:13" ht="18.600000000000001" customHeight="1" x14ac:dyDescent="0.4">
      <c r="A40" s="12" t="s">
        <v>31</v>
      </c>
      <c r="B40" s="12"/>
      <c r="C40" s="12"/>
      <c r="D40" s="12"/>
      <c r="E40" s="13"/>
      <c r="F40" s="13"/>
      <c r="G40" s="22">
        <v>235194434</v>
      </c>
      <c r="H40" s="22"/>
      <c r="I40" s="22">
        <v>212831399</v>
      </c>
      <c r="J40" s="22"/>
      <c r="K40" s="22">
        <v>0</v>
      </c>
      <c r="L40" s="22"/>
      <c r="M40" s="22">
        <v>0</v>
      </c>
    </row>
    <row r="41" spans="1:13" ht="18.600000000000001" customHeight="1" x14ac:dyDescent="0.4">
      <c r="A41" s="12" t="s">
        <v>32</v>
      </c>
      <c r="B41" s="12"/>
      <c r="C41" s="12"/>
      <c r="D41" s="12"/>
      <c r="E41" s="13"/>
      <c r="F41" s="13"/>
      <c r="G41" s="23">
        <v>984274926</v>
      </c>
      <c r="H41" s="22"/>
      <c r="I41" s="23">
        <v>954253727</v>
      </c>
      <c r="J41" s="22"/>
      <c r="K41" s="23">
        <v>91281666</v>
      </c>
      <c r="L41" s="22"/>
      <c r="M41" s="23">
        <v>61725378</v>
      </c>
    </row>
    <row r="42" spans="1:13" ht="4.3499999999999996" customHeight="1" x14ac:dyDescent="0.4">
      <c r="A42" s="12"/>
      <c r="B42" s="12"/>
      <c r="C42" s="12"/>
      <c r="D42" s="12"/>
      <c r="E42" s="13"/>
      <c r="F42" s="13"/>
      <c r="G42" s="6"/>
      <c r="H42" s="6"/>
      <c r="I42" s="6"/>
      <c r="J42" s="6"/>
      <c r="K42" s="6"/>
      <c r="L42" s="6"/>
      <c r="M42" s="6"/>
    </row>
    <row r="43" spans="1:13" ht="18.600000000000001" customHeight="1" x14ac:dyDescent="0.4">
      <c r="A43" s="11" t="s">
        <v>33</v>
      </c>
      <c r="B43" s="11"/>
      <c r="C43" s="11"/>
      <c r="D43" s="12"/>
      <c r="E43" s="13"/>
      <c r="F43" s="13"/>
      <c r="G43" s="10">
        <f>SUM(G28:G42)</f>
        <v>75631050136</v>
      </c>
      <c r="H43" s="6"/>
      <c r="I43" s="10">
        <f>SUM(I28:I42)</f>
        <v>74998099356</v>
      </c>
      <c r="J43" s="6"/>
      <c r="K43" s="10">
        <f>SUM(K28:K42)</f>
        <v>43198579493</v>
      </c>
      <c r="L43" s="6"/>
      <c r="M43" s="10">
        <f>SUM(M28:M42)</f>
        <v>43362785332</v>
      </c>
    </row>
    <row r="44" spans="1:13" ht="4.3499999999999996" customHeight="1" x14ac:dyDescent="0.4">
      <c r="A44" s="12"/>
      <c r="B44" s="12"/>
      <c r="C44" s="12"/>
      <c r="D44" s="12"/>
      <c r="E44" s="13"/>
      <c r="F44" s="13"/>
      <c r="G44" s="6"/>
      <c r="H44" s="6"/>
      <c r="I44" s="6"/>
      <c r="J44" s="6"/>
      <c r="K44" s="6"/>
      <c r="L44" s="6"/>
      <c r="M44" s="6"/>
    </row>
    <row r="45" spans="1:13" ht="18.600000000000001" customHeight="1" thickBot="1" x14ac:dyDescent="0.45">
      <c r="A45" s="11" t="s">
        <v>34</v>
      </c>
      <c r="B45" s="11"/>
      <c r="C45" s="11"/>
      <c r="D45" s="12"/>
      <c r="E45" s="13"/>
      <c r="F45" s="13"/>
      <c r="G45" s="24">
        <f>+G43+G24</f>
        <v>100759162504</v>
      </c>
      <c r="H45" s="6"/>
      <c r="I45" s="24">
        <f>+I43+I24</f>
        <v>101541137039</v>
      </c>
      <c r="J45" s="6"/>
      <c r="K45" s="24">
        <f>+K43+K24</f>
        <v>49074038037</v>
      </c>
      <c r="L45" s="6"/>
      <c r="M45" s="24">
        <f>+M43+M24</f>
        <v>48358809620</v>
      </c>
    </row>
    <row r="46" spans="1:13" ht="19.350000000000001" customHeight="1" thickTop="1" x14ac:dyDescent="0.4">
      <c r="A46" s="11"/>
      <c r="B46" s="11"/>
      <c r="C46" s="11"/>
      <c r="D46" s="12"/>
      <c r="E46" s="13"/>
      <c r="F46" s="13"/>
      <c r="G46" s="6"/>
      <c r="H46" s="6"/>
      <c r="I46" s="6"/>
      <c r="J46" s="6"/>
      <c r="K46" s="6"/>
      <c r="L46" s="6"/>
      <c r="M46" s="6"/>
    </row>
    <row r="47" spans="1:13" ht="19.350000000000001" customHeight="1" x14ac:dyDescent="0.4">
      <c r="A47" s="11"/>
      <c r="B47" s="11"/>
      <c r="C47" s="11"/>
      <c r="D47" s="12"/>
      <c r="E47" s="13"/>
      <c r="F47" s="13"/>
      <c r="G47" s="6"/>
      <c r="H47" s="6"/>
      <c r="I47" s="6"/>
      <c r="J47" s="6"/>
      <c r="K47" s="6"/>
      <c r="L47" s="6"/>
      <c r="M47" s="6"/>
    </row>
    <row r="48" spans="1:13" ht="11.25" customHeight="1" x14ac:dyDescent="0.4">
      <c r="A48" s="11"/>
      <c r="B48" s="11"/>
      <c r="C48" s="11"/>
      <c r="D48" s="12"/>
      <c r="E48" s="13"/>
      <c r="F48" s="13"/>
      <c r="G48" s="6"/>
      <c r="H48" s="6"/>
      <c r="I48" s="6"/>
      <c r="J48" s="6"/>
      <c r="K48" s="6"/>
      <c r="L48" s="6"/>
      <c r="M48" s="6"/>
    </row>
    <row r="49" spans="1:13" ht="18" customHeight="1" x14ac:dyDescent="0.4">
      <c r="A49" s="121" t="s">
        <v>35</v>
      </c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</row>
    <row r="50" spans="1:13" ht="21" customHeight="1" x14ac:dyDescent="0.4">
      <c r="A50" s="25"/>
    </row>
    <row r="51" spans="1:13" ht="22.35" customHeight="1" x14ac:dyDescent="0.4">
      <c r="A51" s="26" t="s">
        <v>231</v>
      </c>
      <c r="B51" s="26"/>
      <c r="C51" s="26"/>
      <c r="D51" s="26"/>
      <c r="E51" s="26"/>
      <c r="F51" s="27"/>
      <c r="G51" s="10"/>
      <c r="H51" s="10"/>
      <c r="I51" s="10"/>
      <c r="J51" s="10"/>
      <c r="K51" s="10"/>
      <c r="L51" s="10"/>
      <c r="M51" s="10"/>
    </row>
    <row r="52" spans="1:13" ht="21.75" customHeight="1" x14ac:dyDescent="0.4">
      <c r="A52" s="4" t="s">
        <v>0</v>
      </c>
      <c r="B52" s="4"/>
      <c r="C52" s="4"/>
      <c r="D52" s="4"/>
      <c r="E52" s="5"/>
      <c r="F52" s="5"/>
      <c r="G52" s="6"/>
      <c r="H52" s="6"/>
      <c r="I52" s="6"/>
      <c r="J52" s="6"/>
      <c r="K52" s="6"/>
      <c r="L52" s="6"/>
      <c r="M52" s="6"/>
    </row>
    <row r="53" spans="1:13" ht="21.75" customHeight="1" x14ac:dyDescent="0.4">
      <c r="A53" s="4" t="s">
        <v>1</v>
      </c>
      <c r="B53" s="4"/>
      <c r="C53" s="4"/>
      <c r="D53" s="4"/>
      <c r="E53" s="5"/>
      <c r="F53" s="5"/>
      <c r="G53" s="6"/>
      <c r="H53" s="6"/>
      <c r="I53" s="6"/>
      <c r="J53" s="6"/>
      <c r="K53" s="6"/>
      <c r="L53" s="6"/>
      <c r="M53" s="6"/>
    </row>
    <row r="54" spans="1:13" ht="21.75" customHeight="1" x14ac:dyDescent="0.4">
      <c r="A54" s="8" t="str">
        <f>$A$3</f>
        <v>ณ วันที่ 30 กันยายน พ.ศ. 2568</v>
      </c>
      <c r="B54" s="8"/>
      <c r="C54" s="8"/>
      <c r="D54" s="8"/>
      <c r="E54" s="9"/>
      <c r="F54" s="9"/>
      <c r="G54" s="10"/>
      <c r="H54" s="10"/>
      <c r="I54" s="10"/>
      <c r="J54" s="10"/>
      <c r="K54" s="10"/>
      <c r="L54" s="10"/>
      <c r="M54" s="10"/>
    </row>
    <row r="55" spans="1:13" ht="19.5" customHeight="1" x14ac:dyDescent="0.4">
      <c r="A55" s="5"/>
      <c r="B55" s="5"/>
      <c r="C55" s="5"/>
      <c r="D55" s="5"/>
      <c r="E55" s="5"/>
      <c r="F55" s="5"/>
      <c r="G55" s="6"/>
      <c r="H55" s="6"/>
      <c r="I55" s="6"/>
      <c r="J55" s="6"/>
      <c r="K55" s="6"/>
      <c r="L55" s="6"/>
      <c r="M55" s="6"/>
    </row>
    <row r="56" spans="1:13" ht="19.5" customHeight="1" x14ac:dyDescent="0.4">
      <c r="A56" s="5"/>
      <c r="B56" s="5"/>
      <c r="C56" s="5"/>
      <c r="D56" s="5"/>
      <c r="E56" s="5"/>
      <c r="F56" s="5"/>
      <c r="G56" s="119" t="s">
        <v>2</v>
      </c>
      <c r="H56" s="120"/>
      <c r="I56" s="120"/>
      <c r="J56" s="6"/>
      <c r="K56" s="119" t="s">
        <v>3</v>
      </c>
      <c r="L56" s="120"/>
      <c r="M56" s="120"/>
    </row>
    <row r="57" spans="1:13" ht="19.5" customHeight="1" x14ac:dyDescent="0.4">
      <c r="A57" s="11"/>
      <c r="B57" s="11"/>
      <c r="C57" s="11"/>
      <c r="D57" s="12"/>
      <c r="E57" s="13"/>
      <c r="F57" s="13"/>
      <c r="G57" s="14" t="s">
        <v>4</v>
      </c>
      <c r="H57" s="14"/>
      <c r="I57" s="14" t="s">
        <v>5</v>
      </c>
      <c r="J57" s="6"/>
      <c r="K57" s="14" t="s">
        <v>4</v>
      </c>
      <c r="L57" s="14"/>
      <c r="M57" s="14" t="s">
        <v>5</v>
      </c>
    </row>
    <row r="58" spans="1:13" ht="19.5" customHeight="1" x14ac:dyDescent="0.4">
      <c r="A58" s="5"/>
      <c r="B58" s="5"/>
      <c r="C58" s="5"/>
      <c r="D58" s="5"/>
      <c r="E58" s="5"/>
      <c r="F58" s="5"/>
      <c r="G58" s="15" t="s">
        <v>238</v>
      </c>
      <c r="H58" s="16"/>
      <c r="I58" s="15" t="s">
        <v>6</v>
      </c>
      <c r="J58" s="6"/>
      <c r="K58" s="15" t="s">
        <v>238</v>
      </c>
      <c r="L58" s="16"/>
      <c r="M58" s="15" t="s">
        <v>6</v>
      </c>
    </row>
    <row r="59" spans="1:13" ht="19.5" customHeight="1" x14ac:dyDescent="0.4">
      <c r="A59" s="5"/>
      <c r="B59" s="5"/>
      <c r="C59" s="5"/>
      <c r="D59" s="5"/>
      <c r="E59" s="5"/>
      <c r="F59" s="5"/>
      <c r="G59" s="14" t="s">
        <v>82</v>
      </c>
      <c r="H59" s="14"/>
      <c r="I59" s="14" t="s">
        <v>7</v>
      </c>
      <c r="J59" s="14"/>
      <c r="K59" s="14" t="s">
        <v>82</v>
      </c>
      <c r="L59" s="14"/>
      <c r="M59" s="14" t="s">
        <v>7</v>
      </c>
    </row>
    <row r="60" spans="1:13" ht="19.5" customHeight="1" x14ac:dyDescent="0.4">
      <c r="A60" s="17"/>
      <c r="B60" s="17"/>
      <c r="C60" s="17"/>
      <c r="D60" s="17"/>
      <c r="E60" s="18" t="s">
        <v>8</v>
      </c>
      <c r="F60" s="19"/>
      <c r="G60" s="20" t="s">
        <v>9</v>
      </c>
      <c r="H60" s="14"/>
      <c r="I60" s="20" t="s">
        <v>9</v>
      </c>
      <c r="J60" s="14"/>
      <c r="K60" s="20" t="s">
        <v>9</v>
      </c>
      <c r="L60" s="14"/>
      <c r="M60" s="20" t="s">
        <v>9</v>
      </c>
    </row>
    <row r="61" spans="1:13" ht="19.5" customHeight="1" x14ac:dyDescent="0.4">
      <c r="A61" s="11" t="s">
        <v>36</v>
      </c>
      <c r="B61" s="11"/>
      <c r="C61" s="11"/>
      <c r="D61" s="11"/>
      <c r="E61" s="28"/>
      <c r="F61" s="19"/>
      <c r="G61" s="29"/>
      <c r="H61" s="29"/>
      <c r="I61" s="29"/>
      <c r="J61" s="29"/>
      <c r="K61" s="29"/>
      <c r="L61" s="29"/>
      <c r="M61" s="29"/>
    </row>
    <row r="62" spans="1:13" ht="6" customHeight="1" x14ac:dyDescent="0.4">
      <c r="A62" s="11"/>
      <c r="B62" s="11"/>
      <c r="C62" s="11"/>
      <c r="D62" s="11"/>
      <c r="E62" s="30"/>
      <c r="F62" s="13"/>
      <c r="G62" s="6"/>
      <c r="H62" s="6"/>
      <c r="I62" s="6"/>
      <c r="J62" s="6"/>
      <c r="K62" s="6"/>
      <c r="L62" s="6"/>
      <c r="M62" s="6"/>
    </row>
    <row r="63" spans="1:13" ht="19.5" customHeight="1" x14ac:dyDescent="0.4">
      <c r="A63" s="11" t="s">
        <v>37</v>
      </c>
      <c r="B63" s="11"/>
      <c r="C63" s="11"/>
      <c r="D63" s="11"/>
      <c r="E63" s="13"/>
      <c r="F63" s="19"/>
      <c r="G63" s="29"/>
      <c r="H63" s="29"/>
      <c r="I63" s="29"/>
      <c r="J63" s="29"/>
      <c r="K63" s="29"/>
      <c r="L63" s="29"/>
      <c r="M63" s="29"/>
    </row>
    <row r="64" spans="1:13" ht="6" customHeight="1" x14ac:dyDescent="0.4">
      <c r="A64" s="12"/>
      <c r="B64" s="12"/>
      <c r="C64" s="12"/>
      <c r="D64" s="12"/>
      <c r="E64" s="13"/>
      <c r="F64" s="13"/>
      <c r="G64" s="6"/>
      <c r="H64" s="6"/>
      <c r="I64" s="6"/>
      <c r="J64" s="6"/>
      <c r="K64" s="6"/>
      <c r="L64" s="6"/>
      <c r="M64" s="6"/>
    </row>
    <row r="65" spans="1:13" ht="19.5" customHeight="1" x14ac:dyDescent="0.4">
      <c r="A65" s="12" t="s">
        <v>81</v>
      </c>
      <c r="B65" s="12"/>
      <c r="C65" s="12"/>
      <c r="D65" s="12"/>
      <c r="E65" s="13">
        <v>13</v>
      </c>
      <c r="F65" s="13"/>
      <c r="G65" s="6">
        <v>0</v>
      </c>
      <c r="H65" s="6"/>
      <c r="I65" s="6">
        <v>899605207</v>
      </c>
      <c r="J65" s="6"/>
      <c r="K65" s="6">
        <v>0</v>
      </c>
      <c r="L65" s="6"/>
      <c r="M65" s="6">
        <v>99605207</v>
      </c>
    </row>
    <row r="66" spans="1:13" ht="19.5" customHeight="1" x14ac:dyDescent="0.4">
      <c r="A66" s="12" t="s">
        <v>39</v>
      </c>
      <c r="B66" s="12"/>
      <c r="C66" s="12"/>
      <c r="D66" s="12"/>
      <c r="E66" s="13">
        <v>17</v>
      </c>
      <c r="F66" s="13"/>
      <c r="G66" s="6">
        <v>0</v>
      </c>
      <c r="H66" s="6"/>
      <c r="I66" s="6">
        <v>0</v>
      </c>
      <c r="J66" s="6"/>
      <c r="K66" s="6">
        <v>759500000</v>
      </c>
      <c r="L66" s="6"/>
      <c r="M66" s="6">
        <v>770000000</v>
      </c>
    </row>
    <row r="67" spans="1:13" ht="19.5" customHeight="1" x14ac:dyDescent="0.4">
      <c r="A67" s="12" t="s">
        <v>40</v>
      </c>
      <c r="B67" s="12"/>
      <c r="C67" s="12"/>
      <c r="D67" s="12"/>
      <c r="E67" s="13"/>
      <c r="F67" s="13"/>
      <c r="G67" s="6">
        <v>4428618754</v>
      </c>
      <c r="H67" s="6"/>
      <c r="I67" s="6">
        <v>5870643986</v>
      </c>
      <c r="J67" s="6"/>
      <c r="K67" s="6">
        <v>161563781</v>
      </c>
      <c r="L67" s="6"/>
      <c r="M67" s="6">
        <v>211356748</v>
      </c>
    </row>
    <row r="68" spans="1:13" ht="19.5" customHeight="1" x14ac:dyDescent="0.4">
      <c r="A68" s="12" t="s">
        <v>41</v>
      </c>
      <c r="B68" s="12"/>
      <c r="C68" s="12"/>
      <c r="D68" s="12"/>
      <c r="E68" s="13">
        <v>13</v>
      </c>
      <c r="F68" s="13"/>
      <c r="G68" s="6">
        <v>913039260</v>
      </c>
      <c r="H68" s="6"/>
      <c r="I68" s="6">
        <v>1409664146</v>
      </c>
      <c r="J68" s="6"/>
      <c r="K68" s="6">
        <v>170000000</v>
      </c>
      <c r="L68" s="6"/>
      <c r="M68" s="6">
        <v>170000000</v>
      </c>
    </row>
    <row r="69" spans="1:13" ht="19.5" customHeight="1" x14ac:dyDescent="0.4">
      <c r="A69" s="12" t="s">
        <v>38</v>
      </c>
      <c r="B69" s="12"/>
      <c r="C69" s="12"/>
      <c r="D69" s="12"/>
      <c r="E69" s="13">
        <v>5</v>
      </c>
      <c r="F69" s="13"/>
      <c r="G69" s="6">
        <v>7402974</v>
      </c>
      <c r="H69" s="6"/>
      <c r="I69" s="22">
        <v>4777824</v>
      </c>
      <c r="J69" s="22"/>
      <c r="K69" s="22">
        <v>0</v>
      </c>
      <c r="L69" s="22"/>
      <c r="M69" s="22">
        <v>0</v>
      </c>
    </row>
    <row r="70" spans="1:13" ht="19.5" customHeight="1" x14ac:dyDescent="0.4">
      <c r="A70" s="12" t="s">
        <v>42</v>
      </c>
      <c r="B70" s="12"/>
      <c r="C70" s="12"/>
      <c r="D70" s="12"/>
      <c r="E70" s="13">
        <v>13</v>
      </c>
      <c r="F70" s="13"/>
      <c r="G70" s="6">
        <v>11278064807</v>
      </c>
      <c r="H70" s="6"/>
      <c r="I70" s="6">
        <v>8498625996</v>
      </c>
      <c r="J70" s="6"/>
      <c r="K70" s="6">
        <v>7579082431</v>
      </c>
      <c r="L70" s="6"/>
      <c r="M70" s="6">
        <v>5379161007</v>
      </c>
    </row>
    <row r="71" spans="1:13" ht="19.5" customHeight="1" x14ac:dyDescent="0.4">
      <c r="A71" s="12" t="s">
        <v>43</v>
      </c>
      <c r="B71" s="12"/>
      <c r="C71" s="12"/>
      <c r="D71" s="12"/>
      <c r="E71" s="13"/>
      <c r="F71" s="13"/>
      <c r="G71" s="6"/>
      <c r="H71" s="6"/>
      <c r="I71" s="6"/>
      <c r="J71" s="6"/>
      <c r="K71" s="6"/>
      <c r="L71" s="6"/>
      <c r="M71" s="6"/>
    </row>
    <row r="72" spans="1:13" ht="19.5" customHeight="1" x14ac:dyDescent="0.4">
      <c r="A72" s="12"/>
      <c r="B72" s="12" t="s">
        <v>44</v>
      </c>
      <c r="C72" s="12"/>
      <c r="D72" s="12"/>
      <c r="E72" s="13">
        <v>14</v>
      </c>
      <c r="F72" s="13"/>
      <c r="G72" s="6">
        <v>147403654</v>
      </c>
      <c r="H72" s="6"/>
      <c r="I72" s="6">
        <v>178835032</v>
      </c>
      <c r="J72" s="6"/>
      <c r="K72" s="6">
        <v>18009576</v>
      </c>
      <c r="L72" s="6"/>
      <c r="M72" s="6">
        <v>22745421</v>
      </c>
    </row>
    <row r="73" spans="1:13" ht="19.5" customHeight="1" x14ac:dyDescent="0.4">
      <c r="A73" s="12" t="s">
        <v>45</v>
      </c>
      <c r="B73" s="12"/>
      <c r="C73" s="12"/>
      <c r="D73" s="12"/>
      <c r="E73" s="13"/>
      <c r="F73" s="13"/>
      <c r="G73" s="6">
        <v>154464401</v>
      </c>
      <c r="H73" s="6"/>
      <c r="I73" s="6">
        <v>551816572</v>
      </c>
      <c r="J73" s="6"/>
      <c r="K73" s="6">
        <v>0</v>
      </c>
      <c r="L73" s="6"/>
      <c r="M73" s="6">
        <v>0</v>
      </c>
    </row>
    <row r="74" spans="1:13" ht="19.5" customHeight="1" x14ac:dyDescent="0.4">
      <c r="A74" s="12" t="s">
        <v>46</v>
      </c>
      <c r="B74" s="12"/>
      <c r="C74" s="12"/>
      <c r="D74" s="12"/>
      <c r="E74" s="13"/>
      <c r="F74" s="13"/>
      <c r="G74" s="6"/>
      <c r="H74" s="6"/>
      <c r="I74" s="6"/>
      <c r="J74" s="6"/>
      <c r="K74" s="6"/>
      <c r="L74" s="6"/>
      <c r="M74" s="6"/>
    </row>
    <row r="75" spans="1:13" ht="19.5" customHeight="1" x14ac:dyDescent="0.4">
      <c r="A75" s="12"/>
      <c r="B75" s="12" t="s">
        <v>44</v>
      </c>
      <c r="C75" s="12"/>
      <c r="D75" s="12"/>
      <c r="E75" s="13"/>
      <c r="F75" s="13"/>
      <c r="G75" s="6">
        <v>10963913</v>
      </c>
      <c r="H75" s="6"/>
      <c r="I75" s="6">
        <v>13506278</v>
      </c>
      <c r="J75" s="6"/>
      <c r="K75" s="6">
        <v>1217395</v>
      </c>
      <c r="L75" s="6"/>
      <c r="M75" s="6">
        <v>662009</v>
      </c>
    </row>
    <row r="76" spans="1:13" ht="19.5" customHeight="1" x14ac:dyDescent="0.4">
      <c r="A76" s="12" t="s">
        <v>47</v>
      </c>
      <c r="B76" s="12"/>
      <c r="C76" s="12"/>
      <c r="D76" s="12"/>
      <c r="E76" s="13"/>
      <c r="F76" s="13"/>
      <c r="G76" s="21">
        <v>86662718</v>
      </c>
      <c r="H76" s="6"/>
      <c r="I76" s="21">
        <v>241571498</v>
      </c>
      <c r="J76" s="6"/>
      <c r="K76" s="21">
        <v>12211933</v>
      </c>
      <c r="L76" s="6"/>
      <c r="M76" s="21">
        <v>104779132</v>
      </c>
    </row>
    <row r="77" spans="1:13" ht="6" customHeight="1" x14ac:dyDescent="0.4">
      <c r="A77" s="12"/>
      <c r="B77" s="12"/>
      <c r="C77" s="12"/>
      <c r="D77" s="12"/>
      <c r="E77" s="13"/>
      <c r="F77" s="13"/>
      <c r="G77" s="6"/>
      <c r="H77" s="6"/>
      <c r="I77" s="6"/>
      <c r="J77" s="6"/>
      <c r="K77" s="6"/>
      <c r="L77" s="6"/>
      <c r="M77" s="6"/>
    </row>
    <row r="78" spans="1:13" ht="19.5" customHeight="1" x14ac:dyDescent="0.4">
      <c r="A78" s="11" t="s">
        <v>48</v>
      </c>
      <c r="B78" s="11"/>
      <c r="C78" s="11"/>
      <c r="D78" s="12"/>
      <c r="E78" s="13"/>
      <c r="F78" s="13"/>
      <c r="G78" s="10">
        <f>SUM(G65:G77)</f>
        <v>17026620481</v>
      </c>
      <c r="H78" s="6"/>
      <c r="I78" s="10">
        <f>SUM(I65:I77)</f>
        <v>17669046539</v>
      </c>
      <c r="J78" s="6"/>
      <c r="K78" s="10">
        <f>SUM(K65:K77)</f>
        <v>8701585116</v>
      </c>
      <c r="L78" s="6"/>
      <c r="M78" s="10">
        <f>SUM(M65:M77)</f>
        <v>6758309524</v>
      </c>
    </row>
    <row r="79" spans="1:13" ht="18.75" x14ac:dyDescent="0.4">
      <c r="A79" s="12"/>
      <c r="B79" s="12"/>
      <c r="C79" s="12"/>
      <c r="D79" s="12"/>
      <c r="E79" s="13"/>
      <c r="F79" s="13"/>
      <c r="G79" s="6"/>
      <c r="H79" s="6"/>
      <c r="I79" s="6"/>
      <c r="J79" s="6"/>
      <c r="K79" s="6"/>
      <c r="L79" s="6"/>
      <c r="M79" s="6"/>
    </row>
    <row r="80" spans="1:13" ht="19.5" customHeight="1" x14ac:dyDescent="0.4">
      <c r="A80" s="11" t="s">
        <v>49</v>
      </c>
      <c r="B80" s="11"/>
      <c r="C80" s="11"/>
      <c r="D80" s="12"/>
      <c r="E80" s="13"/>
      <c r="F80" s="13"/>
      <c r="G80" s="6"/>
      <c r="H80" s="6"/>
      <c r="I80" s="6"/>
      <c r="J80" s="6"/>
      <c r="K80" s="6"/>
      <c r="L80" s="6"/>
      <c r="M80" s="6"/>
    </row>
    <row r="81" spans="1:13" ht="6" customHeight="1" x14ac:dyDescent="0.4">
      <c r="A81" s="12"/>
      <c r="B81" s="12"/>
      <c r="C81" s="12"/>
      <c r="D81" s="12"/>
      <c r="E81" s="13"/>
      <c r="F81" s="13"/>
      <c r="G81" s="6"/>
      <c r="H81" s="6"/>
      <c r="I81" s="6"/>
      <c r="J81" s="6"/>
      <c r="K81" s="6"/>
      <c r="L81" s="6"/>
      <c r="M81" s="6"/>
    </row>
    <row r="82" spans="1:13" ht="19.5" customHeight="1" x14ac:dyDescent="0.4">
      <c r="A82" s="5" t="s">
        <v>50</v>
      </c>
      <c r="B82" s="11"/>
      <c r="C82" s="11"/>
      <c r="D82" s="12"/>
      <c r="E82" s="13">
        <v>13</v>
      </c>
      <c r="F82" s="13"/>
      <c r="G82" s="6">
        <v>9813996337</v>
      </c>
      <c r="H82" s="6"/>
      <c r="I82" s="6">
        <v>9474252799</v>
      </c>
      <c r="J82" s="6"/>
      <c r="K82" s="6">
        <v>1273473748</v>
      </c>
      <c r="L82" s="6"/>
      <c r="M82" s="6">
        <v>1289507544</v>
      </c>
    </row>
    <row r="83" spans="1:13" ht="19.5" customHeight="1" x14ac:dyDescent="0.4">
      <c r="A83" s="5" t="s">
        <v>51</v>
      </c>
      <c r="B83" s="11"/>
      <c r="C83" s="11"/>
      <c r="D83" s="12"/>
      <c r="E83" s="13">
        <v>13</v>
      </c>
      <c r="F83" s="13"/>
      <c r="G83" s="6">
        <v>26358413010</v>
      </c>
      <c r="H83" s="6"/>
      <c r="I83" s="6">
        <v>28099245125</v>
      </c>
      <c r="J83" s="6"/>
      <c r="K83" s="6">
        <v>16847163555</v>
      </c>
      <c r="L83" s="6"/>
      <c r="M83" s="6">
        <v>18250606085</v>
      </c>
    </row>
    <row r="84" spans="1:13" ht="19.5" customHeight="1" x14ac:dyDescent="0.4">
      <c r="A84" s="12" t="s">
        <v>52</v>
      </c>
      <c r="B84" s="11"/>
      <c r="C84" s="11"/>
      <c r="D84" s="12"/>
      <c r="E84" s="13">
        <v>14</v>
      </c>
      <c r="F84" s="13"/>
      <c r="G84" s="6">
        <v>3190035934</v>
      </c>
      <c r="H84" s="6"/>
      <c r="I84" s="6">
        <v>3292432018</v>
      </c>
      <c r="J84" s="6"/>
      <c r="K84" s="6">
        <v>545528825</v>
      </c>
      <c r="L84" s="6"/>
      <c r="M84" s="6">
        <v>563412256</v>
      </c>
    </row>
    <row r="85" spans="1:13" ht="19.5" customHeight="1" x14ac:dyDescent="0.4">
      <c r="A85" s="12" t="s">
        <v>53</v>
      </c>
      <c r="B85" s="11"/>
      <c r="C85" s="11"/>
      <c r="D85" s="12"/>
      <c r="E85" s="13"/>
      <c r="F85" s="13"/>
      <c r="G85" s="6">
        <v>424161271</v>
      </c>
      <c r="H85" s="6"/>
      <c r="I85" s="6">
        <v>481895485</v>
      </c>
      <c r="J85" s="6"/>
      <c r="K85" s="6">
        <v>11661890</v>
      </c>
      <c r="L85" s="6"/>
      <c r="M85" s="6">
        <v>5745123</v>
      </c>
    </row>
    <row r="86" spans="1:13" ht="19.5" customHeight="1" x14ac:dyDescent="0.4">
      <c r="A86" s="5" t="s">
        <v>54</v>
      </c>
      <c r="B86" s="11"/>
      <c r="C86" s="11"/>
      <c r="D86" s="12"/>
      <c r="E86" s="13"/>
      <c r="F86" s="13"/>
      <c r="G86" s="6">
        <v>3146488490</v>
      </c>
      <c r="H86" s="6"/>
      <c r="I86" s="6">
        <v>3210530527</v>
      </c>
      <c r="J86" s="6"/>
      <c r="K86" s="6">
        <v>11775354</v>
      </c>
      <c r="L86" s="6"/>
      <c r="M86" s="6">
        <v>50036044</v>
      </c>
    </row>
    <row r="87" spans="1:13" ht="19.5" customHeight="1" x14ac:dyDescent="0.4">
      <c r="A87" s="12" t="s">
        <v>55</v>
      </c>
      <c r="B87" s="11"/>
      <c r="C87" s="11"/>
      <c r="D87" s="12"/>
      <c r="E87" s="13"/>
      <c r="F87" s="13"/>
      <c r="G87" s="6">
        <v>377019311</v>
      </c>
      <c r="H87" s="6"/>
      <c r="I87" s="6">
        <v>301472203</v>
      </c>
      <c r="J87" s="6"/>
      <c r="K87" s="6">
        <v>33954580</v>
      </c>
      <c r="L87" s="6"/>
      <c r="M87" s="6">
        <v>23592760</v>
      </c>
    </row>
    <row r="88" spans="1:13" ht="18.75" x14ac:dyDescent="0.4">
      <c r="A88" s="12" t="s">
        <v>56</v>
      </c>
      <c r="B88" s="11"/>
      <c r="C88" s="11"/>
      <c r="D88" s="12"/>
      <c r="E88" s="13"/>
      <c r="F88" s="13"/>
      <c r="G88" s="6">
        <v>317097155</v>
      </c>
      <c r="H88" s="6"/>
      <c r="I88" s="6">
        <v>219833849</v>
      </c>
      <c r="J88" s="6"/>
      <c r="K88" s="6">
        <v>121708491</v>
      </c>
      <c r="L88" s="6"/>
      <c r="M88" s="6">
        <v>74568650</v>
      </c>
    </row>
    <row r="89" spans="1:13" ht="18.75" x14ac:dyDescent="0.4">
      <c r="A89" s="12" t="s">
        <v>57</v>
      </c>
      <c r="B89" s="11"/>
      <c r="C89" s="11"/>
      <c r="D89" s="12"/>
      <c r="E89" s="13"/>
      <c r="F89" s="13"/>
      <c r="G89" s="6">
        <v>140000000</v>
      </c>
      <c r="H89" s="6"/>
      <c r="I89" s="6">
        <v>140000000</v>
      </c>
      <c r="J89" s="6"/>
      <c r="K89" s="6">
        <v>0</v>
      </c>
      <c r="L89" s="6"/>
      <c r="M89" s="6">
        <v>0</v>
      </c>
    </row>
    <row r="90" spans="1:13" ht="19.5" customHeight="1" x14ac:dyDescent="0.4">
      <c r="A90" s="12" t="s">
        <v>58</v>
      </c>
      <c r="B90" s="11"/>
      <c r="C90" s="11"/>
      <c r="D90" s="12"/>
      <c r="F90" s="13"/>
      <c r="G90" s="10">
        <v>169626676</v>
      </c>
      <c r="H90" s="6"/>
      <c r="I90" s="10">
        <v>141632709</v>
      </c>
      <c r="J90" s="6"/>
      <c r="K90" s="10">
        <v>1074929</v>
      </c>
      <c r="L90" s="6"/>
      <c r="M90" s="10">
        <v>0</v>
      </c>
    </row>
    <row r="91" spans="1:13" ht="6" customHeight="1" x14ac:dyDescent="0.4">
      <c r="A91" s="12"/>
      <c r="B91" s="11"/>
      <c r="C91" s="11"/>
      <c r="D91" s="12"/>
      <c r="E91" s="13"/>
      <c r="F91" s="13"/>
      <c r="G91" s="6"/>
      <c r="H91" s="6"/>
      <c r="I91" s="6"/>
      <c r="J91" s="6"/>
      <c r="K91" s="6"/>
      <c r="L91" s="6"/>
      <c r="M91" s="6"/>
    </row>
    <row r="92" spans="1:13" ht="19.5" customHeight="1" x14ac:dyDescent="0.4">
      <c r="A92" s="11" t="s">
        <v>59</v>
      </c>
      <c r="B92" s="11"/>
      <c r="C92" s="11"/>
      <c r="D92" s="12"/>
      <c r="E92" s="13"/>
      <c r="F92" s="13"/>
      <c r="G92" s="10">
        <f>SUM(G82:G91)</f>
        <v>43936838184</v>
      </c>
      <c r="H92" s="6"/>
      <c r="I92" s="10">
        <f>SUM(I82:I91)</f>
        <v>45361294715</v>
      </c>
      <c r="J92" s="6"/>
      <c r="K92" s="10">
        <f>SUM(K82:K91)</f>
        <v>18846341372</v>
      </c>
      <c r="L92" s="6"/>
      <c r="M92" s="10">
        <f>SUM(M82:M91)</f>
        <v>20257468462</v>
      </c>
    </row>
    <row r="93" spans="1:13" ht="6" customHeight="1" x14ac:dyDescent="0.4">
      <c r="A93" s="12"/>
      <c r="B93" s="11"/>
      <c r="C93" s="11"/>
      <c r="D93" s="12"/>
      <c r="E93" s="13"/>
      <c r="F93" s="13"/>
      <c r="G93" s="6"/>
      <c r="H93" s="6"/>
      <c r="I93" s="6"/>
      <c r="J93" s="6"/>
      <c r="K93" s="6"/>
      <c r="L93" s="6"/>
      <c r="M93" s="6"/>
    </row>
    <row r="94" spans="1:13" ht="19.5" customHeight="1" x14ac:dyDescent="0.4">
      <c r="A94" s="11" t="s">
        <v>60</v>
      </c>
      <c r="B94" s="11"/>
      <c r="C94" s="11"/>
      <c r="D94" s="12"/>
      <c r="E94" s="13"/>
      <c r="F94" s="13"/>
      <c r="G94" s="10">
        <f>+G78+G92</f>
        <v>60963458665</v>
      </c>
      <c r="H94" s="6"/>
      <c r="I94" s="10">
        <f>+I78+I92</f>
        <v>63030341254</v>
      </c>
      <c r="J94" s="6"/>
      <c r="K94" s="10">
        <f>+K78+K92</f>
        <v>27547926488</v>
      </c>
      <c r="L94" s="6"/>
      <c r="M94" s="10">
        <f>+M78+M92</f>
        <v>27015777986</v>
      </c>
    </row>
    <row r="95" spans="1:13" ht="19.5" customHeight="1" x14ac:dyDescent="0.4">
      <c r="A95" s="11"/>
      <c r="B95" s="11"/>
      <c r="C95" s="11"/>
      <c r="D95" s="12"/>
      <c r="E95" s="13"/>
      <c r="F95" s="13"/>
      <c r="G95" s="6"/>
      <c r="H95" s="6"/>
      <c r="I95" s="6"/>
      <c r="J95" s="6"/>
      <c r="K95" s="6"/>
      <c r="L95" s="6"/>
      <c r="M95" s="6"/>
    </row>
    <row r="96" spans="1:13" ht="19.5" customHeight="1" x14ac:dyDescent="0.4">
      <c r="A96" s="11"/>
      <c r="B96" s="11"/>
      <c r="C96" s="11"/>
      <c r="D96" s="12"/>
      <c r="E96" s="13"/>
      <c r="F96" s="13"/>
      <c r="G96" s="6"/>
      <c r="H96" s="6"/>
      <c r="I96" s="6"/>
      <c r="J96" s="6"/>
      <c r="K96" s="6"/>
      <c r="L96" s="6"/>
      <c r="M96" s="6"/>
    </row>
    <row r="97" spans="1:13" ht="19.5" customHeight="1" x14ac:dyDescent="0.4">
      <c r="A97" s="11"/>
      <c r="B97" s="11"/>
      <c r="C97" s="11"/>
      <c r="D97" s="12"/>
      <c r="E97" s="13"/>
      <c r="F97" s="13"/>
      <c r="G97" s="6"/>
      <c r="H97" s="6"/>
      <c r="I97" s="6"/>
      <c r="J97" s="6"/>
      <c r="K97" s="6"/>
      <c r="L97" s="6"/>
      <c r="M97" s="6"/>
    </row>
    <row r="98" spans="1:13" ht="24" customHeight="1" x14ac:dyDescent="0.4">
      <c r="A98" s="11"/>
      <c r="B98" s="11"/>
      <c r="C98" s="11"/>
      <c r="D98" s="12"/>
      <c r="E98" s="13"/>
      <c r="F98" s="13"/>
      <c r="G98" s="6"/>
      <c r="H98" s="6"/>
      <c r="I98" s="6"/>
      <c r="J98" s="6"/>
      <c r="K98" s="6"/>
      <c r="L98" s="6"/>
      <c r="M98" s="6"/>
    </row>
    <row r="99" spans="1:13" ht="21.95" customHeight="1" x14ac:dyDescent="0.4">
      <c r="A99" s="26" t="s">
        <v>231</v>
      </c>
      <c r="B99" s="26"/>
      <c r="C99" s="26"/>
      <c r="D99" s="26"/>
      <c r="E99" s="9"/>
      <c r="F99" s="9"/>
      <c r="G99" s="10"/>
      <c r="H99" s="10"/>
      <c r="I99" s="10"/>
      <c r="J99" s="10"/>
      <c r="K99" s="10"/>
      <c r="L99" s="10"/>
      <c r="M99" s="10"/>
    </row>
    <row r="100" spans="1:13" ht="21.75" customHeight="1" x14ac:dyDescent="0.4">
      <c r="A100" s="4" t="s">
        <v>0</v>
      </c>
      <c r="B100" s="4"/>
      <c r="C100" s="4"/>
      <c r="D100" s="4"/>
      <c r="E100" s="5"/>
      <c r="F100" s="5"/>
      <c r="G100" s="6"/>
      <c r="H100" s="6"/>
      <c r="I100" s="6"/>
      <c r="J100" s="6"/>
      <c r="K100" s="6"/>
      <c r="L100" s="6"/>
      <c r="M100" s="6"/>
    </row>
    <row r="101" spans="1:13" ht="21.75" customHeight="1" x14ac:dyDescent="0.4">
      <c r="A101" s="4" t="s">
        <v>1</v>
      </c>
      <c r="B101" s="4"/>
      <c r="C101" s="4"/>
      <c r="D101" s="4"/>
      <c r="E101" s="5"/>
      <c r="F101" s="5"/>
      <c r="G101" s="6"/>
      <c r="H101" s="6"/>
      <c r="I101" s="6"/>
      <c r="J101" s="6"/>
      <c r="K101" s="6"/>
      <c r="L101" s="6"/>
      <c r="M101" s="6"/>
    </row>
    <row r="102" spans="1:13" ht="21.75" customHeight="1" x14ac:dyDescent="0.4">
      <c r="A102" s="8" t="str">
        <f>$A$3</f>
        <v>ณ วันที่ 30 กันยายน พ.ศ. 2568</v>
      </c>
      <c r="B102" s="8"/>
      <c r="C102" s="8"/>
      <c r="D102" s="8"/>
      <c r="E102" s="9"/>
      <c r="F102" s="9"/>
      <c r="G102" s="10"/>
      <c r="H102" s="10"/>
      <c r="I102" s="10"/>
      <c r="J102" s="10"/>
      <c r="K102" s="10"/>
      <c r="L102" s="10"/>
      <c r="M102" s="10"/>
    </row>
    <row r="103" spans="1:13" ht="21.75" customHeight="1" x14ac:dyDescent="0.4">
      <c r="A103" s="5"/>
      <c r="B103" s="5"/>
      <c r="C103" s="5"/>
      <c r="D103" s="5"/>
      <c r="E103" s="5"/>
      <c r="F103" s="5"/>
      <c r="G103" s="6"/>
      <c r="H103" s="6"/>
      <c r="I103" s="6"/>
      <c r="J103" s="6"/>
      <c r="K103" s="6"/>
      <c r="L103" s="6"/>
      <c r="M103" s="6"/>
    </row>
    <row r="104" spans="1:13" ht="21.75" customHeight="1" x14ac:dyDescent="0.4">
      <c r="A104" s="5"/>
      <c r="B104" s="5"/>
      <c r="C104" s="5"/>
      <c r="D104" s="5" t="s">
        <v>215</v>
      </c>
      <c r="E104" s="5"/>
      <c r="F104" s="5"/>
      <c r="G104" s="119" t="s">
        <v>2</v>
      </c>
      <c r="H104" s="120"/>
      <c r="I104" s="120"/>
      <c r="J104" s="6"/>
      <c r="K104" s="119" t="s">
        <v>3</v>
      </c>
      <c r="L104" s="120"/>
      <c r="M104" s="120"/>
    </row>
    <row r="105" spans="1:13" ht="21.75" customHeight="1" x14ac:dyDescent="0.4">
      <c r="A105" s="11"/>
      <c r="B105" s="11"/>
      <c r="C105" s="11"/>
      <c r="D105" s="12"/>
      <c r="E105" s="13"/>
      <c r="F105" s="13"/>
      <c r="G105" s="14" t="s">
        <v>4</v>
      </c>
      <c r="H105" s="14"/>
      <c r="I105" s="14" t="s">
        <v>5</v>
      </c>
      <c r="J105" s="6"/>
      <c r="K105" s="14" t="s">
        <v>4</v>
      </c>
      <c r="L105" s="14"/>
      <c r="M105" s="14" t="s">
        <v>5</v>
      </c>
    </row>
    <row r="106" spans="1:13" ht="21.75" customHeight="1" x14ac:dyDescent="0.4">
      <c r="A106" s="5"/>
      <c r="B106" s="5"/>
      <c r="C106" s="5"/>
      <c r="D106" s="5"/>
      <c r="E106" s="5"/>
      <c r="F106" s="5"/>
      <c r="G106" s="15" t="s">
        <v>238</v>
      </c>
      <c r="H106" s="16"/>
      <c r="I106" s="15" t="s">
        <v>6</v>
      </c>
      <c r="J106" s="6"/>
      <c r="K106" s="15" t="s">
        <v>238</v>
      </c>
      <c r="L106" s="16"/>
      <c r="M106" s="15" t="s">
        <v>6</v>
      </c>
    </row>
    <row r="107" spans="1:13" ht="21.75" customHeight="1" x14ac:dyDescent="0.4">
      <c r="A107" s="5"/>
      <c r="B107" s="5"/>
      <c r="C107" s="5"/>
      <c r="D107" s="5"/>
      <c r="E107" s="5"/>
      <c r="F107" s="5"/>
      <c r="G107" s="14" t="s">
        <v>82</v>
      </c>
      <c r="H107" s="14"/>
      <c r="I107" s="14" t="s">
        <v>7</v>
      </c>
      <c r="J107" s="14"/>
      <c r="K107" s="14" t="s">
        <v>82</v>
      </c>
      <c r="L107" s="14"/>
      <c r="M107" s="14" t="s">
        <v>7</v>
      </c>
    </row>
    <row r="108" spans="1:13" ht="21.75" customHeight="1" x14ac:dyDescent="0.4">
      <c r="A108" s="17"/>
      <c r="B108" s="17"/>
      <c r="C108" s="17"/>
      <c r="D108" s="17"/>
      <c r="E108" s="5"/>
      <c r="F108" s="19"/>
      <c r="G108" s="20" t="s">
        <v>9</v>
      </c>
      <c r="H108" s="14"/>
      <c r="I108" s="20" t="s">
        <v>9</v>
      </c>
      <c r="J108" s="14"/>
      <c r="K108" s="20" t="s">
        <v>9</v>
      </c>
      <c r="L108" s="14"/>
      <c r="M108" s="20" t="s">
        <v>9</v>
      </c>
    </row>
    <row r="109" spans="1:13" ht="21.75" customHeight="1" x14ac:dyDescent="0.4">
      <c r="A109" s="11" t="s">
        <v>61</v>
      </c>
      <c r="B109" s="11"/>
      <c r="C109" s="11"/>
      <c r="D109" s="12"/>
      <c r="E109" s="5"/>
      <c r="F109" s="13"/>
      <c r="G109" s="6"/>
      <c r="H109" s="6"/>
      <c r="I109" s="6"/>
      <c r="J109" s="6"/>
      <c r="K109" s="6"/>
      <c r="L109" s="6"/>
      <c r="M109" s="6"/>
    </row>
    <row r="110" spans="1:13" ht="6" customHeight="1" x14ac:dyDescent="0.4">
      <c r="A110" s="11"/>
      <c r="B110" s="11"/>
      <c r="C110" s="11"/>
      <c r="D110" s="12"/>
      <c r="E110" s="30"/>
      <c r="F110" s="13"/>
      <c r="G110" s="6"/>
      <c r="H110" s="6"/>
      <c r="I110" s="6"/>
      <c r="J110" s="6"/>
      <c r="K110" s="6"/>
      <c r="L110" s="6"/>
      <c r="M110" s="6"/>
    </row>
    <row r="111" spans="1:13" ht="21.75" customHeight="1" x14ac:dyDescent="0.4">
      <c r="A111" s="11" t="s">
        <v>62</v>
      </c>
      <c r="B111" s="11"/>
      <c r="C111" s="11"/>
      <c r="D111" s="12"/>
      <c r="E111" s="13"/>
      <c r="F111" s="13"/>
      <c r="G111" s="6"/>
      <c r="H111" s="6"/>
      <c r="I111" s="6"/>
      <c r="J111" s="6"/>
      <c r="K111" s="6"/>
      <c r="L111" s="6"/>
      <c r="M111" s="6"/>
    </row>
    <row r="112" spans="1:13" ht="6" customHeight="1" x14ac:dyDescent="0.4">
      <c r="A112" s="12"/>
      <c r="B112" s="12"/>
      <c r="C112" s="12"/>
      <c r="D112" s="12"/>
      <c r="E112" s="13"/>
      <c r="F112" s="13"/>
      <c r="G112" s="6"/>
      <c r="H112" s="6"/>
      <c r="I112" s="6"/>
      <c r="J112" s="6"/>
      <c r="K112" s="6"/>
      <c r="L112" s="6"/>
      <c r="M112" s="6"/>
    </row>
    <row r="113" spans="1:13" ht="21.75" customHeight="1" x14ac:dyDescent="0.4">
      <c r="A113" s="12" t="s">
        <v>63</v>
      </c>
      <c r="B113" s="12"/>
      <c r="C113" s="12"/>
      <c r="D113" s="12"/>
      <c r="E113" s="13"/>
      <c r="F113" s="13"/>
      <c r="G113" s="6"/>
      <c r="H113" s="6"/>
      <c r="I113" s="6"/>
      <c r="J113" s="6"/>
      <c r="K113" s="6"/>
      <c r="L113" s="6"/>
      <c r="M113" s="6"/>
    </row>
    <row r="114" spans="1:13" ht="21.75" customHeight="1" x14ac:dyDescent="0.4">
      <c r="A114" s="12"/>
      <c r="B114" s="12" t="s">
        <v>64</v>
      </c>
      <c r="C114" s="12"/>
      <c r="D114" s="12"/>
      <c r="E114" s="5"/>
      <c r="F114" s="13"/>
      <c r="G114" s="6"/>
      <c r="H114" s="6"/>
      <c r="I114" s="6"/>
      <c r="J114" s="6"/>
      <c r="K114" s="6"/>
      <c r="L114" s="6"/>
      <c r="M114" s="6"/>
    </row>
    <row r="115" spans="1:13" ht="21.75" customHeight="1" x14ac:dyDescent="0.4">
      <c r="A115" s="12"/>
      <c r="B115" s="12"/>
      <c r="C115" s="12" t="s">
        <v>65</v>
      </c>
      <c r="D115" s="12"/>
      <c r="E115" s="13"/>
      <c r="F115" s="13"/>
      <c r="G115" s="6"/>
      <c r="H115" s="6"/>
      <c r="I115" s="6"/>
      <c r="J115" s="6"/>
      <c r="K115" s="6"/>
      <c r="L115" s="6"/>
      <c r="M115" s="6"/>
    </row>
    <row r="116" spans="1:13" ht="21.75" customHeight="1" thickBot="1" x14ac:dyDescent="0.45">
      <c r="A116" s="12"/>
      <c r="B116" s="12"/>
      <c r="C116" s="12"/>
      <c r="D116" s="5" t="s">
        <v>66</v>
      </c>
      <c r="E116" s="13"/>
      <c r="F116" s="13"/>
      <c r="G116" s="24">
        <v>1567773019</v>
      </c>
      <c r="H116" s="6"/>
      <c r="I116" s="24">
        <v>1567773019</v>
      </c>
      <c r="J116" s="6"/>
      <c r="K116" s="24">
        <v>1567773019</v>
      </c>
      <c r="L116" s="6"/>
      <c r="M116" s="24">
        <v>1567773019</v>
      </c>
    </row>
    <row r="117" spans="1:13" ht="6" customHeight="1" thickTop="1" x14ac:dyDescent="0.4">
      <c r="A117" s="12"/>
      <c r="B117" s="12"/>
      <c r="C117" s="12"/>
      <c r="D117" s="12"/>
      <c r="E117" s="13"/>
      <c r="F117" s="13"/>
      <c r="G117" s="6"/>
      <c r="H117" s="6"/>
      <c r="I117" s="6"/>
      <c r="J117" s="6"/>
      <c r="K117" s="6"/>
      <c r="L117" s="6"/>
      <c r="M117" s="6"/>
    </row>
    <row r="118" spans="1:13" ht="21.75" customHeight="1" x14ac:dyDescent="0.4">
      <c r="A118" s="5"/>
      <c r="B118" s="12" t="s">
        <v>67</v>
      </c>
      <c r="C118" s="12"/>
      <c r="D118" s="12"/>
      <c r="E118" s="13"/>
      <c r="F118" s="13"/>
      <c r="G118" s="6"/>
      <c r="H118" s="6"/>
      <c r="I118" s="6"/>
      <c r="J118" s="6"/>
      <c r="K118" s="6"/>
      <c r="L118" s="6"/>
      <c r="M118" s="6"/>
    </row>
    <row r="119" spans="1:13" ht="21.75" customHeight="1" x14ac:dyDescent="0.4">
      <c r="A119" s="5"/>
      <c r="B119" s="12"/>
      <c r="C119" s="12" t="s">
        <v>68</v>
      </c>
      <c r="D119" s="5"/>
      <c r="E119" s="13"/>
      <c r="F119" s="13"/>
      <c r="G119" s="6"/>
      <c r="H119" s="6"/>
      <c r="I119" s="6"/>
      <c r="J119" s="6"/>
      <c r="K119" s="6"/>
      <c r="L119" s="6"/>
      <c r="M119" s="6"/>
    </row>
    <row r="120" spans="1:13" ht="21.75" customHeight="1" x14ac:dyDescent="0.4">
      <c r="A120" s="12"/>
      <c r="B120" s="12"/>
      <c r="C120" s="12"/>
      <c r="D120" s="12" t="s">
        <v>69</v>
      </c>
      <c r="E120" s="13"/>
      <c r="F120" s="13"/>
      <c r="G120" s="6">
        <v>1494683468</v>
      </c>
      <c r="H120" s="6"/>
      <c r="I120" s="6">
        <v>1494683468</v>
      </c>
      <c r="J120" s="6"/>
      <c r="K120" s="6">
        <v>1494683468</v>
      </c>
      <c r="L120" s="6"/>
      <c r="M120" s="6">
        <v>1494683468</v>
      </c>
    </row>
    <row r="121" spans="1:13" ht="21.75" customHeight="1" x14ac:dyDescent="0.4">
      <c r="A121" s="12" t="s">
        <v>70</v>
      </c>
      <c r="B121" s="11"/>
      <c r="C121" s="11"/>
      <c r="D121" s="12"/>
      <c r="E121" s="13"/>
      <c r="F121" s="13"/>
      <c r="G121" s="6">
        <v>15266493181</v>
      </c>
      <c r="H121" s="6"/>
      <c r="I121" s="6">
        <v>15266493181</v>
      </c>
      <c r="J121" s="6"/>
      <c r="K121" s="6">
        <v>15266493181</v>
      </c>
      <c r="L121" s="6"/>
      <c r="M121" s="6">
        <v>15266493181</v>
      </c>
    </row>
    <row r="122" spans="1:13" ht="21.75" customHeight="1" x14ac:dyDescent="0.4">
      <c r="A122" s="5" t="s">
        <v>71</v>
      </c>
      <c r="B122" s="12"/>
      <c r="C122" s="11"/>
      <c r="D122" s="5"/>
      <c r="E122" s="13"/>
      <c r="F122" s="13"/>
      <c r="G122" s="6">
        <v>172861100</v>
      </c>
      <c r="H122" s="6"/>
      <c r="I122" s="6">
        <v>172861100</v>
      </c>
      <c r="J122" s="6"/>
      <c r="K122" s="6">
        <v>202175962</v>
      </c>
      <c r="L122" s="6"/>
      <c r="M122" s="6">
        <v>202175962</v>
      </c>
    </row>
    <row r="123" spans="1:13" ht="21.75" customHeight="1" x14ac:dyDescent="0.4">
      <c r="A123" s="12" t="s">
        <v>72</v>
      </c>
      <c r="B123" s="11"/>
      <c r="C123" s="11"/>
      <c r="D123" s="12"/>
      <c r="E123" s="13"/>
      <c r="F123" s="13"/>
      <c r="G123" s="6"/>
      <c r="H123" s="6"/>
      <c r="I123" s="6"/>
      <c r="J123" s="6"/>
      <c r="K123" s="6"/>
      <c r="L123" s="6"/>
      <c r="M123" s="6"/>
    </row>
    <row r="124" spans="1:13" ht="21.75" customHeight="1" x14ac:dyDescent="0.4">
      <c r="A124" s="12"/>
      <c r="B124" s="12" t="s">
        <v>73</v>
      </c>
      <c r="C124" s="12"/>
      <c r="D124" s="5"/>
      <c r="E124" s="13"/>
      <c r="F124" s="13"/>
      <c r="G124" s="6">
        <v>156777302</v>
      </c>
      <c r="H124" s="6"/>
      <c r="I124" s="6">
        <v>156777302</v>
      </c>
      <c r="J124" s="6"/>
      <c r="K124" s="6">
        <v>156777302</v>
      </c>
      <c r="L124" s="13"/>
      <c r="M124" s="6">
        <v>156777302</v>
      </c>
    </row>
    <row r="125" spans="1:13" ht="21.75" customHeight="1" x14ac:dyDescent="0.4">
      <c r="A125" s="12"/>
      <c r="B125" s="12" t="s">
        <v>74</v>
      </c>
      <c r="C125" s="12"/>
      <c r="D125" s="5"/>
      <c r="E125" s="13"/>
      <c r="F125" s="13"/>
      <c r="G125" s="6">
        <v>17484121705</v>
      </c>
      <c r="H125" s="6"/>
      <c r="I125" s="6">
        <v>15643218640</v>
      </c>
      <c r="J125" s="6"/>
      <c r="K125" s="6">
        <v>4753869708</v>
      </c>
      <c r="L125" s="13"/>
      <c r="M125" s="6">
        <v>4442539906</v>
      </c>
    </row>
    <row r="126" spans="1:13" ht="21.75" customHeight="1" x14ac:dyDescent="0.4">
      <c r="A126" s="12" t="s">
        <v>75</v>
      </c>
      <c r="B126" s="12"/>
      <c r="C126" s="12"/>
      <c r="D126" s="5"/>
      <c r="E126" s="13"/>
      <c r="F126" s="13"/>
      <c r="G126" s="10">
        <v>1537830572</v>
      </c>
      <c r="H126" s="6"/>
      <c r="I126" s="10">
        <v>2097483803</v>
      </c>
      <c r="J126" s="6"/>
      <c r="K126" s="10">
        <v>-347888072</v>
      </c>
      <c r="L126" s="13"/>
      <c r="M126" s="10">
        <v>-219638185</v>
      </c>
    </row>
    <row r="127" spans="1:13" ht="6" customHeight="1" x14ac:dyDescent="0.4">
      <c r="A127" s="12"/>
      <c r="B127" s="12"/>
      <c r="C127" s="12"/>
      <c r="D127" s="12"/>
      <c r="E127" s="13"/>
      <c r="F127" s="13"/>
      <c r="G127" s="6"/>
      <c r="H127" s="6"/>
      <c r="I127" s="6"/>
      <c r="J127" s="6"/>
      <c r="K127" s="6"/>
      <c r="L127" s="6"/>
      <c r="M127" s="6"/>
    </row>
    <row r="128" spans="1:13" ht="21.75" customHeight="1" x14ac:dyDescent="0.4">
      <c r="A128" s="4" t="s">
        <v>76</v>
      </c>
      <c r="B128" s="4"/>
      <c r="C128" s="5"/>
      <c r="D128" s="5"/>
      <c r="E128" s="13"/>
      <c r="F128" s="13"/>
      <c r="G128" s="6">
        <f>SUM(G120:G126)</f>
        <v>36112767328</v>
      </c>
      <c r="H128" s="6"/>
      <c r="I128" s="6">
        <f>SUM(I120:I126)</f>
        <v>34831517494</v>
      </c>
      <c r="J128" s="6"/>
      <c r="K128" s="6">
        <f>SUM(K120:K126)</f>
        <v>21526111549</v>
      </c>
      <c r="L128" s="6"/>
      <c r="M128" s="6">
        <f>SUM(M120:M126)</f>
        <v>21343031634</v>
      </c>
    </row>
    <row r="129" spans="1:13" ht="21.75" customHeight="1" x14ac:dyDescent="0.4">
      <c r="A129" s="5" t="s">
        <v>77</v>
      </c>
      <c r="B129" s="5"/>
      <c r="C129" s="5"/>
      <c r="D129" s="5"/>
      <c r="E129" s="13"/>
      <c r="F129" s="13"/>
      <c r="G129" s="10">
        <v>3682936511</v>
      </c>
      <c r="H129" s="6"/>
      <c r="I129" s="10">
        <v>3679278291</v>
      </c>
      <c r="J129" s="6"/>
      <c r="K129" s="10">
        <v>0</v>
      </c>
      <c r="L129" s="6"/>
      <c r="M129" s="10">
        <v>0</v>
      </c>
    </row>
    <row r="130" spans="1:13" ht="6" customHeight="1" x14ac:dyDescent="0.4">
      <c r="A130" s="12"/>
      <c r="B130" s="12"/>
      <c r="C130" s="12"/>
      <c r="D130" s="12"/>
      <c r="E130" s="13"/>
      <c r="F130" s="13"/>
      <c r="G130" s="6"/>
      <c r="H130" s="6"/>
      <c r="I130" s="6"/>
      <c r="J130" s="6"/>
      <c r="K130" s="6"/>
      <c r="L130" s="6"/>
      <c r="M130" s="6"/>
    </row>
    <row r="131" spans="1:13" ht="21.75" customHeight="1" x14ac:dyDescent="0.4">
      <c r="A131" s="4" t="s">
        <v>78</v>
      </c>
      <c r="B131" s="5"/>
      <c r="C131" s="5"/>
      <c r="D131" s="5"/>
      <c r="E131" s="13"/>
      <c r="F131" s="13"/>
      <c r="G131" s="10">
        <f>SUM(G128:G129)</f>
        <v>39795703839</v>
      </c>
      <c r="H131" s="6"/>
      <c r="I131" s="10">
        <f>SUM(I128:I129)</f>
        <v>38510795785</v>
      </c>
      <c r="J131" s="6"/>
      <c r="K131" s="10">
        <f>SUM(K128:K129)</f>
        <v>21526111549</v>
      </c>
      <c r="L131" s="6"/>
      <c r="M131" s="10">
        <f>SUM(M128:M129)</f>
        <v>21343031634</v>
      </c>
    </row>
    <row r="132" spans="1:13" ht="6" customHeight="1" x14ac:dyDescent="0.4">
      <c r="A132" s="12"/>
      <c r="B132" s="12"/>
      <c r="C132" s="12"/>
      <c r="D132" s="12"/>
      <c r="E132" s="13"/>
      <c r="F132" s="13"/>
      <c r="G132" s="6"/>
      <c r="H132" s="6"/>
      <c r="I132" s="6"/>
      <c r="J132" s="6"/>
      <c r="K132" s="6"/>
      <c r="L132" s="6"/>
      <c r="M132" s="6"/>
    </row>
    <row r="133" spans="1:13" ht="21.75" customHeight="1" thickBot="1" x14ac:dyDescent="0.45">
      <c r="A133" s="4" t="s">
        <v>79</v>
      </c>
      <c r="B133" s="4"/>
      <c r="C133" s="4"/>
      <c r="D133" s="4"/>
      <c r="E133" s="19"/>
      <c r="F133" s="19"/>
      <c r="G133" s="24">
        <f>+G131+G94</f>
        <v>100759162504</v>
      </c>
      <c r="H133" s="31"/>
      <c r="I133" s="24">
        <f>+I131+I94</f>
        <v>101541137039</v>
      </c>
      <c r="J133" s="31"/>
      <c r="K133" s="24">
        <f>+K131+K94</f>
        <v>49074038037</v>
      </c>
      <c r="L133" s="31"/>
      <c r="M133" s="24">
        <f>+M131+M94</f>
        <v>48358809620</v>
      </c>
    </row>
    <row r="134" spans="1:13" ht="21.75" customHeight="1" thickTop="1" x14ac:dyDescent="0.4">
      <c r="A134" s="4"/>
      <c r="B134" s="4"/>
      <c r="C134" s="4"/>
      <c r="D134" s="4"/>
      <c r="E134" s="19"/>
      <c r="F134" s="19"/>
      <c r="G134" s="6"/>
      <c r="H134" s="6"/>
      <c r="I134" s="6"/>
      <c r="J134" s="6"/>
      <c r="K134" s="6"/>
      <c r="L134" s="6"/>
      <c r="M134" s="6"/>
    </row>
    <row r="135" spans="1:13" ht="21.75" customHeight="1" x14ac:dyDescent="0.4">
      <c r="A135" s="4"/>
      <c r="B135" s="4"/>
      <c r="C135" s="4"/>
      <c r="D135" s="4"/>
      <c r="E135" s="19"/>
      <c r="F135" s="19"/>
      <c r="G135" s="6"/>
      <c r="H135" s="31"/>
      <c r="I135" s="6"/>
      <c r="J135" s="31"/>
      <c r="K135" s="6"/>
      <c r="L135" s="31"/>
      <c r="M135" s="6"/>
    </row>
    <row r="136" spans="1:13" ht="21.75" customHeight="1" x14ac:dyDescent="0.4">
      <c r="A136" s="4"/>
      <c r="B136" s="4"/>
      <c r="C136" s="4"/>
      <c r="D136" s="4"/>
      <c r="E136" s="19"/>
      <c r="F136" s="19"/>
      <c r="G136" s="6"/>
      <c r="H136" s="31"/>
      <c r="I136" s="6"/>
      <c r="J136" s="31"/>
      <c r="K136" s="6"/>
      <c r="L136" s="31"/>
      <c r="M136" s="6"/>
    </row>
    <row r="137" spans="1:13" ht="21.75" customHeight="1" x14ac:dyDescent="0.4">
      <c r="A137" s="4"/>
      <c r="B137" s="4"/>
      <c r="C137" s="4"/>
      <c r="D137" s="4"/>
      <c r="E137" s="19"/>
      <c r="F137" s="19"/>
      <c r="G137" s="6"/>
      <c r="H137" s="31"/>
      <c r="I137" s="6"/>
      <c r="J137" s="31"/>
      <c r="K137" s="6"/>
      <c r="L137" s="31"/>
      <c r="M137" s="6"/>
    </row>
    <row r="138" spans="1:13" ht="21.75" customHeight="1" x14ac:dyDescent="0.4">
      <c r="A138" s="4"/>
      <c r="B138" s="4"/>
      <c r="C138" s="4"/>
      <c r="D138" s="4"/>
      <c r="E138" s="19"/>
      <c r="F138" s="19"/>
      <c r="G138" s="6"/>
      <c r="H138" s="31"/>
      <c r="I138" s="6"/>
      <c r="J138" s="31"/>
      <c r="K138" s="6"/>
      <c r="L138" s="31"/>
      <c r="M138" s="6"/>
    </row>
    <row r="139" spans="1:13" ht="21.75" customHeight="1" x14ac:dyDescent="0.4">
      <c r="A139" s="4"/>
      <c r="B139" s="4"/>
      <c r="C139" s="4"/>
      <c r="D139" s="4"/>
      <c r="E139" s="19"/>
      <c r="F139" s="19"/>
      <c r="G139" s="6"/>
      <c r="H139" s="31"/>
      <c r="I139" s="6"/>
      <c r="J139" s="31"/>
      <c r="K139" s="6"/>
      <c r="L139" s="31"/>
      <c r="M139" s="6"/>
    </row>
    <row r="140" spans="1:13" ht="21.75" customHeight="1" x14ac:dyDescent="0.4">
      <c r="A140" s="4"/>
      <c r="B140" s="4"/>
      <c r="C140" s="4"/>
      <c r="D140" s="4"/>
      <c r="E140" s="19"/>
      <c r="F140" s="19"/>
      <c r="G140" s="6"/>
      <c r="H140" s="31"/>
      <c r="I140" s="6"/>
      <c r="J140" s="31"/>
      <c r="K140" s="6"/>
      <c r="L140" s="31"/>
      <c r="M140" s="6"/>
    </row>
    <row r="141" spans="1:13" ht="23.25" customHeight="1" x14ac:dyDescent="0.4">
      <c r="A141" s="4"/>
      <c r="B141" s="4"/>
      <c r="C141" s="4"/>
      <c r="D141" s="4"/>
      <c r="E141" s="19"/>
      <c r="F141" s="19"/>
      <c r="G141" s="6"/>
      <c r="H141" s="31"/>
      <c r="I141" s="6"/>
      <c r="J141" s="31"/>
      <c r="K141" s="6"/>
      <c r="L141" s="31"/>
      <c r="M141" s="6"/>
    </row>
    <row r="142" spans="1:13" ht="22.5" customHeight="1" x14ac:dyDescent="0.4">
      <c r="A142" s="4"/>
      <c r="B142" s="4"/>
      <c r="C142" s="4"/>
      <c r="D142" s="4"/>
      <c r="E142" s="19"/>
      <c r="F142" s="19"/>
      <c r="G142" s="6"/>
      <c r="H142" s="31"/>
      <c r="I142" s="6"/>
      <c r="J142" s="31"/>
      <c r="K142" s="6"/>
      <c r="L142" s="31"/>
      <c r="M142" s="6"/>
    </row>
    <row r="143" spans="1:13" ht="21.95" customHeight="1" x14ac:dyDescent="0.4">
      <c r="A143" s="26" t="s">
        <v>231</v>
      </c>
      <c r="B143" s="26"/>
      <c r="C143" s="26"/>
      <c r="D143" s="26"/>
      <c r="E143" s="9"/>
      <c r="F143" s="9"/>
      <c r="G143" s="10"/>
      <c r="H143" s="10"/>
      <c r="I143" s="10"/>
      <c r="J143" s="10"/>
      <c r="K143" s="10"/>
      <c r="L143" s="10"/>
      <c r="M143" s="10"/>
    </row>
  </sheetData>
  <mergeCells count="7">
    <mergeCell ref="G104:I104"/>
    <mergeCell ref="K104:M104"/>
    <mergeCell ref="G5:I5"/>
    <mergeCell ref="K5:M5"/>
    <mergeCell ref="A49:M49"/>
    <mergeCell ref="G56:I56"/>
    <mergeCell ref="K56:M56"/>
  </mergeCells>
  <pageMargins left="0.8" right="0.5" top="0.5" bottom="0.6" header="0.49" footer="0.4"/>
  <pageSetup paperSize="9" scale="90" firstPageNumber="2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51" max="16383" man="1"/>
    <brk id="9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A5022-EDBF-4291-B5A3-8D8EC487D4B9}">
  <dimension ref="A1:M97"/>
  <sheetViews>
    <sheetView topLeftCell="A77" zoomScaleNormal="100" zoomScaleSheetLayoutView="100" workbookViewId="0">
      <selection activeCell="A86" sqref="A86:XFD86"/>
    </sheetView>
  </sheetViews>
  <sheetFormatPr defaultColWidth="9.42578125" defaultRowHeight="21.75" customHeight="1" x14ac:dyDescent="0.4"/>
  <cols>
    <col min="1" max="3" width="1.42578125" style="35" customWidth="1"/>
    <col min="4" max="4" width="37.7109375" style="35" customWidth="1"/>
    <col min="5" max="5" width="7.5703125" style="35" bestFit="1" customWidth="1"/>
    <col min="6" max="6" width="0.5703125" style="35" customWidth="1"/>
    <col min="7" max="7" width="13" style="35" customWidth="1"/>
    <col min="8" max="8" width="0.5703125" style="35" customWidth="1"/>
    <col min="9" max="9" width="13" style="35" customWidth="1"/>
    <col min="10" max="10" width="0.5703125" style="35" customWidth="1"/>
    <col min="11" max="11" width="13" style="35" customWidth="1"/>
    <col min="12" max="12" width="0.5703125" style="35" customWidth="1"/>
    <col min="13" max="13" width="13" style="35" customWidth="1"/>
    <col min="14" max="14" width="9.42578125" style="35" customWidth="1"/>
    <col min="15" max="16384" width="9.42578125" style="35"/>
  </cols>
  <sheetData>
    <row r="1" spans="1:13" ht="21.75" customHeight="1" x14ac:dyDescent="0.4">
      <c r="A1" s="32" t="s">
        <v>0</v>
      </c>
      <c r="B1" s="58"/>
      <c r="C1" s="58"/>
      <c r="D1" s="58"/>
      <c r="E1" s="74"/>
      <c r="F1" s="74"/>
      <c r="G1" s="34"/>
      <c r="H1" s="34"/>
      <c r="I1" s="34"/>
      <c r="J1" s="34"/>
      <c r="K1" s="34"/>
      <c r="L1" s="34"/>
      <c r="M1" s="34"/>
    </row>
    <row r="2" spans="1:13" ht="21.75" customHeight="1" x14ac:dyDescent="0.4">
      <c r="A2" s="32" t="s">
        <v>83</v>
      </c>
      <c r="B2" s="58"/>
      <c r="C2" s="58"/>
      <c r="D2" s="58"/>
      <c r="E2" s="74"/>
      <c r="F2" s="74"/>
      <c r="G2" s="34"/>
      <c r="H2" s="34"/>
      <c r="I2" s="34"/>
      <c r="J2" s="34"/>
      <c r="K2" s="34"/>
      <c r="L2" s="34"/>
      <c r="M2" s="34"/>
    </row>
    <row r="3" spans="1:13" ht="21.75" customHeight="1" x14ac:dyDescent="0.4">
      <c r="A3" s="36" t="s">
        <v>239</v>
      </c>
      <c r="B3" s="59"/>
      <c r="C3" s="59"/>
      <c r="D3" s="59"/>
      <c r="E3" s="75"/>
      <c r="F3" s="75"/>
      <c r="G3" s="38"/>
      <c r="H3" s="38"/>
      <c r="I3" s="38"/>
      <c r="J3" s="38"/>
      <c r="K3" s="38"/>
      <c r="L3" s="38"/>
      <c r="M3" s="38"/>
    </row>
    <row r="4" spans="1:13" ht="20.100000000000001" customHeight="1" x14ac:dyDescent="0.4">
      <c r="A4" s="33"/>
      <c r="B4" s="33"/>
      <c r="C4" s="33"/>
      <c r="D4" s="33"/>
      <c r="E4" s="74"/>
      <c r="F4" s="74"/>
      <c r="G4" s="34"/>
      <c r="H4" s="34"/>
      <c r="I4" s="34"/>
      <c r="J4" s="34"/>
      <c r="K4" s="34"/>
      <c r="L4" s="34"/>
      <c r="M4" s="34"/>
    </row>
    <row r="5" spans="1:13" ht="20.100000000000001" customHeight="1" x14ac:dyDescent="0.4">
      <c r="A5" s="33"/>
      <c r="B5" s="33"/>
      <c r="C5" s="33"/>
      <c r="D5" s="33"/>
      <c r="E5" s="74"/>
      <c r="F5" s="74"/>
      <c r="G5" s="123" t="s">
        <v>2</v>
      </c>
      <c r="H5" s="120"/>
      <c r="I5" s="120"/>
      <c r="J5" s="34"/>
      <c r="K5" s="123" t="s">
        <v>3</v>
      </c>
      <c r="L5" s="120"/>
      <c r="M5" s="120"/>
    </row>
    <row r="6" spans="1:13" ht="20.100000000000001" customHeight="1" x14ac:dyDescent="0.4">
      <c r="A6" s="33"/>
      <c r="B6" s="33"/>
      <c r="C6" s="33"/>
      <c r="D6" s="33"/>
      <c r="E6" s="76"/>
      <c r="F6" s="76"/>
      <c r="G6" s="39" t="s">
        <v>82</v>
      </c>
      <c r="H6" s="76"/>
      <c r="I6" s="39" t="s">
        <v>7</v>
      </c>
      <c r="J6" s="39"/>
      <c r="K6" s="39" t="s">
        <v>82</v>
      </c>
      <c r="L6" s="76"/>
      <c r="M6" s="39" t="s">
        <v>7</v>
      </c>
    </row>
    <row r="7" spans="1:13" ht="20.100000000000001" customHeight="1" x14ac:dyDescent="0.4">
      <c r="A7" s="33"/>
      <c r="B7" s="33"/>
      <c r="C7" s="33"/>
      <c r="D7" s="33"/>
      <c r="E7" s="76"/>
      <c r="F7" s="77"/>
      <c r="G7" s="42" t="s">
        <v>9</v>
      </c>
      <c r="H7" s="39"/>
      <c r="I7" s="42" t="s">
        <v>9</v>
      </c>
      <c r="J7" s="39"/>
      <c r="K7" s="42" t="s">
        <v>9</v>
      </c>
      <c r="L7" s="39"/>
      <c r="M7" s="42" t="s">
        <v>9</v>
      </c>
    </row>
    <row r="8" spans="1:13" ht="6" customHeight="1" x14ac:dyDescent="0.4">
      <c r="A8" s="78"/>
      <c r="B8" s="78"/>
      <c r="C8" s="78"/>
      <c r="D8" s="78"/>
      <c r="E8" s="76"/>
      <c r="F8" s="76"/>
      <c r="G8" s="34"/>
      <c r="H8" s="34"/>
      <c r="I8" s="34"/>
      <c r="J8" s="34"/>
      <c r="K8" s="34"/>
      <c r="L8" s="34"/>
      <c r="M8" s="34"/>
    </row>
    <row r="9" spans="1:13" ht="20.100000000000001" customHeight="1" x14ac:dyDescent="0.4">
      <c r="A9" s="78" t="s">
        <v>84</v>
      </c>
      <c r="B9" s="78"/>
      <c r="C9" s="78"/>
      <c r="D9" s="78"/>
      <c r="E9" s="76"/>
      <c r="F9" s="76"/>
      <c r="G9" s="34">
        <v>784425423</v>
      </c>
      <c r="H9" s="34"/>
      <c r="I9" s="34">
        <v>685270017</v>
      </c>
      <c r="J9" s="74"/>
      <c r="K9" s="47">
        <v>64932621</v>
      </c>
      <c r="L9" s="34"/>
      <c r="M9" s="47">
        <v>54778488</v>
      </c>
    </row>
    <row r="10" spans="1:13" ht="20.100000000000001" customHeight="1" x14ac:dyDescent="0.4">
      <c r="A10" s="78" t="s">
        <v>85</v>
      </c>
      <c r="B10" s="78"/>
      <c r="C10" s="78"/>
      <c r="D10" s="78"/>
      <c r="E10" s="76"/>
      <c r="F10" s="76"/>
      <c r="G10" s="34">
        <v>447894402</v>
      </c>
      <c r="H10" s="79"/>
      <c r="I10" s="34">
        <v>772686620</v>
      </c>
      <c r="J10" s="74"/>
      <c r="K10" s="34">
        <v>0</v>
      </c>
      <c r="L10" s="79"/>
      <c r="M10" s="34">
        <v>688558</v>
      </c>
    </row>
    <row r="11" spans="1:13" ht="20.100000000000001" customHeight="1" x14ac:dyDescent="0.4">
      <c r="A11" s="78" t="s">
        <v>86</v>
      </c>
      <c r="B11" s="78"/>
      <c r="C11" s="78"/>
      <c r="D11" s="78"/>
      <c r="E11" s="80"/>
      <c r="F11" s="80"/>
      <c r="G11" s="34">
        <v>700918792</v>
      </c>
      <c r="H11" s="79"/>
      <c r="I11" s="34">
        <v>591083461</v>
      </c>
      <c r="J11" s="74"/>
      <c r="K11" s="34">
        <v>0</v>
      </c>
      <c r="L11" s="79"/>
      <c r="M11" s="34">
        <v>0</v>
      </c>
    </row>
    <row r="12" spans="1:13" ht="20.100000000000001" customHeight="1" x14ac:dyDescent="0.4">
      <c r="A12" s="81" t="s">
        <v>87</v>
      </c>
      <c r="B12" s="33"/>
      <c r="C12" s="33"/>
      <c r="D12" s="33"/>
      <c r="E12" s="80"/>
      <c r="F12" s="80"/>
      <c r="G12" s="34">
        <v>-377334336</v>
      </c>
      <c r="H12" s="34"/>
      <c r="I12" s="34">
        <v>-352684354</v>
      </c>
      <c r="J12" s="74"/>
      <c r="K12" s="47">
        <v>-32678676</v>
      </c>
      <c r="L12" s="34"/>
      <c r="M12" s="47">
        <v>-36517370</v>
      </c>
    </row>
    <row r="13" spans="1:13" ht="20.100000000000001" customHeight="1" x14ac:dyDescent="0.4">
      <c r="A13" s="33" t="s">
        <v>88</v>
      </c>
      <c r="B13" s="33"/>
      <c r="C13" s="33"/>
      <c r="D13" s="33"/>
      <c r="E13" s="80"/>
      <c r="F13" s="80"/>
      <c r="G13" s="34">
        <v>-246977584</v>
      </c>
      <c r="H13" s="79"/>
      <c r="I13" s="34">
        <v>-384234232</v>
      </c>
      <c r="J13" s="74"/>
      <c r="K13" s="34">
        <v>0</v>
      </c>
      <c r="L13" s="79"/>
      <c r="M13" s="34">
        <v>-625962</v>
      </c>
    </row>
    <row r="14" spans="1:13" ht="20.100000000000001" customHeight="1" x14ac:dyDescent="0.4">
      <c r="A14" s="33" t="s">
        <v>89</v>
      </c>
      <c r="B14" s="33"/>
      <c r="C14" s="33"/>
      <c r="D14" s="33"/>
      <c r="E14" s="80"/>
      <c r="F14" s="80"/>
      <c r="G14" s="38">
        <v>-316420006</v>
      </c>
      <c r="H14" s="79"/>
      <c r="I14" s="38">
        <v>-317830929</v>
      </c>
      <c r="J14" s="74"/>
      <c r="K14" s="38">
        <v>0</v>
      </c>
      <c r="L14" s="79"/>
      <c r="M14" s="38">
        <v>0</v>
      </c>
    </row>
    <row r="15" spans="1:13" ht="6" customHeight="1" x14ac:dyDescent="0.4">
      <c r="A15" s="78"/>
      <c r="B15" s="78"/>
      <c r="C15" s="78"/>
      <c r="D15" s="78"/>
      <c r="E15" s="74"/>
      <c r="F15" s="74"/>
      <c r="G15" s="34"/>
      <c r="H15" s="34"/>
      <c r="I15" s="34"/>
      <c r="J15" s="74"/>
      <c r="K15" s="34"/>
      <c r="L15" s="34"/>
      <c r="M15" s="34"/>
    </row>
    <row r="16" spans="1:13" ht="20.100000000000001" customHeight="1" x14ac:dyDescent="0.4">
      <c r="A16" s="32" t="s">
        <v>90</v>
      </c>
      <c r="B16" s="32"/>
      <c r="C16" s="32"/>
      <c r="D16" s="32"/>
      <c r="E16" s="74"/>
      <c r="F16" s="74"/>
      <c r="G16" s="34">
        <f>SUM(G9:G14)</f>
        <v>992506691</v>
      </c>
      <c r="H16" s="34"/>
      <c r="I16" s="34">
        <f>SUM(I9:I14)</f>
        <v>994290583</v>
      </c>
      <c r="J16" s="74"/>
      <c r="K16" s="34">
        <f>SUM(K9:K14)</f>
        <v>32253945</v>
      </c>
      <c r="L16" s="34"/>
      <c r="M16" s="34">
        <f>SUM(M9:M14)</f>
        <v>18323714</v>
      </c>
    </row>
    <row r="17" spans="1:13" ht="20.100000000000001" customHeight="1" x14ac:dyDescent="0.4">
      <c r="A17" s="33" t="s">
        <v>236</v>
      </c>
      <c r="B17" s="33"/>
      <c r="C17" s="33"/>
      <c r="D17" s="33"/>
      <c r="E17" s="80"/>
      <c r="F17" s="80"/>
      <c r="G17" s="34">
        <v>275178351</v>
      </c>
      <c r="H17" s="34"/>
      <c r="I17" s="34">
        <v>365193144</v>
      </c>
      <c r="J17" s="74"/>
      <c r="K17" s="34">
        <v>210443939</v>
      </c>
      <c r="L17" s="34"/>
      <c r="M17" s="34">
        <v>354956530</v>
      </c>
    </row>
    <row r="18" spans="1:13" ht="20.100000000000001" customHeight="1" x14ac:dyDescent="0.4">
      <c r="A18" s="33" t="s">
        <v>91</v>
      </c>
      <c r="B18" s="33"/>
      <c r="C18" s="33"/>
      <c r="D18" s="33"/>
      <c r="E18" s="80"/>
      <c r="F18" s="80"/>
      <c r="G18" s="34">
        <v>-50635836</v>
      </c>
      <c r="H18" s="79"/>
      <c r="I18" s="34">
        <v>-60919640</v>
      </c>
      <c r="J18" s="74"/>
      <c r="K18" s="34">
        <v>0</v>
      </c>
      <c r="L18" s="79"/>
      <c r="M18" s="34">
        <v>0</v>
      </c>
    </row>
    <row r="19" spans="1:13" ht="20.100000000000001" customHeight="1" x14ac:dyDescent="0.4">
      <c r="A19" s="78" t="s">
        <v>92</v>
      </c>
      <c r="B19" s="78"/>
      <c r="C19" s="78"/>
      <c r="D19" s="78"/>
      <c r="E19" s="82"/>
      <c r="F19" s="82"/>
      <c r="G19" s="34">
        <v>-414687391</v>
      </c>
      <c r="H19" s="34"/>
      <c r="I19" s="34">
        <v>-363674557</v>
      </c>
      <c r="J19" s="82"/>
      <c r="K19" s="34">
        <v>-146578227</v>
      </c>
      <c r="L19" s="34"/>
      <c r="M19" s="34">
        <v>-107011313</v>
      </c>
    </row>
    <row r="20" spans="1:13" ht="20.100000000000001" customHeight="1" x14ac:dyDescent="0.4">
      <c r="A20" s="78" t="s">
        <v>235</v>
      </c>
      <c r="B20" s="78"/>
      <c r="C20" s="78"/>
      <c r="D20" s="78"/>
      <c r="E20" s="82"/>
      <c r="F20" s="82"/>
      <c r="G20" s="34">
        <v>-44410320</v>
      </c>
      <c r="H20" s="34"/>
      <c r="I20" s="34">
        <v>-504417582</v>
      </c>
      <c r="J20" s="82"/>
      <c r="K20" s="34">
        <v>162</v>
      </c>
      <c r="L20" s="34"/>
      <c r="M20" s="34">
        <v>-20347</v>
      </c>
    </row>
    <row r="21" spans="1:13" ht="20.100000000000001" customHeight="1" x14ac:dyDescent="0.4">
      <c r="A21" s="78" t="s">
        <v>93</v>
      </c>
      <c r="B21" s="78"/>
      <c r="C21" s="78"/>
      <c r="D21" s="78"/>
      <c r="E21" s="80"/>
      <c r="F21" s="80"/>
      <c r="G21" s="34">
        <v>-334781026</v>
      </c>
      <c r="H21" s="34"/>
      <c r="I21" s="34">
        <v>-387844736</v>
      </c>
      <c r="J21" s="74"/>
      <c r="K21" s="34">
        <v>-213182600</v>
      </c>
      <c r="L21" s="34"/>
      <c r="M21" s="34">
        <v>-257672065</v>
      </c>
    </row>
    <row r="22" spans="1:13" ht="20.100000000000001" customHeight="1" x14ac:dyDescent="0.4">
      <c r="A22" s="78" t="s">
        <v>94</v>
      </c>
      <c r="B22" s="78"/>
      <c r="C22" s="78"/>
      <c r="D22" s="78"/>
      <c r="E22" s="41"/>
      <c r="F22" s="41"/>
      <c r="G22" s="38">
        <v>472191416</v>
      </c>
      <c r="H22" s="79"/>
      <c r="I22" s="118">
        <v>770140893</v>
      </c>
      <c r="J22" s="74"/>
      <c r="K22" s="38">
        <v>0</v>
      </c>
      <c r="L22" s="79"/>
      <c r="M22" s="38">
        <v>0</v>
      </c>
    </row>
    <row r="23" spans="1:13" ht="6" customHeight="1" x14ac:dyDescent="0.4">
      <c r="A23" s="78"/>
      <c r="B23" s="78"/>
      <c r="C23" s="78"/>
      <c r="D23" s="78"/>
      <c r="E23" s="74"/>
      <c r="F23" s="74"/>
      <c r="G23" s="34"/>
      <c r="H23" s="34"/>
      <c r="I23" s="34"/>
      <c r="J23" s="74"/>
      <c r="K23" s="34"/>
      <c r="L23" s="34"/>
      <c r="M23" s="34"/>
    </row>
    <row r="24" spans="1:13" ht="20.100000000000001" customHeight="1" x14ac:dyDescent="0.4">
      <c r="A24" s="58" t="s">
        <v>255</v>
      </c>
      <c r="B24" s="58"/>
      <c r="C24" s="58"/>
      <c r="D24" s="58"/>
      <c r="E24" s="80"/>
      <c r="F24" s="80"/>
      <c r="G24" s="34">
        <f>SUM(G16:G22)</f>
        <v>895361885</v>
      </c>
      <c r="H24" s="34"/>
      <c r="I24" s="34">
        <f>SUM(I16:I22)</f>
        <v>812768105</v>
      </c>
      <c r="J24" s="74"/>
      <c r="K24" s="34">
        <f>SUM(K16:K22)</f>
        <v>-117062781</v>
      </c>
      <c r="L24" s="34"/>
      <c r="M24" s="34">
        <f>SUM(M16:M22)</f>
        <v>8576519</v>
      </c>
    </row>
    <row r="25" spans="1:13" ht="20.100000000000001" customHeight="1" x14ac:dyDescent="0.4">
      <c r="A25" s="78" t="s">
        <v>208</v>
      </c>
      <c r="B25" s="78"/>
      <c r="C25" s="78"/>
      <c r="D25" s="78"/>
      <c r="E25" s="80"/>
      <c r="F25" s="80"/>
      <c r="G25" s="38">
        <v>-101397321</v>
      </c>
      <c r="H25" s="34"/>
      <c r="I25" s="38">
        <v>-311674694</v>
      </c>
      <c r="J25" s="74"/>
      <c r="K25" s="38">
        <v>1076019</v>
      </c>
      <c r="L25" s="34"/>
      <c r="M25" s="38">
        <v>-14419975</v>
      </c>
    </row>
    <row r="26" spans="1:13" ht="6" customHeight="1" x14ac:dyDescent="0.4">
      <c r="A26" s="78"/>
      <c r="B26" s="78"/>
      <c r="C26" s="78"/>
      <c r="D26" s="78"/>
      <c r="E26" s="74"/>
      <c r="F26" s="74"/>
      <c r="G26" s="34"/>
      <c r="H26" s="34"/>
      <c r="I26" s="34"/>
      <c r="J26" s="74"/>
      <c r="K26" s="34"/>
      <c r="L26" s="34"/>
      <c r="M26" s="34"/>
    </row>
    <row r="27" spans="1:13" ht="20.100000000000001" customHeight="1" x14ac:dyDescent="0.4">
      <c r="A27" s="58" t="s">
        <v>254</v>
      </c>
      <c r="B27" s="58"/>
      <c r="C27" s="58"/>
      <c r="D27" s="58"/>
      <c r="E27" s="74"/>
      <c r="F27" s="74"/>
      <c r="G27" s="38">
        <f>SUM(G24:G25)</f>
        <v>793964564</v>
      </c>
      <c r="H27" s="34"/>
      <c r="I27" s="38">
        <f>SUM(I24:I25)</f>
        <v>501093411</v>
      </c>
      <c r="J27" s="74"/>
      <c r="K27" s="38">
        <f>SUM(K24:K25)</f>
        <v>-115986762</v>
      </c>
      <c r="L27" s="34"/>
      <c r="M27" s="38">
        <f>SUM(M24:M25)</f>
        <v>-5843456</v>
      </c>
    </row>
    <row r="28" spans="1:13" ht="7.35" customHeight="1" x14ac:dyDescent="0.4">
      <c r="A28" s="58"/>
      <c r="B28" s="58"/>
      <c r="C28" s="58"/>
      <c r="D28" s="58"/>
      <c r="E28" s="74"/>
      <c r="F28" s="74"/>
      <c r="G28" s="1"/>
      <c r="H28" s="1"/>
      <c r="I28" s="1"/>
      <c r="J28" s="83"/>
      <c r="K28" s="1"/>
      <c r="L28" s="1"/>
      <c r="M28" s="1"/>
    </row>
    <row r="29" spans="1:13" ht="20.100000000000001" customHeight="1" x14ac:dyDescent="0.4">
      <c r="A29" s="58" t="s">
        <v>209</v>
      </c>
      <c r="B29" s="78"/>
      <c r="C29" s="78"/>
      <c r="D29" s="78"/>
      <c r="E29" s="74"/>
      <c r="F29" s="74"/>
      <c r="G29" s="34"/>
      <c r="H29" s="34"/>
      <c r="I29" s="34"/>
      <c r="J29" s="74"/>
      <c r="K29" s="34"/>
      <c r="L29" s="34"/>
      <c r="M29" s="34"/>
    </row>
    <row r="30" spans="1:13" ht="20.100000000000001" customHeight="1" x14ac:dyDescent="0.4">
      <c r="A30" s="78"/>
      <c r="B30" s="78" t="s">
        <v>96</v>
      </c>
      <c r="C30" s="78"/>
      <c r="D30" s="78"/>
      <c r="E30" s="74"/>
      <c r="F30" s="74"/>
      <c r="G30" s="34"/>
      <c r="H30" s="34"/>
      <c r="I30" s="34"/>
      <c r="J30" s="74"/>
      <c r="K30" s="34"/>
      <c r="L30" s="34"/>
      <c r="M30" s="34"/>
    </row>
    <row r="31" spans="1:13" ht="20.100000000000001" customHeight="1" x14ac:dyDescent="0.4">
      <c r="A31" s="78"/>
      <c r="B31" s="78"/>
      <c r="C31" s="78" t="s">
        <v>97</v>
      </c>
      <c r="D31" s="78"/>
      <c r="E31" s="74"/>
      <c r="F31" s="74"/>
      <c r="G31" s="34"/>
      <c r="H31" s="34"/>
      <c r="I31" s="34"/>
      <c r="J31" s="74"/>
      <c r="K31" s="34"/>
      <c r="L31" s="34"/>
      <c r="M31" s="34"/>
    </row>
    <row r="32" spans="1:13" ht="20.100000000000001" customHeight="1" x14ac:dyDescent="0.4">
      <c r="A32" s="78"/>
      <c r="B32" s="78"/>
      <c r="C32" s="78" t="s">
        <v>98</v>
      </c>
      <c r="D32" s="78"/>
      <c r="E32" s="74"/>
      <c r="F32" s="74"/>
      <c r="G32" s="34"/>
      <c r="H32" s="34"/>
      <c r="I32" s="34"/>
      <c r="J32" s="74"/>
      <c r="K32" s="34"/>
      <c r="L32" s="34"/>
      <c r="M32" s="34"/>
    </row>
    <row r="33" spans="1:13" ht="20.100000000000001" customHeight="1" x14ac:dyDescent="0.4">
      <c r="A33" s="78"/>
      <c r="B33" s="78"/>
      <c r="C33" s="78"/>
      <c r="D33" s="78" t="s">
        <v>99</v>
      </c>
      <c r="E33" s="74"/>
      <c r="F33" s="74"/>
      <c r="G33" s="34">
        <v>606211057</v>
      </c>
      <c r="H33" s="34"/>
      <c r="I33" s="34">
        <v>1469726327</v>
      </c>
      <c r="J33" s="74"/>
      <c r="K33" s="34">
        <v>439747597</v>
      </c>
      <c r="L33" s="34"/>
      <c r="M33" s="34">
        <v>1363519902</v>
      </c>
    </row>
    <row r="34" spans="1:13" ht="20.100000000000001" customHeight="1" x14ac:dyDescent="0.4">
      <c r="A34" s="78"/>
      <c r="B34" s="78"/>
      <c r="C34" s="78" t="s">
        <v>223</v>
      </c>
      <c r="D34" s="78"/>
      <c r="E34" s="74"/>
      <c r="F34" s="74"/>
      <c r="G34" s="34"/>
      <c r="H34" s="34"/>
      <c r="I34" s="34"/>
      <c r="J34" s="74"/>
      <c r="K34" s="34"/>
      <c r="L34" s="34"/>
      <c r="M34" s="34"/>
    </row>
    <row r="35" spans="1:13" ht="20.100000000000001" customHeight="1" x14ac:dyDescent="0.4">
      <c r="A35" s="78"/>
      <c r="B35" s="78"/>
      <c r="C35" s="78"/>
      <c r="D35" s="78" t="s">
        <v>103</v>
      </c>
      <c r="E35" s="74"/>
      <c r="F35" s="74"/>
      <c r="G35" s="38">
        <v>-121242212</v>
      </c>
      <c r="H35" s="34"/>
      <c r="I35" s="38">
        <v>-293945265</v>
      </c>
      <c r="J35" s="74"/>
      <c r="K35" s="38">
        <v>-87949519</v>
      </c>
      <c r="L35" s="34"/>
      <c r="M35" s="38">
        <v>-272703980</v>
      </c>
    </row>
    <row r="36" spans="1:13" ht="6" customHeight="1" x14ac:dyDescent="0.4">
      <c r="A36" s="78"/>
      <c r="B36" s="78"/>
      <c r="C36" s="78"/>
      <c r="D36" s="78"/>
      <c r="E36" s="74"/>
      <c r="F36" s="74"/>
      <c r="G36" s="34"/>
      <c r="H36" s="34"/>
      <c r="I36" s="34"/>
      <c r="J36" s="74"/>
      <c r="K36" s="34"/>
      <c r="L36" s="34"/>
      <c r="M36" s="34"/>
    </row>
    <row r="37" spans="1:13" ht="20.100000000000001" customHeight="1" x14ac:dyDescent="0.4">
      <c r="A37" s="78"/>
      <c r="B37" s="78" t="s">
        <v>102</v>
      </c>
      <c r="C37" s="78"/>
      <c r="D37" s="78"/>
      <c r="E37" s="74"/>
      <c r="F37" s="74"/>
      <c r="G37" s="34"/>
      <c r="H37" s="34"/>
      <c r="I37" s="34"/>
      <c r="J37" s="74"/>
      <c r="K37" s="34"/>
      <c r="L37" s="34"/>
      <c r="M37" s="34"/>
    </row>
    <row r="38" spans="1:13" ht="20.100000000000001" customHeight="1" x14ac:dyDescent="0.4">
      <c r="A38" s="78"/>
      <c r="B38" s="78"/>
      <c r="C38" s="78" t="s">
        <v>103</v>
      </c>
      <c r="D38" s="78"/>
      <c r="E38" s="74"/>
      <c r="F38" s="74"/>
      <c r="G38" s="38">
        <f>SUM(G32:G35)</f>
        <v>484968845</v>
      </c>
      <c r="H38" s="34"/>
      <c r="I38" s="38">
        <f>SUM(I32:I35)</f>
        <v>1175781062</v>
      </c>
      <c r="J38" s="74"/>
      <c r="K38" s="38">
        <f>SUM(K32:K35)</f>
        <v>351798078</v>
      </c>
      <c r="L38" s="34"/>
      <c r="M38" s="38">
        <f>SUM(M32:M35)</f>
        <v>1090815922</v>
      </c>
    </row>
    <row r="39" spans="1:13" ht="6" customHeight="1" x14ac:dyDescent="0.4">
      <c r="A39" s="78"/>
      <c r="B39" s="78"/>
      <c r="C39" s="78"/>
      <c r="D39" s="78"/>
      <c r="E39" s="74"/>
      <c r="F39" s="74"/>
      <c r="G39" s="34"/>
      <c r="H39" s="34"/>
      <c r="I39" s="34"/>
      <c r="J39" s="74"/>
      <c r="K39" s="34"/>
      <c r="L39" s="34"/>
      <c r="M39" s="34"/>
    </row>
    <row r="40" spans="1:13" ht="20.100000000000001" customHeight="1" x14ac:dyDescent="0.4">
      <c r="A40" s="33"/>
      <c r="B40" s="45" t="s">
        <v>104</v>
      </c>
      <c r="C40" s="45"/>
      <c r="D40" s="81"/>
      <c r="E40" s="74"/>
      <c r="F40" s="74"/>
      <c r="G40" s="34"/>
      <c r="H40" s="34"/>
      <c r="I40" s="34"/>
      <c r="J40" s="74"/>
      <c r="K40" s="34"/>
      <c r="L40" s="34"/>
      <c r="M40" s="34"/>
    </row>
    <row r="41" spans="1:13" ht="20.100000000000001" customHeight="1" x14ac:dyDescent="0.4">
      <c r="A41" s="78"/>
      <c r="B41" s="45"/>
      <c r="C41" s="45" t="s">
        <v>97</v>
      </c>
      <c r="D41" s="81"/>
      <c r="E41" s="74"/>
      <c r="F41" s="74"/>
      <c r="G41" s="79"/>
      <c r="H41" s="79"/>
      <c r="I41" s="79"/>
      <c r="J41" s="79"/>
      <c r="K41" s="79"/>
      <c r="L41" s="79"/>
      <c r="M41" s="79"/>
    </row>
    <row r="42" spans="1:13" ht="20.100000000000001" customHeight="1" x14ac:dyDescent="0.4">
      <c r="A42" s="33"/>
      <c r="B42" s="45"/>
      <c r="C42" s="45" t="s">
        <v>105</v>
      </c>
      <c r="D42" s="78"/>
      <c r="E42" s="74"/>
      <c r="F42" s="74"/>
      <c r="G42" s="34">
        <v>-22427711</v>
      </c>
      <c r="H42" s="34"/>
      <c r="I42" s="34">
        <v>186949084</v>
      </c>
      <c r="J42" s="74"/>
      <c r="K42" s="34">
        <v>0</v>
      </c>
      <c r="L42" s="34"/>
      <c r="M42" s="34">
        <v>0</v>
      </c>
    </row>
    <row r="43" spans="1:13" ht="20.100000000000001" customHeight="1" x14ac:dyDescent="0.4">
      <c r="A43" s="33"/>
      <c r="B43" s="45"/>
      <c r="C43" s="45" t="s">
        <v>261</v>
      </c>
      <c r="D43" s="78"/>
      <c r="E43" s="74"/>
      <c r="F43" s="74"/>
      <c r="G43" s="34"/>
      <c r="H43" s="34"/>
      <c r="I43" s="34"/>
      <c r="J43" s="74"/>
      <c r="K43" s="34"/>
      <c r="L43" s="34"/>
      <c r="M43" s="34"/>
    </row>
    <row r="44" spans="1:13" ht="20.100000000000001" customHeight="1" x14ac:dyDescent="0.4">
      <c r="A44" s="58"/>
      <c r="B44" s="58"/>
      <c r="C44" s="33"/>
      <c r="D44" s="78" t="s">
        <v>106</v>
      </c>
      <c r="E44" s="74"/>
      <c r="F44" s="74"/>
      <c r="G44" s="38">
        <v>-65717630</v>
      </c>
      <c r="H44" s="34"/>
      <c r="I44" s="38">
        <v>-381326956</v>
      </c>
      <c r="J44" s="74"/>
      <c r="K44" s="38">
        <v>0</v>
      </c>
      <c r="L44" s="34"/>
      <c r="M44" s="38">
        <v>0</v>
      </c>
    </row>
    <row r="45" spans="1:13" ht="6" customHeight="1" x14ac:dyDescent="0.4">
      <c r="A45" s="78"/>
      <c r="B45" s="78"/>
      <c r="C45" s="78"/>
      <c r="D45" s="78"/>
      <c r="E45" s="74"/>
      <c r="F45" s="74"/>
      <c r="G45" s="34"/>
      <c r="H45" s="34"/>
      <c r="I45" s="34"/>
      <c r="J45" s="74"/>
      <c r="K45" s="34"/>
      <c r="L45" s="34"/>
      <c r="M45" s="34"/>
    </row>
    <row r="46" spans="1:13" ht="20.100000000000001" customHeight="1" x14ac:dyDescent="0.4">
      <c r="A46" s="45"/>
      <c r="B46" s="45" t="s">
        <v>107</v>
      </c>
      <c r="C46" s="45"/>
      <c r="D46" s="45"/>
      <c r="E46" s="80"/>
      <c r="F46" s="80"/>
      <c r="G46" s="84"/>
      <c r="H46" s="50"/>
      <c r="I46" s="84"/>
      <c r="J46" s="50"/>
      <c r="K46" s="84"/>
      <c r="L46" s="50"/>
      <c r="M46" s="84"/>
    </row>
    <row r="47" spans="1:13" ht="20.100000000000001" customHeight="1" x14ac:dyDescent="0.4">
      <c r="A47" s="45"/>
      <c r="B47" s="45"/>
      <c r="C47" s="45" t="s">
        <v>103</v>
      </c>
      <c r="D47" s="45"/>
      <c r="E47" s="80"/>
      <c r="F47" s="80"/>
      <c r="G47" s="85">
        <f>SUM(G41:G44)</f>
        <v>-88145341</v>
      </c>
      <c r="H47" s="45"/>
      <c r="I47" s="85">
        <f>SUM(I41:I44)</f>
        <v>-194377872</v>
      </c>
      <c r="J47" s="50"/>
      <c r="K47" s="85">
        <f>SUM(K41:K44)</f>
        <v>0</v>
      </c>
      <c r="L47" s="45"/>
      <c r="M47" s="85">
        <f>SUM(M41:M44)</f>
        <v>0</v>
      </c>
    </row>
    <row r="48" spans="1:13" ht="6" customHeight="1" x14ac:dyDescent="0.4">
      <c r="A48" s="45"/>
      <c r="B48" s="45"/>
      <c r="C48" s="45"/>
      <c r="D48" s="45"/>
      <c r="E48" s="80"/>
      <c r="F48" s="80"/>
      <c r="G48" s="51"/>
      <c r="H48" s="45"/>
      <c r="I48" s="51"/>
      <c r="J48" s="50"/>
      <c r="K48" s="51"/>
      <c r="L48" s="45"/>
      <c r="M48" s="51"/>
    </row>
    <row r="49" spans="1:13" ht="20.100000000000001" customHeight="1" x14ac:dyDescent="0.4">
      <c r="A49" s="48" t="s">
        <v>259</v>
      </c>
      <c r="B49" s="58"/>
      <c r="C49" s="58"/>
      <c r="D49" s="58"/>
      <c r="E49" s="74"/>
      <c r="F49" s="74"/>
      <c r="G49" s="38">
        <f>G47+G38</f>
        <v>396823504</v>
      </c>
      <c r="H49" s="34"/>
      <c r="I49" s="38">
        <f>I47+I38</f>
        <v>981403190</v>
      </c>
      <c r="J49" s="74"/>
      <c r="K49" s="38">
        <f>K47+K38</f>
        <v>351798078</v>
      </c>
      <c r="L49" s="34"/>
      <c r="M49" s="38">
        <f>M47+M38</f>
        <v>1090815922</v>
      </c>
    </row>
    <row r="50" spans="1:13" ht="6" customHeight="1" x14ac:dyDescent="0.4">
      <c r="A50" s="58"/>
      <c r="B50" s="58"/>
      <c r="C50" s="58"/>
      <c r="D50" s="58"/>
      <c r="E50" s="74"/>
      <c r="F50" s="74"/>
      <c r="G50" s="34"/>
      <c r="H50" s="34"/>
      <c r="I50" s="34"/>
      <c r="J50" s="74"/>
      <c r="K50" s="34"/>
      <c r="L50" s="34"/>
      <c r="M50" s="34"/>
    </row>
    <row r="51" spans="1:13" ht="20.100000000000001" customHeight="1" thickBot="1" x14ac:dyDescent="0.45">
      <c r="A51" s="58" t="s">
        <v>218</v>
      </c>
      <c r="B51" s="58"/>
      <c r="C51" s="58"/>
      <c r="D51" s="58"/>
      <c r="E51" s="74"/>
      <c r="F51" s="74"/>
      <c r="G51" s="49">
        <f>SUM(G27,G49)</f>
        <v>1190788068</v>
      </c>
      <c r="H51" s="34"/>
      <c r="I51" s="49">
        <f>SUM(I27,I49)</f>
        <v>1482496601</v>
      </c>
      <c r="J51" s="74"/>
      <c r="K51" s="49">
        <f>SUM(K27,K49)</f>
        <v>235811316</v>
      </c>
      <c r="L51" s="34"/>
      <c r="M51" s="49">
        <f>SUM(M27,M49)</f>
        <v>1084972466</v>
      </c>
    </row>
    <row r="52" spans="1:13" ht="5.25" customHeight="1" thickTop="1" x14ac:dyDescent="0.4">
      <c r="A52" s="58"/>
      <c r="B52" s="58"/>
      <c r="C52" s="58"/>
      <c r="D52" s="58"/>
      <c r="E52" s="74"/>
      <c r="F52" s="74"/>
      <c r="G52" s="34"/>
      <c r="H52" s="34"/>
      <c r="I52" s="34"/>
      <c r="J52" s="74"/>
      <c r="K52" s="34"/>
      <c r="L52" s="34"/>
      <c r="M52" s="34"/>
    </row>
    <row r="53" spans="1:13" ht="21.95" customHeight="1" x14ac:dyDescent="0.4">
      <c r="A53" s="26" t="s">
        <v>231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</row>
    <row r="54" spans="1:13" ht="21.75" customHeight="1" x14ac:dyDescent="0.4">
      <c r="A54" s="58" t="s">
        <v>0</v>
      </c>
      <c r="B54" s="58"/>
      <c r="C54" s="58"/>
      <c r="D54" s="58"/>
      <c r="E54" s="74"/>
      <c r="F54" s="74"/>
      <c r="G54" s="34"/>
      <c r="H54" s="34"/>
      <c r="I54" s="34"/>
      <c r="J54" s="34"/>
      <c r="K54" s="34"/>
      <c r="L54" s="34"/>
      <c r="M54" s="34"/>
    </row>
    <row r="55" spans="1:13" ht="21.75" customHeight="1" x14ac:dyDescent="0.4">
      <c r="A55" s="58" t="s">
        <v>83</v>
      </c>
      <c r="B55" s="58"/>
      <c r="C55" s="58"/>
      <c r="D55" s="58"/>
      <c r="E55" s="74"/>
      <c r="F55" s="74"/>
      <c r="G55" s="34"/>
      <c r="H55" s="34"/>
      <c r="I55" s="34"/>
      <c r="J55" s="34"/>
      <c r="K55" s="34"/>
      <c r="L55" s="34"/>
      <c r="M55" s="34"/>
    </row>
    <row r="56" spans="1:13" ht="21.75" customHeight="1" x14ac:dyDescent="0.4">
      <c r="A56" s="59" t="str">
        <f>A3</f>
        <v>สำหรับรอบระยะเวลาสามเดือนสิ้นสุดวันที่ 30 กันยายน พ.ศ. 2568</v>
      </c>
      <c r="B56" s="59"/>
      <c r="C56" s="59"/>
      <c r="D56" s="59"/>
      <c r="E56" s="75"/>
      <c r="F56" s="75"/>
      <c r="G56" s="38"/>
      <c r="H56" s="38"/>
      <c r="I56" s="38"/>
      <c r="J56" s="38"/>
      <c r="K56" s="38"/>
      <c r="L56" s="38"/>
      <c r="M56" s="38"/>
    </row>
    <row r="57" spans="1:13" ht="21.75" customHeight="1" x14ac:dyDescent="0.4">
      <c r="A57" s="33"/>
      <c r="B57" s="33"/>
      <c r="C57" s="33"/>
      <c r="D57" s="33"/>
      <c r="E57" s="74"/>
      <c r="F57" s="74"/>
      <c r="G57" s="34"/>
      <c r="H57" s="34"/>
      <c r="I57" s="34"/>
      <c r="J57" s="34"/>
      <c r="K57" s="34"/>
      <c r="L57" s="34"/>
      <c r="M57" s="34"/>
    </row>
    <row r="58" spans="1:13" ht="21.75" customHeight="1" x14ac:dyDescent="0.4">
      <c r="A58" s="33"/>
      <c r="B58" s="33"/>
      <c r="C58" s="33"/>
      <c r="D58" s="33"/>
      <c r="E58" s="74"/>
      <c r="F58" s="74"/>
      <c r="G58" s="123" t="s">
        <v>2</v>
      </c>
      <c r="H58" s="120"/>
      <c r="I58" s="120"/>
      <c r="J58" s="34"/>
      <c r="K58" s="123" t="s">
        <v>3</v>
      </c>
      <c r="L58" s="120"/>
      <c r="M58" s="120"/>
    </row>
    <row r="59" spans="1:13" ht="21.75" customHeight="1" x14ac:dyDescent="0.4">
      <c r="A59" s="33"/>
      <c r="B59" s="33"/>
      <c r="C59" s="33"/>
      <c r="D59" s="33"/>
      <c r="E59" s="76"/>
      <c r="F59" s="76"/>
      <c r="G59" s="39" t="s">
        <v>82</v>
      </c>
      <c r="H59" s="76"/>
      <c r="I59" s="39" t="s">
        <v>7</v>
      </c>
      <c r="J59" s="39"/>
      <c r="K59" s="39" t="s">
        <v>82</v>
      </c>
      <c r="L59" s="76"/>
      <c r="M59" s="39" t="s">
        <v>7</v>
      </c>
    </row>
    <row r="60" spans="1:13" ht="21.75" customHeight="1" x14ac:dyDescent="0.4">
      <c r="A60" s="33"/>
      <c r="B60" s="33"/>
      <c r="C60" s="33"/>
      <c r="D60" s="33"/>
      <c r="E60" s="76"/>
      <c r="F60" s="76"/>
      <c r="G60" s="42" t="s">
        <v>9</v>
      </c>
      <c r="H60" s="39"/>
      <c r="I60" s="42" t="s">
        <v>9</v>
      </c>
      <c r="J60" s="39"/>
      <c r="K60" s="42" t="s">
        <v>9</v>
      </c>
      <c r="L60" s="39"/>
      <c r="M60" s="42" t="s">
        <v>9</v>
      </c>
    </row>
    <row r="61" spans="1:13" ht="21.75" customHeight="1" x14ac:dyDescent="0.4">
      <c r="A61" s="87"/>
      <c r="B61" s="87"/>
      <c r="C61" s="87"/>
      <c r="D61" s="87"/>
      <c r="E61" s="88"/>
      <c r="F61" s="88"/>
      <c r="G61" s="89"/>
      <c r="H61" s="89"/>
      <c r="I61" s="89"/>
      <c r="J61" s="89"/>
      <c r="K61" s="89"/>
      <c r="L61" s="89"/>
      <c r="M61" s="89"/>
    </row>
    <row r="62" spans="1:13" ht="21.75" customHeight="1" x14ac:dyDescent="0.4">
      <c r="A62" s="32" t="s">
        <v>263</v>
      </c>
      <c r="B62" s="32"/>
      <c r="C62" s="32"/>
      <c r="D62" s="32"/>
      <c r="E62" s="80"/>
      <c r="F62" s="80"/>
      <c r="G62" s="39"/>
      <c r="H62" s="39"/>
      <c r="I62" s="39"/>
      <c r="J62" s="40"/>
      <c r="K62" s="39"/>
      <c r="L62" s="39"/>
      <c r="M62" s="39"/>
    </row>
    <row r="63" spans="1:13" ht="21.75" customHeight="1" x14ac:dyDescent="0.4">
      <c r="A63" s="78"/>
      <c r="B63" s="78" t="s">
        <v>109</v>
      </c>
      <c r="C63" s="78"/>
      <c r="D63" s="78"/>
      <c r="E63" s="80"/>
      <c r="F63" s="80"/>
      <c r="G63" s="34">
        <v>634250758</v>
      </c>
      <c r="H63" s="34"/>
      <c r="I63" s="34">
        <v>459199531</v>
      </c>
      <c r="J63" s="34"/>
      <c r="K63" s="34">
        <v>-115986762</v>
      </c>
      <c r="L63" s="34"/>
      <c r="M63" s="34">
        <v>-5843456</v>
      </c>
    </row>
    <row r="64" spans="1:13" ht="21.75" customHeight="1" x14ac:dyDescent="0.4">
      <c r="A64" s="78"/>
      <c r="B64" s="78" t="s">
        <v>110</v>
      </c>
      <c r="C64" s="78"/>
      <c r="D64" s="78"/>
      <c r="E64" s="80"/>
      <c r="F64" s="80"/>
      <c r="G64" s="38">
        <v>159713806</v>
      </c>
      <c r="H64" s="79"/>
      <c r="I64" s="38">
        <v>41893880</v>
      </c>
      <c r="J64" s="40"/>
      <c r="K64" s="38">
        <v>0</v>
      </c>
      <c r="L64" s="79"/>
      <c r="M64" s="38">
        <v>0</v>
      </c>
    </row>
    <row r="65" spans="1:13" ht="6" customHeight="1" x14ac:dyDescent="0.4">
      <c r="A65" s="58"/>
      <c r="B65" s="58"/>
      <c r="C65" s="58"/>
      <c r="D65" s="58"/>
      <c r="E65" s="80"/>
      <c r="F65" s="80"/>
      <c r="G65" s="34"/>
      <c r="H65" s="34"/>
      <c r="I65" s="34"/>
      <c r="J65" s="74"/>
      <c r="K65" s="34"/>
      <c r="L65" s="34"/>
      <c r="M65" s="34"/>
    </row>
    <row r="66" spans="1:13" ht="21.75" customHeight="1" thickBot="1" x14ac:dyDescent="0.45">
      <c r="A66" s="58"/>
      <c r="B66" s="58"/>
      <c r="C66" s="58"/>
      <c r="D66" s="58"/>
      <c r="E66" s="80"/>
      <c r="F66" s="80"/>
      <c r="G66" s="49">
        <f>SUM(G63:G64)</f>
        <v>793964564</v>
      </c>
      <c r="H66" s="34"/>
      <c r="I66" s="49">
        <f>SUM(I63:I64)</f>
        <v>501093411</v>
      </c>
      <c r="J66" s="40"/>
      <c r="K66" s="49">
        <f>SUM(K63:K64)</f>
        <v>-115986762</v>
      </c>
      <c r="L66" s="34"/>
      <c r="M66" s="49">
        <f>SUM(M63:M64)</f>
        <v>-5843456</v>
      </c>
    </row>
    <row r="67" spans="1:13" ht="21.75" customHeight="1" thickTop="1" x14ac:dyDescent="0.4">
      <c r="A67" s="43"/>
      <c r="B67" s="43"/>
      <c r="C67" s="43"/>
      <c r="D67" s="43"/>
      <c r="E67" s="80"/>
      <c r="F67" s="80"/>
      <c r="G67" s="39"/>
      <c r="H67" s="39"/>
      <c r="I67" s="39"/>
      <c r="J67" s="34"/>
      <c r="K67" s="34"/>
      <c r="L67" s="34"/>
      <c r="M67" s="34"/>
    </row>
    <row r="68" spans="1:13" ht="21.75" customHeight="1" x14ac:dyDescent="0.4">
      <c r="A68" s="32" t="s">
        <v>220</v>
      </c>
      <c r="B68" s="32"/>
      <c r="C68" s="32"/>
      <c r="D68" s="32"/>
      <c r="E68" s="80"/>
      <c r="F68" s="80"/>
      <c r="G68" s="34"/>
      <c r="H68" s="34"/>
      <c r="I68" s="34"/>
      <c r="J68" s="34"/>
      <c r="K68" s="34"/>
      <c r="L68" s="34"/>
      <c r="M68" s="34"/>
    </row>
    <row r="69" spans="1:13" ht="21.75" customHeight="1" x14ac:dyDescent="0.4">
      <c r="A69" s="78"/>
      <c r="B69" s="78" t="s">
        <v>109</v>
      </c>
      <c r="C69" s="78"/>
      <c r="D69" s="78"/>
      <c r="E69" s="80"/>
      <c r="F69" s="80"/>
      <c r="G69" s="34">
        <v>1041717017</v>
      </c>
      <c r="H69" s="34"/>
      <c r="I69" s="34">
        <v>1439283096</v>
      </c>
      <c r="J69" s="74"/>
      <c r="K69" s="34">
        <v>235811316</v>
      </c>
      <c r="L69" s="34"/>
      <c r="M69" s="34">
        <v>1084972466</v>
      </c>
    </row>
    <row r="70" spans="1:13" ht="21.75" customHeight="1" x14ac:dyDescent="0.4">
      <c r="A70" s="78"/>
      <c r="B70" s="78" t="s">
        <v>110</v>
      </c>
      <c r="C70" s="78"/>
      <c r="D70" s="78"/>
      <c r="E70" s="80"/>
      <c r="F70" s="80"/>
      <c r="G70" s="38">
        <v>149071051</v>
      </c>
      <c r="H70" s="79"/>
      <c r="I70" s="38">
        <v>43213505</v>
      </c>
      <c r="J70" s="74"/>
      <c r="K70" s="38">
        <v>0</v>
      </c>
      <c r="L70" s="79"/>
      <c r="M70" s="38">
        <v>0</v>
      </c>
    </row>
    <row r="71" spans="1:13" ht="6" customHeight="1" x14ac:dyDescent="0.4">
      <c r="A71" s="58"/>
      <c r="B71" s="58"/>
      <c r="C71" s="58"/>
      <c r="D71" s="58"/>
      <c r="E71" s="80"/>
      <c r="F71" s="80"/>
      <c r="G71" s="34"/>
      <c r="H71" s="34"/>
      <c r="I71" s="34"/>
      <c r="J71" s="74"/>
      <c r="K71" s="34"/>
      <c r="L71" s="34"/>
      <c r="M71" s="34"/>
    </row>
    <row r="72" spans="1:13" ht="21.75" customHeight="1" thickBot="1" x14ac:dyDescent="0.45">
      <c r="A72" s="58"/>
      <c r="B72" s="58"/>
      <c r="C72" s="58"/>
      <c r="D72" s="58"/>
      <c r="E72" s="80"/>
      <c r="F72" s="80"/>
      <c r="G72" s="49">
        <f>SUM(G69:G70)</f>
        <v>1190788068</v>
      </c>
      <c r="H72" s="34"/>
      <c r="I72" s="49">
        <f>SUM(I69:I70)</f>
        <v>1482496601</v>
      </c>
      <c r="J72" s="74"/>
      <c r="K72" s="49">
        <f>SUM(K69:K70)</f>
        <v>235811316</v>
      </c>
      <c r="L72" s="34"/>
      <c r="M72" s="49">
        <f>SUM(M69:M70)</f>
        <v>1084972466</v>
      </c>
    </row>
    <row r="73" spans="1:13" ht="21.75" customHeight="1" thickTop="1" x14ac:dyDescent="0.4">
      <c r="A73" s="43"/>
      <c r="B73" s="43"/>
      <c r="C73" s="43"/>
      <c r="D73" s="43"/>
      <c r="E73" s="80"/>
      <c r="F73" s="80"/>
      <c r="G73" s="39"/>
      <c r="H73" s="39"/>
      <c r="I73" s="39"/>
      <c r="J73" s="40"/>
      <c r="K73" s="39"/>
      <c r="L73" s="39"/>
      <c r="M73" s="39"/>
    </row>
    <row r="74" spans="1:13" ht="21.75" customHeight="1" x14ac:dyDescent="0.4">
      <c r="A74" s="32" t="s">
        <v>252</v>
      </c>
      <c r="B74" s="32"/>
      <c r="C74" s="32"/>
      <c r="D74" s="32"/>
      <c r="E74" s="80"/>
      <c r="F74" s="80"/>
      <c r="G74" s="34"/>
      <c r="H74" s="34"/>
      <c r="I74" s="34"/>
      <c r="J74" s="74"/>
      <c r="K74" s="34"/>
      <c r="L74" s="34"/>
      <c r="M74" s="34"/>
    </row>
    <row r="75" spans="1:13" ht="21.75" customHeight="1" thickBot="1" x14ac:dyDescent="0.45">
      <c r="A75" s="78"/>
      <c r="B75" s="78" t="s">
        <v>253</v>
      </c>
      <c r="C75" s="78"/>
      <c r="D75" s="78"/>
      <c r="E75" s="80"/>
      <c r="F75" s="80"/>
      <c r="G75" s="90">
        <v>4.2433784250728981E-2</v>
      </c>
      <c r="H75" s="91"/>
      <c r="I75" s="90">
        <v>3.0700000000000002E-2</v>
      </c>
      <c r="J75" s="96"/>
      <c r="K75" s="90">
        <v>-7.7599548326415255E-3</v>
      </c>
      <c r="L75" s="95"/>
      <c r="M75" s="90">
        <v>-4.0000000000000002E-4</v>
      </c>
    </row>
    <row r="76" spans="1:13" ht="21.75" customHeight="1" thickTop="1" x14ac:dyDescent="0.4">
      <c r="A76" s="78"/>
      <c r="B76" s="78"/>
      <c r="C76" s="78"/>
      <c r="D76" s="78"/>
      <c r="E76" s="80"/>
      <c r="F76" s="80"/>
      <c r="G76" s="93"/>
      <c r="H76" s="91"/>
      <c r="I76" s="93"/>
      <c r="J76" s="92"/>
      <c r="K76" s="93"/>
      <c r="L76" s="91"/>
      <c r="M76" s="93"/>
    </row>
    <row r="77" spans="1:13" ht="21.75" customHeight="1" x14ac:dyDescent="0.4">
      <c r="A77" s="78"/>
      <c r="B77" s="78"/>
      <c r="C77" s="78"/>
      <c r="D77" s="78"/>
      <c r="E77" s="80"/>
      <c r="F77" s="80"/>
      <c r="G77" s="1"/>
      <c r="H77" s="2"/>
      <c r="I77" s="1"/>
      <c r="J77" s="3"/>
      <c r="K77" s="1"/>
      <c r="L77" s="2"/>
      <c r="M77" s="1"/>
    </row>
    <row r="78" spans="1:13" ht="21.75" customHeight="1" x14ac:dyDescent="0.4">
      <c r="A78" s="78"/>
      <c r="B78" s="78"/>
      <c r="C78" s="78"/>
      <c r="D78" s="78"/>
      <c r="E78" s="80"/>
      <c r="F78" s="80"/>
      <c r="G78" s="94"/>
      <c r="H78" s="39"/>
      <c r="I78" s="94"/>
      <c r="J78" s="40"/>
      <c r="K78" s="94"/>
      <c r="L78" s="39"/>
      <c r="M78" s="94"/>
    </row>
    <row r="79" spans="1:13" ht="21.75" customHeight="1" x14ac:dyDescent="0.4">
      <c r="A79" s="78"/>
      <c r="B79" s="78"/>
      <c r="C79" s="78"/>
      <c r="D79" s="78"/>
      <c r="E79" s="80"/>
      <c r="F79" s="80"/>
      <c r="G79" s="94"/>
      <c r="H79" s="39"/>
      <c r="I79" s="94"/>
      <c r="J79" s="40"/>
      <c r="K79" s="94"/>
      <c r="L79" s="39"/>
      <c r="M79" s="94"/>
    </row>
    <row r="80" spans="1:13" ht="21.75" customHeight="1" x14ac:dyDescent="0.4">
      <c r="A80" s="78"/>
      <c r="B80" s="78"/>
      <c r="C80" s="78"/>
      <c r="D80" s="78"/>
      <c r="E80" s="80"/>
      <c r="F80" s="80"/>
      <c r="G80" s="94"/>
      <c r="H80" s="39"/>
      <c r="I80" s="94"/>
      <c r="J80" s="40"/>
      <c r="K80" s="94"/>
      <c r="L80" s="39"/>
      <c r="M80" s="94"/>
    </row>
    <row r="81" spans="1:13" ht="21.75" customHeight="1" x14ac:dyDescent="0.4">
      <c r="A81" s="78"/>
      <c r="B81" s="78"/>
      <c r="C81" s="78"/>
      <c r="D81" s="78"/>
      <c r="E81" s="80"/>
      <c r="F81" s="80"/>
      <c r="G81" s="94"/>
      <c r="H81" s="39"/>
      <c r="I81" s="94"/>
      <c r="J81" s="40"/>
      <c r="K81" s="94"/>
      <c r="L81" s="39"/>
      <c r="M81" s="94"/>
    </row>
    <row r="82" spans="1:13" ht="21.75" customHeight="1" x14ac:dyDescent="0.4">
      <c r="A82" s="78"/>
      <c r="B82" s="78"/>
      <c r="C82" s="78"/>
      <c r="D82" s="78"/>
      <c r="E82" s="80"/>
      <c r="F82" s="80"/>
      <c r="G82" s="94"/>
      <c r="H82" s="39"/>
      <c r="I82" s="94"/>
      <c r="J82" s="40"/>
      <c r="K82" s="94"/>
      <c r="L82" s="39"/>
      <c r="M82" s="94"/>
    </row>
    <row r="83" spans="1:13" ht="21.75" customHeight="1" x14ac:dyDescent="0.4">
      <c r="A83" s="78"/>
      <c r="B83" s="78"/>
      <c r="C83" s="78"/>
      <c r="D83" s="78"/>
      <c r="E83" s="80"/>
      <c r="F83" s="80"/>
      <c r="G83" s="94"/>
      <c r="H83" s="39"/>
      <c r="I83" s="94"/>
      <c r="J83" s="40"/>
      <c r="K83" s="94"/>
      <c r="L83" s="39"/>
      <c r="M83" s="94"/>
    </row>
    <row r="84" spans="1:13" ht="21.75" customHeight="1" x14ac:dyDescent="0.4">
      <c r="A84" s="78"/>
      <c r="B84" s="78"/>
      <c r="C84" s="78"/>
      <c r="D84" s="78"/>
      <c r="E84" s="80"/>
      <c r="F84" s="80"/>
      <c r="G84" s="94"/>
      <c r="H84" s="39"/>
      <c r="I84" s="94"/>
      <c r="J84" s="40"/>
      <c r="K84" s="94"/>
      <c r="L84" s="39"/>
      <c r="M84" s="94"/>
    </row>
    <row r="85" spans="1:13" ht="21.75" customHeight="1" x14ac:dyDescent="0.4">
      <c r="A85" s="78"/>
      <c r="B85" s="78"/>
      <c r="C85" s="78"/>
      <c r="D85" s="78"/>
      <c r="E85" s="80"/>
      <c r="F85" s="80"/>
      <c r="G85" s="94"/>
      <c r="H85" s="39"/>
      <c r="I85" s="94"/>
      <c r="J85" s="40"/>
      <c r="K85" s="94"/>
      <c r="L85" s="39"/>
      <c r="M85" s="94"/>
    </row>
    <row r="86" spans="1:13" ht="21.75" customHeight="1" x14ac:dyDescent="0.4">
      <c r="A86" s="78"/>
      <c r="B86" s="78"/>
      <c r="C86" s="78"/>
      <c r="D86" s="78"/>
      <c r="E86" s="80"/>
      <c r="F86" s="80"/>
      <c r="G86" s="94"/>
      <c r="H86" s="39"/>
      <c r="I86" s="94"/>
      <c r="J86" s="40"/>
      <c r="K86" s="94"/>
      <c r="L86" s="39"/>
      <c r="M86" s="94"/>
    </row>
    <row r="87" spans="1:13" ht="21.75" customHeight="1" x14ac:dyDescent="0.4">
      <c r="A87" s="78"/>
      <c r="B87" s="78"/>
      <c r="C87" s="78"/>
      <c r="D87" s="78"/>
      <c r="E87" s="80"/>
      <c r="F87" s="80"/>
      <c r="G87" s="94"/>
      <c r="H87" s="39"/>
      <c r="I87" s="94"/>
      <c r="J87" s="40"/>
      <c r="K87" s="94"/>
      <c r="L87" s="39"/>
      <c r="M87" s="94"/>
    </row>
    <row r="88" spans="1:13" ht="21.75" customHeight="1" x14ac:dyDescent="0.4">
      <c r="A88" s="78"/>
      <c r="B88" s="78"/>
      <c r="C88" s="78"/>
      <c r="D88" s="78"/>
      <c r="E88" s="80"/>
      <c r="F88" s="80"/>
      <c r="G88" s="94"/>
      <c r="H88" s="39"/>
      <c r="I88" s="94"/>
      <c r="J88" s="40"/>
      <c r="K88" s="94"/>
      <c r="L88" s="39"/>
      <c r="M88" s="94"/>
    </row>
    <row r="89" spans="1:13" ht="21.75" customHeight="1" x14ac:dyDescent="0.4">
      <c r="A89" s="78"/>
      <c r="B89" s="78"/>
      <c r="C89" s="78"/>
      <c r="D89" s="78"/>
      <c r="E89" s="80"/>
      <c r="F89" s="80"/>
      <c r="G89" s="94"/>
      <c r="H89" s="39"/>
      <c r="I89" s="94"/>
      <c r="J89" s="40"/>
      <c r="K89" s="94"/>
      <c r="L89" s="39"/>
      <c r="M89" s="94"/>
    </row>
    <row r="90" spans="1:13" ht="21.75" customHeight="1" x14ac:dyDescent="0.4">
      <c r="A90" s="78"/>
      <c r="B90" s="78"/>
      <c r="C90" s="78"/>
      <c r="D90" s="78"/>
      <c r="E90" s="80"/>
      <c r="F90" s="80"/>
      <c r="G90" s="94"/>
      <c r="H90" s="39"/>
      <c r="I90" s="94"/>
      <c r="J90" s="40"/>
      <c r="K90" s="94"/>
      <c r="L90" s="39"/>
      <c r="M90" s="94"/>
    </row>
    <row r="91" spans="1:13" ht="21.75" customHeight="1" x14ac:dyDescent="0.4">
      <c r="A91" s="78"/>
      <c r="B91" s="78"/>
      <c r="C91" s="78"/>
      <c r="D91" s="78"/>
      <c r="E91" s="80"/>
      <c r="F91" s="80"/>
      <c r="G91" s="94"/>
      <c r="H91" s="39"/>
      <c r="I91" s="94"/>
      <c r="J91" s="40"/>
      <c r="K91" s="94"/>
      <c r="L91" s="39"/>
      <c r="M91" s="94"/>
    </row>
    <row r="92" spans="1:13" ht="21.75" customHeight="1" x14ac:dyDescent="0.4">
      <c r="A92" s="78"/>
      <c r="B92" s="78"/>
      <c r="C92" s="78"/>
      <c r="D92" s="78"/>
      <c r="E92" s="80"/>
      <c r="F92" s="80"/>
      <c r="G92" s="94"/>
      <c r="H92" s="39"/>
      <c r="I92" s="94"/>
      <c r="J92" s="40"/>
      <c r="K92" s="94"/>
      <c r="L92" s="39"/>
      <c r="M92" s="94"/>
    </row>
    <row r="93" spans="1:13" ht="21.75" customHeight="1" x14ac:dyDescent="0.4">
      <c r="A93" s="78"/>
      <c r="B93" s="78"/>
      <c r="C93" s="78"/>
      <c r="D93" s="78"/>
      <c r="E93" s="80"/>
      <c r="F93" s="80"/>
      <c r="G93" s="94"/>
      <c r="H93" s="39"/>
      <c r="I93" s="94"/>
      <c r="J93" s="40"/>
      <c r="K93" s="94"/>
      <c r="L93" s="39"/>
      <c r="M93" s="94"/>
    </row>
    <row r="94" spans="1:13" ht="21.75" customHeight="1" x14ac:dyDescent="0.4">
      <c r="A94" s="78"/>
      <c r="B94" s="78"/>
      <c r="C94" s="78"/>
      <c r="D94" s="78"/>
      <c r="E94" s="80"/>
      <c r="F94" s="80"/>
      <c r="G94" s="94"/>
      <c r="H94" s="39"/>
      <c r="I94" s="94"/>
      <c r="J94" s="40"/>
      <c r="K94" s="94"/>
      <c r="L94" s="39"/>
      <c r="M94" s="94"/>
    </row>
    <row r="95" spans="1:13" ht="21.75" customHeight="1" x14ac:dyDescent="0.4">
      <c r="A95" s="78"/>
      <c r="B95" s="78"/>
      <c r="C95" s="78"/>
      <c r="D95" s="78"/>
      <c r="E95" s="80"/>
      <c r="F95" s="80"/>
      <c r="G95" s="94"/>
      <c r="H95" s="39"/>
      <c r="I95" s="94"/>
      <c r="J95" s="40"/>
      <c r="K95" s="94"/>
      <c r="L95" s="39"/>
      <c r="M95" s="94"/>
    </row>
    <row r="96" spans="1:13" ht="11.1" customHeight="1" x14ac:dyDescent="0.4">
      <c r="A96" s="78"/>
      <c r="B96" s="78"/>
      <c r="C96" s="78"/>
      <c r="D96" s="78"/>
      <c r="E96" s="80"/>
      <c r="F96" s="80"/>
      <c r="G96" s="94"/>
      <c r="H96" s="39"/>
      <c r="I96" s="94"/>
      <c r="J96" s="40"/>
      <c r="K96" s="94"/>
      <c r="L96" s="39"/>
      <c r="M96" s="94"/>
    </row>
    <row r="97" spans="1:13" ht="21.95" customHeight="1" x14ac:dyDescent="0.4">
      <c r="A97" s="26" t="s">
        <v>231</v>
      </c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</row>
  </sheetData>
  <mergeCells count="4">
    <mergeCell ref="G5:I5"/>
    <mergeCell ref="K5:M5"/>
    <mergeCell ref="G58:I58"/>
    <mergeCell ref="K58:M58"/>
  </mergeCells>
  <pageMargins left="0.8" right="0.5" top="0.5" bottom="0.6" header="0.49" footer="0.4"/>
  <pageSetup paperSize="9" scale="85" firstPageNumber="5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060C2-0719-4CB7-BFA4-B0D244683976}">
  <dimension ref="A1:M98"/>
  <sheetViews>
    <sheetView topLeftCell="A42" zoomScale="115" zoomScaleNormal="115" zoomScaleSheetLayoutView="90" workbookViewId="0">
      <selection activeCell="A53" sqref="A53:XFD53"/>
    </sheetView>
  </sheetViews>
  <sheetFormatPr defaultColWidth="9.140625" defaultRowHeight="21.75" customHeight="1" x14ac:dyDescent="0.4"/>
  <cols>
    <col min="1" max="3" width="1.42578125" style="35" customWidth="1"/>
    <col min="4" max="4" width="36.42578125" style="35" customWidth="1"/>
    <col min="5" max="5" width="7.85546875" style="35" customWidth="1"/>
    <col min="6" max="6" width="0.5703125" style="35" customWidth="1"/>
    <col min="7" max="7" width="13.28515625" style="35" customWidth="1"/>
    <col min="8" max="8" width="0.5703125" style="35" customWidth="1"/>
    <col min="9" max="9" width="13.28515625" style="35" customWidth="1"/>
    <col min="10" max="10" width="0.5703125" style="35" customWidth="1"/>
    <col min="11" max="11" width="13.28515625" style="35" customWidth="1"/>
    <col min="12" max="12" width="0.5703125" style="35" customWidth="1"/>
    <col min="13" max="13" width="13.28515625" style="35" customWidth="1"/>
    <col min="14" max="16384" width="9.140625" style="35"/>
  </cols>
  <sheetData>
    <row r="1" spans="1:13" ht="21.75" customHeight="1" x14ac:dyDescent="0.4">
      <c r="A1" s="32" t="s">
        <v>0</v>
      </c>
      <c r="B1" s="58"/>
      <c r="C1" s="58"/>
      <c r="D1" s="58"/>
      <c r="E1" s="74"/>
      <c r="F1" s="74"/>
      <c r="G1" s="34"/>
      <c r="H1" s="34"/>
      <c r="I1" s="34"/>
      <c r="J1" s="34"/>
      <c r="K1" s="34"/>
      <c r="L1" s="34"/>
      <c r="M1" s="34"/>
    </row>
    <row r="2" spans="1:13" ht="21.75" customHeight="1" x14ac:dyDescent="0.4">
      <c r="A2" s="32" t="s">
        <v>83</v>
      </c>
      <c r="B2" s="58"/>
      <c r="C2" s="58"/>
      <c r="D2" s="58"/>
      <c r="E2" s="74"/>
      <c r="F2" s="74"/>
      <c r="G2" s="34"/>
      <c r="H2" s="34"/>
      <c r="I2" s="34"/>
      <c r="J2" s="34"/>
      <c r="K2" s="34"/>
      <c r="L2" s="34"/>
      <c r="M2" s="34"/>
    </row>
    <row r="3" spans="1:13" ht="21.75" customHeight="1" x14ac:dyDescent="0.4">
      <c r="A3" s="8" t="s">
        <v>240</v>
      </c>
      <c r="B3" s="59"/>
      <c r="C3" s="59"/>
      <c r="D3" s="59"/>
      <c r="E3" s="75"/>
      <c r="F3" s="75"/>
      <c r="G3" s="38"/>
      <c r="H3" s="38"/>
      <c r="I3" s="38"/>
      <c r="J3" s="38"/>
      <c r="K3" s="38"/>
      <c r="L3" s="38"/>
      <c r="M3" s="38"/>
    </row>
    <row r="4" spans="1:13" ht="19.350000000000001" customHeight="1" x14ac:dyDescent="0.4">
      <c r="A4" s="33"/>
      <c r="B4" s="33"/>
      <c r="C4" s="33"/>
      <c r="D4" s="33"/>
      <c r="E4" s="74"/>
      <c r="F4" s="74"/>
      <c r="G4" s="34"/>
      <c r="H4" s="34"/>
      <c r="I4" s="34"/>
      <c r="J4" s="34"/>
      <c r="K4" s="34"/>
      <c r="L4" s="34"/>
      <c r="M4" s="34"/>
    </row>
    <row r="5" spans="1:13" ht="19.350000000000001" customHeight="1" x14ac:dyDescent="0.4">
      <c r="A5" s="33"/>
      <c r="B5" s="33"/>
      <c r="C5" s="33"/>
      <c r="D5" s="33"/>
      <c r="E5" s="74"/>
      <c r="F5" s="74"/>
      <c r="G5" s="123" t="s">
        <v>2</v>
      </c>
      <c r="H5" s="120"/>
      <c r="I5" s="120"/>
      <c r="J5" s="34"/>
      <c r="K5" s="123" t="s">
        <v>3</v>
      </c>
      <c r="L5" s="120"/>
      <c r="M5" s="120"/>
    </row>
    <row r="6" spans="1:13" ht="19.350000000000001" customHeight="1" x14ac:dyDescent="0.4">
      <c r="A6" s="33"/>
      <c r="B6" s="33"/>
      <c r="C6" s="33"/>
      <c r="D6" s="33"/>
      <c r="E6" s="76"/>
      <c r="F6" s="76"/>
      <c r="G6" s="39" t="s">
        <v>82</v>
      </c>
      <c r="H6" s="40"/>
      <c r="I6" s="39" t="s">
        <v>7</v>
      </c>
      <c r="J6" s="39"/>
      <c r="K6" s="39" t="s">
        <v>82</v>
      </c>
      <c r="L6" s="40"/>
      <c r="M6" s="39" t="s">
        <v>7</v>
      </c>
    </row>
    <row r="7" spans="1:13" ht="19.350000000000001" customHeight="1" x14ac:dyDescent="0.4">
      <c r="A7" s="33"/>
      <c r="B7" s="33"/>
      <c r="C7" s="33"/>
      <c r="D7" s="33"/>
      <c r="E7" s="18" t="s">
        <v>8</v>
      </c>
      <c r="F7" s="76"/>
      <c r="G7" s="42" t="s">
        <v>9</v>
      </c>
      <c r="H7" s="39"/>
      <c r="I7" s="42" t="s">
        <v>9</v>
      </c>
      <c r="J7" s="39"/>
      <c r="K7" s="42" t="s">
        <v>9</v>
      </c>
      <c r="L7" s="39"/>
      <c r="M7" s="42" t="s">
        <v>9</v>
      </c>
    </row>
    <row r="8" spans="1:13" ht="6" customHeight="1" x14ac:dyDescent="0.4">
      <c r="A8" s="78"/>
      <c r="B8" s="78"/>
      <c r="C8" s="78"/>
      <c r="D8" s="78"/>
      <c r="E8" s="76"/>
      <c r="F8" s="76"/>
      <c r="G8" s="34"/>
      <c r="H8" s="34"/>
      <c r="I8" s="34"/>
      <c r="J8" s="34"/>
      <c r="K8" s="34"/>
      <c r="L8" s="34"/>
      <c r="M8" s="34"/>
    </row>
    <row r="9" spans="1:13" ht="19.350000000000001" customHeight="1" x14ac:dyDescent="0.4">
      <c r="A9" s="78" t="s">
        <v>84</v>
      </c>
      <c r="B9" s="78"/>
      <c r="C9" s="78"/>
      <c r="D9" s="78"/>
      <c r="E9" s="76"/>
      <c r="F9" s="76"/>
      <c r="G9" s="34">
        <v>2223364209</v>
      </c>
      <c r="H9" s="34"/>
      <c r="I9" s="34">
        <v>1891632974</v>
      </c>
      <c r="J9" s="34"/>
      <c r="K9" s="34">
        <v>201579153</v>
      </c>
      <c r="L9" s="74"/>
      <c r="M9" s="34">
        <v>163948677</v>
      </c>
    </row>
    <row r="10" spans="1:13" ht="19.350000000000001" customHeight="1" x14ac:dyDescent="0.4">
      <c r="A10" s="78" t="s">
        <v>85</v>
      </c>
      <c r="B10" s="78"/>
      <c r="C10" s="78"/>
      <c r="D10" s="78"/>
      <c r="E10" s="76"/>
      <c r="F10" s="76"/>
      <c r="G10" s="34">
        <v>5935794335</v>
      </c>
      <c r="H10" s="79"/>
      <c r="I10" s="34">
        <v>4021169306</v>
      </c>
      <c r="J10" s="79"/>
      <c r="K10" s="34">
        <v>0</v>
      </c>
      <c r="L10" s="74"/>
      <c r="M10" s="34">
        <v>688558</v>
      </c>
    </row>
    <row r="11" spans="1:13" ht="19.350000000000001" customHeight="1" x14ac:dyDescent="0.4">
      <c r="A11" s="78" t="s">
        <v>86</v>
      </c>
      <c r="B11" s="78"/>
      <c r="C11" s="78"/>
      <c r="D11" s="78"/>
      <c r="E11" s="80"/>
      <c r="F11" s="80"/>
      <c r="G11" s="34">
        <v>1810745013</v>
      </c>
      <c r="H11" s="79"/>
      <c r="I11" s="34">
        <v>1738014750</v>
      </c>
      <c r="J11" s="79"/>
      <c r="K11" s="34">
        <v>0</v>
      </c>
      <c r="L11" s="74"/>
      <c r="M11" s="34">
        <v>0</v>
      </c>
    </row>
    <row r="12" spans="1:13" ht="19.350000000000001" customHeight="1" x14ac:dyDescent="0.4">
      <c r="A12" s="81" t="s">
        <v>87</v>
      </c>
      <c r="B12" s="33"/>
      <c r="C12" s="33"/>
      <c r="D12" s="33"/>
      <c r="E12" s="80"/>
      <c r="F12" s="80"/>
      <c r="G12" s="34">
        <v>-1088706758</v>
      </c>
      <c r="H12" s="34"/>
      <c r="I12" s="34">
        <v>-953968106</v>
      </c>
      <c r="J12" s="34"/>
      <c r="K12" s="34">
        <v>-108884045</v>
      </c>
      <c r="L12" s="74"/>
      <c r="M12" s="34">
        <v>-111750184</v>
      </c>
    </row>
    <row r="13" spans="1:13" ht="19.350000000000001" customHeight="1" x14ac:dyDescent="0.4">
      <c r="A13" s="33" t="s">
        <v>88</v>
      </c>
      <c r="B13" s="33"/>
      <c r="C13" s="33"/>
      <c r="D13" s="33"/>
      <c r="E13" s="80"/>
      <c r="F13" s="80"/>
      <c r="G13" s="34">
        <v>-2599206639</v>
      </c>
      <c r="H13" s="79"/>
      <c r="I13" s="34">
        <v>-1659690139</v>
      </c>
      <c r="J13" s="79"/>
      <c r="K13" s="34">
        <v>0</v>
      </c>
      <c r="L13" s="74"/>
      <c r="M13" s="34">
        <v>-625962</v>
      </c>
    </row>
    <row r="14" spans="1:13" ht="19.350000000000001" customHeight="1" x14ac:dyDescent="0.4">
      <c r="A14" s="33" t="s">
        <v>89</v>
      </c>
      <c r="B14" s="33"/>
      <c r="C14" s="33"/>
      <c r="D14" s="33"/>
      <c r="E14" s="80"/>
      <c r="F14" s="80"/>
      <c r="G14" s="38">
        <v>-948382354</v>
      </c>
      <c r="H14" s="79"/>
      <c r="I14" s="38">
        <v>-1006873152</v>
      </c>
      <c r="J14" s="79"/>
      <c r="K14" s="38">
        <v>0</v>
      </c>
      <c r="L14" s="74"/>
      <c r="M14" s="38">
        <v>0</v>
      </c>
    </row>
    <row r="15" spans="1:13" ht="6" customHeight="1" x14ac:dyDescent="0.4">
      <c r="A15" s="78"/>
      <c r="B15" s="78"/>
      <c r="C15" s="78"/>
      <c r="D15" s="78"/>
      <c r="E15" s="74"/>
      <c r="F15" s="74"/>
      <c r="G15" s="34"/>
      <c r="H15" s="34"/>
      <c r="I15" s="34"/>
      <c r="J15" s="34"/>
      <c r="K15" s="34"/>
      <c r="L15" s="74"/>
      <c r="M15" s="34"/>
    </row>
    <row r="16" spans="1:13" ht="19.350000000000001" customHeight="1" x14ac:dyDescent="0.4">
      <c r="A16" s="32" t="s">
        <v>90</v>
      </c>
      <c r="B16" s="32"/>
      <c r="C16" s="32"/>
      <c r="D16" s="32"/>
      <c r="E16" s="74"/>
      <c r="F16" s="74"/>
      <c r="G16" s="34">
        <f>SUM(G9:G14)</f>
        <v>5333607806</v>
      </c>
      <c r="H16" s="34"/>
      <c r="I16" s="34">
        <f>SUM(I9:I14)</f>
        <v>4030285633</v>
      </c>
      <c r="J16" s="34"/>
      <c r="K16" s="34">
        <f>SUM(K9:K14)</f>
        <v>92695108</v>
      </c>
      <c r="L16" s="74"/>
      <c r="M16" s="34">
        <f>SUM(M9:M14)</f>
        <v>52261089</v>
      </c>
    </row>
    <row r="17" spans="1:13" ht="19.350000000000001" customHeight="1" x14ac:dyDescent="0.4">
      <c r="A17" s="33" t="s">
        <v>236</v>
      </c>
      <c r="B17" s="33"/>
      <c r="C17" s="33"/>
      <c r="D17" s="33"/>
      <c r="E17" s="80"/>
      <c r="F17" s="80"/>
      <c r="G17" s="34">
        <v>824691202</v>
      </c>
      <c r="H17" s="34"/>
      <c r="I17" s="34">
        <v>934072453</v>
      </c>
      <c r="J17" s="34"/>
      <c r="K17" s="34">
        <v>3141138181</v>
      </c>
      <c r="L17" s="74"/>
      <c r="M17" s="34">
        <v>2567501722</v>
      </c>
    </row>
    <row r="18" spans="1:13" ht="19.350000000000001" customHeight="1" x14ac:dyDescent="0.4">
      <c r="A18" s="33" t="s">
        <v>91</v>
      </c>
      <c r="B18" s="33"/>
      <c r="C18" s="33"/>
      <c r="D18" s="33"/>
      <c r="E18" s="80"/>
      <c r="F18" s="80"/>
      <c r="G18" s="34">
        <v>-366658167</v>
      </c>
      <c r="H18" s="79"/>
      <c r="I18" s="34">
        <v>-252941004</v>
      </c>
      <c r="J18" s="79"/>
      <c r="K18" s="34">
        <v>0</v>
      </c>
      <c r="L18" s="74"/>
      <c r="M18" s="34">
        <v>0</v>
      </c>
    </row>
    <row r="19" spans="1:13" ht="19.350000000000001" customHeight="1" x14ac:dyDescent="0.4">
      <c r="A19" s="78" t="s">
        <v>92</v>
      </c>
      <c r="B19" s="78"/>
      <c r="C19" s="78"/>
      <c r="D19" s="78"/>
      <c r="E19" s="82"/>
      <c r="F19" s="82"/>
      <c r="G19" s="34">
        <v>-1223580538</v>
      </c>
      <c r="H19" s="34"/>
      <c r="I19" s="34">
        <v>-1069149991</v>
      </c>
      <c r="J19" s="34"/>
      <c r="K19" s="34">
        <v>-445089372</v>
      </c>
      <c r="L19" s="82"/>
      <c r="M19" s="34">
        <v>-328441460</v>
      </c>
    </row>
    <row r="20" spans="1:13" ht="19.350000000000001" customHeight="1" x14ac:dyDescent="0.4">
      <c r="A20" s="78" t="s">
        <v>260</v>
      </c>
      <c r="B20" s="78"/>
      <c r="C20" s="78"/>
      <c r="D20" s="78"/>
      <c r="E20" s="82"/>
      <c r="F20" s="82"/>
      <c r="G20" s="34">
        <v>-394792702</v>
      </c>
      <c r="H20" s="34"/>
      <c r="I20" s="34">
        <v>-179413294</v>
      </c>
      <c r="J20" s="34"/>
      <c r="K20" s="34">
        <v>-32690</v>
      </c>
      <c r="L20" s="82"/>
      <c r="M20" s="34">
        <v>-28504</v>
      </c>
    </row>
    <row r="21" spans="1:13" ht="19.350000000000001" customHeight="1" x14ac:dyDescent="0.4">
      <c r="A21" s="78" t="s">
        <v>93</v>
      </c>
      <c r="B21" s="78"/>
      <c r="C21" s="78"/>
      <c r="D21" s="78"/>
      <c r="E21" s="80"/>
      <c r="F21" s="80"/>
      <c r="G21" s="34">
        <v>-1019118838</v>
      </c>
      <c r="H21" s="34"/>
      <c r="I21" s="34">
        <v>-1031397799</v>
      </c>
      <c r="J21" s="34"/>
      <c r="K21" s="34">
        <v>-634688120</v>
      </c>
      <c r="L21" s="74"/>
      <c r="M21" s="34">
        <v>-644748129</v>
      </c>
    </row>
    <row r="22" spans="1:13" ht="19.350000000000001" customHeight="1" x14ac:dyDescent="0.4">
      <c r="A22" s="78" t="s">
        <v>94</v>
      </c>
      <c r="B22" s="78"/>
      <c r="C22" s="78"/>
      <c r="D22" s="78"/>
      <c r="E22" s="41"/>
      <c r="F22" s="41"/>
      <c r="G22" s="38">
        <v>1284394450</v>
      </c>
      <c r="H22" s="79"/>
      <c r="I22" s="38">
        <v>1553086121</v>
      </c>
      <c r="J22" s="79"/>
      <c r="K22" s="38">
        <v>0</v>
      </c>
      <c r="L22" s="74"/>
      <c r="M22" s="38">
        <v>0</v>
      </c>
    </row>
    <row r="23" spans="1:13" ht="6" customHeight="1" x14ac:dyDescent="0.4">
      <c r="A23" s="78"/>
      <c r="B23" s="78"/>
      <c r="C23" s="78"/>
      <c r="D23" s="78"/>
      <c r="E23" s="74"/>
      <c r="F23" s="74"/>
      <c r="G23" s="34"/>
      <c r="H23" s="34"/>
      <c r="I23" s="34"/>
      <c r="J23" s="34"/>
      <c r="K23" s="34"/>
      <c r="L23" s="74"/>
      <c r="M23" s="34"/>
    </row>
    <row r="24" spans="1:13" ht="19.350000000000001" customHeight="1" x14ac:dyDescent="0.4">
      <c r="A24" s="58" t="s">
        <v>216</v>
      </c>
      <c r="B24" s="58"/>
      <c r="C24" s="58"/>
      <c r="D24" s="58"/>
      <c r="E24" s="80"/>
      <c r="F24" s="80"/>
      <c r="G24" s="34">
        <f>SUM(G16:G22)</f>
        <v>4438543213</v>
      </c>
      <c r="H24" s="34"/>
      <c r="I24" s="34">
        <f>SUM(I16:I22)</f>
        <v>3984542119</v>
      </c>
      <c r="J24" s="34"/>
      <c r="K24" s="34">
        <f>SUM(K16:K22)</f>
        <v>2154023107</v>
      </c>
      <c r="L24" s="74"/>
      <c r="M24" s="34">
        <f>SUM(M16:M22)</f>
        <v>1646544718</v>
      </c>
    </row>
    <row r="25" spans="1:13" ht="19.350000000000001" customHeight="1" x14ac:dyDescent="0.4">
      <c r="A25" s="78" t="s">
        <v>208</v>
      </c>
      <c r="B25" s="78"/>
      <c r="C25" s="78"/>
      <c r="D25" s="78"/>
      <c r="E25" s="82">
        <v>16</v>
      </c>
      <c r="F25" s="82"/>
      <c r="G25" s="38">
        <v>-422755439</v>
      </c>
      <c r="H25" s="34"/>
      <c r="I25" s="38">
        <v>-540091629</v>
      </c>
      <c r="J25" s="34"/>
      <c r="K25" s="38">
        <v>6198217</v>
      </c>
      <c r="L25" s="74"/>
      <c r="M25" s="38">
        <v>-15332010</v>
      </c>
    </row>
    <row r="26" spans="1:13" ht="6" customHeight="1" x14ac:dyDescent="0.4">
      <c r="A26" s="78"/>
      <c r="B26" s="78"/>
      <c r="C26" s="78"/>
      <c r="D26" s="78"/>
      <c r="E26" s="74"/>
      <c r="F26" s="74"/>
      <c r="G26" s="34"/>
      <c r="H26" s="34"/>
      <c r="I26" s="34"/>
      <c r="J26" s="34"/>
      <c r="K26" s="34"/>
      <c r="L26" s="74"/>
      <c r="M26" s="34"/>
    </row>
    <row r="27" spans="1:13" ht="19.350000000000001" customHeight="1" x14ac:dyDescent="0.4">
      <c r="A27" s="4" t="s">
        <v>217</v>
      </c>
      <c r="B27" s="58"/>
      <c r="C27" s="58"/>
      <c r="D27" s="58"/>
      <c r="E27" s="74"/>
      <c r="F27" s="74"/>
      <c r="G27" s="38">
        <f>SUM(G24:G25)</f>
        <v>4015787774</v>
      </c>
      <c r="H27" s="34"/>
      <c r="I27" s="38">
        <f>SUM(I24:I25)</f>
        <v>3444450490</v>
      </c>
      <c r="J27" s="34"/>
      <c r="K27" s="38">
        <f>SUM(K24:K25)</f>
        <v>2160221324</v>
      </c>
      <c r="L27" s="74"/>
      <c r="M27" s="38">
        <f>SUM(M24:M25)</f>
        <v>1631212708</v>
      </c>
    </row>
    <row r="28" spans="1:13" ht="12" customHeight="1" x14ac:dyDescent="0.4">
      <c r="A28" s="58"/>
      <c r="B28" s="58"/>
      <c r="C28" s="58"/>
      <c r="D28" s="58"/>
      <c r="E28" s="74"/>
      <c r="F28" s="74"/>
      <c r="G28" s="34"/>
      <c r="H28" s="34"/>
      <c r="I28" s="34"/>
      <c r="J28" s="34"/>
      <c r="K28" s="34"/>
      <c r="L28" s="74"/>
      <c r="M28" s="34"/>
    </row>
    <row r="29" spans="1:13" ht="19.350000000000001" customHeight="1" x14ac:dyDescent="0.4">
      <c r="A29" s="58" t="s">
        <v>209</v>
      </c>
      <c r="B29" s="78"/>
      <c r="C29" s="78"/>
      <c r="D29" s="78"/>
      <c r="E29" s="74"/>
      <c r="F29" s="74"/>
      <c r="G29" s="34"/>
      <c r="H29" s="34"/>
      <c r="I29" s="34"/>
      <c r="J29" s="34"/>
      <c r="K29" s="34"/>
      <c r="L29" s="74"/>
      <c r="M29" s="34"/>
    </row>
    <row r="30" spans="1:13" ht="19.350000000000001" customHeight="1" x14ac:dyDescent="0.4">
      <c r="A30" s="78"/>
      <c r="B30" s="78" t="s">
        <v>96</v>
      </c>
      <c r="C30" s="78"/>
      <c r="D30" s="78"/>
      <c r="E30" s="74"/>
      <c r="F30" s="74"/>
      <c r="G30" s="34"/>
      <c r="H30" s="34"/>
      <c r="I30" s="34"/>
      <c r="J30" s="34"/>
      <c r="K30" s="34"/>
      <c r="L30" s="74"/>
      <c r="M30" s="34"/>
    </row>
    <row r="31" spans="1:13" ht="19.350000000000001" customHeight="1" x14ac:dyDescent="0.4">
      <c r="A31" s="78"/>
      <c r="B31" s="78"/>
      <c r="C31" s="78" t="s">
        <v>97</v>
      </c>
      <c r="D31" s="78"/>
      <c r="E31" s="74"/>
      <c r="F31" s="74"/>
      <c r="G31" s="34"/>
      <c r="H31" s="34"/>
      <c r="I31" s="34"/>
      <c r="J31" s="34"/>
      <c r="K31" s="34"/>
      <c r="L31" s="74"/>
      <c r="M31" s="34"/>
    </row>
    <row r="32" spans="1:13" ht="19.350000000000001" customHeight="1" x14ac:dyDescent="0.4">
      <c r="A32" s="78"/>
      <c r="B32" s="78"/>
      <c r="C32" s="78" t="s">
        <v>98</v>
      </c>
      <c r="D32" s="78"/>
      <c r="E32" s="74"/>
      <c r="F32" s="74"/>
      <c r="G32" s="34"/>
      <c r="H32" s="34"/>
      <c r="I32" s="34"/>
      <c r="J32" s="34"/>
      <c r="K32" s="34"/>
      <c r="L32" s="74"/>
      <c r="M32" s="34"/>
    </row>
    <row r="33" spans="1:13" ht="19.350000000000001" customHeight="1" x14ac:dyDescent="0.4">
      <c r="A33" s="78"/>
      <c r="B33" s="78"/>
      <c r="C33" s="78"/>
      <c r="D33" s="78" t="s">
        <v>99</v>
      </c>
      <c r="E33" s="74"/>
      <c r="F33" s="74"/>
      <c r="G33" s="34">
        <v>-268745804</v>
      </c>
      <c r="H33" s="34"/>
      <c r="I33" s="34">
        <v>183200748</v>
      </c>
      <c r="J33" s="34"/>
      <c r="K33" s="34">
        <v>-153086887</v>
      </c>
      <c r="L33" s="74"/>
      <c r="M33" s="34">
        <v>130350566</v>
      </c>
    </row>
    <row r="34" spans="1:13" ht="19.350000000000001" customHeight="1" x14ac:dyDescent="0.4">
      <c r="A34" s="78"/>
      <c r="B34" s="78"/>
      <c r="C34" s="78" t="s">
        <v>203</v>
      </c>
      <c r="D34" s="78"/>
      <c r="E34" s="74"/>
      <c r="F34" s="74"/>
      <c r="G34" s="34">
        <v>-72617070</v>
      </c>
      <c r="H34" s="34"/>
      <c r="I34" s="34">
        <v>0</v>
      </c>
      <c r="J34" s="34"/>
      <c r="K34" s="34">
        <v>-7225473</v>
      </c>
      <c r="L34" s="74"/>
      <c r="M34" s="34">
        <v>0</v>
      </c>
    </row>
    <row r="35" spans="1:13" ht="19.350000000000001" customHeight="1" x14ac:dyDescent="0.4">
      <c r="A35" s="78"/>
      <c r="B35" s="78"/>
      <c r="C35" s="78" t="s">
        <v>100</v>
      </c>
      <c r="D35" s="78"/>
      <c r="E35" s="74"/>
      <c r="F35" s="74"/>
      <c r="G35" s="34"/>
      <c r="H35" s="34"/>
      <c r="I35" s="34"/>
      <c r="J35" s="34"/>
      <c r="K35" s="34"/>
      <c r="L35" s="74"/>
      <c r="M35" s="34"/>
    </row>
    <row r="36" spans="1:13" ht="19.350000000000001" customHeight="1" x14ac:dyDescent="0.4">
      <c r="A36" s="78"/>
      <c r="B36" s="78"/>
      <c r="C36" s="78"/>
      <c r="D36" s="78" t="s">
        <v>101</v>
      </c>
      <c r="E36" s="74"/>
      <c r="F36" s="74"/>
      <c r="G36" s="38">
        <v>68272575</v>
      </c>
      <c r="H36" s="34"/>
      <c r="I36" s="38">
        <v>-36640150</v>
      </c>
      <c r="J36" s="34"/>
      <c r="K36" s="38">
        <v>32062473</v>
      </c>
      <c r="L36" s="74"/>
      <c r="M36" s="38">
        <v>-26070113</v>
      </c>
    </row>
    <row r="37" spans="1:13" ht="6" customHeight="1" x14ac:dyDescent="0.4">
      <c r="A37" s="78"/>
      <c r="B37" s="78"/>
      <c r="C37" s="78"/>
      <c r="D37" s="78"/>
      <c r="E37" s="74"/>
      <c r="F37" s="74"/>
      <c r="G37" s="34"/>
      <c r="H37" s="34"/>
      <c r="I37" s="34"/>
      <c r="J37" s="34"/>
      <c r="K37" s="34"/>
      <c r="L37" s="74"/>
      <c r="M37" s="34"/>
    </row>
    <row r="38" spans="1:13" ht="19.350000000000001" customHeight="1" x14ac:dyDescent="0.4">
      <c r="A38" s="78"/>
      <c r="B38" s="78" t="s">
        <v>102</v>
      </c>
      <c r="C38" s="78"/>
      <c r="D38" s="78"/>
      <c r="E38" s="74"/>
      <c r="F38" s="74"/>
      <c r="G38" s="34"/>
      <c r="H38" s="34"/>
      <c r="I38" s="34"/>
      <c r="J38" s="34"/>
      <c r="K38" s="34"/>
      <c r="L38" s="74"/>
      <c r="M38" s="34"/>
    </row>
    <row r="39" spans="1:13" ht="19.350000000000001" customHeight="1" x14ac:dyDescent="0.4">
      <c r="A39" s="78"/>
      <c r="B39" s="78"/>
      <c r="C39" s="78" t="s">
        <v>103</v>
      </c>
      <c r="D39" s="78"/>
      <c r="E39" s="74"/>
      <c r="F39" s="74"/>
      <c r="G39" s="38">
        <f>SUM(G32:G36)</f>
        <v>-273090299</v>
      </c>
      <c r="H39" s="34"/>
      <c r="I39" s="38">
        <f>SUM(I32:I36)</f>
        <v>146560598</v>
      </c>
      <c r="J39" s="34"/>
      <c r="K39" s="38">
        <f>SUM(K32:K36)</f>
        <v>-128249887</v>
      </c>
      <c r="L39" s="74"/>
      <c r="M39" s="38">
        <f>SUM(M32:M36)</f>
        <v>104280453</v>
      </c>
    </row>
    <row r="40" spans="1:13" ht="6" customHeight="1" x14ac:dyDescent="0.4">
      <c r="A40" s="78"/>
      <c r="B40" s="78"/>
      <c r="C40" s="78"/>
      <c r="D40" s="78"/>
      <c r="E40" s="74"/>
      <c r="F40" s="74"/>
      <c r="G40" s="34"/>
      <c r="H40" s="34"/>
      <c r="I40" s="34"/>
      <c r="J40" s="34"/>
      <c r="K40" s="34"/>
      <c r="L40" s="74"/>
      <c r="M40" s="34"/>
    </row>
    <row r="41" spans="1:13" ht="19.350000000000001" customHeight="1" x14ac:dyDescent="0.4">
      <c r="A41" s="33"/>
      <c r="B41" s="45" t="s">
        <v>104</v>
      </c>
      <c r="C41" s="45"/>
      <c r="D41" s="81"/>
      <c r="E41" s="74"/>
      <c r="F41" s="74"/>
      <c r="G41" s="34"/>
      <c r="H41" s="34"/>
      <c r="I41" s="34"/>
      <c r="J41" s="34"/>
      <c r="K41" s="34"/>
      <c r="L41" s="74"/>
      <c r="M41" s="34"/>
    </row>
    <row r="42" spans="1:13" ht="19.350000000000001" customHeight="1" x14ac:dyDescent="0.4">
      <c r="A42" s="78"/>
      <c r="B42" s="45"/>
      <c r="C42" s="45" t="s">
        <v>97</v>
      </c>
      <c r="D42" s="81"/>
      <c r="E42" s="74"/>
      <c r="F42" s="74"/>
      <c r="G42" s="79"/>
      <c r="H42" s="79"/>
      <c r="I42" s="79"/>
      <c r="J42" s="79"/>
      <c r="K42" s="79"/>
      <c r="L42" s="79"/>
      <c r="M42" s="79"/>
    </row>
    <row r="43" spans="1:13" ht="19.350000000000001" customHeight="1" x14ac:dyDescent="0.4">
      <c r="A43" s="33"/>
      <c r="B43" s="45"/>
      <c r="C43" s="45" t="s">
        <v>105</v>
      </c>
      <c r="D43" s="78"/>
      <c r="E43" s="74"/>
      <c r="F43" s="74"/>
      <c r="G43" s="34">
        <v>-35598285</v>
      </c>
      <c r="H43" s="34"/>
      <c r="I43" s="34">
        <v>-8200886</v>
      </c>
      <c r="J43" s="34"/>
      <c r="K43" s="34">
        <v>0</v>
      </c>
      <c r="L43" s="74"/>
      <c r="M43" s="34">
        <v>0</v>
      </c>
    </row>
    <row r="44" spans="1:13" ht="19.350000000000001" customHeight="1" x14ac:dyDescent="0.4">
      <c r="A44" s="33"/>
      <c r="B44" s="45"/>
      <c r="C44" s="45" t="s">
        <v>261</v>
      </c>
      <c r="D44" s="78"/>
      <c r="E44" s="74"/>
      <c r="F44" s="74"/>
      <c r="G44" s="34"/>
      <c r="H44" s="34"/>
      <c r="I44" s="34"/>
      <c r="J44" s="34"/>
      <c r="K44" s="34"/>
      <c r="L44" s="74"/>
      <c r="M44" s="34"/>
    </row>
    <row r="45" spans="1:13" ht="19.350000000000001" customHeight="1" x14ac:dyDescent="0.4">
      <c r="A45" s="58"/>
      <c r="B45" s="58"/>
      <c r="C45" s="33"/>
      <c r="D45" s="78" t="s">
        <v>106</v>
      </c>
      <c r="E45" s="74"/>
      <c r="F45" s="74"/>
      <c r="G45" s="38">
        <v>-298633864</v>
      </c>
      <c r="H45" s="34"/>
      <c r="I45" s="38">
        <v>-232310726</v>
      </c>
      <c r="J45" s="34"/>
      <c r="K45" s="38">
        <v>0</v>
      </c>
      <c r="L45" s="74"/>
      <c r="M45" s="38">
        <v>0</v>
      </c>
    </row>
    <row r="46" spans="1:13" ht="6" customHeight="1" x14ac:dyDescent="0.4">
      <c r="A46" s="78"/>
      <c r="B46" s="78"/>
      <c r="C46" s="78"/>
      <c r="D46" s="78"/>
      <c r="E46" s="74"/>
      <c r="F46" s="74"/>
      <c r="G46" s="34"/>
      <c r="H46" s="34"/>
      <c r="I46" s="34"/>
      <c r="J46" s="74"/>
      <c r="K46" s="34"/>
      <c r="L46" s="34"/>
      <c r="M46" s="34"/>
    </row>
    <row r="47" spans="1:13" ht="19.350000000000001" customHeight="1" x14ac:dyDescent="0.4">
      <c r="A47" s="45"/>
      <c r="B47" s="45" t="s">
        <v>107</v>
      </c>
      <c r="C47" s="45"/>
      <c r="D47" s="45"/>
      <c r="E47" s="80"/>
      <c r="F47" s="80"/>
      <c r="G47" s="84"/>
      <c r="H47" s="50"/>
      <c r="I47" s="84"/>
      <c r="J47" s="50"/>
      <c r="K47" s="84"/>
      <c r="L47" s="50"/>
      <c r="M47" s="84"/>
    </row>
    <row r="48" spans="1:13" ht="19.350000000000001" customHeight="1" x14ac:dyDescent="0.4">
      <c r="A48" s="45"/>
      <c r="B48" s="45"/>
      <c r="C48" s="45" t="s">
        <v>103</v>
      </c>
      <c r="D48" s="45"/>
      <c r="E48" s="80"/>
      <c r="F48" s="80"/>
      <c r="G48" s="85">
        <f>SUM(G42:G45)</f>
        <v>-334232149</v>
      </c>
      <c r="H48" s="45"/>
      <c r="I48" s="85">
        <f>SUM(I42:I45)</f>
        <v>-240511612</v>
      </c>
      <c r="J48" s="50"/>
      <c r="K48" s="85">
        <f>SUM(K42:K45)</f>
        <v>0</v>
      </c>
      <c r="L48" s="45"/>
      <c r="M48" s="85">
        <f>SUM(M42:M45)</f>
        <v>0</v>
      </c>
    </row>
    <row r="49" spans="1:13" ht="6" customHeight="1" x14ac:dyDescent="0.4">
      <c r="A49" s="45"/>
      <c r="B49" s="45"/>
      <c r="C49" s="45"/>
      <c r="D49" s="45"/>
      <c r="E49" s="80"/>
      <c r="F49" s="80"/>
      <c r="G49" s="51"/>
      <c r="H49" s="45"/>
      <c r="I49" s="51"/>
      <c r="J49" s="50"/>
      <c r="K49" s="51"/>
      <c r="L49" s="45"/>
      <c r="M49" s="51"/>
    </row>
    <row r="50" spans="1:13" ht="19.350000000000001" customHeight="1" x14ac:dyDescent="0.4">
      <c r="A50" s="97" t="s">
        <v>258</v>
      </c>
      <c r="B50" s="4"/>
      <c r="C50" s="4"/>
      <c r="D50" s="4"/>
      <c r="E50" s="74"/>
      <c r="F50" s="74"/>
      <c r="G50" s="38">
        <f>G48+G39</f>
        <v>-607322448</v>
      </c>
      <c r="H50" s="34"/>
      <c r="I50" s="38">
        <f>I48+I39</f>
        <v>-93951014</v>
      </c>
      <c r="J50" s="74"/>
      <c r="K50" s="38">
        <f>K48+K39</f>
        <v>-128249887</v>
      </c>
      <c r="L50" s="34"/>
      <c r="M50" s="38">
        <f>M48+M39</f>
        <v>104280453</v>
      </c>
    </row>
    <row r="51" spans="1:13" ht="6" customHeight="1" x14ac:dyDescent="0.4">
      <c r="A51" s="4"/>
      <c r="B51" s="4"/>
      <c r="C51" s="4"/>
      <c r="D51" s="4"/>
      <c r="E51" s="74"/>
      <c r="F51" s="74"/>
      <c r="G51" s="34"/>
      <c r="H51" s="34"/>
      <c r="I51" s="34"/>
      <c r="J51" s="74"/>
      <c r="K51" s="34"/>
      <c r="L51" s="34"/>
      <c r="M51" s="34"/>
    </row>
    <row r="52" spans="1:13" ht="19.350000000000001" customHeight="1" thickBot="1" x14ac:dyDescent="0.45">
      <c r="A52" s="4" t="s">
        <v>218</v>
      </c>
      <c r="B52" s="4"/>
      <c r="C52" s="4"/>
      <c r="D52" s="4"/>
      <c r="E52" s="74"/>
      <c r="F52" s="74"/>
      <c r="G52" s="49">
        <f>SUM(G27,G50)</f>
        <v>3408465326</v>
      </c>
      <c r="H52" s="34"/>
      <c r="I52" s="49">
        <f>SUM(I27,I50)</f>
        <v>3350499476</v>
      </c>
      <c r="J52" s="74"/>
      <c r="K52" s="49">
        <f>SUM(K27,K50)</f>
        <v>2031971437</v>
      </c>
      <c r="L52" s="34"/>
      <c r="M52" s="49">
        <f>SUM(M27,M50)</f>
        <v>1735493161</v>
      </c>
    </row>
    <row r="53" spans="1:13" ht="10.5" customHeight="1" thickTop="1" x14ac:dyDescent="0.4">
      <c r="A53" s="58"/>
      <c r="B53" s="58"/>
      <c r="C53" s="58"/>
      <c r="D53" s="58"/>
      <c r="E53" s="74"/>
      <c r="F53" s="74"/>
      <c r="G53" s="34"/>
      <c r="H53" s="34"/>
      <c r="I53" s="34"/>
      <c r="J53" s="74"/>
      <c r="K53" s="34"/>
      <c r="L53" s="34"/>
      <c r="M53" s="34"/>
    </row>
    <row r="54" spans="1:13" ht="22.35" customHeight="1" x14ac:dyDescent="0.4">
      <c r="A54" s="26" t="s">
        <v>231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</row>
    <row r="55" spans="1:13" ht="21.75" customHeight="1" x14ac:dyDescent="0.4">
      <c r="A55" s="58" t="s">
        <v>0</v>
      </c>
      <c r="B55" s="58"/>
      <c r="C55" s="58"/>
      <c r="D55" s="58"/>
      <c r="E55" s="74"/>
      <c r="F55" s="74"/>
      <c r="G55" s="34"/>
      <c r="H55" s="34"/>
      <c r="I55" s="34"/>
      <c r="J55" s="34"/>
      <c r="K55" s="34"/>
      <c r="L55" s="34"/>
      <c r="M55" s="34"/>
    </row>
    <row r="56" spans="1:13" ht="21.75" customHeight="1" x14ac:dyDescent="0.4">
      <c r="A56" s="58" t="s">
        <v>83</v>
      </c>
      <c r="B56" s="58"/>
      <c r="C56" s="58"/>
      <c r="D56" s="58"/>
      <c r="E56" s="74"/>
      <c r="F56" s="74"/>
      <c r="G56" s="34"/>
      <c r="H56" s="34"/>
      <c r="I56" s="34"/>
      <c r="J56" s="34"/>
      <c r="K56" s="34"/>
      <c r="L56" s="34"/>
      <c r="M56" s="34"/>
    </row>
    <row r="57" spans="1:13" ht="21.75" customHeight="1" x14ac:dyDescent="0.4">
      <c r="A57" s="59" t="str">
        <f>A3</f>
        <v>สำหรับรอบระยะเวลาเก้าเดือนสิ้นสุดวันที่ 30 กันยายน พ.ศ. 2568</v>
      </c>
      <c r="B57" s="59"/>
      <c r="C57" s="59"/>
      <c r="D57" s="59"/>
      <c r="E57" s="75"/>
      <c r="F57" s="75"/>
      <c r="G57" s="38"/>
      <c r="H57" s="38"/>
      <c r="I57" s="38"/>
      <c r="J57" s="38"/>
      <c r="K57" s="38"/>
      <c r="L57" s="38"/>
      <c r="M57" s="38"/>
    </row>
    <row r="58" spans="1:13" ht="21.75" customHeight="1" x14ac:dyDescent="0.4">
      <c r="A58" s="33"/>
      <c r="B58" s="33"/>
      <c r="C58" s="33"/>
      <c r="D58" s="33"/>
      <c r="E58" s="74"/>
      <c r="F58" s="74"/>
      <c r="G58" s="34"/>
      <c r="H58" s="34"/>
      <c r="I58" s="34"/>
      <c r="J58" s="34"/>
      <c r="K58" s="34"/>
      <c r="L58" s="34"/>
      <c r="M58" s="34"/>
    </row>
    <row r="59" spans="1:13" ht="21.75" customHeight="1" x14ac:dyDescent="0.4">
      <c r="A59" s="33"/>
      <c r="B59" s="33"/>
      <c r="C59" s="33"/>
      <c r="D59" s="33"/>
      <c r="E59" s="74"/>
      <c r="F59" s="74"/>
      <c r="G59" s="123" t="s">
        <v>2</v>
      </c>
      <c r="H59" s="120"/>
      <c r="I59" s="120"/>
      <c r="J59" s="34"/>
      <c r="K59" s="123" t="s">
        <v>3</v>
      </c>
      <c r="L59" s="120"/>
      <c r="M59" s="120"/>
    </row>
    <row r="60" spans="1:13" ht="21.75" customHeight="1" x14ac:dyDescent="0.4">
      <c r="A60" s="33"/>
      <c r="B60" s="33"/>
      <c r="C60" s="33"/>
      <c r="D60" s="33"/>
      <c r="E60" s="76"/>
      <c r="F60" s="76"/>
      <c r="G60" s="39" t="s">
        <v>82</v>
      </c>
      <c r="H60" s="40"/>
      <c r="I60" s="39" t="s">
        <v>7</v>
      </c>
      <c r="J60" s="39"/>
      <c r="K60" s="39" t="s">
        <v>82</v>
      </c>
      <c r="L60" s="40"/>
      <c r="M60" s="39" t="s">
        <v>7</v>
      </c>
    </row>
    <row r="61" spans="1:13" ht="21.75" customHeight="1" x14ac:dyDescent="0.4">
      <c r="A61" s="33"/>
      <c r="B61" s="33"/>
      <c r="C61" s="33"/>
      <c r="D61" s="33"/>
      <c r="E61" s="76"/>
      <c r="F61" s="76"/>
      <c r="G61" s="42" t="s">
        <v>9</v>
      </c>
      <c r="H61" s="39"/>
      <c r="I61" s="42" t="s">
        <v>9</v>
      </c>
      <c r="J61" s="39"/>
      <c r="K61" s="42" t="s">
        <v>9</v>
      </c>
      <c r="L61" s="39"/>
      <c r="M61" s="42" t="s">
        <v>9</v>
      </c>
    </row>
    <row r="62" spans="1:13" ht="21.75" customHeight="1" x14ac:dyDescent="0.4">
      <c r="A62" s="87"/>
      <c r="B62" s="87"/>
      <c r="C62" s="87"/>
      <c r="D62" s="87"/>
      <c r="E62" s="88"/>
      <c r="F62" s="88"/>
      <c r="G62" s="89"/>
      <c r="H62" s="89"/>
      <c r="I62" s="89"/>
      <c r="J62" s="89"/>
      <c r="K62" s="89"/>
      <c r="L62" s="89"/>
      <c r="M62" s="89"/>
    </row>
    <row r="63" spans="1:13" ht="21.75" customHeight="1" x14ac:dyDescent="0.4">
      <c r="A63" s="32" t="s">
        <v>219</v>
      </c>
      <c r="B63" s="32"/>
      <c r="C63" s="32"/>
      <c r="D63" s="32"/>
      <c r="E63" s="80"/>
      <c r="F63" s="80"/>
      <c r="G63" s="39"/>
      <c r="H63" s="39"/>
      <c r="I63" s="39"/>
      <c r="J63" s="40"/>
      <c r="K63" s="39"/>
      <c r="L63" s="39"/>
      <c r="M63" s="39"/>
    </row>
    <row r="64" spans="1:13" ht="21.75" customHeight="1" x14ac:dyDescent="0.4">
      <c r="A64" s="78"/>
      <c r="B64" s="78" t="s">
        <v>109</v>
      </c>
      <c r="C64" s="78"/>
      <c r="D64" s="78"/>
      <c r="E64" s="80"/>
      <c r="F64" s="80"/>
      <c r="G64" s="34">
        <v>3689794587</v>
      </c>
      <c r="H64" s="34"/>
      <c r="I64" s="34">
        <v>3112669922</v>
      </c>
      <c r="J64" s="34"/>
      <c r="K64" s="34">
        <v>2160221324</v>
      </c>
      <c r="L64" s="34"/>
      <c r="M64" s="34">
        <v>1631212708</v>
      </c>
    </row>
    <row r="65" spans="1:13" ht="21.75" customHeight="1" x14ac:dyDescent="0.4">
      <c r="A65" s="78"/>
      <c r="B65" s="78" t="s">
        <v>110</v>
      </c>
      <c r="C65" s="78"/>
      <c r="D65" s="78"/>
      <c r="E65" s="80"/>
      <c r="F65" s="80"/>
      <c r="G65" s="38">
        <v>325993187</v>
      </c>
      <c r="H65" s="79"/>
      <c r="I65" s="38">
        <v>331780568</v>
      </c>
      <c r="J65" s="79"/>
      <c r="K65" s="38">
        <v>0</v>
      </c>
      <c r="L65" s="40"/>
      <c r="M65" s="38">
        <v>0</v>
      </c>
    </row>
    <row r="66" spans="1:13" ht="6" customHeight="1" x14ac:dyDescent="0.4">
      <c r="A66" s="58"/>
      <c r="B66" s="58"/>
      <c r="C66" s="58"/>
      <c r="D66" s="58"/>
      <c r="E66" s="80"/>
      <c r="F66" s="80"/>
      <c r="G66" s="34"/>
      <c r="H66" s="34"/>
      <c r="I66" s="34"/>
      <c r="J66" s="34"/>
      <c r="K66" s="34"/>
      <c r="L66" s="74"/>
      <c r="M66" s="34"/>
    </row>
    <row r="67" spans="1:13" ht="21.75" customHeight="1" thickBot="1" x14ac:dyDescent="0.45">
      <c r="A67" s="58"/>
      <c r="B67" s="58"/>
      <c r="C67" s="58"/>
      <c r="D67" s="58"/>
      <c r="E67" s="80"/>
      <c r="F67" s="80"/>
      <c r="G67" s="49">
        <f>SUM(G64:G65)</f>
        <v>4015787774</v>
      </c>
      <c r="H67" s="34"/>
      <c r="I67" s="49">
        <f>SUM(I64:I65)</f>
        <v>3444450490</v>
      </c>
      <c r="J67" s="34"/>
      <c r="K67" s="49">
        <f>SUM(K64:K65)</f>
        <v>2160221324</v>
      </c>
      <c r="L67" s="40"/>
      <c r="M67" s="49">
        <f>SUM(M64:M65)</f>
        <v>1631212708</v>
      </c>
    </row>
    <row r="68" spans="1:13" ht="21.75" customHeight="1" thickTop="1" x14ac:dyDescent="0.4">
      <c r="A68" s="43"/>
      <c r="B68" s="43"/>
      <c r="C68" s="43"/>
      <c r="D68" s="43"/>
      <c r="E68" s="80"/>
      <c r="F68" s="80"/>
      <c r="G68" s="39"/>
      <c r="H68" s="39"/>
      <c r="I68" s="39"/>
      <c r="J68" s="39"/>
      <c r="K68" s="39"/>
      <c r="L68" s="34"/>
      <c r="M68" s="39"/>
    </row>
    <row r="69" spans="1:13" ht="21.75" customHeight="1" x14ac:dyDescent="0.4">
      <c r="A69" s="32" t="s">
        <v>220</v>
      </c>
      <c r="B69" s="32"/>
      <c r="C69" s="32"/>
      <c r="D69" s="32"/>
      <c r="E69" s="80"/>
      <c r="F69" s="80"/>
      <c r="G69" s="34"/>
      <c r="H69" s="34"/>
      <c r="I69" s="34"/>
      <c r="J69" s="34"/>
      <c r="K69" s="34"/>
      <c r="L69" s="34"/>
      <c r="M69" s="34"/>
    </row>
    <row r="70" spans="1:13" ht="21.75" customHeight="1" x14ac:dyDescent="0.4">
      <c r="A70" s="78"/>
      <c r="B70" s="78" t="s">
        <v>109</v>
      </c>
      <c r="C70" s="78"/>
      <c r="D70" s="78"/>
      <c r="E70" s="80"/>
      <c r="F70" s="80"/>
      <c r="G70" s="34">
        <v>3130141356</v>
      </c>
      <c r="H70" s="34"/>
      <c r="I70" s="34">
        <v>3037516238</v>
      </c>
      <c r="J70" s="34"/>
      <c r="K70" s="34">
        <v>2031971437</v>
      </c>
      <c r="L70" s="74"/>
      <c r="M70" s="34">
        <v>1735493161</v>
      </c>
    </row>
    <row r="71" spans="1:13" ht="21.75" customHeight="1" x14ac:dyDescent="0.4">
      <c r="A71" s="78"/>
      <c r="B71" s="78" t="s">
        <v>110</v>
      </c>
      <c r="C71" s="78"/>
      <c r="D71" s="78"/>
      <c r="E71" s="80"/>
      <c r="F71" s="80"/>
      <c r="G71" s="38">
        <v>278323970</v>
      </c>
      <c r="H71" s="79"/>
      <c r="I71" s="38">
        <v>312983238</v>
      </c>
      <c r="J71" s="79"/>
      <c r="K71" s="38">
        <v>0</v>
      </c>
      <c r="L71" s="74"/>
      <c r="M71" s="38">
        <v>0</v>
      </c>
    </row>
    <row r="72" spans="1:13" ht="6" customHeight="1" x14ac:dyDescent="0.4">
      <c r="A72" s="58"/>
      <c r="B72" s="58"/>
      <c r="C72" s="58"/>
      <c r="D72" s="58"/>
      <c r="E72" s="80"/>
      <c r="F72" s="80"/>
      <c r="G72" s="34"/>
      <c r="H72" s="34"/>
      <c r="I72" s="34"/>
      <c r="J72" s="34"/>
      <c r="K72" s="34"/>
      <c r="L72" s="74"/>
      <c r="M72" s="34"/>
    </row>
    <row r="73" spans="1:13" ht="21.75" customHeight="1" thickBot="1" x14ac:dyDescent="0.45">
      <c r="A73" s="58"/>
      <c r="B73" s="58"/>
      <c r="C73" s="58"/>
      <c r="D73" s="58"/>
      <c r="E73" s="80"/>
      <c r="F73" s="80"/>
      <c r="G73" s="49">
        <f>SUM(G70:G71)</f>
        <v>3408465326</v>
      </c>
      <c r="H73" s="34"/>
      <c r="I73" s="49">
        <f>SUM(I70:I71)</f>
        <v>3350499476</v>
      </c>
      <c r="J73" s="34"/>
      <c r="K73" s="49">
        <f>SUM(K70:K71)</f>
        <v>2031971437</v>
      </c>
      <c r="L73" s="74"/>
      <c r="M73" s="49">
        <f>SUM(M70:M71)</f>
        <v>1735493161</v>
      </c>
    </row>
    <row r="74" spans="1:13" ht="21.75" customHeight="1" thickTop="1" x14ac:dyDescent="0.4">
      <c r="A74" s="43"/>
      <c r="B74" s="43"/>
      <c r="C74" s="43"/>
      <c r="D74" s="43"/>
      <c r="E74" s="80"/>
      <c r="F74" s="80"/>
      <c r="G74" s="39"/>
      <c r="H74" s="39"/>
      <c r="I74" s="39"/>
      <c r="J74" s="39"/>
      <c r="K74" s="39"/>
      <c r="L74" s="40"/>
      <c r="M74" s="39"/>
    </row>
    <row r="75" spans="1:13" ht="21.75" customHeight="1" x14ac:dyDescent="0.4">
      <c r="A75" s="32" t="s">
        <v>221</v>
      </c>
      <c r="B75" s="32"/>
      <c r="C75" s="32"/>
      <c r="D75" s="32"/>
      <c r="E75" s="80"/>
      <c r="F75" s="80"/>
      <c r="G75" s="34"/>
      <c r="H75" s="34"/>
      <c r="I75" s="34"/>
      <c r="J75" s="34"/>
      <c r="K75" s="34"/>
      <c r="L75" s="74"/>
      <c r="M75" s="34"/>
    </row>
    <row r="76" spans="1:13" ht="21.75" customHeight="1" thickBot="1" x14ac:dyDescent="0.45">
      <c r="A76" s="78"/>
      <c r="B76" s="78" t="s">
        <v>222</v>
      </c>
      <c r="C76" s="78"/>
      <c r="D76" s="78"/>
      <c r="E76" s="80"/>
      <c r="F76" s="80"/>
      <c r="G76" s="90">
        <v>0.24686126970977251</v>
      </c>
      <c r="H76" s="95"/>
      <c r="I76" s="90">
        <v>0.2082</v>
      </c>
      <c r="J76" s="95"/>
      <c r="K76" s="90">
        <v>0.14452700992505571</v>
      </c>
      <c r="L76" s="96"/>
      <c r="M76" s="90">
        <v>0.1091</v>
      </c>
    </row>
    <row r="77" spans="1:13" ht="21.75" customHeight="1" thickTop="1" x14ac:dyDescent="0.4">
      <c r="A77" s="78"/>
      <c r="B77" s="78"/>
      <c r="C77" s="78"/>
      <c r="D77" s="78"/>
      <c r="E77" s="80"/>
      <c r="F77" s="80"/>
      <c r="G77" s="93"/>
      <c r="H77" s="91"/>
      <c r="I77" s="93"/>
      <c r="J77" s="92"/>
      <c r="K77" s="93"/>
      <c r="L77" s="91"/>
      <c r="M77" s="93"/>
    </row>
    <row r="78" spans="1:13" ht="21.75" customHeight="1" x14ac:dyDescent="0.4">
      <c r="A78" s="78"/>
      <c r="B78" s="78"/>
      <c r="C78" s="78"/>
      <c r="D78" s="78"/>
      <c r="E78" s="80"/>
      <c r="F78" s="80"/>
      <c r="G78" s="94"/>
      <c r="H78" s="39"/>
      <c r="I78" s="94"/>
      <c r="J78" s="40"/>
      <c r="K78" s="94"/>
      <c r="L78" s="39"/>
      <c r="M78" s="94"/>
    </row>
    <row r="79" spans="1:13" ht="21.75" customHeight="1" x14ac:dyDescent="0.4">
      <c r="A79" s="78"/>
      <c r="B79" s="78"/>
      <c r="C79" s="78"/>
      <c r="D79" s="78"/>
      <c r="E79" s="80"/>
      <c r="F79" s="80"/>
      <c r="G79" s="94"/>
      <c r="H79" s="39"/>
      <c r="I79" s="94"/>
      <c r="J79" s="40"/>
      <c r="K79" s="94"/>
      <c r="L79" s="39"/>
      <c r="M79" s="94"/>
    </row>
    <row r="80" spans="1:13" ht="21.75" customHeight="1" x14ac:dyDescent="0.4">
      <c r="A80" s="78"/>
      <c r="B80" s="78"/>
      <c r="C80" s="78"/>
      <c r="D80" s="78"/>
      <c r="E80" s="80"/>
      <c r="F80" s="80"/>
      <c r="G80" s="94"/>
      <c r="H80" s="39"/>
      <c r="I80" s="94"/>
      <c r="J80" s="40"/>
      <c r="K80" s="94"/>
      <c r="L80" s="39"/>
      <c r="M80" s="94"/>
    </row>
    <row r="81" spans="1:13" ht="21.75" customHeight="1" x14ac:dyDescent="0.4">
      <c r="A81" s="78"/>
      <c r="B81" s="78"/>
      <c r="C81" s="78"/>
      <c r="D81" s="78"/>
      <c r="E81" s="80"/>
      <c r="F81" s="80"/>
      <c r="G81" s="94"/>
      <c r="H81" s="39"/>
      <c r="I81" s="94"/>
      <c r="J81" s="40"/>
      <c r="K81" s="94"/>
      <c r="L81" s="39"/>
      <c r="M81" s="94"/>
    </row>
    <row r="82" spans="1:13" ht="21.75" customHeight="1" x14ac:dyDescent="0.4">
      <c r="A82" s="78"/>
      <c r="B82" s="78"/>
      <c r="C82" s="78"/>
      <c r="D82" s="78"/>
      <c r="E82" s="80"/>
      <c r="F82" s="80"/>
      <c r="G82" s="94"/>
      <c r="H82" s="39"/>
      <c r="I82" s="94"/>
      <c r="J82" s="40"/>
      <c r="K82" s="94"/>
      <c r="L82" s="39"/>
      <c r="M82" s="94"/>
    </row>
    <row r="83" spans="1:13" ht="21.75" customHeight="1" x14ac:dyDescent="0.4">
      <c r="A83" s="78"/>
      <c r="B83" s="78"/>
      <c r="C83" s="78"/>
      <c r="D83" s="78"/>
      <c r="E83" s="80"/>
      <c r="F83" s="80"/>
      <c r="G83" s="94"/>
      <c r="H83" s="39"/>
      <c r="I83" s="94"/>
      <c r="J83" s="40"/>
      <c r="K83" s="94"/>
      <c r="L83" s="39"/>
      <c r="M83" s="94"/>
    </row>
    <row r="84" spans="1:13" ht="21.75" customHeight="1" x14ac:dyDescent="0.4">
      <c r="A84" s="78"/>
      <c r="B84" s="78"/>
      <c r="C84" s="78"/>
      <c r="D84" s="78"/>
      <c r="E84" s="80"/>
      <c r="F84" s="80"/>
      <c r="G84" s="94"/>
      <c r="H84" s="39"/>
      <c r="I84" s="94"/>
      <c r="J84" s="40"/>
      <c r="K84" s="94"/>
      <c r="L84" s="39"/>
      <c r="M84" s="94"/>
    </row>
    <row r="85" spans="1:13" ht="21.75" customHeight="1" x14ac:dyDescent="0.4">
      <c r="A85" s="78"/>
      <c r="B85" s="78"/>
      <c r="C85" s="78"/>
      <c r="D85" s="78"/>
      <c r="E85" s="80"/>
      <c r="F85" s="80"/>
      <c r="G85" s="94"/>
      <c r="H85" s="39"/>
      <c r="I85" s="94"/>
      <c r="J85" s="40"/>
      <c r="K85" s="94"/>
      <c r="L85" s="39"/>
      <c r="M85" s="94"/>
    </row>
    <row r="86" spans="1:13" ht="21.75" customHeight="1" x14ac:dyDescent="0.4">
      <c r="A86" s="78"/>
      <c r="B86" s="78"/>
      <c r="C86" s="78"/>
      <c r="D86" s="78"/>
      <c r="E86" s="80"/>
      <c r="F86" s="80"/>
      <c r="G86" s="94"/>
      <c r="H86" s="39"/>
      <c r="I86" s="94"/>
      <c r="J86" s="40"/>
      <c r="K86" s="94"/>
      <c r="L86" s="39"/>
      <c r="M86" s="94"/>
    </row>
    <row r="87" spans="1:13" ht="21.75" customHeight="1" x14ac:dyDescent="0.4">
      <c r="A87" s="78"/>
      <c r="B87" s="78"/>
      <c r="C87" s="78"/>
      <c r="D87" s="78"/>
      <c r="E87" s="80"/>
      <c r="F87" s="80"/>
      <c r="G87" s="94"/>
      <c r="H87" s="39"/>
      <c r="I87" s="94"/>
      <c r="J87" s="40"/>
      <c r="K87" s="94"/>
      <c r="L87" s="39"/>
      <c r="M87" s="94"/>
    </row>
    <row r="88" spans="1:13" ht="21.75" customHeight="1" x14ac:dyDescent="0.4">
      <c r="A88" s="78"/>
      <c r="B88" s="78"/>
      <c r="C88" s="78"/>
      <c r="D88" s="78"/>
      <c r="E88" s="80"/>
      <c r="F88" s="80"/>
      <c r="G88" s="94"/>
      <c r="H88" s="39"/>
      <c r="I88" s="94"/>
      <c r="J88" s="40"/>
      <c r="K88" s="94"/>
      <c r="L88" s="39"/>
      <c r="M88" s="94"/>
    </row>
    <row r="89" spans="1:13" ht="21.75" customHeight="1" x14ac:dyDescent="0.4">
      <c r="A89" s="78"/>
      <c r="B89" s="78"/>
      <c r="C89" s="78"/>
      <c r="D89" s="78"/>
      <c r="E89" s="80"/>
      <c r="F89" s="80"/>
      <c r="G89" s="94"/>
      <c r="H89" s="39"/>
      <c r="I89" s="94"/>
      <c r="J89" s="40"/>
      <c r="K89" s="94"/>
      <c r="L89" s="39"/>
      <c r="M89" s="94"/>
    </row>
    <row r="90" spans="1:13" ht="21.75" customHeight="1" x14ac:dyDescent="0.4">
      <c r="A90" s="78"/>
      <c r="B90" s="78"/>
      <c r="C90" s="78"/>
      <c r="D90" s="78"/>
      <c r="E90" s="80"/>
      <c r="F90" s="80"/>
      <c r="G90" s="94"/>
      <c r="H90" s="39"/>
      <c r="I90" s="94"/>
      <c r="J90" s="40"/>
      <c r="K90" s="94"/>
      <c r="L90" s="39"/>
      <c r="M90" s="94"/>
    </row>
    <row r="91" spans="1:13" ht="21.75" customHeight="1" x14ac:dyDescent="0.4">
      <c r="A91" s="78"/>
      <c r="B91" s="78"/>
      <c r="C91" s="78"/>
      <c r="D91" s="78"/>
      <c r="E91" s="80"/>
      <c r="F91" s="80"/>
      <c r="G91" s="94"/>
      <c r="H91" s="39"/>
      <c r="I91" s="94"/>
      <c r="J91" s="40"/>
      <c r="K91" s="94"/>
      <c r="L91" s="39"/>
      <c r="M91" s="94"/>
    </row>
    <row r="92" spans="1:13" ht="21.75" customHeight="1" x14ac:dyDescent="0.4">
      <c r="A92" s="78"/>
      <c r="B92" s="78"/>
      <c r="C92" s="78"/>
      <c r="D92" s="78"/>
      <c r="E92" s="80"/>
      <c r="F92" s="80"/>
      <c r="G92" s="94"/>
      <c r="H92" s="39"/>
      <c r="I92" s="94"/>
      <c r="J92" s="40"/>
      <c r="K92" s="94"/>
      <c r="L92" s="39"/>
      <c r="M92" s="94"/>
    </row>
    <row r="93" spans="1:13" ht="21.75" customHeight="1" x14ac:dyDescent="0.4">
      <c r="A93" s="78"/>
      <c r="B93" s="78"/>
      <c r="C93" s="78"/>
      <c r="D93" s="78"/>
      <c r="E93" s="80"/>
      <c r="F93" s="80"/>
      <c r="G93" s="94"/>
      <c r="H93" s="39"/>
      <c r="I93" s="94"/>
      <c r="J93" s="40"/>
      <c r="K93" s="94"/>
      <c r="L93" s="39"/>
      <c r="M93" s="94"/>
    </row>
    <row r="94" spans="1:13" ht="21.75" customHeight="1" x14ac:dyDescent="0.4">
      <c r="A94" s="78"/>
      <c r="B94" s="78"/>
      <c r="C94" s="78"/>
      <c r="D94" s="78"/>
      <c r="E94" s="80"/>
      <c r="F94" s="80"/>
      <c r="G94" s="94"/>
      <c r="H94" s="39"/>
      <c r="I94" s="94"/>
      <c r="J94" s="40"/>
      <c r="K94" s="94"/>
      <c r="L94" s="39"/>
      <c r="M94" s="94"/>
    </row>
    <row r="95" spans="1:13" ht="21.75" customHeight="1" x14ac:dyDescent="0.4">
      <c r="A95" s="78"/>
      <c r="B95" s="78"/>
      <c r="C95" s="78"/>
      <c r="D95" s="78"/>
      <c r="E95" s="80"/>
      <c r="F95" s="80"/>
      <c r="G95" s="94"/>
      <c r="H95" s="39"/>
      <c r="I95" s="94"/>
      <c r="J95" s="40"/>
      <c r="K95" s="94"/>
      <c r="L95" s="39"/>
      <c r="M95" s="94"/>
    </row>
    <row r="96" spans="1:13" ht="21.75" customHeight="1" x14ac:dyDescent="0.4">
      <c r="A96" s="78"/>
      <c r="B96" s="78"/>
      <c r="C96" s="78"/>
      <c r="D96" s="78"/>
      <c r="E96" s="80"/>
      <c r="F96" s="80"/>
      <c r="G96" s="94"/>
      <c r="H96" s="39"/>
      <c r="I96" s="94"/>
      <c r="J96" s="40"/>
      <c r="K96" s="94"/>
      <c r="L96" s="39"/>
      <c r="M96" s="94"/>
    </row>
    <row r="97" spans="1:13" ht="10.5" customHeight="1" x14ac:dyDescent="0.4">
      <c r="A97" s="78"/>
      <c r="B97" s="78"/>
      <c r="C97" s="78"/>
      <c r="D97" s="78"/>
      <c r="E97" s="80"/>
      <c r="F97" s="80"/>
      <c r="G97" s="94"/>
      <c r="H97" s="39"/>
      <c r="I97" s="94"/>
      <c r="J97" s="40"/>
      <c r="K97" s="94"/>
      <c r="L97" s="39"/>
      <c r="M97" s="94"/>
    </row>
    <row r="98" spans="1:13" ht="22.35" customHeight="1" x14ac:dyDescent="0.4">
      <c r="A98" s="26" t="s">
        <v>231</v>
      </c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</row>
  </sheetData>
  <mergeCells count="4">
    <mergeCell ref="G5:I5"/>
    <mergeCell ref="K5:M5"/>
    <mergeCell ref="G59:I59"/>
    <mergeCell ref="K59:M59"/>
  </mergeCells>
  <pageMargins left="0.8" right="0.5" top="0.5" bottom="0.6" header="0.49" footer="0.4"/>
  <pageSetup paperSize="9" scale="85" firstPageNumber="7" fitToHeight="2" orientation="portrait" useFirstPageNumber="1" horizontalDpi="1200" verticalDpi="1200" r:id="rId1"/>
  <headerFooter>
    <oddFooter>&amp;R&amp;"Browallia New,Regular"&amp;13&amp;P</oddFooter>
  </headerFooter>
  <rowBreaks count="1" manualBreakCount="1">
    <brk id="5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63435-D4CD-4817-9F2C-9C848D15831C}">
  <dimension ref="A1:AE39"/>
  <sheetViews>
    <sheetView topLeftCell="A16" zoomScaleNormal="100" zoomScaleSheetLayoutView="68" workbookViewId="0">
      <selection activeCell="A32" sqref="A32:XFD32"/>
    </sheetView>
  </sheetViews>
  <sheetFormatPr defaultColWidth="9.42578125" defaultRowHeight="21.75" customHeight="1" x14ac:dyDescent="0.4"/>
  <cols>
    <col min="1" max="3" width="1.42578125" style="7" customWidth="1"/>
    <col min="4" max="4" width="27.140625" style="7" customWidth="1"/>
    <col min="5" max="5" width="7.85546875" style="7" customWidth="1"/>
    <col min="6" max="6" width="0.85546875" style="7" customWidth="1"/>
    <col min="7" max="7" width="11.7109375" style="7" customWidth="1"/>
    <col min="8" max="8" width="0.85546875" style="7" customWidth="1"/>
    <col min="9" max="9" width="12.140625" style="7" bestFit="1" customWidth="1"/>
    <col min="10" max="10" width="0.85546875" style="7" customWidth="1"/>
    <col min="11" max="11" width="12.85546875" style="7" customWidth="1"/>
    <col min="12" max="12" width="0.85546875" style="7" customWidth="1"/>
    <col min="13" max="13" width="11.42578125" style="7" customWidth="1"/>
    <col min="14" max="14" width="0.85546875" style="7" customWidth="1"/>
    <col min="15" max="15" width="12.42578125" style="7" customWidth="1"/>
    <col min="16" max="16" width="0.85546875" style="7" customWidth="1"/>
    <col min="17" max="17" width="11.140625" style="7" bestFit="1" customWidth="1"/>
    <col min="18" max="18" width="0.85546875" style="7" customWidth="1"/>
    <col min="19" max="19" width="13.140625" style="7" customWidth="1"/>
    <col min="20" max="20" width="0.85546875" style="7" customWidth="1"/>
    <col min="21" max="21" width="17.85546875" style="7" customWidth="1"/>
    <col min="22" max="22" width="0.85546875" style="7" customWidth="1"/>
    <col min="23" max="23" width="14.140625" style="7" customWidth="1"/>
    <col min="24" max="24" width="0.85546875" style="7" customWidth="1"/>
    <col min="25" max="25" width="12.85546875" style="7" customWidth="1"/>
    <col min="26" max="26" width="0.85546875" style="7" customWidth="1"/>
    <col min="27" max="27" width="12.42578125" style="7" customWidth="1"/>
    <col min="28" max="28" width="0.85546875" style="7" customWidth="1"/>
    <col min="29" max="29" width="12.140625" style="7" customWidth="1"/>
    <col min="30" max="30" width="0.85546875" style="7" customWidth="1"/>
    <col min="31" max="31" width="12.7109375" style="7" customWidth="1"/>
    <col min="32" max="16384" width="9.42578125" style="7"/>
  </cols>
  <sheetData>
    <row r="1" spans="1:31" ht="21.75" customHeight="1" x14ac:dyDescent="0.4">
      <c r="A1" s="4" t="s">
        <v>0</v>
      </c>
      <c r="B1" s="4"/>
      <c r="C1" s="4"/>
      <c r="D1" s="4"/>
      <c r="E1" s="4"/>
      <c r="F1" s="4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pans="1:31" ht="21.75" customHeight="1" x14ac:dyDescent="0.4">
      <c r="A2" s="4" t="s">
        <v>111</v>
      </c>
      <c r="B2" s="4"/>
      <c r="C2" s="4"/>
      <c r="D2" s="4"/>
      <c r="E2" s="4"/>
      <c r="F2" s="4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</row>
    <row r="3" spans="1:31" ht="21.75" customHeight="1" x14ac:dyDescent="0.4">
      <c r="A3" s="8" t="str">
        <f>'7-8 (9M)'!A3</f>
        <v>สำหรับรอบระยะเวลาเก้าเดือนสิ้นสุดวันที่ 30 กันยายน พ.ศ. 2568</v>
      </c>
      <c r="B3" s="8"/>
      <c r="C3" s="8"/>
      <c r="D3" s="8"/>
      <c r="E3" s="8"/>
      <c r="F3" s="8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</row>
    <row r="4" spans="1:31" ht="21.75" customHeight="1" x14ac:dyDescent="0.4">
      <c r="A4" s="5"/>
      <c r="B4" s="5"/>
      <c r="C4" s="5"/>
      <c r="D4" s="5"/>
      <c r="E4" s="5"/>
      <c r="F4" s="5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</row>
    <row r="5" spans="1:31" ht="21.75" customHeight="1" x14ac:dyDescent="0.4">
      <c r="A5" s="67"/>
      <c r="B5" s="67"/>
      <c r="C5" s="67"/>
      <c r="D5" s="67"/>
      <c r="E5" s="22"/>
      <c r="F5" s="22"/>
      <c r="G5" s="119" t="s">
        <v>2</v>
      </c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</row>
    <row r="6" spans="1:31" ht="21.75" customHeight="1" x14ac:dyDescent="0.4">
      <c r="A6" s="67"/>
      <c r="B6" s="67"/>
      <c r="C6" s="67"/>
      <c r="D6" s="67"/>
      <c r="E6" s="22"/>
      <c r="F6" s="22"/>
      <c r="G6" s="124" t="s">
        <v>109</v>
      </c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68"/>
      <c r="AC6" s="68"/>
      <c r="AD6" s="68"/>
      <c r="AE6" s="68"/>
    </row>
    <row r="7" spans="1:31" ht="21.75" customHeight="1" x14ac:dyDescent="0.4">
      <c r="A7" s="67"/>
      <c r="B7" s="67"/>
      <c r="C7" s="67"/>
      <c r="D7" s="67"/>
      <c r="E7" s="69"/>
      <c r="F7" s="69"/>
      <c r="G7" s="6"/>
      <c r="H7" s="6"/>
      <c r="I7" s="6"/>
      <c r="J7" s="6"/>
      <c r="K7" s="22"/>
      <c r="L7" s="22"/>
      <c r="M7" s="22"/>
      <c r="N7" s="22"/>
      <c r="O7" s="22"/>
      <c r="P7" s="14"/>
      <c r="Q7" s="124" t="s">
        <v>75</v>
      </c>
      <c r="R7" s="125"/>
      <c r="S7" s="125"/>
      <c r="T7" s="125"/>
      <c r="U7" s="125"/>
      <c r="V7" s="125"/>
      <c r="W7" s="125"/>
      <c r="X7" s="125"/>
      <c r="Y7" s="125"/>
      <c r="Z7" s="14"/>
      <c r="AA7" s="6"/>
      <c r="AB7" s="14"/>
      <c r="AC7" s="6"/>
      <c r="AD7" s="14"/>
      <c r="AE7" s="14"/>
    </row>
    <row r="8" spans="1:31" ht="21.75" customHeight="1" x14ac:dyDescent="0.4">
      <c r="A8" s="67"/>
      <c r="B8" s="67"/>
      <c r="C8" s="67"/>
      <c r="D8" s="67"/>
      <c r="E8" s="69"/>
      <c r="F8" s="69"/>
      <c r="G8" s="14"/>
      <c r="H8" s="14"/>
      <c r="I8" s="6"/>
      <c r="J8" s="6"/>
      <c r="K8" s="22"/>
      <c r="L8" s="6"/>
      <c r="M8" s="22"/>
      <c r="N8" s="22"/>
      <c r="O8" s="22"/>
      <c r="P8" s="14"/>
      <c r="Q8" s="124" t="s">
        <v>209</v>
      </c>
      <c r="R8" s="125"/>
      <c r="S8" s="125"/>
      <c r="T8" s="125"/>
      <c r="U8" s="125"/>
      <c r="V8" s="125"/>
      <c r="W8" s="125"/>
      <c r="X8" s="22"/>
      <c r="Y8" s="22"/>
      <c r="Z8" s="22"/>
      <c r="AA8" s="22"/>
      <c r="AB8" s="22"/>
      <c r="AC8" s="22"/>
      <c r="AD8" s="14"/>
      <c r="AE8" s="14"/>
    </row>
    <row r="9" spans="1:31" ht="21.75" customHeight="1" x14ac:dyDescent="0.4">
      <c r="A9" s="70"/>
      <c r="B9" s="70"/>
      <c r="C9" s="70"/>
      <c r="D9" s="70"/>
      <c r="E9" s="71"/>
      <c r="F9" s="71"/>
      <c r="G9" s="31"/>
      <c r="H9" s="31"/>
      <c r="I9" s="31"/>
      <c r="J9" s="31"/>
      <c r="K9" s="31"/>
      <c r="L9" s="31"/>
      <c r="M9" s="119" t="s">
        <v>72</v>
      </c>
      <c r="N9" s="120"/>
      <c r="O9" s="120"/>
      <c r="P9" s="6"/>
      <c r="Q9" s="31"/>
      <c r="R9" s="6"/>
      <c r="S9" s="14" t="s">
        <v>112</v>
      </c>
      <c r="T9" s="6"/>
      <c r="U9" s="14" t="s">
        <v>113</v>
      </c>
      <c r="V9" s="6"/>
      <c r="W9" s="14" t="s">
        <v>262</v>
      </c>
      <c r="X9" s="6"/>
      <c r="Y9" s="14" t="s">
        <v>114</v>
      </c>
      <c r="Z9" s="6"/>
      <c r="AA9" s="14" t="s">
        <v>115</v>
      </c>
      <c r="AB9" s="6"/>
      <c r="AC9" s="31"/>
      <c r="AD9" s="6"/>
      <c r="AE9" s="31"/>
    </row>
    <row r="10" spans="1:31" ht="21.75" customHeight="1" x14ac:dyDescent="0.4">
      <c r="A10" s="67"/>
      <c r="B10" s="67"/>
      <c r="C10" s="67"/>
      <c r="D10" s="67"/>
      <c r="E10" s="69"/>
      <c r="F10" s="69"/>
      <c r="G10" s="14"/>
      <c r="H10" s="14"/>
      <c r="I10" s="6"/>
      <c r="J10" s="6"/>
      <c r="K10" s="22"/>
      <c r="L10" s="6"/>
      <c r="M10" s="14" t="s">
        <v>116</v>
      </c>
      <c r="N10" s="70"/>
      <c r="O10" s="70"/>
      <c r="P10" s="14"/>
      <c r="Q10" s="16"/>
      <c r="R10" s="16"/>
      <c r="S10" s="14" t="s">
        <v>117</v>
      </c>
      <c r="T10" s="14"/>
      <c r="U10" s="14" t="s">
        <v>118</v>
      </c>
      <c r="V10" s="14"/>
      <c r="W10" s="14" t="s">
        <v>119</v>
      </c>
      <c r="X10" s="14"/>
      <c r="Y10" s="14" t="s">
        <v>120</v>
      </c>
      <c r="Z10" s="14"/>
      <c r="AA10" s="14" t="s">
        <v>121</v>
      </c>
      <c r="AB10" s="14"/>
      <c r="AC10" s="14" t="s">
        <v>120</v>
      </c>
      <c r="AD10" s="14"/>
      <c r="AE10" s="14"/>
    </row>
    <row r="11" spans="1:31" ht="21.75" customHeight="1" x14ac:dyDescent="0.4">
      <c r="A11" s="67"/>
      <c r="B11" s="67"/>
      <c r="C11" s="67"/>
      <c r="D11" s="67"/>
      <c r="E11" s="69"/>
      <c r="F11" s="69"/>
      <c r="G11" s="14" t="s">
        <v>122</v>
      </c>
      <c r="H11" s="14"/>
      <c r="I11" s="14" t="s">
        <v>123</v>
      </c>
      <c r="J11" s="14"/>
      <c r="K11" s="14" t="s">
        <v>124</v>
      </c>
      <c r="L11" s="14"/>
      <c r="M11" s="14" t="s">
        <v>125</v>
      </c>
      <c r="N11" s="14"/>
      <c r="O11" s="14"/>
      <c r="P11" s="14"/>
      <c r="Q11" s="14" t="s">
        <v>126</v>
      </c>
      <c r="R11" s="14"/>
      <c r="S11" s="14" t="s">
        <v>127</v>
      </c>
      <c r="T11" s="14"/>
      <c r="U11" s="14" t="s">
        <v>128</v>
      </c>
      <c r="V11" s="14"/>
      <c r="W11" s="14" t="s">
        <v>129</v>
      </c>
      <c r="X11" s="14"/>
      <c r="Y11" s="14" t="s">
        <v>130</v>
      </c>
      <c r="Z11" s="14"/>
      <c r="AA11" s="14" t="s">
        <v>131</v>
      </c>
      <c r="AB11" s="14"/>
      <c r="AC11" s="14" t="s">
        <v>132</v>
      </c>
      <c r="AD11" s="14"/>
      <c r="AE11" s="14" t="s">
        <v>133</v>
      </c>
    </row>
    <row r="12" spans="1:31" ht="21.75" customHeight="1" x14ac:dyDescent="0.4">
      <c r="A12" s="67"/>
      <c r="B12" s="67"/>
      <c r="C12" s="67"/>
      <c r="D12" s="67"/>
      <c r="E12" s="69"/>
      <c r="F12" s="69"/>
      <c r="G12" s="14" t="s">
        <v>134</v>
      </c>
      <c r="H12" s="14"/>
      <c r="I12" s="14" t="s">
        <v>135</v>
      </c>
      <c r="J12" s="14"/>
      <c r="K12" s="14" t="s">
        <v>136</v>
      </c>
      <c r="L12" s="14"/>
      <c r="M12" s="14" t="s">
        <v>137</v>
      </c>
      <c r="N12" s="14"/>
      <c r="O12" s="14" t="s">
        <v>74</v>
      </c>
      <c r="P12" s="14"/>
      <c r="Q12" s="14" t="s">
        <v>138</v>
      </c>
      <c r="R12" s="14"/>
      <c r="S12" s="14" t="s">
        <v>139</v>
      </c>
      <c r="T12" s="14"/>
      <c r="U12" s="14" t="s">
        <v>95</v>
      </c>
      <c r="V12" s="14"/>
      <c r="W12" s="14" t="s">
        <v>140</v>
      </c>
      <c r="X12" s="14"/>
      <c r="Y12" s="14" t="s">
        <v>141</v>
      </c>
      <c r="Z12" s="14"/>
      <c r="AA12" s="14" t="s">
        <v>142</v>
      </c>
      <c r="AB12" s="14"/>
      <c r="AC12" s="14" t="s">
        <v>143</v>
      </c>
      <c r="AD12" s="14"/>
      <c r="AE12" s="14" t="s">
        <v>144</v>
      </c>
    </row>
    <row r="13" spans="1:31" ht="21.75" customHeight="1" x14ac:dyDescent="0.4">
      <c r="A13" s="67"/>
      <c r="B13" s="67"/>
      <c r="C13" s="67"/>
      <c r="D13" s="67"/>
      <c r="E13" s="98" t="s">
        <v>8</v>
      </c>
      <c r="F13" s="69"/>
      <c r="G13" s="20" t="s">
        <v>9</v>
      </c>
      <c r="H13" s="14"/>
      <c r="I13" s="20" t="s">
        <v>9</v>
      </c>
      <c r="J13" s="14"/>
      <c r="K13" s="20" t="s">
        <v>9</v>
      </c>
      <c r="L13" s="14"/>
      <c r="M13" s="20" t="s">
        <v>9</v>
      </c>
      <c r="N13" s="14"/>
      <c r="O13" s="20" t="s">
        <v>9</v>
      </c>
      <c r="P13" s="14"/>
      <c r="Q13" s="20" t="s">
        <v>9</v>
      </c>
      <c r="R13" s="14"/>
      <c r="S13" s="20" t="s">
        <v>9</v>
      </c>
      <c r="T13" s="14"/>
      <c r="U13" s="20" t="s">
        <v>9</v>
      </c>
      <c r="V13" s="14"/>
      <c r="W13" s="20" t="s">
        <v>9</v>
      </c>
      <c r="X13" s="14"/>
      <c r="Y13" s="20" t="s">
        <v>9</v>
      </c>
      <c r="Z13" s="14"/>
      <c r="AA13" s="20" t="s">
        <v>9</v>
      </c>
      <c r="AB13" s="14"/>
      <c r="AC13" s="20" t="s">
        <v>9</v>
      </c>
      <c r="AD13" s="14"/>
      <c r="AE13" s="20" t="s">
        <v>9</v>
      </c>
    </row>
    <row r="14" spans="1:31" ht="21.75" customHeight="1" x14ac:dyDescent="0.4">
      <c r="A14" s="67"/>
      <c r="B14" s="67"/>
      <c r="C14" s="67"/>
      <c r="D14" s="67"/>
      <c r="E14" s="71"/>
      <c r="F14" s="71"/>
      <c r="G14" s="31"/>
      <c r="H14" s="31"/>
      <c r="I14" s="72"/>
      <c r="J14" s="31"/>
      <c r="K14" s="31"/>
      <c r="L14" s="31"/>
      <c r="M14" s="72"/>
      <c r="N14" s="31"/>
      <c r="O14" s="31"/>
      <c r="P14" s="6"/>
      <c r="Q14" s="31"/>
      <c r="R14" s="6"/>
      <c r="S14" s="31"/>
      <c r="T14" s="6"/>
      <c r="U14" s="31"/>
      <c r="V14" s="6"/>
      <c r="W14" s="31"/>
      <c r="X14" s="6"/>
      <c r="Y14" s="31"/>
      <c r="Z14" s="6"/>
      <c r="AA14" s="31"/>
      <c r="AB14" s="6"/>
      <c r="AC14" s="31"/>
      <c r="AD14" s="6"/>
      <c r="AE14" s="31"/>
    </row>
    <row r="15" spans="1:31" ht="21.75" customHeight="1" x14ac:dyDescent="0.4">
      <c r="A15" s="70" t="s">
        <v>146</v>
      </c>
      <c r="B15" s="70"/>
      <c r="C15" s="70"/>
      <c r="D15" s="70"/>
      <c r="E15" s="71"/>
      <c r="F15" s="71"/>
      <c r="G15" s="31">
        <v>1494683468</v>
      </c>
      <c r="H15" s="31"/>
      <c r="I15" s="31">
        <v>15266493181</v>
      </c>
      <c r="J15" s="31"/>
      <c r="K15" s="31">
        <v>172861100</v>
      </c>
      <c r="L15" s="31"/>
      <c r="M15" s="31">
        <v>156777302</v>
      </c>
      <c r="N15" s="31"/>
      <c r="O15" s="31">
        <v>14032428623</v>
      </c>
      <c r="P15" s="31"/>
      <c r="Q15" s="31">
        <v>-173553573</v>
      </c>
      <c r="R15" s="31"/>
      <c r="S15" s="31">
        <v>47273978</v>
      </c>
      <c r="T15" s="31"/>
      <c r="U15" s="31">
        <v>-499133925</v>
      </c>
      <c r="V15" s="31"/>
      <c r="W15" s="31">
        <v>-165787959</v>
      </c>
      <c r="X15" s="31"/>
      <c r="Y15" s="31">
        <v>3155338158</v>
      </c>
      <c r="Z15" s="31"/>
      <c r="AA15" s="31">
        <f>SUM(G15:Z15)</f>
        <v>33487380353</v>
      </c>
      <c r="AB15" s="31"/>
      <c r="AC15" s="31">
        <v>3835041777</v>
      </c>
      <c r="AD15" s="31"/>
      <c r="AE15" s="31">
        <f>SUM(AA15:AC15)</f>
        <v>37322422130</v>
      </c>
    </row>
    <row r="16" spans="1:31" ht="21.75" customHeight="1" x14ac:dyDescent="0.4">
      <c r="A16" s="22" t="s">
        <v>224</v>
      </c>
      <c r="B16" s="70"/>
      <c r="C16" s="70"/>
      <c r="D16" s="70"/>
      <c r="E16" s="72">
        <v>15</v>
      </c>
      <c r="F16" s="71"/>
      <c r="G16" s="31">
        <v>0</v>
      </c>
      <c r="H16" s="31"/>
      <c r="I16" s="31">
        <v>0</v>
      </c>
      <c r="J16" s="31"/>
      <c r="K16" s="31">
        <v>0</v>
      </c>
      <c r="L16" s="31"/>
      <c r="M16" s="31">
        <v>0</v>
      </c>
      <c r="N16" s="31"/>
      <c r="O16" s="31">
        <v>-1748689381</v>
      </c>
      <c r="P16" s="31"/>
      <c r="Q16" s="31">
        <v>0</v>
      </c>
      <c r="R16" s="31"/>
      <c r="S16" s="31">
        <v>0</v>
      </c>
      <c r="T16" s="31"/>
      <c r="U16" s="31">
        <v>0</v>
      </c>
      <c r="V16" s="31"/>
      <c r="W16" s="31">
        <v>0</v>
      </c>
      <c r="X16" s="31"/>
      <c r="Y16" s="31">
        <v>0</v>
      </c>
      <c r="Z16" s="31"/>
      <c r="AA16" s="31">
        <f>SUM(G16:Z16)</f>
        <v>-1748689381</v>
      </c>
      <c r="AB16" s="31"/>
      <c r="AC16" s="31">
        <v>0</v>
      </c>
      <c r="AD16" s="31"/>
      <c r="AE16" s="31">
        <f>SUM(AA16:AC16)</f>
        <v>-1748689381</v>
      </c>
    </row>
    <row r="17" spans="1:31" ht="21.75" customHeight="1" x14ac:dyDescent="0.4">
      <c r="A17" s="22" t="s">
        <v>145</v>
      </c>
      <c r="B17" s="70"/>
      <c r="C17" s="70"/>
      <c r="D17" s="70"/>
      <c r="E17" s="71"/>
      <c r="F17" s="7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ht="21.75" customHeight="1" x14ac:dyDescent="0.4">
      <c r="A18" s="22"/>
      <c r="B18" s="22" t="s">
        <v>77</v>
      </c>
      <c r="C18" s="70"/>
      <c r="D18" s="70"/>
      <c r="E18" s="71"/>
      <c r="F18" s="71"/>
      <c r="G18" s="31">
        <v>0</v>
      </c>
      <c r="H18" s="31"/>
      <c r="I18" s="31">
        <v>0</v>
      </c>
      <c r="J18" s="31"/>
      <c r="K18" s="31">
        <v>0</v>
      </c>
      <c r="L18" s="31"/>
      <c r="M18" s="31">
        <v>0</v>
      </c>
      <c r="N18" s="31"/>
      <c r="O18" s="31">
        <v>0</v>
      </c>
      <c r="P18" s="31"/>
      <c r="Q18" s="31">
        <v>0</v>
      </c>
      <c r="R18" s="31"/>
      <c r="S18" s="31">
        <v>0</v>
      </c>
      <c r="T18" s="31"/>
      <c r="U18" s="31">
        <v>0</v>
      </c>
      <c r="V18" s="31"/>
      <c r="W18" s="31">
        <v>0</v>
      </c>
      <c r="X18" s="31"/>
      <c r="Y18" s="31">
        <v>0</v>
      </c>
      <c r="Z18" s="31"/>
      <c r="AA18" s="31">
        <f>SUM(G18:Z18)</f>
        <v>0</v>
      </c>
      <c r="AB18" s="31"/>
      <c r="AC18" s="31">
        <v>-361635773</v>
      </c>
      <c r="AD18" s="31"/>
      <c r="AE18" s="31">
        <f>SUM(AA18:AC18)</f>
        <v>-361635773</v>
      </c>
    </row>
    <row r="19" spans="1:31" ht="21.75" customHeight="1" x14ac:dyDescent="0.4">
      <c r="A19" s="22" t="s">
        <v>108</v>
      </c>
      <c r="B19" s="22"/>
      <c r="C19" s="22"/>
      <c r="D19" s="22"/>
      <c r="E19" s="22"/>
      <c r="F19" s="22"/>
      <c r="G19" s="115">
        <v>0</v>
      </c>
      <c r="H19" s="31"/>
      <c r="I19" s="115">
        <v>0</v>
      </c>
      <c r="J19" s="31"/>
      <c r="K19" s="115">
        <v>0</v>
      </c>
      <c r="L19" s="31"/>
      <c r="M19" s="115">
        <v>0</v>
      </c>
      <c r="N19" s="31"/>
      <c r="O19" s="115">
        <v>3112669922</v>
      </c>
      <c r="P19" s="31"/>
      <c r="Q19" s="115">
        <v>-56335564</v>
      </c>
      <c r="R19" s="31"/>
      <c r="S19" s="115">
        <v>0</v>
      </c>
      <c r="T19" s="31"/>
      <c r="U19" s="115">
        <v>145221286</v>
      </c>
      <c r="V19" s="31"/>
      <c r="W19" s="115">
        <v>-164039406</v>
      </c>
      <c r="X19" s="31"/>
      <c r="Y19" s="115">
        <v>0</v>
      </c>
      <c r="Z19" s="31"/>
      <c r="AA19" s="115">
        <f>SUM(G19:Y19)</f>
        <v>3037516238</v>
      </c>
      <c r="AB19" s="31"/>
      <c r="AC19" s="115">
        <v>312983238</v>
      </c>
      <c r="AD19" s="31"/>
      <c r="AE19" s="117">
        <f>SUM(AA19:AC19)</f>
        <v>3350499476</v>
      </c>
    </row>
    <row r="20" spans="1:31" ht="6" customHeight="1" x14ac:dyDescent="0.4">
      <c r="A20" s="22"/>
      <c r="B20" s="22"/>
      <c r="C20" s="22"/>
      <c r="D20" s="22"/>
      <c r="E20" s="73"/>
      <c r="F20" s="73"/>
      <c r="G20" s="31"/>
      <c r="H20" s="31"/>
      <c r="I20" s="31"/>
      <c r="J20" s="31"/>
      <c r="K20" s="6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ht="21.75" customHeight="1" thickBot="1" x14ac:dyDescent="0.45">
      <c r="A21" s="70" t="s">
        <v>147</v>
      </c>
      <c r="B21" s="70"/>
      <c r="C21" s="70"/>
      <c r="D21" s="70"/>
      <c r="E21" s="71"/>
      <c r="F21" s="71"/>
      <c r="G21" s="116">
        <f>SUM(G15:G19)</f>
        <v>1494683468</v>
      </c>
      <c r="H21" s="31"/>
      <c r="I21" s="116">
        <f>SUM(I15:I19)</f>
        <v>15266493181</v>
      </c>
      <c r="J21" s="31"/>
      <c r="K21" s="116">
        <f>SUM(K15:K19)</f>
        <v>172861100</v>
      </c>
      <c r="L21" s="31"/>
      <c r="M21" s="116">
        <f>SUM(M15:M19)</f>
        <v>156777302</v>
      </c>
      <c r="N21" s="31"/>
      <c r="O21" s="116">
        <f>SUM(O15:O19)</f>
        <v>15396409164</v>
      </c>
      <c r="P21" s="31"/>
      <c r="Q21" s="116">
        <f>SUM(Q15:Q19)</f>
        <v>-229889137</v>
      </c>
      <c r="R21" s="31"/>
      <c r="S21" s="116">
        <f>SUM(S15:S19)</f>
        <v>47273978</v>
      </c>
      <c r="T21" s="31"/>
      <c r="U21" s="116">
        <f>SUM(U15:U19)</f>
        <v>-353912639</v>
      </c>
      <c r="V21" s="31"/>
      <c r="W21" s="116">
        <f>SUM(W15:W19)</f>
        <v>-329827365</v>
      </c>
      <c r="X21" s="31"/>
      <c r="Y21" s="116">
        <f>SUM(Y15:Y19)</f>
        <v>3155338158</v>
      </c>
      <c r="Z21" s="31"/>
      <c r="AA21" s="116">
        <f>SUM(AA15:AA19)</f>
        <v>34776207210</v>
      </c>
      <c r="AB21" s="31"/>
      <c r="AC21" s="116">
        <f>SUM(AC15:AC19)</f>
        <v>3786389242</v>
      </c>
      <c r="AD21" s="31"/>
      <c r="AE21" s="116">
        <f>SUM(AE15:AE19)</f>
        <v>38562596452</v>
      </c>
    </row>
    <row r="22" spans="1:31" ht="21.75" customHeight="1" thickTop="1" x14ac:dyDescent="0.4">
      <c r="A22" s="70"/>
      <c r="B22" s="70"/>
      <c r="C22" s="70"/>
      <c r="D22" s="70"/>
      <c r="E22" s="71"/>
      <c r="F22" s="7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ht="21.75" customHeight="1" x14ac:dyDescent="0.4">
      <c r="A23" s="70" t="s">
        <v>200</v>
      </c>
      <c r="B23" s="70"/>
      <c r="C23" s="70"/>
      <c r="D23" s="70"/>
      <c r="E23" s="71"/>
      <c r="F23" s="71"/>
      <c r="G23" s="31">
        <v>1494683468</v>
      </c>
      <c r="H23" s="31"/>
      <c r="I23" s="31">
        <v>15266493181</v>
      </c>
      <c r="J23" s="31"/>
      <c r="K23" s="31">
        <v>172861100</v>
      </c>
      <c r="L23" s="31"/>
      <c r="M23" s="31">
        <v>156777302</v>
      </c>
      <c r="N23" s="31"/>
      <c r="O23" s="31">
        <v>15643218640</v>
      </c>
      <c r="P23" s="31"/>
      <c r="Q23" s="31">
        <v>-308428915</v>
      </c>
      <c r="R23" s="31"/>
      <c r="S23" s="31">
        <v>47273978</v>
      </c>
      <c r="T23" s="31"/>
      <c r="U23" s="31">
        <v>-509049080</v>
      </c>
      <c r="V23" s="31"/>
      <c r="W23" s="31">
        <v>-287650338</v>
      </c>
      <c r="X23" s="31"/>
      <c r="Y23" s="31">
        <v>3155338158</v>
      </c>
      <c r="Z23" s="31"/>
      <c r="AA23" s="31">
        <f>SUM(G23:Z23)</f>
        <v>34831517494</v>
      </c>
      <c r="AB23" s="31"/>
      <c r="AC23" s="31">
        <v>3679278291</v>
      </c>
      <c r="AD23" s="31"/>
      <c r="AE23" s="31">
        <f>SUM(AA23:AC23)</f>
        <v>38510795785</v>
      </c>
    </row>
    <row r="24" spans="1:31" ht="21.75" customHeight="1" x14ac:dyDescent="0.4">
      <c r="A24" s="22" t="s">
        <v>224</v>
      </c>
      <c r="B24" s="70"/>
      <c r="C24" s="70"/>
      <c r="D24" s="70"/>
      <c r="E24" s="72">
        <v>15</v>
      </c>
      <c r="F24" s="71"/>
      <c r="G24" s="31">
        <v>0</v>
      </c>
      <c r="H24" s="31"/>
      <c r="I24" s="31">
        <v>0</v>
      </c>
      <c r="J24" s="31"/>
      <c r="K24" s="31">
        <v>0</v>
      </c>
      <c r="L24" s="31"/>
      <c r="M24" s="31">
        <v>0</v>
      </c>
      <c r="N24" s="31"/>
      <c r="O24" s="31">
        <v>-1848891522</v>
      </c>
      <c r="P24" s="31"/>
      <c r="Q24" s="31">
        <v>0</v>
      </c>
      <c r="R24" s="31"/>
      <c r="S24" s="31">
        <v>0</v>
      </c>
      <c r="T24" s="31"/>
      <c r="U24" s="31">
        <v>0</v>
      </c>
      <c r="V24" s="31"/>
      <c r="W24" s="31">
        <v>0</v>
      </c>
      <c r="X24" s="31"/>
      <c r="Y24" s="31">
        <v>0</v>
      </c>
      <c r="Z24" s="31"/>
      <c r="AA24" s="31">
        <f>SUM(G24:Z24)</f>
        <v>-1848891522</v>
      </c>
      <c r="AB24" s="31"/>
      <c r="AC24" s="31">
        <v>0</v>
      </c>
      <c r="AD24" s="31"/>
      <c r="AE24" s="31">
        <f>SUM(AA24:AC24)</f>
        <v>-1848891522</v>
      </c>
    </row>
    <row r="25" spans="1:31" ht="21.75" customHeight="1" x14ac:dyDescent="0.4">
      <c r="A25" s="22" t="s">
        <v>145</v>
      </c>
      <c r="B25" s="70"/>
      <c r="C25" s="70"/>
      <c r="D25" s="70"/>
      <c r="E25" s="71"/>
      <c r="F25" s="7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ht="21.75" customHeight="1" x14ac:dyDescent="0.4">
      <c r="A26" s="22"/>
      <c r="B26" s="22" t="s">
        <v>77</v>
      </c>
      <c r="C26" s="70"/>
      <c r="D26" s="70"/>
      <c r="E26" s="71"/>
      <c r="F26" s="71"/>
      <c r="G26" s="31">
        <v>0</v>
      </c>
      <c r="H26" s="31"/>
      <c r="I26" s="31">
        <v>0</v>
      </c>
      <c r="J26" s="31"/>
      <c r="K26" s="31">
        <v>0</v>
      </c>
      <c r="L26" s="31"/>
      <c r="M26" s="31">
        <v>0</v>
      </c>
      <c r="N26" s="31"/>
      <c r="O26" s="31">
        <v>0</v>
      </c>
      <c r="P26" s="31"/>
      <c r="Q26" s="31">
        <v>0</v>
      </c>
      <c r="R26" s="31"/>
      <c r="S26" s="31">
        <v>0</v>
      </c>
      <c r="T26" s="31"/>
      <c r="U26" s="31">
        <v>0</v>
      </c>
      <c r="V26" s="31"/>
      <c r="W26" s="31">
        <v>0</v>
      </c>
      <c r="X26" s="31"/>
      <c r="Y26" s="31">
        <v>0</v>
      </c>
      <c r="Z26" s="31"/>
      <c r="AA26" s="31">
        <f>SUM(G26:Z26)</f>
        <v>0</v>
      </c>
      <c r="AB26" s="31"/>
      <c r="AC26" s="31">
        <v>-274665750</v>
      </c>
      <c r="AD26" s="31"/>
      <c r="AE26" s="31">
        <f>SUM(AA26:AC26)</f>
        <v>-274665750</v>
      </c>
    </row>
    <row r="27" spans="1:31" ht="21.75" customHeight="1" x14ac:dyDescent="0.4">
      <c r="A27" s="22" t="s">
        <v>108</v>
      </c>
      <c r="B27" s="22"/>
      <c r="C27" s="22"/>
      <c r="D27" s="22"/>
      <c r="E27" s="22"/>
      <c r="F27" s="22"/>
      <c r="G27" s="115">
        <v>0</v>
      </c>
      <c r="H27" s="31"/>
      <c r="I27" s="115">
        <v>0</v>
      </c>
      <c r="J27" s="31"/>
      <c r="K27" s="115">
        <v>0</v>
      </c>
      <c r="L27" s="31"/>
      <c r="M27" s="115">
        <v>0</v>
      </c>
      <c r="N27" s="31"/>
      <c r="O27" s="115">
        <v>3689794587</v>
      </c>
      <c r="P27" s="31"/>
      <c r="Q27" s="115">
        <v>-80258184</v>
      </c>
      <c r="R27" s="31"/>
      <c r="S27" s="115">
        <v>-69179618</v>
      </c>
      <c r="T27" s="31"/>
      <c r="U27" s="115">
        <v>-199314408</v>
      </c>
      <c r="V27" s="31"/>
      <c r="W27" s="115">
        <v>-210901021</v>
      </c>
      <c r="X27" s="31"/>
      <c r="Y27" s="115">
        <v>0</v>
      </c>
      <c r="Z27" s="31"/>
      <c r="AA27" s="115">
        <f>SUM(G27:Y27)</f>
        <v>3130141356</v>
      </c>
      <c r="AB27" s="31"/>
      <c r="AC27" s="115">
        <v>278323970</v>
      </c>
      <c r="AD27" s="31"/>
      <c r="AE27" s="117">
        <f>SUM(AA27:AC27)</f>
        <v>3408465326</v>
      </c>
    </row>
    <row r="28" spans="1:31" ht="6" customHeight="1" x14ac:dyDescent="0.4">
      <c r="A28" s="22"/>
      <c r="B28" s="22"/>
      <c r="C28" s="22"/>
      <c r="D28" s="22"/>
      <c r="E28" s="73"/>
      <c r="F28" s="73"/>
      <c r="G28" s="31"/>
      <c r="H28" s="31"/>
      <c r="I28" s="31"/>
      <c r="J28" s="31"/>
      <c r="K28" s="6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ht="21.75" customHeight="1" thickBot="1" x14ac:dyDescent="0.45">
      <c r="A29" s="70" t="s">
        <v>201</v>
      </c>
      <c r="B29" s="70"/>
      <c r="C29" s="70"/>
      <c r="D29" s="70"/>
      <c r="E29" s="71"/>
      <c r="F29" s="71"/>
      <c r="G29" s="116">
        <f>SUM(G23:G28)</f>
        <v>1494683468</v>
      </c>
      <c r="H29" s="31"/>
      <c r="I29" s="116">
        <f>SUM(I23:I28)</f>
        <v>15266493181</v>
      </c>
      <c r="J29" s="31"/>
      <c r="K29" s="116">
        <f>SUM(K23:K28)</f>
        <v>172861100</v>
      </c>
      <c r="L29" s="31"/>
      <c r="M29" s="116">
        <f>SUM(M23:M28)</f>
        <v>156777302</v>
      </c>
      <c r="N29" s="31"/>
      <c r="O29" s="116">
        <f>SUM(O23:O28)</f>
        <v>17484121705</v>
      </c>
      <c r="P29" s="31"/>
      <c r="Q29" s="116">
        <f>SUM(Q23:Q28)</f>
        <v>-388687099</v>
      </c>
      <c r="R29" s="31"/>
      <c r="S29" s="116">
        <f>SUM(S23:S28)</f>
        <v>-21905640</v>
      </c>
      <c r="T29" s="31"/>
      <c r="U29" s="116">
        <f>SUM(U23:U28)</f>
        <v>-708363488</v>
      </c>
      <c r="V29" s="31"/>
      <c r="W29" s="116">
        <f>SUM(W23:W28)</f>
        <v>-498551359</v>
      </c>
      <c r="X29" s="31"/>
      <c r="Y29" s="116">
        <f>SUM(Y23:Y28)</f>
        <v>3155338158</v>
      </c>
      <c r="Z29" s="31"/>
      <c r="AA29" s="116">
        <f>SUM(AA23:AA28)</f>
        <v>36112767328</v>
      </c>
      <c r="AB29" s="31"/>
      <c r="AC29" s="116">
        <f>SUM(AC23:AC28)</f>
        <v>3682936511</v>
      </c>
      <c r="AD29" s="31"/>
      <c r="AE29" s="116">
        <f>SUM(AE23:AE28)</f>
        <v>39795703839</v>
      </c>
    </row>
    <row r="30" spans="1:31" ht="21.75" customHeight="1" thickTop="1" x14ac:dyDescent="0.4">
      <c r="A30" s="70"/>
      <c r="B30" s="70"/>
      <c r="C30" s="70"/>
      <c r="D30" s="70"/>
      <c r="E30" s="71"/>
      <c r="F30" s="7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ht="21.75" customHeight="1" x14ac:dyDescent="0.4">
      <c r="A31" s="70"/>
      <c r="B31" s="70"/>
      <c r="C31" s="70"/>
      <c r="D31" s="70"/>
      <c r="E31" s="71"/>
      <c r="F31" s="7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ht="21.75" customHeight="1" x14ac:dyDescent="0.4">
      <c r="A32" s="70"/>
      <c r="B32" s="70"/>
      <c r="C32" s="70"/>
      <c r="D32" s="70"/>
      <c r="E32" s="71"/>
      <c r="F32" s="7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ht="21.75" customHeight="1" x14ac:dyDescent="0.4">
      <c r="A33" s="70"/>
      <c r="B33" s="70"/>
      <c r="C33" s="70"/>
      <c r="D33" s="70"/>
      <c r="E33" s="71"/>
      <c r="F33" s="7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ht="21.75" customHeight="1" x14ac:dyDescent="0.4">
      <c r="A34" s="70"/>
      <c r="B34" s="70"/>
      <c r="C34" s="70"/>
      <c r="D34" s="70"/>
      <c r="E34" s="71"/>
      <c r="F34" s="7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ht="21.75" customHeight="1" x14ac:dyDescent="0.4">
      <c r="A35" s="70"/>
      <c r="B35" s="70"/>
      <c r="C35" s="70"/>
      <c r="D35" s="70"/>
      <c r="E35" s="71"/>
      <c r="F35" s="7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ht="21.75" customHeight="1" x14ac:dyDescent="0.4">
      <c r="A36" s="70"/>
      <c r="B36" s="70"/>
      <c r="C36" s="70"/>
      <c r="D36" s="70"/>
      <c r="E36" s="71"/>
      <c r="F36" s="7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ht="17.25" customHeight="1" x14ac:dyDescent="0.4">
      <c r="A37" s="70"/>
      <c r="B37" s="70"/>
      <c r="C37" s="70"/>
      <c r="D37" s="70"/>
      <c r="E37" s="71"/>
      <c r="F37" s="7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ht="17.25" customHeight="1" x14ac:dyDescent="0.4">
      <c r="A38" s="70"/>
      <c r="B38" s="70"/>
      <c r="C38" s="70"/>
      <c r="D38" s="70"/>
      <c r="E38" s="71"/>
      <c r="F38" s="7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ht="21.95" customHeight="1" x14ac:dyDescent="0.4">
      <c r="A39" s="26" t="s">
        <v>231</v>
      </c>
      <c r="B39" s="26"/>
      <c r="C39" s="26"/>
      <c r="D39" s="26"/>
      <c r="E39" s="9"/>
      <c r="F39" s="9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</sheetData>
  <mergeCells count="5">
    <mergeCell ref="G5:AE5"/>
    <mergeCell ref="G6:AA6"/>
    <mergeCell ref="Q7:Y7"/>
    <mergeCell ref="Q8:W8"/>
    <mergeCell ref="M9:O9"/>
  </mergeCells>
  <pageMargins left="0.3" right="0.3" top="0.5" bottom="0.6" header="0.49" footer="0.4"/>
  <pageSetup paperSize="9" scale="65" firstPageNumber="9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19ED3-AEBF-4470-B751-B355E7C04B54}">
  <dimension ref="A1:U30"/>
  <sheetViews>
    <sheetView zoomScale="115" zoomScaleNormal="115" zoomScaleSheetLayoutView="88" workbookViewId="0">
      <selection activeCell="A26" sqref="A26:XFD26"/>
    </sheetView>
  </sheetViews>
  <sheetFormatPr defaultColWidth="9.42578125" defaultRowHeight="21.75" customHeight="1" x14ac:dyDescent="0.4"/>
  <cols>
    <col min="1" max="3" width="1.42578125" style="35" customWidth="1"/>
    <col min="4" max="4" width="27.85546875" style="35" customWidth="1"/>
    <col min="5" max="5" width="7.85546875" style="35" bestFit="1" customWidth="1"/>
    <col min="6" max="6" width="0.7109375" style="35" customWidth="1"/>
    <col min="7" max="7" width="11.5703125" style="35" customWidth="1"/>
    <col min="8" max="8" width="0.7109375" style="35" customWidth="1"/>
    <col min="9" max="9" width="11.7109375" style="35" customWidth="1"/>
    <col min="10" max="10" width="0.7109375" style="35" customWidth="1"/>
    <col min="11" max="11" width="12.5703125" style="35" customWidth="1"/>
    <col min="12" max="12" width="0.7109375" style="35" customWidth="1"/>
    <col min="13" max="13" width="11.28515625" style="35" customWidth="1"/>
    <col min="14" max="14" width="0.7109375" style="35" customWidth="1"/>
    <col min="15" max="15" width="13" style="35" customWidth="1"/>
    <col min="16" max="16" width="0.7109375" style="35" customWidth="1"/>
    <col min="17" max="17" width="15.85546875" style="35" customWidth="1"/>
    <col min="18" max="18" width="0.7109375" style="35" customWidth="1"/>
    <col min="19" max="19" width="19.140625" style="35" customWidth="1"/>
    <col min="20" max="20" width="0.7109375" style="35" customWidth="1"/>
    <col min="21" max="21" width="11.85546875" style="35" customWidth="1"/>
    <col min="22" max="16384" width="9.42578125" style="35"/>
  </cols>
  <sheetData>
    <row r="1" spans="1:21" ht="21.75" customHeight="1" x14ac:dyDescent="0.4">
      <c r="A1" s="32" t="s">
        <v>0</v>
      </c>
      <c r="B1" s="58"/>
      <c r="C1" s="58"/>
      <c r="D1" s="58"/>
      <c r="E1" s="58"/>
      <c r="F1" s="58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3"/>
    </row>
    <row r="2" spans="1:21" ht="21.75" customHeight="1" x14ac:dyDescent="0.4">
      <c r="A2" s="32" t="s">
        <v>111</v>
      </c>
      <c r="B2" s="58"/>
      <c r="C2" s="58"/>
      <c r="D2" s="58"/>
      <c r="E2" s="58"/>
      <c r="F2" s="58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3"/>
    </row>
    <row r="3" spans="1:21" ht="21.75" customHeight="1" x14ac:dyDescent="0.4">
      <c r="A3" s="36" t="str">
        <f>'7-8 (9M)'!A3</f>
        <v>สำหรับรอบระยะเวลาเก้าเดือนสิ้นสุดวันที่ 30 กันยายน พ.ศ. 2568</v>
      </c>
      <c r="B3" s="59"/>
      <c r="C3" s="59"/>
      <c r="D3" s="59"/>
      <c r="E3" s="59"/>
      <c r="F3" s="59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7"/>
    </row>
    <row r="4" spans="1:21" ht="20.85" customHeight="1" x14ac:dyDescent="0.4">
      <c r="A4" s="60"/>
      <c r="B4" s="60"/>
      <c r="C4" s="60"/>
      <c r="D4" s="60"/>
      <c r="E4" s="60"/>
      <c r="F4" s="34"/>
      <c r="G4" s="44"/>
      <c r="H4" s="44"/>
      <c r="I4" s="44"/>
      <c r="J4" s="34"/>
      <c r="K4" s="44"/>
      <c r="L4" s="34"/>
      <c r="M4" s="47"/>
      <c r="N4" s="47"/>
      <c r="O4" s="47"/>
      <c r="P4" s="44"/>
      <c r="Q4" s="44"/>
      <c r="R4" s="34"/>
      <c r="S4" s="44"/>
      <c r="T4" s="34"/>
      <c r="U4" s="44"/>
    </row>
    <row r="5" spans="1:21" ht="20.85" customHeight="1" x14ac:dyDescent="0.4">
      <c r="A5" s="60"/>
      <c r="B5" s="60"/>
      <c r="C5" s="60"/>
      <c r="D5" s="60"/>
      <c r="E5" s="60"/>
      <c r="F5" s="47"/>
      <c r="G5" s="123" t="s">
        <v>3</v>
      </c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</row>
    <row r="6" spans="1:21" ht="20.85" customHeight="1" x14ac:dyDescent="0.4">
      <c r="A6" s="61"/>
      <c r="B6" s="62"/>
      <c r="C6" s="62"/>
      <c r="D6" s="62"/>
      <c r="E6" s="62"/>
      <c r="F6" s="34"/>
      <c r="G6" s="44"/>
      <c r="H6" s="44"/>
      <c r="I6" s="44"/>
      <c r="J6" s="34"/>
      <c r="K6" s="44"/>
      <c r="L6" s="34"/>
      <c r="P6" s="44"/>
      <c r="Q6" s="126" t="s">
        <v>75</v>
      </c>
      <c r="R6" s="125"/>
      <c r="S6" s="125"/>
      <c r="T6" s="34"/>
      <c r="U6" s="44"/>
    </row>
    <row r="7" spans="1:21" ht="20.85" customHeight="1" x14ac:dyDescent="0.4">
      <c r="A7" s="61"/>
      <c r="B7" s="62"/>
      <c r="C7" s="62"/>
      <c r="D7" s="62"/>
      <c r="E7" s="62"/>
      <c r="F7" s="34"/>
      <c r="G7" s="44"/>
      <c r="H7" s="44"/>
      <c r="I7" s="44"/>
      <c r="J7" s="34"/>
      <c r="K7" s="44"/>
      <c r="L7" s="34"/>
      <c r="P7" s="44"/>
      <c r="Q7" s="126" t="s">
        <v>209</v>
      </c>
      <c r="R7" s="125"/>
      <c r="S7" s="125"/>
      <c r="T7" s="34"/>
      <c r="U7" s="44"/>
    </row>
    <row r="8" spans="1:21" ht="20.85" customHeight="1" x14ac:dyDescent="0.4">
      <c r="A8" s="60"/>
      <c r="B8" s="60"/>
      <c r="C8" s="60"/>
      <c r="D8" s="60"/>
      <c r="E8" s="60"/>
      <c r="F8" s="39"/>
      <c r="G8" s="39"/>
      <c r="H8" s="39"/>
      <c r="I8" s="34"/>
      <c r="J8" s="34"/>
      <c r="K8" s="47"/>
      <c r="L8" s="39"/>
      <c r="M8" s="123" t="s">
        <v>72</v>
      </c>
      <c r="N8" s="120"/>
      <c r="O8" s="120"/>
      <c r="P8" s="39"/>
      <c r="S8" s="63" t="s">
        <v>113</v>
      </c>
      <c r="T8" s="39"/>
      <c r="U8" s="39"/>
    </row>
    <row r="9" spans="1:21" ht="20.85" customHeight="1" x14ac:dyDescent="0.4">
      <c r="A9" s="60"/>
      <c r="B9" s="60"/>
      <c r="C9" s="60"/>
      <c r="D9" s="60"/>
      <c r="E9" s="60"/>
      <c r="F9" s="39"/>
      <c r="G9" s="39"/>
      <c r="H9" s="39"/>
      <c r="I9" s="34"/>
      <c r="J9" s="34"/>
      <c r="K9" s="47"/>
      <c r="L9" s="39"/>
      <c r="M9" s="39" t="s">
        <v>116</v>
      </c>
      <c r="N9" s="61"/>
      <c r="O9" s="61"/>
      <c r="P9" s="39"/>
      <c r="Q9" s="39" t="s">
        <v>112</v>
      </c>
      <c r="R9" s="64"/>
      <c r="S9" s="63" t="s">
        <v>118</v>
      </c>
      <c r="T9" s="39"/>
      <c r="U9" s="39"/>
    </row>
    <row r="10" spans="1:21" ht="20.85" customHeight="1" x14ac:dyDescent="0.4">
      <c r="A10" s="60"/>
      <c r="B10" s="60"/>
      <c r="C10" s="60"/>
      <c r="D10" s="60"/>
      <c r="E10" s="60"/>
      <c r="F10" s="39"/>
      <c r="G10" s="39" t="s">
        <v>122</v>
      </c>
      <c r="H10" s="39"/>
      <c r="I10" s="39" t="s">
        <v>123</v>
      </c>
      <c r="J10" s="39"/>
      <c r="K10" s="39" t="s">
        <v>124</v>
      </c>
      <c r="L10" s="39"/>
      <c r="M10" s="39" t="s">
        <v>125</v>
      </c>
      <c r="N10" s="39"/>
      <c r="O10" s="39"/>
      <c r="P10" s="39"/>
      <c r="Q10" s="63" t="s">
        <v>117</v>
      </c>
      <c r="R10" s="39"/>
      <c r="S10" s="63" t="s">
        <v>128</v>
      </c>
      <c r="T10" s="39"/>
      <c r="U10" s="39" t="s">
        <v>133</v>
      </c>
    </row>
    <row r="11" spans="1:21" ht="20.85" customHeight="1" x14ac:dyDescent="0.4">
      <c r="A11" s="60"/>
      <c r="B11" s="60"/>
      <c r="C11" s="60"/>
      <c r="D11" s="60"/>
      <c r="E11" s="60"/>
      <c r="F11" s="39"/>
      <c r="G11" s="39" t="s">
        <v>134</v>
      </c>
      <c r="H11" s="39"/>
      <c r="I11" s="39" t="s">
        <v>135</v>
      </c>
      <c r="J11" s="39"/>
      <c r="K11" s="39" t="s">
        <v>136</v>
      </c>
      <c r="L11" s="39"/>
      <c r="M11" s="39" t="s">
        <v>137</v>
      </c>
      <c r="N11" s="39"/>
      <c r="O11" s="39" t="s">
        <v>74</v>
      </c>
      <c r="P11" s="39"/>
      <c r="Q11" s="63" t="s">
        <v>148</v>
      </c>
      <c r="R11" s="39"/>
      <c r="S11" s="39" t="s">
        <v>95</v>
      </c>
      <c r="T11" s="39"/>
      <c r="U11" s="39" t="s">
        <v>144</v>
      </c>
    </row>
    <row r="12" spans="1:21" ht="20.85" customHeight="1" x14ac:dyDescent="0.4">
      <c r="A12" s="60"/>
      <c r="B12" s="60"/>
      <c r="C12" s="60"/>
      <c r="D12" s="60"/>
      <c r="E12" s="100" t="s">
        <v>8</v>
      </c>
      <c r="F12" s="39"/>
      <c r="G12" s="42" t="s">
        <v>9</v>
      </c>
      <c r="H12" s="39"/>
      <c r="I12" s="42" t="s">
        <v>9</v>
      </c>
      <c r="J12" s="39"/>
      <c r="K12" s="42" t="s">
        <v>9</v>
      </c>
      <c r="L12" s="39"/>
      <c r="M12" s="42" t="s">
        <v>9</v>
      </c>
      <c r="N12" s="39"/>
      <c r="O12" s="42" t="s">
        <v>9</v>
      </c>
      <c r="P12" s="39"/>
      <c r="Q12" s="42" t="s">
        <v>9</v>
      </c>
      <c r="R12" s="39"/>
      <c r="S12" s="42" t="s">
        <v>9</v>
      </c>
      <c r="T12" s="39"/>
      <c r="U12" s="42" t="s">
        <v>9</v>
      </c>
    </row>
    <row r="13" spans="1:21" ht="20.85" customHeight="1" x14ac:dyDescent="0.4">
      <c r="A13" s="60"/>
      <c r="B13" s="60"/>
      <c r="C13" s="60"/>
      <c r="D13" s="60"/>
      <c r="E13" s="60"/>
      <c r="F13" s="34"/>
      <c r="G13" s="44"/>
      <c r="H13" s="44"/>
      <c r="I13" s="44"/>
      <c r="J13" s="34"/>
      <c r="K13" s="44"/>
      <c r="L13" s="34"/>
      <c r="M13" s="47"/>
      <c r="N13" s="47"/>
      <c r="O13" s="47"/>
      <c r="P13" s="44"/>
      <c r="Q13" s="44"/>
      <c r="R13" s="34"/>
      <c r="S13" s="47"/>
      <c r="T13" s="34"/>
      <c r="U13" s="44"/>
    </row>
    <row r="14" spans="1:21" ht="20.85" customHeight="1" x14ac:dyDescent="0.4">
      <c r="A14" s="61" t="s">
        <v>146</v>
      </c>
      <c r="B14" s="47"/>
      <c r="C14" s="47"/>
      <c r="D14" s="47"/>
      <c r="E14" s="47"/>
      <c r="F14" s="34"/>
      <c r="G14" s="44">
        <v>1494683468</v>
      </c>
      <c r="H14" s="44"/>
      <c r="I14" s="44">
        <v>15266493181</v>
      </c>
      <c r="J14" s="44"/>
      <c r="K14" s="44">
        <v>202175962</v>
      </c>
      <c r="L14" s="44"/>
      <c r="M14" s="44">
        <v>156777302</v>
      </c>
      <c r="N14" s="44"/>
      <c r="O14" s="44">
        <v>3225955739</v>
      </c>
      <c r="P14" s="44"/>
      <c r="Q14" s="44">
        <v>15237055</v>
      </c>
      <c r="R14" s="44"/>
      <c r="S14" s="44">
        <v>-166583089</v>
      </c>
      <c r="T14" s="44"/>
      <c r="U14" s="44">
        <f>SUM(G14:S14)</f>
        <v>20194739618</v>
      </c>
    </row>
    <row r="15" spans="1:21" ht="20.85" customHeight="1" x14ac:dyDescent="0.4">
      <c r="A15" s="22" t="s">
        <v>224</v>
      </c>
      <c r="B15" s="47"/>
      <c r="C15" s="47"/>
      <c r="D15" s="47"/>
      <c r="E15" s="79">
        <v>15</v>
      </c>
      <c r="F15" s="34"/>
      <c r="G15" s="44">
        <v>0</v>
      </c>
      <c r="H15" s="44"/>
      <c r="I15" s="44">
        <v>0</v>
      </c>
      <c r="J15" s="44"/>
      <c r="K15" s="44">
        <v>0</v>
      </c>
      <c r="L15" s="44"/>
      <c r="M15" s="44">
        <v>0</v>
      </c>
      <c r="N15" s="44"/>
      <c r="O15" s="44">
        <v>-1748689381</v>
      </c>
      <c r="P15" s="44"/>
      <c r="Q15" s="44">
        <v>0</v>
      </c>
      <c r="R15" s="44"/>
      <c r="S15" s="44">
        <v>0</v>
      </c>
      <c r="T15" s="44"/>
      <c r="U15" s="44">
        <f>SUM(G15:S15)</f>
        <v>-1748689381</v>
      </c>
    </row>
    <row r="16" spans="1:21" ht="20.85" customHeight="1" x14ac:dyDescent="0.4">
      <c r="A16" s="47" t="s">
        <v>218</v>
      </c>
      <c r="B16" s="47"/>
      <c r="C16" s="47"/>
      <c r="D16" s="47"/>
      <c r="E16" s="47"/>
      <c r="F16" s="34"/>
      <c r="G16" s="65">
        <v>0</v>
      </c>
      <c r="H16" s="44"/>
      <c r="I16" s="65">
        <v>0</v>
      </c>
      <c r="J16" s="44"/>
      <c r="K16" s="65">
        <v>0</v>
      </c>
      <c r="L16" s="44"/>
      <c r="M16" s="65">
        <v>0</v>
      </c>
      <c r="N16" s="44"/>
      <c r="O16" s="65">
        <v>1631212708</v>
      </c>
      <c r="P16" s="44"/>
      <c r="Q16" s="65">
        <v>0</v>
      </c>
      <c r="R16" s="44"/>
      <c r="S16" s="65">
        <v>104280453</v>
      </c>
      <c r="T16" s="44"/>
      <c r="U16" s="65">
        <f>SUM(G16:S16)</f>
        <v>1735493161</v>
      </c>
    </row>
    <row r="17" spans="1:21" ht="6" customHeight="1" x14ac:dyDescent="0.4">
      <c r="A17" s="47"/>
      <c r="B17" s="47"/>
      <c r="C17" s="47"/>
      <c r="D17" s="47"/>
      <c r="E17" s="47"/>
      <c r="F17" s="3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</row>
    <row r="18" spans="1:21" ht="20.85" customHeight="1" thickBot="1" x14ac:dyDescent="0.45">
      <c r="A18" s="61" t="s">
        <v>147</v>
      </c>
      <c r="B18" s="62"/>
      <c r="C18" s="62"/>
      <c r="D18" s="62"/>
      <c r="E18" s="62"/>
      <c r="F18" s="34"/>
      <c r="G18" s="66">
        <f>SUM(G14:G17)</f>
        <v>1494683468</v>
      </c>
      <c r="H18" s="44"/>
      <c r="I18" s="66">
        <f>SUM(I14:I17)</f>
        <v>15266493181</v>
      </c>
      <c r="J18" s="44"/>
      <c r="K18" s="66">
        <f>SUM(K14:K17)</f>
        <v>202175962</v>
      </c>
      <c r="L18" s="44"/>
      <c r="M18" s="66">
        <f>SUM(M14:M17)</f>
        <v>156777302</v>
      </c>
      <c r="N18" s="44"/>
      <c r="O18" s="66">
        <f>SUM(O14:O17)</f>
        <v>3108479066</v>
      </c>
      <c r="P18" s="44"/>
      <c r="Q18" s="66">
        <f>SUM(Q14:Q17)</f>
        <v>15237055</v>
      </c>
      <c r="R18" s="44"/>
      <c r="S18" s="66">
        <f>SUM(S14:S17)</f>
        <v>-62302636</v>
      </c>
      <c r="T18" s="44"/>
      <c r="U18" s="66">
        <f>SUM(U14:U17)</f>
        <v>20181543398</v>
      </c>
    </row>
    <row r="19" spans="1:21" ht="20.85" customHeight="1" thickTop="1" x14ac:dyDescent="0.4">
      <c r="A19" s="61"/>
      <c r="B19" s="62"/>
      <c r="C19" s="62"/>
      <c r="D19" s="62"/>
      <c r="E19" s="62"/>
      <c r="F19" s="3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</row>
    <row r="20" spans="1:21" ht="20.85" customHeight="1" x14ac:dyDescent="0.4">
      <c r="A20" s="61" t="s">
        <v>200</v>
      </c>
      <c r="B20" s="47"/>
      <c r="C20" s="47"/>
      <c r="D20" s="47"/>
      <c r="E20" s="47"/>
      <c r="F20" s="34"/>
      <c r="G20" s="44">
        <v>1494683468</v>
      </c>
      <c r="H20" s="44"/>
      <c r="I20" s="44">
        <v>15266493181</v>
      </c>
      <c r="J20" s="44"/>
      <c r="K20" s="44">
        <v>202175962</v>
      </c>
      <c r="L20" s="44"/>
      <c r="M20" s="44">
        <v>156777302</v>
      </c>
      <c r="N20" s="44"/>
      <c r="O20" s="44">
        <v>4442539906</v>
      </c>
      <c r="P20" s="44"/>
      <c r="Q20" s="44">
        <v>15237055</v>
      </c>
      <c r="R20" s="44"/>
      <c r="S20" s="44">
        <v>-234875240</v>
      </c>
      <c r="T20" s="44"/>
      <c r="U20" s="44">
        <f>SUM(G20:S20)</f>
        <v>21343031634</v>
      </c>
    </row>
    <row r="21" spans="1:21" ht="20.85" customHeight="1" x14ac:dyDescent="0.4">
      <c r="A21" s="22" t="s">
        <v>224</v>
      </c>
      <c r="B21" s="47"/>
      <c r="C21" s="47"/>
      <c r="D21" s="47"/>
      <c r="E21" s="79">
        <v>15</v>
      </c>
      <c r="F21" s="34"/>
      <c r="G21" s="44">
        <v>0</v>
      </c>
      <c r="H21" s="44"/>
      <c r="I21" s="44">
        <v>0</v>
      </c>
      <c r="J21" s="44"/>
      <c r="K21" s="44">
        <v>0</v>
      </c>
      <c r="L21" s="44"/>
      <c r="M21" s="44">
        <v>0</v>
      </c>
      <c r="N21" s="44"/>
      <c r="O21" s="44">
        <v>-1848891522</v>
      </c>
      <c r="P21" s="44"/>
      <c r="Q21" s="44">
        <v>0</v>
      </c>
      <c r="R21" s="44"/>
      <c r="S21" s="44">
        <v>0</v>
      </c>
      <c r="T21" s="44"/>
      <c r="U21" s="44">
        <f>SUM(G21:S21)</f>
        <v>-1848891522</v>
      </c>
    </row>
    <row r="22" spans="1:21" ht="20.85" customHeight="1" x14ac:dyDescent="0.4">
      <c r="A22" s="47" t="s">
        <v>108</v>
      </c>
      <c r="B22" s="47"/>
      <c r="C22" s="47"/>
      <c r="D22" s="47"/>
      <c r="E22" s="47"/>
      <c r="F22" s="34"/>
      <c r="G22" s="65">
        <v>0</v>
      </c>
      <c r="H22" s="44"/>
      <c r="I22" s="65">
        <v>0</v>
      </c>
      <c r="J22" s="44"/>
      <c r="K22" s="65">
        <v>0</v>
      </c>
      <c r="L22" s="44"/>
      <c r="M22" s="65">
        <v>0</v>
      </c>
      <c r="N22" s="44"/>
      <c r="O22" s="65">
        <v>2160221324</v>
      </c>
      <c r="P22" s="44"/>
      <c r="Q22" s="65">
        <v>-5780378</v>
      </c>
      <c r="R22" s="44"/>
      <c r="S22" s="65">
        <v>-122469509</v>
      </c>
      <c r="T22" s="44"/>
      <c r="U22" s="65">
        <f>SUM(G22:S22)</f>
        <v>2031971437</v>
      </c>
    </row>
    <row r="23" spans="1:21" ht="6" customHeight="1" x14ac:dyDescent="0.4">
      <c r="A23" s="47"/>
      <c r="B23" s="47"/>
      <c r="C23" s="47"/>
      <c r="D23" s="47"/>
      <c r="E23" s="47"/>
      <c r="F23" s="3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</row>
    <row r="24" spans="1:21" ht="20.85" customHeight="1" thickBot="1" x14ac:dyDescent="0.45">
      <c r="A24" s="61" t="s">
        <v>201</v>
      </c>
      <c r="B24" s="62"/>
      <c r="C24" s="62"/>
      <c r="D24" s="62"/>
      <c r="E24" s="62"/>
      <c r="F24" s="34"/>
      <c r="G24" s="66">
        <f>SUM(G20:G23)</f>
        <v>1494683468</v>
      </c>
      <c r="H24" s="44"/>
      <c r="I24" s="66">
        <f>SUM(I20:I23)</f>
        <v>15266493181</v>
      </c>
      <c r="J24" s="44"/>
      <c r="K24" s="66">
        <f>SUM(K20:K23)</f>
        <v>202175962</v>
      </c>
      <c r="L24" s="44"/>
      <c r="M24" s="66">
        <f>SUM(M20:M23)</f>
        <v>156777302</v>
      </c>
      <c r="N24" s="44"/>
      <c r="O24" s="66">
        <f>SUM(O20:O23)</f>
        <v>4753869708</v>
      </c>
      <c r="P24" s="44"/>
      <c r="Q24" s="66">
        <f>SUM(Q20:Q23)</f>
        <v>9456677</v>
      </c>
      <c r="R24" s="44"/>
      <c r="S24" s="66">
        <f>SUM(S20:S23)</f>
        <v>-357344749</v>
      </c>
      <c r="T24" s="44"/>
      <c r="U24" s="66">
        <f>SUM(U20:U23)</f>
        <v>21526111549</v>
      </c>
    </row>
    <row r="25" spans="1:21" ht="19.5" thickTop="1" x14ac:dyDescent="0.4">
      <c r="A25" s="61"/>
      <c r="B25" s="62"/>
      <c r="C25" s="62"/>
      <c r="D25" s="62"/>
      <c r="E25" s="62"/>
      <c r="F25" s="3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</row>
    <row r="26" spans="1:21" ht="18.75" x14ac:dyDescent="0.4">
      <c r="A26" s="61"/>
      <c r="B26" s="62"/>
      <c r="C26" s="62"/>
      <c r="D26" s="62"/>
      <c r="E26" s="62"/>
      <c r="F26" s="3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</row>
    <row r="27" spans="1:21" ht="18.75" x14ac:dyDescent="0.4">
      <c r="A27" s="61"/>
      <c r="B27" s="62"/>
      <c r="C27" s="62"/>
      <c r="D27" s="62"/>
      <c r="E27" s="62"/>
      <c r="F27" s="3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</row>
    <row r="28" spans="1:21" ht="18.75" x14ac:dyDescent="0.4">
      <c r="A28" s="61"/>
      <c r="B28" s="62"/>
      <c r="C28" s="62"/>
      <c r="D28" s="62"/>
      <c r="E28" s="62"/>
      <c r="F28" s="3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</row>
    <row r="29" spans="1:21" ht="6.75" customHeight="1" x14ac:dyDescent="0.4">
      <c r="A29" s="61"/>
      <c r="B29" s="62"/>
      <c r="C29" s="62"/>
      <c r="D29" s="62"/>
      <c r="E29" s="62"/>
      <c r="F29" s="3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</row>
    <row r="30" spans="1:21" ht="21.95" customHeight="1" x14ac:dyDescent="0.4">
      <c r="A30" s="26" t="s">
        <v>231</v>
      </c>
      <c r="B30" s="46"/>
      <c r="C30" s="46"/>
      <c r="D30" s="46"/>
      <c r="E30" s="46"/>
      <c r="F30" s="37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7"/>
    </row>
  </sheetData>
  <mergeCells count="4">
    <mergeCell ref="G5:U5"/>
    <mergeCell ref="Q6:S6"/>
    <mergeCell ref="Q7:S7"/>
    <mergeCell ref="M8:O8"/>
  </mergeCells>
  <pageMargins left="0.4" right="0.4" top="0.5" bottom="0.6" header="0.49" footer="0.4"/>
  <pageSetup paperSize="9" scale="90" firstPageNumber="1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5D3EC-E1E8-4FAC-90CC-83FE47AA615C}">
  <dimension ref="A1:M150"/>
  <sheetViews>
    <sheetView topLeftCell="A94" zoomScale="115" zoomScaleNormal="115" zoomScaleSheetLayoutView="80" workbookViewId="0">
      <selection activeCell="I160" sqref="I160"/>
    </sheetView>
  </sheetViews>
  <sheetFormatPr defaultColWidth="9.42578125" defaultRowHeight="21.75" customHeight="1" x14ac:dyDescent="0.4"/>
  <cols>
    <col min="1" max="3" width="1.42578125" style="7" customWidth="1"/>
    <col min="4" max="4" width="41.7109375" style="7" customWidth="1"/>
    <col min="5" max="5" width="8.140625" style="7" customWidth="1"/>
    <col min="6" max="6" width="0.5703125" style="7" customWidth="1"/>
    <col min="7" max="7" width="13" style="7" customWidth="1"/>
    <col min="8" max="8" width="0.5703125" style="7" customWidth="1"/>
    <col min="9" max="9" width="13" style="7" customWidth="1"/>
    <col min="10" max="10" width="0.5703125" style="7" customWidth="1"/>
    <col min="11" max="11" width="13" style="7" bestFit="1" customWidth="1"/>
    <col min="12" max="12" width="0.5703125" style="7" customWidth="1"/>
    <col min="13" max="13" width="13" style="7" customWidth="1"/>
    <col min="14" max="16384" width="9.42578125" style="7"/>
  </cols>
  <sheetData>
    <row r="1" spans="1:13" ht="21.75" customHeight="1" x14ac:dyDescent="0.4">
      <c r="A1" s="4" t="s">
        <v>0</v>
      </c>
      <c r="B1" s="4"/>
      <c r="C1" s="4"/>
      <c r="D1" s="4"/>
      <c r="E1" s="4"/>
      <c r="F1" s="5"/>
      <c r="G1" s="6"/>
      <c r="H1" s="6"/>
      <c r="I1" s="6"/>
      <c r="J1" s="6"/>
      <c r="K1" s="6"/>
      <c r="L1" s="6"/>
      <c r="M1" s="6"/>
    </row>
    <row r="2" spans="1:13" ht="21.75" customHeight="1" x14ac:dyDescent="0.4">
      <c r="A2" s="4" t="s">
        <v>149</v>
      </c>
      <c r="B2" s="4"/>
      <c r="C2" s="4"/>
      <c r="D2" s="4"/>
      <c r="E2" s="4"/>
      <c r="F2" s="5"/>
      <c r="G2" s="6"/>
      <c r="H2" s="6"/>
      <c r="I2" s="6"/>
      <c r="J2" s="6"/>
      <c r="K2" s="6"/>
      <c r="L2" s="6"/>
      <c r="M2" s="6"/>
    </row>
    <row r="3" spans="1:13" ht="21.75" customHeight="1" x14ac:dyDescent="0.4">
      <c r="A3" s="8" t="str">
        <f>'7-8 (9M)'!A3</f>
        <v>สำหรับรอบระยะเวลาเก้าเดือนสิ้นสุดวันที่ 30 กันยายน พ.ศ. 2568</v>
      </c>
      <c r="B3" s="8"/>
      <c r="C3" s="8"/>
      <c r="D3" s="8"/>
      <c r="E3" s="8"/>
      <c r="F3" s="9"/>
      <c r="G3" s="10"/>
      <c r="H3" s="10"/>
      <c r="I3" s="10"/>
      <c r="J3" s="10"/>
      <c r="K3" s="10"/>
      <c r="L3" s="10"/>
      <c r="M3" s="10"/>
    </row>
    <row r="4" spans="1:13" ht="18.75" customHeight="1" x14ac:dyDescent="0.4">
      <c r="A4" s="5"/>
      <c r="B4" s="5"/>
      <c r="C4" s="5"/>
      <c r="D4" s="5"/>
      <c r="E4" s="5"/>
      <c r="F4" s="5"/>
      <c r="G4" s="6"/>
      <c r="H4" s="6"/>
      <c r="I4" s="6"/>
      <c r="J4" s="6"/>
      <c r="K4" s="6"/>
      <c r="L4" s="6"/>
      <c r="M4" s="6"/>
    </row>
    <row r="5" spans="1:13" ht="19.5" customHeight="1" x14ac:dyDescent="0.4">
      <c r="A5" s="5"/>
      <c r="B5" s="5"/>
      <c r="C5" s="5"/>
      <c r="D5" s="5"/>
      <c r="E5" s="5"/>
      <c r="F5" s="5"/>
      <c r="G5" s="119" t="s">
        <v>2</v>
      </c>
      <c r="H5" s="120"/>
      <c r="I5" s="120"/>
      <c r="J5" s="6"/>
      <c r="K5" s="119" t="s">
        <v>3</v>
      </c>
      <c r="L5" s="120"/>
      <c r="M5" s="120"/>
    </row>
    <row r="6" spans="1:13" ht="19.5" customHeight="1" x14ac:dyDescent="0.4">
      <c r="A6" s="5"/>
      <c r="B6" s="5"/>
      <c r="C6" s="5"/>
      <c r="D6" s="5"/>
      <c r="E6" s="5"/>
      <c r="F6" s="5"/>
      <c r="G6" s="14" t="s">
        <v>82</v>
      </c>
      <c r="H6" s="101"/>
      <c r="I6" s="14" t="s">
        <v>7</v>
      </c>
      <c r="J6" s="14"/>
      <c r="K6" s="14" t="s">
        <v>82</v>
      </c>
      <c r="L6" s="101"/>
      <c r="M6" s="14" t="s">
        <v>7</v>
      </c>
    </row>
    <row r="7" spans="1:13" ht="19.5" customHeight="1" x14ac:dyDescent="0.4">
      <c r="A7" s="4"/>
      <c r="B7" s="17"/>
      <c r="C7" s="17"/>
      <c r="D7" s="17"/>
      <c r="E7" s="99" t="s">
        <v>8</v>
      </c>
      <c r="F7" s="19"/>
      <c r="G7" s="20" t="s">
        <v>9</v>
      </c>
      <c r="H7" s="14"/>
      <c r="I7" s="20" t="s">
        <v>9</v>
      </c>
      <c r="J7" s="14"/>
      <c r="K7" s="20" t="s">
        <v>9</v>
      </c>
      <c r="L7" s="14"/>
      <c r="M7" s="20" t="s">
        <v>9</v>
      </c>
    </row>
    <row r="8" spans="1:13" ht="19.5" customHeight="1" x14ac:dyDescent="0.4">
      <c r="A8" s="4" t="s">
        <v>150</v>
      </c>
      <c r="B8" s="102"/>
      <c r="C8" s="102"/>
      <c r="D8" s="102"/>
      <c r="E8" s="5"/>
      <c r="F8" s="17"/>
      <c r="G8" s="103"/>
      <c r="H8" s="103"/>
      <c r="I8" s="103"/>
      <c r="J8" s="103"/>
      <c r="K8" s="103"/>
      <c r="L8" s="103"/>
      <c r="M8" s="103"/>
    </row>
    <row r="9" spans="1:13" ht="19.5" customHeight="1" x14ac:dyDescent="0.4">
      <c r="A9" s="5" t="s">
        <v>216</v>
      </c>
      <c r="B9" s="17"/>
      <c r="C9" s="5"/>
      <c r="D9" s="102"/>
      <c r="E9" s="5"/>
      <c r="F9" s="17"/>
      <c r="G9" s="73">
        <v>4438543213</v>
      </c>
      <c r="H9" s="103"/>
      <c r="I9" s="73">
        <v>3984542119</v>
      </c>
      <c r="J9" s="17"/>
      <c r="K9" s="73">
        <v>2154023107</v>
      </c>
      <c r="L9" s="103"/>
      <c r="M9" s="73">
        <v>1646544718</v>
      </c>
    </row>
    <row r="10" spans="1:13" ht="19.5" customHeight="1" x14ac:dyDescent="0.4">
      <c r="A10" s="5" t="s">
        <v>151</v>
      </c>
      <c r="B10" s="17"/>
      <c r="C10" s="17"/>
      <c r="D10" s="102"/>
      <c r="E10" s="102"/>
      <c r="F10" s="17"/>
      <c r="G10" s="73"/>
      <c r="H10" s="103"/>
      <c r="I10" s="73"/>
      <c r="J10" s="17"/>
      <c r="K10" s="73"/>
      <c r="L10" s="103"/>
      <c r="M10" s="73"/>
    </row>
    <row r="11" spans="1:13" ht="19.5" customHeight="1" x14ac:dyDescent="0.4">
      <c r="A11" s="5"/>
      <c r="B11" s="5" t="s">
        <v>207</v>
      </c>
      <c r="C11" s="17"/>
      <c r="D11" s="102"/>
      <c r="E11" s="104">
        <v>6</v>
      </c>
      <c r="F11" s="17"/>
      <c r="G11" s="73">
        <v>25133014</v>
      </c>
      <c r="H11" s="103"/>
      <c r="I11" s="73">
        <v>8907333</v>
      </c>
      <c r="J11" s="17"/>
      <c r="K11" s="73">
        <v>3539105</v>
      </c>
      <c r="L11" s="103"/>
      <c r="M11" s="73">
        <v>5428535</v>
      </c>
    </row>
    <row r="12" spans="1:13" ht="19.5" customHeight="1" x14ac:dyDescent="0.4">
      <c r="A12" s="5"/>
      <c r="B12" s="5" t="s">
        <v>152</v>
      </c>
      <c r="C12" s="5"/>
      <c r="D12" s="102"/>
      <c r="E12" s="19" t="s">
        <v>264</v>
      </c>
      <c r="F12" s="17"/>
      <c r="G12" s="73">
        <v>756725668</v>
      </c>
      <c r="H12" s="102"/>
      <c r="I12" s="73">
        <v>652830660</v>
      </c>
      <c r="J12" s="102"/>
      <c r="K12" s="73">
        <v>56978850</v>
      </c>
      <c r="L12" s="102"/>
      <c r="M12" s="73">
        <v>56215816</v>
      </c>
    </row>
    <row r="13" spans="1:13" ht="19.5" customHeight="1" x14ac:dyDescent="0.4">
      <c r="A13" s="17"/>
      <c r="B13" s="5" t="s">
        <v>153</v>
      </c>
      <c r="C13" s="5"/>
      <c r="D13" s="102"/>
      <c r="E13" s="102"/>
      <c r="F13" s="17"/>
      <c r="G13" s="73">
        <v>9975301</v>
      </c>
      <c r="H13" s="103"/>
      <c r="I13" s="73">
        <v>8404563</v>
      </c>
      <c r="J13" s="17"/>
      <c r="K13" s="73">
        <v>1274154</v>
      </c>
      <c r="L13" s="103"/>
      <c r="M13" s="73">
        <v>958528</v>
      </c>
    </row>
    <row r="14" spans="1:13" ht="19.5" customHeight="1" x14ac:dyDescent="0.4">
      <c r="A14" s="17"/>
      <c r="B14" s="5" t="s">
        <v>98</v>
      </c>
      <c r="C14" s="5"/>
      <c r="D14" s="102"/>
      <c r="E14" s="102"/>
      <c r="F14" s="17"/>
      <c r="G14" s="73"/>
      <c r="H14" s="103"/>
      <c r="I14" s="73"/>
      <c r="J14" s="17"/>
      <c r="K14" s="73"/>
      <c r="L14" s="103"/>
      <c r="M14" s="73"/>
    </row>
    <row r="15" spans="1:13" ht="19.5" customHeight="1" x14ac:dyDescent="0.4">
      <c r="A15" s="17"/>
      <c r="B15" s="5"/>
      <c r="C15" s="5" t="s">
        <v>154</v>
      </c>
      <c r="D15" s="102"/>
      <c r="E15" s="102"/>
      <c r="F15" s="17"/>
      <c r="G15" s="73">
        <v>187303801</v>
      </c>
      <c r="H15" s="103"/>
      <c r="I15" s="73">
        <v>87768838</v>
      </c>
      <c r="J15" s="17"/>
      <c r="K15" s="73">
        <v>0</v>
      </c>
      <c r="L15" s="103"/>
      <c r="M15" s="73">
        <v>0</v>
      </c>
    </row>
    <row r="16" spans="1:13" ht="19.5" customHeight="1" x14ac:dyDescent="0.4">
      <c r="A16" s="17"/>
      <c r="B16" s="5" t="s">
        <v>155</v>
      </c>
      <c r="C16" s="5"/>
      <c r="D16" s="102"/>
      <c r="E16" s="19"/>
      <c r="F16" s="17"/>
      <c r="G16" s="73">
        <v>0</v>
      </c>
      <c r="H16" s="103"/>
      <c r="I16" s="73">
        <v>-34231427</v>
      </c>
      <c r="J16" s="17"/>
      <c r="K16" s="73">
        <v>0</v>
      </c>
      <c r="L16" s="103"/>
      <c r="M16" s="73">
        <v>0</v>
      </c>
    </row>
    <row r="17" spans="1:13" ht="19.5" customHeight="1" x14ac:dyDescent="0.4">
      <c r="A17" s="17"/>
      <c r="B17" s="5" t="s">
        <v>205</v>
      </c>
      <c r="C17" s="5"/>
      <c r="D17" s="5"/>
      <c r="E17" s="5"/>
      <c r="F17" s="17"/>
      <c r="G17" s="73"/>
      <c r="H17" s="103"/>
    </row>
    <row r="18" spans="1:13" ht="19.5" customHeight="1" x14ac:dyDescent="0.4">
      <c r="A18" s="17"/>
      <c r="B18" s="5"/>
      <c r="C18" s="5" t="s">
        <v>154</v>
      </c>
      <c r="D18" s="5"/>
      <c r="E18" s="5"/>
      <c r="F18" s="17"/>
      <c r="G18" s="73">
        <v>1841017</v>
      </c>
      <c r="H18" s="103"/>
      <c r="I18" s="73">
        <v>0</v>
      </c>
      <c r="K18" s="73">
        <v>0</v>
      </c>
      <c r="M18" s="73">
        <v>0</v>
      </c>
    </row>
    <row r="19" spans="1:13" ht="19.5" customHeight="1" x14ac:dyDescent="0.4">
      <c r="A19" s="17"/>
      <c r="B19" s="33" t="s">
        <v>241</v>
      </c>
      <c r="C19" s="5"/>
      <c r="D19" s="5"/>
      <c r="E19" s="5"/>
      <c r="F19" s="17"/>
      <c r="G19" s="73">
        <v>0</v>
      </c>
      <c r="H19" s="103"/>
      <c r="I19" s="7">
        <v>3</v>
      </c>
      <c r="K19" s="73">
        <v>0</v>
      </c>
      <c r="M19" s="73">
        <v>0</v>
      </c>
    </row>
    <row r="20" spans="1:13" ht="19.5" customHeight="1" x14ac:dyDescent="0.4">
      <c r="A20" s="17"/>
      <c r="B20" s="5" t="s">
        <v>256</v>
      </c>
      <c r="C20" s="5"/>
      <c r="D20" s="5"/>
      <c r="E20" s="5"/>
      <c r="F20" s="17"/>
      <c r="G20" s="73">
        <v>1014965</v>
      </c>
      <c r="H20" s="103"/>
      <c r="I20" s="73">
        <v>255728</v>
      </c>
      <c r="J20" s="17"/>
      <c r="K20" s="73">
        <v>0</v>
      </c>
      <c r="L20" s="103"/>
      <c r="M20" s="73">
        <v>1898</v>
      </c>
    </row>
    <row r="21" spans="1:13" ht="19.5" customHeight="1" x14ac:dyDescent="0.4">
      <c r="A21" s="17"/>
      <c r="B21" s="5" t="s">
        <v>230</v>
      </c>
      <c r="C21" s="5"/>
      <c r="D21" s="5"/>
      <c r="E21" s="5"/>
      <c r="F21" s="17"/>
      <c r="G21" s="73">
        <v>-650237</v>
      </c>
      <c r="H21" s="103"/>
      <c r="I21" s="73">
        <v>0</v>
      </c>
      <c r="J21" s="17"/>
      <c r="K21" s="73">
        <v>3933</v>
      </c>
      <c r="L21" s="103"/>
      <c r="M21" s="73">
        <v>0</v>
      </c>
    </row>
    <row r="22" spans="1:13" ht="19.5" customHeight="1" x14ac:dyDescent="0.4">
      <c r="A22" s="17"/>
      <c r="B22" s="5" t="s">
        <v>257</v>
      </c>
      <c r="C22" s="5"/>
      <c r="D22" s="5"/>
      <c r="E22" s="5"/>
      <c r="F22" s="17"/>
      <c r="G22" s="73">
        <v>172910160</v>
      </c>
      <c r="H22" s="103"/>
      <c r="I22" s="73">
        <v>102569133</v>
      </c>
      <c r="J22" s="17"/>
      <c r="K22" s="73">
        <v>0</v>
      </c>
      <c r="L22" s="103"/>
      <c r="M22" s="73">
        <v>0</v>
      </c>
    </row>
    <row r="23" spans="1:13" ht="19.5" customHeight="1" x14ac:dyDescent="0.4">
      <c r="A23" s="17"/>
      <c r="B23" s="5" t="s">
        <v>56</v>
      </c>
      <c r="C23" s="5"/>
      <c r="D23" s="102"/>
      <c r="E23" s="102"/>
      <c r="F23" s="17"/>
      <c r="G23" s="73">
        <v>31870403</v>
      </c>
      <c r="H23" s="103"/>
      <c r="I23" s="73">
        <v>17840009</v>
      </c>
      <c r="J23" s="17"/>
      <c r="K23" s="73">
        <v>13239541.911731221</v>
      </c>
      <c r="L23" s="103"/>
      <c r="M23" s="73">
        <v>7253454</v>
      </c>
    </row>
    <row r="24" spans="1:13" ht="19.5" customHeight="1" x14ac:dyDescent="0.4">
      <c r="A24" s="17"/>
      <c r="B24" s="5" t="s">
        <v>156</v>
      </c>
      <c r="C24" s="5"/>
      <c r="D24" s="102"/>
      <c r="E24" s="102"/>
      <c r="F24" s="17"/>
      <c r="G24" s="73">
        <v>-85163555</v>
      </c>
      <c r="H24" s="103"/>
      <c r="I24" s="73">
        <v>-96071607</v>
      </c>
      <c r="J24" s="17"/>
      <c r="K24" s="73">
        <v>-106180342</v>
      </c>
      <c r="L24" s="103"/>
      <c r="M24" s="73">
        <v>-254212913</v>
      </c>
    </row>
    <row r="25" spans="1:13" ht="19.5" customHeight="1" x14ac:dyDescent="0.4">
      <c r="A25" s="17"/>
      <c r="B25" s="105" t="s">
        <v>157</v>
      </c>
      <c r="C25" s="5"/>
      <c r="D25" s="102"/>
      <c r="E25" s="102"/>
      <c r="F25" s="17"/>
      <c r="G25" s="73">
        <v>-393646594</v>
      </c>
      <c r="H25" s="103"/>
      <c r="I25" s="73">
        <v>-409160104</v>
      </c>
      <c r="J25" s="17"/>
      <c r="K25" s="73">
        <v>-2794005694</v>
      </c>
      <c r="L25" s="103"/>
      <c r="M25" s="73">
        <v>-2165811517</v>
      </c>
    </row>
    <row r="26" spans="1:13" ht="19.5" customHeight="1" x14ac:dyDescent="0.4">
      <c r="A26" s="17"/>
      <c r="B26" s="105" t="s">
        <v>93</v>
      </c>
      <c r="C26" s="5"/>
      <c r="D26" s="102"/>
      <c r="E26" s="102"/>
      <c r="F26" s="17"/>
      <c r="G26" s="73">
        <v>1019118838</v>
      </c>
      <c r="H26" s="103"/>
      <c r="I26" s="73">
        <v>1031397799</v>
      </c>
      <c r="J26" s="17"/>
      <c r="K26" s="73">
        <v>634688120</v>
      </c>
      <c r="L26" s="103"/>
      <c r="M26" s="73">
        <v>644748129</v>
      </c>
    </row>
    <row r="27" spans="1:13" ht="19.5" customHeight="1" x14ac:dyDescent="0.4">
      <c r="A27" s="5"/>
      <c r="B27" s="5" t="s">
        <v>94</v>
      </c>
      <c r="C27" s="5"/>
      <c r="D27" s="102"/>
      <c r="E27" s="102"/>
      <c r="F27" s="17"/>
      <c r="G27" s="73">
        <v>-1284394450</v>
      </c>
      <c r="H27" s="103"/>
      <c r="I27" s="73">
        <v>-1553086121</v>
      </c>
      <c r="J27" s="17"/>
      <c r="K27" s="73">
        <v>0</v>
      </c>
      <c r="L27" s="103"/>
      <c r="M27" s="73">
        <v>0</v>
      </c>
    </row>
    <row r="28" spans="1:13" ht="19.5" customHeight="1" x14ac:dyDescent="0.4">
      <c r="A28" s="5" t="s">
        <v>158</v>
      </c>
      <c r="B28" s="5"/>
      <c r="C28" s="5"/>
      <c r="D28" s="102"/>
      <c r="E28" s="102"/>
      <c r="F28" s="17"/>
      <c r="G28" s="73"/>
      <c r="H28" s="103"/>
      <c r="I28" s="73"/>
      <c r="J28" s="17"/>
      <c r="K28" s="73"/>
      <c r="L28" s="103"/>
      <c r="M28" s="73"/>
    </row>
    <row r="29" spans="1:13" ht="19.5" customHeight="1" x14ac:dyDescent="0.4">
      <c r="A29" s="5"/>
      <c r="B29" s="33" t="s">
        <v>242</v>
      </c>
      <c r="C29" s="5"/>
      <c r="D29" s="102"/>
      <c r="E29" s="102"/>
      <c r="F29" s="17"/>
      <c r="G29" s="73">
        <v>0</v>
      </c>
      <c r="H29" s="103"/>
      <c r="I29" s="73">
        <v>69903510</v>
      </c>
      <c r="J29" s="17"/>
      <c r="K29" s="73">
        <v>0</v>
      </c>
      <c r="L29" s="103"/>
      <c r="M29" s="73">
        <v>0</v>
      </c>
    </row>
    <row r="30" spans="1:13" ht="19.5" customHeight="1" x14ac:dyDescent="0.4">
      <c r="A30" s="17"/>
      <c r="B30" s="5" t="s">
        <v>159</v>
      </c>
      <c r="C30" s="5"/>
      <c r="D30" s="102"/>
      <c r="E30" s="102"/>
      <c r="F30" s="17"/>
      <c r="G30" s="73">
        <v>-187047018</v>
      </c>
      <c r="H30" s="103"/>
      <c r="I30" s="73">
        <v>-164951134</v>
      </c>
      <c r="J30" s="17"/>
      <c r="K30" s="73">
        <v>126622</v>
      </c>
      <c r="L30" s="103"/>
      <c r="M30" s="73">
        <v>-77896352</v>
      </c>
    </row>
    <row r="31" spans="1:13" ht="19.5" customHeight="1" x14ac:dyDescent="0.4">
      <c r="A31" s="17"/>
      <c r="B31" s="5" t="s">
        <v>18</v>
      </c>
      <c r="C31" s="5"/>
      <c r="D31" s="102"/>
      <c r="E31" s="102"/>
      <c r="F31" s="17"/>
      <c r="G31" s="73">
        <v>-1942645977</v>
      </c>
      <c r="H31" s="103"/>
      <c r="I31" s="73">
        <v>-4831889655</v>
      </c>
      <c r="J31" s="17"/>
      <c r="K31" s="73">
        <v>0</v>
      </c>
      <c r="L31" s="103"/>
      <c r="M31" s="73">
        <v>0</v>
      </c>
    </row>
    <row r="32" spans="1:13" ht="19.5" customHeight="1" x14ac:dyDescent="0.4">
      <c r="A32" s="17"/>
      <c r="B32" s="5" t="s">
        <v>202</v>
      </c>
      <c r="C32" s="5"/>
      <c r="D32" s="102"/>
      <c r="E32" s="102"/>
      <c r="F32" s="17"/>
      <c r="G32" s="73">
        <v>485481678</v>
      </c>
      <c r="H32" s="103"/>
      <c r="I32" s="73">
        <v>0</v>
      </c>
      <c r="J32" s="17"/>
      <c r="K32" s="73">
        <v>0</v>
      </c>
      <c r="L32" s="103"/>
      <c r="M32" s="73">
        <v>0</v>
      </c>
    </row>
    <row r="33" spans="1:13" ht="19.5" customHeight="1" x14ac:dyDescent="0.4">
      <c r="A33" s="17"/>
      <c r="B33" s="5" t="s">
        <v>19</v>
      </c>
      <c r="C33" s="5"/>
      <c r="D33" s="102"/>
      <c r="E33" s="102"/>
      <c r="F33" s="17"/>
      <c r="G33" s="73">
        <v>-28317926</v>
      </c>
      <c r="H33" s="103"/>
      <c r="I33" s="73">
        <v>-105023895</v>
      </c>
      <c r="J33" s="17"/>
      <c r="K33" s="73">
        <v>-86140</v>
      </c>
      <c r="L33" s="103"/>
      <c r="M33" s="73">
        <v>54453</v>
      </c>
    </row>
    <row r="34" spans="1:13" ht="19.5" customHeight="1" x14ac:dyDescent="0.4">
      <c r="A34" s="17"/>
      <c r="B34" s="12" t="s">
        <v>32</v>
      </c>
      <c r="C34" s="5"/>
      <c r="D34" s="102"/>
      <c r="E34" s="102"/>
      <c r="F34" s="17"/>
      <c r="G34" s="73">
        <v>-11702227</v>
      </c>
      <c r="H34" s="103"/>
      <c r="I34" s="73">
        <v>-122573337</v>
      </c>
      <c r="J34" s="17"/>
      <c r="K34" s="73">
        <v>-3080686</v>
      </c>
      <c r="L34" s="103"/>
      <c r="M34" s="73">
        <v>-5501961</v>
      </c>
    </row>
    <row r="35" spans="1:13" ht="19.5" customHeight="1" x14ac:dyDescent="0.4">
      <c r="B35" s="12" t="s">
        <v>40</v>
      </c>
      <c r="C35" s="12"/>
      <c r="D35" s="102"/>
      <c r="E35" s="102"/>
      <c r="F35" s="17"/>
      <c r="G35" s="31">
        <v>-1247694727</v>
      </c>
      <c r="H35" s="103"/>
      <c r="I35" s="31">
        <v>-373429293</v>
      </c>
      <c r="J35" s="17"/>
      <c r="K35" s="31">
        <v>-40924050</v>
      </c>
      <c r="L35" s="103"/>
      <c r="M35" s="31">
        <v>-67523057</v>
      </c>
    </row>
    <row r="36" spans="1:13" ht="19.5" customHeight="1" x14ac:dyDescent="0.4">
      <c r="A36" s="106"/>
      <c r="B36" s="12" t="s">
        <v>52</v>
      </c>
      <c r="C36" s="102"/>
      <c r="D36" s="102"/>
      <c r="E36" s="102"/>
      <c r="F36" s="17"/>
      <c r="G36" s="73">
        <v>-133827462</v>
      </c>
      <c r="H36" s="73"/>
      <c r="I36" s="73">
        <v>-264876282</v>
      </c>
      <c r="J36" s="17"/>
      <c r="K36" s="73">
        <v>-22619276</v>
      </c>
      <c r="L36" s="73"/>
      <c r="M36" s="73">
        <v>-152923454</v>
      </c>
    </row>
    <row r="37" spans="1:13" ht="19.5" customHeight="1" x14ac:dyDescent="0.4">
      <c r="A37" s="106"/>
      <c r="B37" s="12" t="s">
        <v>47</v>
      </c>
      <c r="C37" s="102"/>
      <c r="D37" s="102"/>
      <c r="E37" s="102"/>
      <c r="F37" s="17"/>
      <c r="G37" s="73">
        <v>-154908780</v>
      </c>
      <c r="H37" s="73"/>
      <c r="I37" s="73">
        <v>-121263795</v>
      </c>
      <c r="J37" s="17"/>
      <c r="K37" s="73">
        <v>-92567199</v>
      </c>
      <c r="L37" s="73"/>
      <c r="M37" s="73">
        <v>-89548185</v>
      </c>
    </row>
    <row r="38" spans="1:13" ht="19.5" customHeight="1" x14ac:dyDescent="0.4">
      <c r="A38" s="106"/>
      <c r="B38" s="5" t="s">
        <v>55</v>
      </c>
      <c r="C38" s="102"/>
      <c r="D38" s="102"/>
      <c r="E38" s="102"/>
      <c r="F38" s="17"/>
      <c r="G38" s="73">
        <v>78913242</v>
      </c>
      <c r="H38" s="73"/>
      <c r="I38" s="73">
        <v>66982913</v>
      </c>
      <c r="J38" s="17"/>
      <c r="K38" s="73">
        <v>10361820</v>
      </c>
      <c r="L38" s="73"/>
      <c r="M38" s="73">
        <v>1518230</v>
      </c>
    </row>
    <row r="39" spans="1:13" ht="19.5" customHeight="1" x14ac:dyDescent="0.4">
      <c r="A39" s="106"/>
      <c r="B39" s="5" t="s">
        <v>160</v>
      </c>
      <c r="C39" s="102"/>
      <c r="D39" s="102"/>
      <c r="E39" s="102"/>
      <c r="F39" s="17"/>
      <c r="G39" s="73">
        <v>-7224167</v>
      </c>
      <c r="H39" s="73"/>
      <c r="I39" s="73">
        <v>-6906942</v>
      </c>
      <c r="J39" s="17"/>
      <c r="K39" s="73">
        <v>0</v>
      </c>
      <c r="L39" s="73"/>
      <c r="M39" s="73">
        <v>0</v>
      </c>
    </row>
    <row r="40" spans="1:13" ht="19.5" customHeight="1" x14ac:dyDescent="0.4">
      <c r="A40" s="5"/>
      <c r="B40" s="12" t="s">
        <v>58</v>
      </c>
      <c r="C40" s="102"/>
      <c r="D40" s="102"/>
      <c r="E40" s="102"/>
      <c r="F40" s="17"/>
      <c r="G40" s="107">
        <v>27993967</v>
      </c>
      <c r="H40" s="103"/>
      <c r="I40" s="107">
        <v>28289533</v>
      </c>
      <c r="J40" s="17"/>
      <c r="K40" s="107">
        <v>0</v>
      </c>
      <c r="L40" s="103"/>
      <c r="M40" s="107">
        <v>0</v>
      </c>
    </row>
    <row r="41" spans="1:13" ht="6" customHeight="1" x14ac:dyDescent="0.4">
      <c r="A41" s="5"/>
      <c r="B41" s="12"/>
      <c r="C41" s="102"/>
      <c r="D41" s="102"/>
      <c r="E41" s="102"/>
      <c r="F41" s="17"/>
      <c r="G41" s="103"/>
      <c r="H41" s="103"/>
      <c r="I41" s="103"/>
      <c r="J41" s="17"/>
      <c r="K41" s="73"/>
      <c r="L41" s="103"/>
      <c r="M41" s="73"/>
    </row>
    <row r="42" spans="1:13" ht="19.5" customHeight="1" x14ac:dyDescent="0.4">
      <c r="A42" s="106" t="s">
        <v>161</v>
      </c>
      <c r="B42" s="102"/>
      <c r="C42" s="17"/>
      <c r="D42" s="102"/>
      <c r="E42" s="102"/>
      <c r="F42" s="17"/>
      <c r="G42" s="73">
        <f>SUM(G9:G40)</f>
        <v>1759602147</v>
      </c>
      <c r="H42" s="73"/>
      <c r="I42" s="73">
        <f>SUM(I9:I40)</f>
        <v>-2023771451</v>
      </c>
      <c r="J42" s="17"/>
      <c r="K42" s="73">
        <f>SUM(K9:K40)</f>
        <v>-185228134.08826876</v>
      </c>
      <c r="L42" s="73"/>
      <c r="M42" s="73">
        <f>SUM(M9:M40)</f>
        <v>-450693678</v>
      </c>
    </row>
    <row r="43" spans="1:13" ht="19.5" customHeight="1" x14ac:dyDescent="0.4">
      <c r="A43" s="5" t="s">
        <v>162</v>
      </c>
      <c r="B43" s="102"/>
      <c r="C43" s="5"/>
      <c r="D43" s="102"/>
      <c r="E43" s="102"/>
      <c r="F43" s="17"/>
      <c r="G43" s="73">
        <v>60892608</v>
      </c>
      <c r="H43" s="103"/>
      <c r="I43" s="73">
        <v>71465787</v>
      </c>
      <c r="J43" s="17"/>
      <c r="K43" s="73">
        <v>23866210</v>
      </c>
      <c r="L43" s="103"/>
      <c r="M43" s="73">
        <v>95871882</v>
      </c>
    </row>
    <row r="44" spans="1:13" ht="19.5" customHeight="1" x14ac:dyDescent="0.4">
      <c r="A44" s="52" t="s">
        <v>163</v>
      </c>
      <c r="B44" s="17"/>
      <c r="C44" s="5"/>
      <c r="D44" s="102"/>
      <c r="E44" s="102"/>
      <c r="F44" s="17"/>
      <c r="G44" s="73">
        <v>-851655434</v>
      </c>
      <c r="H44" s="103"/>
      <c r="I44" s="73">
        <v>-993677653</v>
      </c>
      <c r="J44" s="17"/>
      <c r="K44" s="73">
        <v>-529270027</v>
      </c>
      <c r="L44" s="103"/>
      <c r="M44" s="73">
        <v>-658459757</v>
      </c>
    </row>
    <row r="45" spans="1:13" ht="19.5" customHeight="1" x14ac:dyDescent="0.4">
      <c r="A45" s="105" t="s">
        <v>164</v>
      </c>
      <c r="B45" s="5"/>
      <c r="C45" s="5"/>
      <c r="D45" s="102"/>
      <c r="E45" s="102"/>
      <c r="F45" s="17"/>
      <c r="G45" s="73">
        <v>1120966780</v>
      </c>
      <c r="H45" s="6"/>
      <c r="I45" s="73">
        <v>1016965186</v>
      </c>
      <c r="J45" s="17"/>
      <c r="K45" s="73">
        <v>2794005694</v>
      </c>
      <c r="L45" s="6"/>
      <c r="M45" s="73">
        <v>2165811517</v>
      </c>
    </row>
    <row r="46" spans="1:13" ht="19.5" customHeight="1" x14ac:dyDescent="0.4">
      <c r="A46" s="105" t="s">
        <v>165</v>
      </c>
      <c r="B46" s="5"/>
      <c r="C46" s="5"/>
      <c r="D46" s="102"/>
      <c r="E46" s="102"/>
      <c r="F46" s="17"/>
      <c r="G46" s="73">
        <v>109182957</v>
      </c>
      <c r="H46" s="6"/>
      <c r="I46" s="73">
        <v>47619252</v>
      </c>
      <c r="J46" s="17"/>
      <c r="K46" s="73">
        <v>0</v>
      </c>
      <c r="L46" s="6"/>
      <c r="M46" s="73">
        <v>0</v>
      </c>
    </row>
    <row r="47" spans="1:13" ht="19.5" customHeight="1" x14ac:dyDescent="0.4">
      <c r="A47" s="106" t="s">
        <v>166</v>
      </c>
      <c r="B47" s="5"/>
      <c r="C47" s="5"/>
      <c r="D47" s="102"/>
      <c r="E47" s="102"/>
      <c r="F47" s="17"/>
      <c r="G47" s="107">
        <v>-910540614</v>
      </c>
      <c r="H47" s="103"/>
      <c r="I47" s="107">
        <v>-672966926</v>
      </c>
      <c r="J47" s="17"/>
      <c r="K47" s="107">
        <v>-12792755</v>
      </c>
      <c r="L47" s="103"/>
      <c r="M47" s="107">
        <v>-10175892</v>
      </c>
    </row>
    <row r="48" spans="1:13" ht="6" customHeight="1" x14ac:dyDescent="0.4">
      <c r="A48" s="5"/>
      <c r="B48" s="5"/>
      <c r="C48" s="102"/>
      <c r="D48" s="102"/>
      <c r="E48" s="102"/>
      <c r="F48" s="17"/>
      <c r="G48" s="73"/>
      <c r="H48" s="103"/>
      <c r="I48" s="73"/>
      <c r="J48" s="17"/>
      <c r="K48" s="73"/>
      <c r="L48" s="103"/>
      <c r="M48" s="73"/>
    </row>
    <row r="49" spans="1:13" ht="19.5" customHeight="1" x14ac:dyDescent="0.4">
      <c r="A49" s="106" t="s">
        <v>167</v>
      </c>
      <c r="B49" s="102"/>
      <c r="C49" s="102"/>
      <c r="D49" s="102"/>
      <c r="E49" s="102"/>
      <c r="F49" s="17"/>
      <c r="G49" s="107">
        <f>SUM(G42:G47)</f>
        <v>1288448444</v>
      </c>
      <c r="H49" s="73"/>
      <c r="I49" s="107">
        <f>SUM(I42:I47)</f>
        <v>-2554365805</v>
      </c>
      <c r="J49" s="17"/>
      <c r="K49" s="107">
        <f>SUM(K42:K47)</f>
        <v>2090580987.9117312</v>
      </c>
      <c r="L49" s="73"/>
      <c r="M49" s="107">
        <f>SUM(M42:M47)</f>
        <v>1142354072</v>
      </c>
    </row>
    <row r="50" spans="1:13" ht="22.5" customHeight="1" x14ac:dyDescent="0.4">
      <c r="A50" s="106"/>
      <c r="B50" s="102"/>
      <c r="C50" s="102"/>
      <c r="D50" s="102"/>
      <c r="E50" s="102"/>
      <c r="F50" s="17"/>
      <c r="G50" s="73"/>
      <c r="H50" s="73"/>
      <c r="I50" s="73"/>
      <c r="J50" s="17"/>
      <c r="K50" s="73"/>
      <c r="L50" s="73"/>
      <c r="M50" s="73"/>
    </row>
    <row r="51" spans="1:13" ht="21.95" customHeight="1" x14ac:dyDescent="0.4">
      <c r="A51" s="26" t="s">
        <v>231</v>
      </c>
      <c r="B51" s="108"/>
      <c r="C51" s="109"/>
      <c r="D51" s="109"/>
      <c r="E51" s="109"/>
      <c r="F51" s="108"/>
      <c r="G51" s="110"/>
      <c r="H51" s="110"/>
      <c r="I51" s="110"/>
      <c r="J51" s="110"/>
      <c r="K51" s="110"/>
      <c r="L51" s="110"/>
      <c r="M51" s="110"/>
    </row>
    <row r="52" spans="1:13" ht="21.75" customHeight="1" x14ac:dyDescent="0.4">
      <c r="A52" s="4" t="s">
        <v>0</v>
      </c>
      <c r="B52" s="102"/>
      <c r="C52" s="4"/>
      <c r="D52" s="4"/>
      <c r="E52" s="4"/>
      <c r="F52" s="5"/>
      <c r="G52" s="6"/>
      <c r="H52" s="6"/>
      <c r="I52" s="6"/>
      <c r="J52" s="6"/>
      <c r="K52" s="6"/>
      <c r="L52" s="6"/>
      <c r="M52" s="6"/>
    </row>
    <row r="53" spans="1:13" ht="21.75" customHeight="1" x14ac:dyDescent="0.4">
      <c r="A53" s="4" t="s">
        <v>149</v>
      </c>
      <c r="B53" s="4"/>
      <c r="C53" s="4"/>
      <c r="D53" s="4"/>
      <c r="E53" s="4"/>
      <c r="F53" s="5"/>
      <c r="G53" s="6"/>
      <c r="H53" s="6"/>
      <c r="I53" s="6"/>
      <c r="J53" s="6"/>
      <c r="K53" s="6"/>
      <c r="L53" s="6"/>
      <c r="M53" s="6"/>
    </row>
    <row r="54" spans="1:13" ht="21.75" customHeight="1" x14ac:dyDescent="0.4">
      <c r="A54" s="8" t="str">
        <f>+A3</f>
        <v>สำหรับรอบระยะเวลาเก้าเดือนสิ้นสุดวันที่ 30 กันยายน พ.ศ. 2568</v>
      </c>
      <c r="B54" s="8"/>
      <c r="C54" s="8"/>
      <c r="D54" s="8"/>
      <c r="E54" s="8"/>
      <c r="F54" s="9"/>
      <c r="G54" s="10"/>
      <c r="H54" s="10"/>
      <c r="I54" s="10"/>
      <c r="J54" s="10"/>
      <c r="K54" s="10"/>
      <c r="L54" s="10"/>
      <c r="M54" s="10"/>
    </row>
    <row r="55" spans="1:13" ht="21.75" customHeight="1" x14ac:dyDescent="0.4">
      <c r="A55" s="5"/>
      <c r="B55" s="4"/>
      <c r="C55" s="5"/>
      <c r="D55" s="5"/>
      <c r="E55" s="5"/>
      <c r="F55" s="5"/>
      <c r="G55" s="6"/>
      <c r="H55" s="6"/>
      <c r="I55" s="6"/>
      <c r="J55" s="6"/>
      <c r="K55" s="6"/>
      <c r="L55" s="6"/>
      <c r="M55" s="6"/>
    </row>
    <row r="56" spans="1:13" ht="21.75" customHeight="1" x14ac:dyDescent="0.4">
      <c r="A56" s="5"/>
      <c r="B56" s="5"/>
      <c r="C56" s="5"/>
      <c r="D56" s="5"/>
      <c r="F56" s="5"/>
      <c r="G56" s="119" t="s">
        <v>2</v>
      </c>
      <c r="H56" s="120"/>
      <c r="I56" s="120"/>
      <c r="J56" s="6"/>
      <c r="K56" s="119" t="s">
        <v>3</v>
      </c>
      <c r="L56" s="120"/>
      <c r="M56" s="120"/>
    </row>
    <row r="57" spans="1:13" ht="21.75" customHeight="1" x14ac:dyDescent="0.4">
      <c r="A57" s="5"/>
      <c r="B57" s="5"/>
      <c r="C57" s="5"/>
      <c r="D57" s="5"/>
      <c r="E57" s="5"/>
      <c r="F57" s="5"/>
      <c r="G57" s="14" t="s">
        <v>82</v>
      </c>
      <c r="H57" s="101"/>
      <c r="I57" s="14" t="s">
        <v>7</v>
      </c>
      <c r="J57" s="14"/>
      <c r="K57" s="14" t="s">
        <v>82</v>
      </c>
      <c r="L57" s="101"/>
      <c r="M57" s="14" t="s">
        <v>7</v>
      </c>
    </row>
    <row r="58" spans="1:13" ht="21.75" customHeight="1" x14ac:dyDescent="0.4">
      <c r="A58" s="4"/>
      <c r="B58" s="5"/>
      <c r="C58" s="17"/>
      <c r="D58" s="17"/>
      <c r="E58" s="99" t="s">
        <v>8</v>
      </c>
      <c r="F58" s="19"/>
      <c r="G58" s="20" t="s">
        <v>9</v>
      </c>
      <c r="H58" s="14"/>
      <c r="I58" s="20" t="s">
        <v>9</v>
      </c>
      <c r="J58" s="14"/>
      <c r="K58" s="20" t="s">
        <v>9</v>
      </c>
      <c r="L58" s="14"/>
      <c r="M58" s="20" t="s">
        <v>9</v>
      </c>
    </row>
    <row r="59" spans="1:13" ht="21.75" customHeight="1" x14ac:dyDescent="0.4">
      <c r="A59" s="106"/>
      <c r="B59" s="102"/>
      <c r="C59" s="102"/>
      <c r="D59" s="102"/>
      <c r="E59" s="102"/>
      <c r="F59" s="17"/>
      <c r="G59" s="73"/>
      <c r="H59" s="73"/>
      <c r="I59" s="73"/>
      <c r="J59" s="17"/>
      <c r="K59" s="73"/>
      <c r="L59" s="73"/>
      <c r="M59" s="73"/>
    </row>
    <row r="60" spans="1:13" ht="21.75" customHeight="1" x14ac:dyDescent="0.4">
      <c r="A60" s="4" t="s">
        <v>168</v>
      </c>
      <c r="B60" s="102"/>
      <c r="C60" s="102"/>
      <c r="D60" s="102"/>
      <c r="E60" s="102"/>
      <c r="F60" s="17"/>
      <c r="G60" s="103"/>
      <c r="H60" s="103"/>
      <c r="I60" s="103"/>
      <c r="J60" s="103"/>
      <c r="K60" s="103"/>
      <c r="L60" s="103"/>
      <c r="M60" s="103"/>
    </row>
    <row r="61" spans="1:13" ht="21.75" customHeight="1" x14ac:dyDescent="0.4">
      <c r="A61" s="5" t="s">
        <v>169</v>
      </c>
      <c r="B61" s="102"/>
      <c r="C61" s="5"/>
      <c r="D61" s="102"/>
      <c r="E61" s="102"/>
      <c r="F61" s="17"/>
      <c r="G61" s="6"/>
      <c r="H61" s="6"/>
      <c r="I61" s="6"/>
      <c r="J61" s="6"/>
      <c r="K61" s="6"/>
      <c r="L61" s="6"/>
      <c r="M61" s="6"/>
    </row>
    <row r="62" spans="1:13" ht="21.75" customHeight="1" x14ac:dyDescent="0.4">
      <c r="A62" s="5"/>
      <c r="B62" s="5" t="s">
        <v>170</v>
      </c>
      <c r="C62" s="5"/>
      <c r="D62" s="102"/>
      <c r="E62" s="102"/>
      <c r="F62" s="17"/>
      <c r="G62" s="6">
        <v>-23180</v>
      </c>
      <c r="H62" s="6"/>
      <c r="I62" s="6">
        <v>-30829</v>
      </c>
      <c r="J62" s="6"/>
      <c r="K62" s="6">
        <v>0</v>
      </c>
      <c r="L62" s="6"/>
      <c r="M62" s="6">
        <v>0</v>
      </c>
    </row>
    <row r="63" spans="1:13" ht="21.75" customHeight="1" x14ac:dyDescent="0.4">
      <c r="A63" s="5" t="s">
        <v>171</v>
      </c>
      <c r="B63" s="102"/>
      <c r="C63" s="5"/>
      <c r="D63" s="102"/>
      <c r="E63" s="102"/>
      <c r="F63" s="17"/>
      <c r="G63" s="6"/>
      <c r="H63" s="6"/>
      <c r="I63" s="6"/>
      <c r="J63" s="6"/>
      <c r="K63" s="6"/>
      <c r="L63" s="6"/>
      <c r="M63" s="6"/>
    </row>
    <row r="64" spans="1:13" ht="21.75" customHeight="1" x14ac:dyDescent="0.4">
      <c r="A64" s="5"/>
      <c r="B64" s="5" t="s">
        <v>154</v>
      </c>
      <c r="C64" s="5"/>
      <c r="D64" s="102"/>
      <c r="E64" s="102"/>
      <c r="F64" s="17"/>
      <c r="G64" s="6">
        <v>30158983</v>
      </c>
      <c r="H64" s="6"/>
      <c r="I64" s="6">
        <v>0</v>
      </c>
      <c r="J64" s="6"/>
      <c r="K64" s="6">
        <v>0</v>
      </c>
      <c r="L64" s="6"/>
      <c r="M64" s="6">
        <v>0</v>
      </c>
    </row>
    <row r="65" spans="1:13" ht="21.75" customHeight="1" x14ac:dyDescent="0.4">
      <c r="A65" s="33" t="s">
        <v>243</v>
      </c>
      <c r="B65" s="33"/>
      <c r="C65" s="5"/>
      <c r="D65" s="102"/>
      <c r="E65" s="102"/>
      <c r="F65" s="17"/>
      <c r="G65" s="6"/>
      <c r="H65" s="6"/>
      <c r="I65" s="6"/>
      <c r="J65" s="6"/>
      <c r="K65" s="6"/>
      <c r="L65" s="6"/>
      <c r="M65" s="6"/>
    </row>
    <row r="66" spans="1:13" ht="21.75" customHeight="1" x14ac:dyDescent="0.4">
      <c r="A66" s="33"/>
      <c r="B66" s="33" t="s">
        <v>244</v>
      </c>
      <c r="C66" s="5"/>
      <c r="D66" s="102"/>
      <c r="E66" s="102"/>
      <c r="F66" s="17"/>
      <c r="G66" s="6">
        <v>0</v>
      </c>
      <c r="H66" s="6"/>
      <c r="I66" s="6">
        <v>25000000</v>
      </c>
      <c r="J66" s="6"/>
      <c r="K66" s="6">
        <v>0</v>
      </c>
      <c r="L66" s="6"/>
      <c r="M66" s="6">
        <v>0</v>
      </c>
    </row>
    <row r="67" spans="1:13" ht="21.75" customHeight="1" x14ac:dyDescent="0.4">
      <c r="A67" s="5" t="s">
        <v>172</v>
      </c>
      <c r="B67" s="17"/>
      <c r="C67" s="5"/>
      <c r="D67" s="17"/>
      <c r="E67" s="104">
        <v>17</v>
      </c>
      <c r="F67" s="5"/>
      <c r="G67" s="6">
        <v>-204903617</v>
      </c>
      <c r="H67" s="6"/>
      <c r="I67" s="6">
        <v>-304052416</v>
      </c>
      <c r="J67" s="6"/>
      <c r="K67" s="73">
        <v>-1062880000</v>
      </c>
      <c r="L67" s="6"/>
      <c r="M67" s="73">
        <v>-2867730000</v>
      </c>
    </row>
    <row r="68" spans="1:13" ht="21.75" customHeight="1" x14ac:dyDescent="0.4">
      <c r="A68" s="5" t="s">
        <v>173</v>
      </c>
      <c r="B68" s="5"/>
      <c r="C68" s="5"/>
      <c r="D68" s="5"/>
      <c r="E68" s="104"/>
      <c r="F68" s="5"/>
      <c r="G68" s="6"/>
      <c r="H68" s="6"/>
      <c r="J68" s="6"/>
      <c r="K68" s="73"/>
      <c r="L68" s="6"/>
      <c r="M68" s="73"/>
    </row>
    <row r="69" spans="1:13" ht="21.75" customHeight="1" x14ac:dyDescent="0.4">
      <c r="B69" s="7" t="s">
        <v>174</v>
      </c>
      <c r="E69" s="104">
        <v>17</v>
      </c>
      <c r="F69" s="17"/>
      <c r="G69" s="73">
        <v>149555000</v>
      </c>
      <c r="H69" s="73"/>
      <c r="I69" s="6">
        <v>15521553</v>
      </c>
      <c r="J69" s="17"/>
      <c r="K69" s="73">
        <v>444250000</v>
      </c>
      <c r="L69" s="73"/>
      <c r="M69" s="73">
        <v>572000000</v>
      </c>
    </row>
    <row r="70" spans="1:13" ht="21.75" customHeight="1" x14ac:dyDescent="0.4">
      <c r="A70" s="7" t="s">
        <v>212</v>
      </c>
      <c r="E70" s="104">
        <v>17</v>
      </c>
      <c r="F70" s="17"/>
      <c r="G70" s="73">
        <v>12742222</v>
      </c>
      <c r="H70" s="73"/>
      <c r="I70" s="73">
        <v>28073975</v>
      </c>
      <c r="J70" s="17"/>
      <c r="K70" s="73">
        <v>0</v>
      </c>
      <c r="L70" s="73"/>
      <c r="M70" s="73">
        <v>0</v>
      </c>
    </row>
    <row r="71" spans="1:13" ht="21.75" customHeight="1" x14ac:dyDescent="0.4">
      <c r="A71" s="7" t="s">
        <v>213</v>
      </c>
      <c r="E71" s="104">
        <v>17</v>
      </c>
      <c r="F71" s="17"/>
      <c r="G71" s="73">
        <v>-2027000</v>
      </c>
      <c r="H71" s="73"/>
      <c r="I71" s="73">
        <v>-86129820</v>
      </c>
      <c r="J71" s="17"/>
      <c r="K71" s="73">
        <v>0</v>
      </c>
      <c r="L71" s="73"/>
      <c r="M71" s="6">
        <v>0</v>
      </c>
    </row>
    <row r="72" spans="1:13" ht="21.75" customHeight="1" x14ac:dyDescent="0.4">
      <c r="A72" s="7" t="s">
        <v>204</v>
      </c>
      <c r="E72" s="104"/>
      <c r="F72" s="17"/>
      <c r="G72" s="73"/>
      <c r="H72" s="73"/>
      <c r="I72" s="73"/>
      <c r="J72" s="17"/>
      <c r="K72" s="73"/>
      <c r="L72" s="73"/>
      <c r="M72" s="6">
        <v>0</v>
      </c>
    </row>
    <row r="73" spans="1:13" ht="21.75" customHeight="1" x14ac:dyDescent="0.4">
      <c r="B73" s="7" t="s">
        <v>99</v>
      </c>
      <c r="E73" s="104">
        <v>5</v>
      </c>
      <c r="F73" s="17"/>
      <c r="G73" s="73">
        <v>42408679</v>
      </c>
      <c r="H73" s="73"/>
      <c r="I73" s="31">
        <v>0</v>
      </c>
      <c r="J73" s="111"/>
      <c r="K73" s="31">
        <v>42408679</v>
      </c>
      <c r="L73" s="31"/>
      <c r="M73" s="31">
        <v>0</v>
      </c>
    </row>
    <row r="74" spans="1:13" ht="21.75" customHeight="1" x14ac:dyDescent="0.4">
      <c r="A74" s="35" t="s">
        <v>169</v>
      </c>
      <c r="B74" s="35"/>
      <c r="C74" s="5"/>
      <c r="D74" s="102"/>
      <c r="E74" s="102"/>
      <c r="F74" s="17"/>
      <c r="G74" s="6"/>
      <c r="H74" s="6"/>
      <c r="I74" s="6"/>
      <c r="J74" s="6"/>
      <c r="K74" s="6"/>
      <c r="L74" s="6"/>
      <c r="M74" s="6"/>
    </row>
    <row r="75" spans="1:13" ht="21.75" customHeight="1" x14ac:dyDescent="0.4">
      <c r="A75" s="35"/>
      <c r="B75" s="35" t="s">
        <v>99</v>
      </c>
      <c r="C75" s="5"/>
      <c r="D75" s="102"/>
      <c r="E75" s="102"/>
      <c r="F75" s="17"/>
      <c r="G75" s="6">
        <v>0</v>
      </c>
      <c r="H75" s="6"/>
      <c r="I75" s="6">
        <v>-17705863</v>
      </c>
      <c r="J75" s="6"/>
      <c r="K75" s="6">
        <v>0</v>
      </c>
      <c r="L75" s="6"/>
      <c r="M75" s="6">
        <v>0</v>
      </c>
    </row>
    <row r="76" spans="1:13" ht="21.75" customHeight="1" x14ac:dyDescent="0.4">
      <c r="A76" s="52" t="s">
        <v>175</v>
      </c>
      <c r="B76" s="5"/>
      <c r="C76" s="5"/>
      <c r="D76" s="102"/>
      <c r="E76" s="104">
        <v>10</v>
      </c>
      <c r="F76" s="17"/>
      <c r="G76" s="6">
        <v>-102480735</v>
      </c>
      <c r="H76" s="6"/>
      <c r="I76" s="6">
        <v>-200829781</v>
      </c>
      <c r="J76" s="6"/>
      <c r="K76" s="6">
        <v>0</v>
      </c>
      <c r="L76" s="6"/>
      <c r="M76" s="6">
        <v>0</v>
      </c>
    </row>
    <row r="77" spans="1:13" ht="21.75" customHeight="1" x14ac:dyDescent="0.4">
      <c r="A77" s="52" t="s">
        <v>214</v>
      </c>
      <c r="B77" s="5"/>
      <c r="C77" s="5"/>
      <c r="D77" s="102"/>
      <c r="E77" s="104"/>
      <c r="F77" s="17"/>
      <c r="G77" s="73">
        <v>11152917</v>
      </c>
      <c r="H77" s="6"/>
      <c r="I77" s="31">
        <v>0</v>
      </c>
      <c r="J77" s="111"/>
      <c r="K77" s="31">
        <v>0</v>
      </c>
      <c r="L77" s="31"/>
      <c r="M77" s="31">
        <v>0</v>
      </c>
    </row>
    <row r="78" spans="1:13" ht="21.75" customHeight="1" x14ac:dyDescent="0.4">
      <c r="A78" s="52" t="s">
        <v>176</v>
      </c>
      <c r="B78" s="5"/>
      <c r="C78" s="5"/>
      <c r="D78" s="102"/>
      <c r="E78" s="102"/>
      <c r="F78" s="17"/>
      <c r="G78" s="6">
        <v>0</v>
      </c>
      <c r="H78" s="6"/>
      <c r="I78" s="6">
        <v>90552000</v>
      </c>
      <c r="J78" s="6"/>
      <c r="K78" s="6">
        <v>0</v>
      </c>
      <c r="L78" s="6"/>
      <c r="M78" s="6">
        <v>0</v>
      </c>
    </row>
    <row r="79" spans="1:13" ht="21.75" customHeight="1" x14ac:dyDescent="0.4">
      <c r="A79" s="52" t="s">
        <v>225</v>
      </c>
      <c r="B79" s="5"/>
      <c r="C79" s="5"/>
      <c r="D79" s="102"/>
      <c r="E79" s="104"/>
      <c r="F79" s="17"/>
      <c r="G79" s="73">
        <v>0</v>
      </c>
      <c r="H79" s="6"/>
      <c r="I79" s="6">
        <v>99978555</v>
      </c>
      <c r="J79" s="6"/>
      <c r="K79" s="6">
        <v>0</v>
      </c>
      <c r="L79" s="6"/>
      <c r="M79" s="6">
        <v>0</v>
      </c>
    </row>
    <row r="80" spans="1:13" ht="21.75" customHeight="1" x14ac:dyDescent="0.4">
      <c r="A80" s="5" t="s">
        <v>177</v>
      </c>
      <c r="B80" s="17"/>
      <c r="C80" s="5"/>
      <c r="D80" s="102"/>
      <c r="E80" s="102"/>
      <c r="F80" s="17"/>
      <c r="G80" s="22">
        <v>-771171435</v>
      </c>
      <c r="H80" s="6"/>
      <c r="I80" s="22">
        <v>-1838118154</v>
      </c>
      <c r="J80" s="6"/>
      <c r="K80" s="22">
        <v>-35474262</v>
      </c>
      <c r="L80" s="6"/>
      <c r="M80" s="22">
        <v>-43381096</v>
      </c>
    </row>
    <row r="81" spans="1:13" ht="21.75" customHeight="1" x14ac:dyDescent="0.4">
      <c r="A81" s="52" t="s">
        <v>178</v>
      </c>
      <c r="B81" s="17"/>
      <c r="C81" s="5"/>
      <c r="D81" s="102"/>
      <c r="E81" s="102"/>
      <c r="F81" s="17"/>
      <c r="G81" s="22">
        <v>0</v>
      </c>
      <c r="H81" s="6"/>
      <c r="I81" s="22">
        <v>-1274710</v>
      </c>
      <c r="J81" s="6"/>
      <c r="K81" s="22">
        <v>0</v>
      </c>
      <c r="L81" s="6"/>
      <c r="M81" s="22">
        <v>0</v>
      </c>
    </row>
    <row r="82" spans="1:13" ht="21.75" customHeight="1" x14ac:dyDescent="0.4">
      <c r="A82" s="5" t="s">
        <v>179</v>
      </c>
      <c r="B82" s="17"/>
      <c r="C82" s="5"/>
      <c r="D82" s="17"/>
      <c r="E82" s="17"/>
      <c r="F82" s="17"/>
      <c r="G82" s="22">
        <v>-1584656617</v>
      </c>
      <c r="H82" s="6"/>
      <c r="I82" s="22">
        <v>-1586843397</v>
      </c>
      <c r="J82" s="6"/>
      <c r="K82" s="22">
        <v>-20638553</v>
      </c>
      <c r="L82" s="6"/>
      <c r="M82" s="22">
        <v>-4101782</v>
      </c>
    </row>
    <row r="83" spans="1:13" ht="21.75" customHeight="1" x14ac:dyDescent="0.4">
      <c r="A83" s="105" t="s">
        <v>180</v>
      </c>
      <c r="B83" s="5"/>
      <c r="C83" s="5"/>
      <c r="D83" s="102"/>
      <c r="E83" s="102"/>
      <c r="F83" s="17"/>
      <c r="G83" s="6">
        <v>7866054</v>
      </c>
      <c r="H83" s="6"/>
      <c r="I83" s="6">
        <v>88444</v>
      </c>
      <c r="J83" s="17"/>
      <c r="K83" s="6">
        <v>14384</v>
      </c>
      <c r="L83" s="6"/>
      <c r="M83" s="6">
        <v>88444</v>
      </c>
    </row>
    <row r="84" spans="1:13" ht="6" customHeight="1" x14ac:dyDescent="0.4">
      <c r="A84" s="105"/>
      <c r="B84" s="5"/>
      <c r="C84" s="102"/>
      <c r="D84" s="19"/>
      <c r="E84" s="19"/>
      <c r="F84" s="17"/>
      <c r="G84" s="112"/>
      <c r="H84" s="73"/>
      <c r="I84" s="112"/>
      <c r="J84" s="17"/>
      <c r="K84" s="112"/>
      <c r="L84" s="73"/>
      <c r="M84" s="112"/>
    </row>
    <row r="85" spans="1:13" ht="21.75" customHeight="1" x14ac:dyDescent="0.4">
      <c r="A85" s="106" t="s">
        <v>181</v>
      </c>
      <c r="B85" s="102"/>
      <c r="C85" s="102"/>
      <c r="D85" s="102"/>
      <c r="E85" s="102"/>
      <c r="F85" s="17"/>
      <c r="G85" s="107">
        <f>SUM(G61:G84)</f>
        <v>-2411378729</v>
      </c>
      <c r="H85" s="73"/>
      <c r="I85" s="107">
        <f>SUM(I61:I84)</f>
        <v>-3775770443</v>
      </c>
      <c r="J85" s="17"/>
      <c r="K85" s="107">
        <f>SUM(K61:K84)</f>
        <v>-632319752</v>
      </c>
      <c r="L85" s="73"/>
      <c r="M85" s="107">
        <f>SUM(M61:M84)</f>
        <v>-2343124434</v>
      </c>
    </row>
    <row r="86" spans="1:13" ht="21.75" customHeight="1" x14ac:dyDescent="0.4">
      <c r="A86" s="106"/>
      <c r="B86" s="102"/>
      <c r="C86" s="102"/>
      <c r="D86" s="102"/>
      <c r="E86" s="102"/>
      <c r="F86" s="17"/>
      <c r="G86" s="73"/>
      <c r="H86" s="73"/>
      <c r="I86" s="73"/>
      <c r="J86" s="17"/>
      <c r="K86" s="73"/>
      <c r="L86" s="73"/>
      <c r="M86" s="73"/>
    </row>
    <row r="87" spans="1:13" ht="21.75" customHeight="1" x14ac:dyDescent="0.4">
      <c r="A87" s="106"/>
      <c r="B87" s="102"/>
      <c r="C87" s="102"/>
      <c r="D87" s="102"/>
      <c r="E87" s="102"/>
      <c r="F87" s="17"/>
      <c r="G87" s="73"/>
      <c r="H87" s="73"/>
      <c r="I87" s="73"/>
      <c r="J87" s="17"/>
      <c r="K87" s="73"/>
      <c r="L87" s="73"/>
      <c r="M87" s="73"/>
    </row>
    <row r="88" spans="1:13" ht="21.75" customHeight="1" x14ac:dyDescent="0.4">
      <c r="A88" s="106"/>
      <c r="B88" s="102"/>
      <c r="C88" s="102"/>
      <c r="D88" s="102"/>
      <c r="E88" s="102"/>
      <c r="F88" s="17"/>
      <c r="G88" s="73"/>
      <c r="H88" s="73"/>
      <c r="I88" s="73"/>
      <c r="J88" s="17"/>
      <c r="K88" s="73"/>
      <c r="L88" s="73"/>
      <c r="M88" s="73"/>
    </row>
    <row r="89" spans="1:13" ht="21.75" customHeight="1" x14ac:dyDescent="0.4">
      <c r="A89" s="106"/>
      <c r="B89" s="102"/>
      <c r="C89" s="102"/>
      <c r="D89" s="102"/>
      <c r="E89" s="102"/>
      <c r="F89" s="17"/>
      <c r="G89" s="73"/>
      <c r="H89" s="73"/>
      <c r="I89" s="73"/>
      <c r="J89" s="17"/>
      <c r="K89" s="73"/>
      <c r="L89" s="73"/>
      <c r="M89" s="73"/>
    </row>
    <row r="90" spans="1:13" ht="21.75" customHeight="1" x14ac:dyDescent="0.4">
      <c r="A90" s="106"/>
      <c r="B90" s="102"/>
      <c r="C90" s="102"/>
      <c r="D90" s="102"/>
      <c r="E90" s="102"/>
      <c r="F90" s="17"/>
      <c r="G90" s="73"/>
      <c r="H90" s="73"/>
      <c r="I90" s="73"/>
      <c r="J90" s="17"/>
      <c r="K90" s="73"/>
      <c r="L90" s="73"/>
      <c r="M90" s="73"/>
    </row>
    <row r="91" spans="1:13" ht="21.75" customHeight="1" x14ac:dyDescent="0.4">
      <c r="A91" s="106"/>
      <c r="B91" s="102"/>
      <c r="C91" s="102"/>
      <c r="D91" s="102"/>
      <c r="E91" s="102"/>
      <c r="F91" s="17"/>
      <c r="G91" s="73"/>
      <c r="H91" s="73"/>
      <c r="I91" s="73"/>
      <c r="J91" s="17"/>
      <c r="K91" s="73"/>
      <c r="L91" s="73"/>
      <c r="M91" s="73"/>
    </row>
    <row r="92" spans="1:13" ht="21.75" customHeight="1" x14ac:dyDescent="0.4">
      <c r="A92" s="106"/>
      <c r="B92" s="102"/>
      <c r="C92" s="102"/>
      <c r="D92" s="102"/>
      <c r="E92" s="102"/>
      <c r="F92" s="17"/>
      <c r="G92" s="73"/>
      <c r="H92" s="73"/>
      <c r="I92" s="73"/>
      <c r="J92" s="17"/>
      <c r="K92" s="73"/>
      <c r="L92" s="73"/>
      <c r="M92" s="73"/>
    </row>
    <row r="93" spans="1:13" ht="21.75" customHeight="1" x14ac:dyDescent="0.4">
      <c r="A93" s="106"/>
      <c r="B93" s="102"/>
      <c r="C93" s="102"/>
      <c r="D93" s="102"/>
      <c r="E93" s="102"/>
      <c r="F93" s="17"/>
      <c r="G93" s="73"/>
      <c r="H93" s="73"/>
      <c r="I93" s="73"/>
      <c r="J93" s="17"/>
      <c r="K93" s="73"/>
      <c r="L93" s="73"/>
      <c r="M93" s="73"/>
    </row>
    <row r="94" spans="1:13" ht="21.75" customHeight="1" x14ac:dyDescent="0.4">
      <c r="A94" s="106"/>
      <c r="B94" s="102"/>
      <c r="C94" s="102"/>
      <c r="D94" s="102"/>
      <c r="E94" s="102"/>
      <c r="F94" s="17"/>
      <c r="G94" s="73"/>
      <c r="H94" s="73"/>
      <c r="I94" s="73"/>
      <c r="J94" s="17"/>
      <c r="K94" s="73"/>
      <c r="L94" s="73"/>
      <c r="M94" s="73"/>
    </row>
    <row r="95" spans="1:13" ht="15" customHeight="1" x14ac:dyDescent="0.4">
      <c r="A95" s="106"/>
      <c r="B95" s="102"/>
      <c r="C95" s="102"/>
      <c r="D95" s="102"/>
      <c r="E95" s="102"/>
      <c r="F95" s="17"/>
      <c r="G95" s="73"/>
      <c r="H95" s="73"/>
      <c r="I95" s="73"/>
      <c r="J95" s="17"/>
      <c r="K95" s="73"/>
      <c r="L95" s="73"/>
      <c r="M95" s="73"/>
    </row>
    <row r="96" spans="1:13" ht="16.5" customHeight="1" x14ac:dyDescent="0.4">
      <c r="A96" s="106"/>
      <c r="B96" s="102"/>
      <c r="C96" s="102"/>
      <c r="D96" s="102"/>
      <c r="E96" s="102"/>
      <c r="F96" s="17"/>
      <c r="G96" s="73"/>
      <c r="H96" s="73"/>
      <c r="I96" s="73"/>
      <c r="J96" s="17"/>
      <c r="K96" s="73"/>
      <c r="L96" s="73"/>
      <c r="M96" s="73"/>
    </row>
    <row r="97" spans="1:13" ht="21.95" customHeight="1" x14ac:dyDescent="0.4">
      <c r="A97" s="26" t="s">
        <v>231</v>
      </c>
      <c r="B97" s="9"/>
      <c r="C97" s="9"/>
      <c r="D97" s="9"/>
      <c r="E97" s="9"/>
      <c r="F97" s="9"/>
      <c r="G97" s="10"/>
      <c r="H97" s="10"/>
      <c r="I97" s="10"/>
      <c r="J97" s="10"/>
      <c r="K97" s="10"/>
      <c r="L97" s="10"/>
      <c r="M97" s="10"/>
    </row>
    <row r="98" spans="1:13" ht="21.75" customHeight="1" x14ac:dyDescent="0.4">
      <c r="A98" s="4" t="s">
        <v>0</v>
      </c>
      <c r="B98" s="5"/>
      <c r="C98" s="5"/>
      <c r="D98" s="5"/>
      <c r="E98" s="5"/>
      <c r="F98" s="5"/>
      <c r="G98" s="6"/>
      <c r="H98" s="6"/>
      <c r="I98" s="6"/>
      <c r="J98" s="6"/>
      <c r="K98" s="6"/>
      <c r="L98" s="6"/>
      <c r="M98" s="6"/>
    </row>
    <row r="99" spans="1:13" ht="21.75" customHeight="1" x14ac:dyDescent="0.4">
      <c r="A99" s="4" t="s">
        <v>149</v>
      </c>
      <c r="B99" s="5"/>
      <c r="C99" s="5"/>
      <c r="D99" s="5"/>
      <c r="E99" s="5"/>
      <c r="F99" s="5"/>
      <c r="G99" s="6"/>
      <c r="H99" s="6"/>
      <c r="I99" s="6"/>
      <c r="J99" s="6"/>
      <c r="K99" s="6"/>
      <c r="L99" s="6"/>
      <c r="M99" s="6"/>
    </row>
    <row r="100" spans="1:13" ht="21.75" customHeight="1" x14ac:dyDescent="0.4">
      <c r="A100" s="8" t="str">
        <f>+A3</f>
        <v>สำหรับรอบระยะเวลาเก้าเดือนสิ้นสุดวันที่ 30 กันยายน พ.ศ. 2568</v>
      </c>
      <c r="B100" s="9"/>
      <c r="C100" s="9"/>
      <c r="D100" s="9"/>
      <c r="E100" s="9"/>
      <c r="F100" s="9"/>
      <c r="G100" s="10"/>
      <c r="H100" s="10"/>
      <c r="I100" s="10"/>
      <c r="J100" s="10"/>
      <c r="K100" s="10"/>
      <c r="L100" s="10"/>
      <c r="M100" s="10"/>
    </row>
    <row r="101" spans="1:13" ht="18.95" customHeight="1" x14ac:dyDescent="0.4">
      <c r="A101" s="5"/>
      <c r="B101" s="5"/>
      <c r="C101" s="5"/>
      <c r="D101" s="5"/>
      <c r="E101" s="5"/>
      <c r="F101" s="5"/>
      <c r="G101" s="6"/>
      <c r="H101" s="6"/>
      <c r="I101" s="6"/>
      <c r="J101" s="6"/>
      <c r="K101" s="6"/>
      <c r="L101" s="6"/>
      <c r="M101" s="6"/>
    </row>
    <row r="102" spans="1:13" ht="18.95" customHeight="1" x14ac:dyDescent="0.4">
      <c r="A102" s="5"/>
      <c r="B102" s="5"/>
      <c r="C102" s="5"/>
      <c r="D102" s="5"/>
      <c r="E102" s="5"/>
      <c r="F102" s="5"/>
      <c r="G102" s="119" t="s">
        <v>2</v>
      </c>
      <c r="H102" s="120"/>
      <c r="I102" s="120"/>
      <c r="J102" s="6"/>
      <c r="K102" s="119" t="s">
        <v>3</v>
      </c>
      <c r="L102" s="120"/>
      <c r="M102" s="120"/>
    </row>
    <row r="103" spans="1:13" ht="18.95" customHeight="1" x14ac:dyDescent="0.4">
      <c r="A103" s="5"/>
      <c r="B103" s="5"/>
      <c r="C103" s="5"/>
      <c r="D103" s="5"/>
      <c r="E103" s="5"/>
      <c r="F103" s="5"/>
      <c r="G103" s="14" t="s">
        <v>82</v>
      </c>
      <c r="H103" s="101"/>
      <c r="I103" s="14" t="s">
        <v>7</v>
      </c>
      <c r="J103" s="14"/>
      <c r="K103" s="14" t="s">
        <v>82</v>
      </c>
      <c r="L103" s="101"/>
      <c r="M103" s="14" t="s">
        <v>7</v>
      </c>
    </row>
    <row r="104" spans="1:13" ht="18.95" customHeight="1" x14ac:dyDescent="0.4">
      <c r="A104" s="4"/>
      <c r="B104" s="5"/>
      <c r="C104" s="17"/>
      <c r="D104" s="17"/>
      <c r="E104" s="20" t="s">
        <v>8</v>
      </c>
      <c r="F104" s="19"/>
      <c r="G104" s="20" t="s">
        <v>9</v>
      </c>
      <c r="H104" s="14"/>
      <c r="I104" s="20" t="s">
        <v>9</v>
      </c>
      <c r="J104" s="14"/>
      <c r="K104" s="20" t="s">
        <v>9</v>
      </c>
      <c r="L104" s="14"/>
      <c r="M104" s="20" t="s">
        <v>9</v>
      </c>
    </row>
    <row r="105" spans="1:13" ht="18.95" customHeight="1" x14ac:dyDescent="0.4">
      <c r="A105" s="106"/>
      <c r="B105" s="102"/>
      <c r="C105" s="102"/>
      <c r="D105" s="102"/>
      <c r="E105" s="102"/>
      <c r="F105" s="17"/>
      <c r="G105" s="73"/>
      <c r="H105" s="73"/>
      <c r="I105" s="73"/>
      <c r="J105" s="17"/>
      <c r="K105" s="73"/>
      <c r="L105" s="73"/>
      <c r="M105" s="73"/>
    </row>
    <row r="106" spans="1:13" ht="18.95" customHeight="1" x14ac:dyDescent="0.4">
      <c r="A106" s="4" t="s">
        <v>182</v>
      </c>
      <c r="B106" s="17"/>
      <c r="C106" s="102"/>
      <c r="D106" s="102"/>
      <c r="E106" s="102"/>
      <c r="F106" s="5"/>
      <c r="G106" s="6"/>
      <c r="H106" s="6"/>
      <c r="I106" s="6"/>
      <c r="J106" s="5"/>
      <c r="K106" s="6"/>
      <c r="L106" s="6"/>
      <c r="M106" s="6"/>
    </row>
    <row r="107" spans="1:13" ht="18.95" customHeight="1" x14ac:dyDescent="0.4">
      <c r="A107" s="52" t="s">
        <v>183</v>
      </c>
      <c r="B107" s="102"/>
      <c r="C107" s="102"/>
      <c r="D107" s="102"/>
      <c r="E107" s="19">
        <v>13</v>
      </c>
      <c r="F107" s="5"/>
      <c r="G107" s="6">
        <v>2400000000</v>
      </c>
      <c r="H107" s="6"/>
      <c r="I107" s="6">
        <v>5610000000</v>
      </c>
      <c r="J107" s="5"/>
      <c r="K107" s="6">
        <v>0</v>
      </c>
      <c r="L107" s="6"/>
      <c r="M107" s="6">
        <v>2310000000</v>
      </c>
    </row>
    <row r="108" spans="1:13" ht="18.95" customHeight="1" x14ac:dyDescent="0.4">
      <c r="A108" s="52" t="s">
        <v>184</v>
      </c>
      <c r="B108" s="102"/>
      <c r="C108" s="5"/>
      <c r="D108" s="17"/>
      <c r="E108" s="19">
        <v>13</v>
      </c>
      <c r="F108" s="5"/>
      <c r="G108" s="6">
        <v>-3300000000</v>
      </c>
      <c r="H108" s="6"/>
      <c r="I108" s="6">
        <v>-7210000000</v>
      </c>
      <c r="J108" s="6"/>
      <c r="K108" s="6">
        <v>-100000000</v>
      </c>
      <c r="L108" s="6"/>
      <c r="M108" s="6">
        <v>-2260000000</v>
      </c>
    </row>
    <row r="109" spans="1:13" ht="18.95" customHeight="1" x14ac:dyDescent="0.4">
      <c r="A109" s="52" t="s">
        <v>245</v>
      </c>
      <c r="B109" s="102"/>
      <c r="C109" s="5"/>
      <c r="D109" s="17"/>
      <c r="E109" s="19"/>
      <c r="F109" s="5"/>
      <c r="G109" s="6">
        <v>0</v>
      </c>
      <c r="H109" s="6"/>
      <c r="I109" s="6">
        <v>-19255277</v>
      </c>
      <c r="J109" s="6"/>
      <c r="K109" s="6">
        <v>0</v>
      </c>
      <c r="L109" s="6"/>
      <c r="M109" s="6">
        <v>-19255277</v>
      </c>
    </row>
    <row r="110" spans="1:13" ht="18.95" customHeight="1" x14ac:dyDescent="0.4">
      <c r="A110" s="52" t="s">
        <v>226</v>
      </c>
      <c r="B110" s="102"/>
      <c r="C110" s="5"/>
      <c r="D110" s="17"/>
      <c r="E110" s="19">
        <v>17</v>
      </c>
      <c r="F110" s="5"/>
      <c r="G110" s="6">
        <v>0</v>
      </c>
      <c r="H110" s="6"/>
      <c r="I110" s="6">
        <v>0</v>
      </c>
      <c r="J110" s="6"/>
      <c r="K110" s="6">
        <v>-10500000</v>
      </c>
      <c r="L110" s="6"/>
      <c r="M110" s="6">
        <v>-108000000</v>
      </c>
    </row>
    <row r="111" spans="1:13" ht="18.95" customHeight="1" x14ac:dyDescent="0.4">
      <c r="A111" s="52" t="s">
        <v>185</v>
      </c>
      <c r="B111" s="5"/>
      <c r="C111" s="5"/>
      <c r="D111" s="102"/>
      <c r="E111" s="19">
        <v>13</v>
      </c>
      <c r="F111" s="5"/>
      <c r="G111" s="6">
        <v>1268897000</v>
      </c>
      <c r="H111" s="6"/>
      <c r="I111" s="6">
        <v>5713641944</v>
      </c>
      <c r="J111" s="5"/>
      <c r="K111" s="6">
        <v>168897000</v>
      </c>
      <c r="L111" s="6"/>
      <c r="M111" s="6">
        <v>0</v>
      </c>
    </row>
    <row r="112" spans="1:13" ht="18.95" customHeight="1" x14ac:dyDescent="0.4">
      <c r="A112" s="52" t="s">
        <v>186</v>
      </c>
      <c r="B112" s="5"/>
      <c r="C112" s="5"/>
      <c r="D112" s="102"/>
      <c r="E112" s="19">
        <v>13</v>
      </c>
      <c r="F112" s="5"/>
      <c r="G112" s="6">
        <v>-1410000000</v>
      </c>
      <c r="H112" s="6"/>
      <c r="I112" s="6">
        <v>-770000000</v>
      </c>
      <c r="J112" s="5"/>
      <c r="K112" s="6">
        <v>-170000000</v>
      </c>
      <c r="L112" s="6"/>
      <c r="M112" s="6">
        <v>-170000000</v>
      </c>
    </row>
    <row r="113" spans="1:13" ht="18.95" customHeight="1" x14ac:dyDescent="0.4">
      <c r="A113" s="52" t="s">
        <v>187</v>
      </c>
      <c r="B113" s="5"/>
      <c r="C113" s="5"/>
      <c r="D113" s="102"/>
      <c r="E113" s="19">
        <v>13</v>
      </c>
      <c r="F113" s="5"/>
      <c r="G113" s="6">
        <v>-18300000</v>
      </c>
      <c r="H113" s="6"/>
      <c r="I113" s="6">
        <v>-5613642</v>
      </c>
      <c r="J113" s="5"/>
      <c r="K113" s="6">
        <v>-15000000</v>
      </c>
      <c r="L113" s="6"/>
      <c r="M113" s="6">
        <v>0</v>
      </c>
    </row>
    <row r="114" spans="1:13" ht="18.95" customHeight="1" x14ac:dyDescent="0.4">
      <c r="A114" s="52" t="s">
        <v>188</v>
      </c>
      <c r="B114" s="5"/>
      <c r="C114" s="5"/>
      <c r="D114" s="102"/>
      <c r="E114" s="19">
        <v>13</v>
      </c>
      <c r="F114" s="5"/>
      <c r="G114" s="6">
        <v>7000998404</v>
      </c>
      <c r="H114" s="6"/>
      <c r="I114" s="6">
        <v>9196746529</v>
      </c>
      <c r="J114" s="5"/>
      <c r="K114" s="6">
        <v>3691461480</v>
      </c>
      <c r="L114" s="6"/>
      <c r="M114" s="6">
        <v>6808713150</v>
      </c>
    </row>
    <row r="115" spans="1:13" ht="18.95" customHeight="1" x14ac:dyDescent="0.4">
      <c r="A115" s="52" t="s">
        <v>190</v>
      </c>
      <c r="B115" s="5"/>
      <c r="C115" s="5"/>
      <c r="D115" s="102"/>
      <c r="E115" s="19">
        <v>13</v>
      </c>
      <c r="F115" s="5"/>
      <c r="G115" s="6">
        <v>-6120000000</v>
      </c>
      <c r="H115" s="6"/>
      <c r="I115" s="6">
        <v>-5750000000</v>
      </c>
      <c r="K115" s="6">
        <v>-3000000000</v>
      </c>
      <c r="M115" s="6">
        <v>-4450000000</v>
      </c>
    </row>
    <row r="116" spans="1:13" ht="18.95" customHeight="1" x14ac:dyDescent="0.4">
      <c r="A116" s="52" t="s">
        <v>189</v>
      </c>
      <c r="B116" s="5"/>
      <c r="C116" s="5"/>
      <c r="D116" s="102"/>
      <c r="E116" s="19">
        <v>13</v>
      </c>
      <c r="F116" s="5"/>
      <c r="G116" s="6">
        <v>-8086256</v>
      </c>
      <c r="H116" s="6"/>
      <c r="I116" s="6">
        <v>-10318509</v>
      </c>
      <c r="J116" s="5"/>
      <c r="K116" s="6">
        <v>-4025256</v>
      </c>
      <c r="L116" s="6"/>
      <c r="M116" s="6">
        <v>-7369509</v>
      </c>
    </row>
    <row r="117" spans="1:13" ht="18.95" customHeight="1" x14ac:dyDescent="0.4">
      <c r="A117" s="52" t="s">
        <v>191</v>
      </c>
      <c r="B117" s="5"/>
      <c r="C117" s="5"/>
      <c r="E117" s="17"/>
      <c r="F117" s="5"/>
      <c r="G117" s="6">
        <v>-12440087</v>
      </c>
      <c r="H117" s="6"/>
      <c r="I117" s="6">
        <v>-12790507</v>
      </c>
      <c r="J117" s="5"/>
      <c r="K117" s="6">
        <v>-925982</v>
      </c>
      <c r="L117" s="6"/>
      <c r="M117" s="6">
        <v>-1717970</v>
      </c>
    </row>
    <row r="118" spans="1:13" ht="18.95" customHeight="1" x14ac:dyDescent="0.4">
      <c r="A118" s="52" t="s">
        <v>224</v>
      </c>
      <c r="B118" s="5"/>
      <c r="C118" s="5"/>
      <c r="E118" s="19">
        <v>15</v>
      </c>
      <c r="F118" s="5"/>
      <c r="G118" s="6">
        <v>-1848891522</v>
      </c>
      <c r="H118" s="6"/>
      <c r="I118" s="6">
        <v>-1748689381</v>
      </c>
      <c r="J118" s="5"/>
      <c r="K118" s="6">
        <v>-1848891522</v>
      </c>
      <c r="L118" s="6"/>
      <c r="M118" s="6">
        <v>-1748689381</v>
      </c>
    </row>
    <row r="119" spans="1:13" ht="18.95" customHeight="1" x14ac:dyDescent="0.4">
      <c r="A119" s="105" t="s">
        <v>210</v>
      </c>
      <c r="B119" s="52"/>
      <c r="C119" s="5"/>
      <c r="D119" s="102"/>
      <c r="E119" s="19"/>
      <c r="F119" s="5"/>
      <c r="G119" s="113">
        <v>-312030643</v>
      </c>
      <c r="H119" s="103"/>
      <c r="I119" s="113">
        <v>-379027169</v>
      </c>
      <c r="J119" s="17"/>
      <c r="K119" s="113">
        <v>0</v>
      </c>
      <c r="L119" s="103"/>
      <c r="M119" s="113">
        <v>0</v>
      </c>
    </row>
    <row r="120" spans="1:13" ht="6" customHeight="1" x14ac:dyDescent="0.4">
      <c r="A120" s="4"/>
      <c r="B120" s="5"/>
      <c r="C120" s="5"/>
      <c r="D120" s="17"/>
      <c r="E120" s="17"/>
      <c r="F120" s="5"/>
      <c r="G120" s="114"/>
      <c r="H120" s="6"/>
      <c r="I120" s="114"/>
      <c r="J120" s="5"/>
      <c r="K120" s="114"/>
      <c r="L120" s="6"/>
      <c r="M120" s="114"/>
    </row>
    <row r="121" spans="1:13" ht="18.95" customHeight="1" x14ac:dyDescent="0.4">
      <c r="A121" s="106" t="s">
        <v>232</v>
      </c>
      <c r="B121" s="5"/>
      <c r="C121" s="102"/>
      <c r="D121" s="102"/>
      <c r="E121" s="102"/>
      <c r="F121" s="5"/>
      <c r="G121" s="107">
        <f>SUM(G107:G119)</f>
        <v>-2359853104</v>
      </c>
      <c r="H121" s="73"/>
      <c r="I121" s="107">
        <f>SUM(I107:I119)</f>
        <v>4614693988</v>
      </c>
      <c r="J121" s="5"/>
      <c r="K121" s="107">
        <f>SUM(K107:K119)</f>
        <v>-1288984280</v>
      </c>
      <c r="L121" s="73"/>
      <c r="M121" s="107">
        <f>SUM(M107:M119)</f>
        <v>353681013</v>
      </c>
    </row>
    <row r="122" spans="1:13" ht="18.95" customHeight="1" x14ac:dyDescent="0.4">
      <c r="A122" s="4"/>
      <c r="B122" s="5"/>
      <c r="C122" s="5"/>
      <c r="D122" s="17"/>
      <c r="E122" s="17"/>
      <c r="F122" s="5"/>
      <c r="G122" s="114"/>
      <c r="H122" s="6"/>
      <c r="I122" s="114"/>
      <c r="J122" s="5"/>
      <c r="K122" s="114"/>
      <c r="L122" s="6"/>
      <c r="M122" s="114"/>
    </row>
    <row r="123" spans="1:13" ht="18.95" customHeight="1" x14ac:dyDescent="0.4">
      <c r="A123" s="4" t="s">
        <v>206</v>
      </c>
      <c r="B123" s="17"/>
      <c r="C123" s="5"/>
      <c r="D123" s="17"/>
      <c r="E123" s="17"/>
      <c r="F123" s="5"/>
      <c r="G123" s="6">
        <f>SUM(G121,G85,G49)</f>
        <v>-3482783389</v>
      </c>
      <c r="H123" s="6"/>
      <c r="I123" s="6">
        <f>SUM(I121,I85,I49)</f>
        <v>-1715442260</v>
      </c>
      <c r="J123" s="5"/>
      <c r="K123" s="6">
        <f>SUM(K121,K85,K49)</f>
        <v>169276955.91173124</v>
      </c>
      <c r="L123" s="6"/>
      <c r="M123" s="6">
        <f>SUM(M121,M85,M49)</f>
        <v>-847089349</v>
      </c>
    </row>
    <row r="124" spans="1:13" ht="18.95" customHeight="1" x14ac:dyDescent="0.4">
      <c r="A124" s="5" t="s">
        <v>192</v>
      </c>
      <c r="B124" s="5"/>
      <c r="C124" s="5"/>
      <c r="D124" s="17"/>
      <c r="E124" s="17"/>
      <c r="F124" s="5"/>
      <c r="G124" s="6">
        <v>8176117770</v>
      </c>
      <c r="H124" s="6"/>
      <c r="I124" s="6">
        <v>6449893366</v>
      </c>
      <c r="J124" s="5"/>
      <c r="K124" s="6">
        <v>1668904102</v>
      </c>
      <c r="L124" s="6"/>
      <c r="M124" s="6">
        <v>1011278948</v>
      </c>
    </row>
    <row r="125" spans="1:13" ht="18.95" customHeight="1" x14ac:dyDescent="0.4">
      <c r="A125" s="52" t="s">
        <v>193</v>
      </c>
      <c r="B125" s="5"/>
      <c r="C125" s="5"/>
      <c r="D125" s="17"/>
      <c r="E125" s="17"/>
      <c r="F125" s="5"/>
      <c r="G125" s="6"/>
      <c r="H125" s="6"/>
      <c r="I125" s="6"/>
      <c r="J125" s="5"/>
      <c r="K125" s="6"/>
      <c r="L125" s="6"/>
      <c r="M125" s="6"/>
    </row>
    <row r="126" spans="1:13" ht="18.95" customHeight="1" x14ac:dyDescent="0.4">
      <c r="A126" s="52"/>
      <c r="B126" s="52" t="s">
        <v>194</v>
      </c>
      <c r="C126" s="5"/>
      <c r="D126" s="17"/>
      <c r="E126" s="17"/>
      <c r="F126" s="5"/>
      <c r="G126" s="10">
        <v>-10495299</v>
      </c>
      <c r="H126" s="6"/>
      <c r="I126" s="10">
        <v>-8436816</v>
      </c>
      <c r="J126" s="5"/>
      <c r="K126" s="10">
        <v>0</v>
      </c>
      <c r="L126" s="6"/>
      <c r="M126" s="10">
        <v>0</v>
      </c>
    </row>
    <row r="127" spans="1:13" ht="6" customHeight="1" x14ac:dyDescent="0.4">
      <c r="A127" s="52"/>
      <c r="B127" s="52"/>
      <c r="C127" s="5"/>
      <c r="D127" s="17"/>
      <c r="E127" s="17"/>
      <c r="F127" s="5"/>
      <c r="G127" s="6"/>
      <c r="H127" s="6"/>
      <c r="I127" s="6"/>
      <c r="J127" s="5"/>
      <c r="K127" s="6"/>
      <c r="L127" s="6"/>
      <c r="M127" s="6"/>
    </row>
    <row r="128" spans="1:13" ht="18.95" customHeight="1" thickBot="1" x14ac:dyDescent="0.45">
      <c r="A128" s="97" t="s">
        <v>195</v>
      </c>
      <c r="B128" s="5"/>
      <c r="C128" s="5"/>
      <c r="D128" s="17"/>
      <c r="E128" s="17"/>
      <c r="F128" s="5"/>
      <c r="G128" s="24">
        <f>SUM(G123:G126)</f>
        <v>4682839082</v>
      </c>
      <c r="H128" s="6"/>
      <c r="I128" s="24">
        <f>SUM(I123:I126)</f>
        <v>4726014290</v>
      </c>
      <c r="J128" s="5"/>
      <c r="K128" s="24">
        <f>SUM(K123:K126)</f>
        <v>1838181057.9117312</v>
      </c>
      <c r="L128" s="6"/>
      <c r="M128" s="24">
        <f>SUM(M123:M126)</f>
        <v>164189599</v>
      </c>
    </row>
    <row r="129" spans="1:13" ht="18.95" customHeight="1" thickTop="1" x14ac:dyDescent="0.4">
      <c r="A129" s="97"/>
      <c r="B129" s="5"/>
      <c r="C129" s="5"/>
      <c r="D129" s="17"/>
      <c r="E129" s="17"/>
      <c r="F129" s="5"/>
      <c r="G129" s="6"/>
      <c r="H129" s="6"/>
      <c r="I129" s="6"/>
      <c r="J129" s="5"/>
      <c r="K129" s="6"/>
      <c r="L129" s="6"/>
      <c r="M129" s="6"/>
    </row>
    <row r="130" spans="1:13" ht="18.95" customHeight="1" x14ac:dyDescent="0.4">
      <c r="A130" s="97" t="s">
        <v>196</v>
      </c>
      <c r="B130" s="17"/>
      <c r="C130" s="52"/>
      <c r="D130" s="52"/>
      <c r="E130" s="52"/>
      <c r="F130" s="53"/>
      <c r="G130" s="54"/>
      <c r="H130" s="53"/>
      <c r="I130" s="54"/>
      <c r="J130" s="53"/>
      <c r="K130" s="54"/>
      <c r="L130" s="53"/>
      <c r="M130" s="54"/>
    </row>
    <row r="131" spans="1:13" ht="6" customHeight="1" x14ac:dyDescent="0.4">
      <c r="A131" s="5"/>
      <c r="B131" s="52"/>
      <c r="C131" s="5"/>
      <c r="D131" s="17"/>
      <c r="E131" s="17"/>
      <c r="F131" s="5"/>
      <c r="G131" s="6"/>
      <c r="H131" s="6"/>
      <c r="I131" s="6"/>
      <c r="J131" s="5"/>
      <c r="K131" s="6"/>
      <c r="L131" s="6"/>
      <c r="M131" s="6"/>
    </row>
    <row r="132" spans="1:13" ht="18.95" customHeight="1" x14ac:dyDescent="0.4">
      <c r="A132" s="52" t="s">
        <v>197</v>
      </c>
      <c r="B132" s="17"/>
      <c r="C132" s="52"/>
      <c r="D132" s="52"/>
      <c r="E132" s="52"/>
      <c r="F132" s="53"/>
      <c r="G132" s="54">
        <v>615250908</v>
      </c>
      <c r="H132" s="53"/>
      <c r="I132" s="54">
        <v>501768770</v>
      </c>
      <c r="J132" s="53"/>
      <c r="K132" s="54">
        <v>9275027</v>
      </c>
      <c r="L132" s="53"/>
      <c r="M132" s="54">
        <v>41928646</v>
      </c>
    </row>
    <row r="133" spans="1:13" ht="18.95" customHeight="1" x14ac:dyDescent="0.4">
      <c r="A133" s="52" t="s">
        <v>198</v>
      </c>
      <c r="B133" s="17"/>
      <c r="C133" s="52"/>
      <c r="D133" s="52"/>
      <c r="E133" s="52"/>
      <c r="F133" s="53"/>
      <c r="G133" s="54">
        <v>344885688</v>
      </c>
      <c r="H133" s="53"/>
      <c r="I133" s="54">
        <v>818881369</v>
      </c>
      <c r="J133" s="53"/>
      <c r="K133" s="54">
        <v>0</v>
      </c>
      <c r="L133" s="53"/>
      <c r="M133" s="54">
        <v>0</v>
      </c>
    </row>
    <row r="134" spans="1:13" ht="18.95" customHeight="1" x14ac:dyDescent="0.4">
      <c r="A134" s="52" t="s">
        <v>211</v>
      </c>
      <c r="B134" s="17"/>
      <c r="C134" s="52"/>
      <c r="D134" s="52"/>
      <c r="E134" s="55">
        <v>12</v>
      </c>
      <c r="F134" s="53"/>
      <c r="G134" s="54">
        <v>7940235</v>
      </c>
      <c r="H134" s="53"/>
      <c r="I134" s="54">
        <v>354648881</v>
      </c>
      <c r="J134" s="53"/>
      <c r="K134" s="56">
        <v>7940235.2959342459</v>
      </c>
      <c r="L134" s="53"/>
      <c r="M134" s="54">
        <v>0</v>
      </c>
    </row>
    <row r="135" spans="1:13" ht="18.95" customHeight="1" x14ac:dyDescent="0.4">
      <c r="A135" s="52" t="s">
        <v>229</v>
      </c>
      <c r="B135" s="17"/>
      <c r="C135" s="52"/>
      <c r="D135" s="52"/>
      <c r="E135" s="55"/>
      <c r="F135" s="53"/>
      <c r="G135" s="54"/>
      <c r="H135" s="53"/>
      <c r="I135" s="54"/>
      <c r="J135" s="53"/>
      <c r="K135" s="56"/>
      <c r="L135" s="53"/>
      <c r="M135" s="54"/>
    </row>
    <row r="136" spans="1:13" ht="18.95" customHeight="1" x14ac:dyDescent="0.4">
      <c r="A136" s="52"/>
      <c r="B136" s="5" t="s">
        <v>228</v>
      </c>
      <c r="C136" s="52"/>
      <c r="D136" s="52"/>
      <c r="E136" s="55">
        <v>12</v>
      </c>
      <c r="F136" s="53"/>
      <c r="G136" s="54">
        <v>89362034</v>
      </c>
      <c r="H136" s="53"/>
      <c r="I136" s="54">
        <v>0</v>
      </c>
      <c r="J136" s="53"/>
      <c r="K136" s="56">
        <v>16750969.792144872</v>
      </c>
      <c r="L136" s="53"/>
      <c r="M136" s="54">
        <v>0</v>
      </c>
    </row>
    <row r="137" spans="1:13" ht="18.95" customHeight="1" x14ac:dyDescent="0.4">
      <c r="A137" s="52" t="s">
        <v>233</v>
      </c>
      <c r="B137" s="17"/>
      <c r="C137" s="52"/>
      <c r="D137" s="52"/>
      <c r="E137" s="55"/>
      <c r="F137" s="53"/>
      <c r="G137" s="54"/>
      <c r="H137" s="53"/>
      <c r="I137" s="54"/>
      <c r="J137" s="53"/>
      <c r="K137" s="56"/>
      <c r="L137" s="53"/>
      <c r="M137" s="54"/>
    </row>
    <row r="138" spans="1:13" ht="18.95" customHeight="1" x14ac:dyDescent="0.4">
      <c r="A138" s="52"/>
      <c r="B138" s="5" t="s">
        <v>234</v>
      </c>
      <c r="C138" s="52"/>
      <c r="D138" s="52"/>
      <c r="E138" s="55">
        <v>7</v>
      </c>
      <c r="F138" s="53"/>
      <c r="G138" s="54">
        <v>4013142</v>
      </c>
      <c r="H138" s="53"/>
      <c r="I138" s="54">
        <v>0</v>
      </c>
      <c r="J138" s="53"/>
      <c r="K138" s="54">
        <v>0</v>
      </c>
      <c r="L138" s="53"/>
      <c r="M138" s="54">
        <v>0</v>
      </c>
    </row>
    <row r="139" spans="1:13" ht="18.95" customHeight="1" x14ac:dyDescent="0.4">
      <c r="A139" s="52" t="s">
        <v>57</v>
      </c>
      <c r="B139" s="5"/>
      <c r="C139" s="52"/>
      <c r="D139" s="52"/>
      <c r="E139" s="55"/>
      <c r="F139" s="53"/>
      <c r="G139" s="54">
        <v>0</v>
      </c>
      <c r="H139" s="53"/>
      <c r="I139" s="56">
        <v>65795525</v>
      </c>
      <c r="J139" s="53"/>
      <c r="K139" s="56">
        <v>0</v>
      </c>
      <c r="L139" s="53"/>
      <c r="M139" s="56">
        <v>0</v>
      </c>
    </row>
    <row r="140" spans="1:13" ht="18.95" customHeight="1" x14ac:dyDescent="0.4">
      <c r="A140" s="5" t="s">
        <v>227</v>
      </c>
      <c r="B140" s="5"/>
      <c r="C140" s="52"/>
      <c r="D140" s="52"/>
      <c r="E140" s="55"/>
      <c r="F140" s="53"/>
      <c r="G140" s="54">
        <v>35613844</v>
      </c>
      <c r="H140" s="53"/>
      <c r="I140" s="56">
        <v>3407508</v>
      </c>
      <c r="J140" s="53"/>
      <c r="K140" s="56">
        <v>0</v>
      </c>
      <c r="L140" s="53"/>
      <c r="M140" s="56">
        <v>0</v>
      </c>
    </row>
    <row r="141" spans="1:13" ht="18.95" customHeight="1" x14ac:dyDescent="0.4">
      <c r="A141" s="5" t="s">
        <v>199</v>
      </c>
      <c r="B141" s="5"/>
      <c r="C141" s="5"/>
      <c r="D141" s="5"/>
      <c r="E141" s="5"/>
      <c r="F141" s="5"/>
      <c r="G141" s="56">
        <v>31673009</v>
      </c>
      <c r="H141" s="57"/>
      <c r="I141" s="56">
        <v>30560018</v>
      </c>
      <c r="J141" s="57"/>
      <c r="K141" s="56">
        <v>0</v>
      </c>
      <c r="L141" s="57"/>
      <c r="M141" s="56">
        <v>0</v>
      </c>
    </row>
    <row r="142" spans="1:13" ht="18.95" customHeight="1" x14ac:dyDescent="0.4">
      <c r="A142" s="5" t="s">
        <v>246</v>
      </c>
      <c r="B142" s="5"/>
      <c r="C142" s="5"/>
      <c r="D142" s="5"/>
      <c r="E142" s="5"/>
      <c r="F142" s="5"/>
      <c r="G142" s="56"/>
      <c r="H142" s="57"/>
      <c r="I142" s="56"/>
      <c r="J142" s="57"/>
      <c r="K142" s="56"/>
      <c r="L142" s="57"/>
      <c r="M142" s="56"/>
    </row>
    <row r="143" spans="1:13" ht="18.95" customHeight="1" x14ac:dyDescent="0.4">
      <c r="A143" s="5"/>
      <c r="B143" s="5" t="s">
        <v>251</v>
      </c>
      <c r="C143" s="5"/>
      <c r="D143" s="5"/>
      <c r="E143" s="5"/>
      <c r="F143" s="5"/>
      <c r="G143" s="56">
        <v>0</v>
      </c>
      <c r="H143" s="57"/>
      <c r="I143" s="56">
        <v>326128228</v>
      </c>
      <c r="J143" s="57"/>
      <c r="K143" s="56">
        <v>0</v>
      </c>
      <c r="L143" s="57"/>
      <c r="M143" s="56">
        <v>0</v>
      </c>
    </row>
    <row r="144" spans="1:13" ht="18.95" customHeight="1" x14ac:dyDescent="0.4">
      <c r="A144" s="5" t="s">
        <v>247</v>
      </c>
      <c r="B144" s="5"/>
      <c r="C144" s="5"/>
      <c r="D144" s="5"/>
      <c r="E144" s="5"/>
      <c r="F144" s="5"/>
      <c r="G144" s="56"/>
      <c r="H144" s="57"/>
      <c r="I144" s="56"/>
      <c r="J144" s="57"/>
      <c r="K144" s="56"/>
      <c r="L144" s="57"/>
      <c r="M144" s="56"/>
    </row>
    <row r="145" spans="1:13" ht="18.95" customHeight="1" x14ac:dyDescent="0.4">
      <c r="A145" s="5"/>
      <c r="B145" s="5" t="s">
        <v>248</v>
      </c>
      <c r="C145" s="5"/>
      <c r="D145" s="5"/>
      <c r="E145" s="5"/>
      <c r="F145" s="5"/>
      <c r="G145" s="56">
        <v>0</v>
      </c>
      <c r="H145" s="57"/>
      <c r="I145" s="56">
        <v>0</v>
      </c>
      <c r="J145" s="57"/>
      <c r="K145" s="56">
        <v>0</v>
      </c>
      <c r="L145" s="57"/>
      <c r="M145" s="56">
        <v>7824806367.3000002</v>
      </c>
    </row>
    <row r="146" spans="1:13" ht="18.95" customHeight="1" x14ac:dyDescent="0.4">
      <c r="A146" s="5" t="s">
        <v>249</v>
      </c>
      <c r="B146" s="5"/>
      <c r="C146" s="5"/>
      <c r="D146" s="5"/>
      <c r="E146" s="5"/>
      <c r="F146" s="5"/>
      <c r="G146" s="56"/>
      <c r="H146" s="57"/>
      <c r="I146" s="56"/>
      <c r="J146" s="57"/>
      <c r="K146" s="56"/>
      <c r="L146" s="57"/>
      <c r="M146" s="56"/>
    </row>
    <row r="147" spans="1:13" ht="18.95" customHeight="1" x14ac:dyDescent="0.4">
      <c r="A147" s="5"/>
      <c r="B147" s="5" t="s">
        <v>250</v>
      </c>
      <c r="C147" s="5"/>
      <c r="D147" s="5"/>
      <c r="E147" s="5"/>
      <c r="F147" s="5"/>
      <c r="G147" s="56">
        <v>0</v>
      </c>
      <c r="H147" s="57"/>
      <c r="I147" s="56">
        <v>431693</v>
      </c>
      <c r="J147" s="57"/>
      <c r="K147" s="56">
        <v>0</v>
      </c>
      <c r="L147" s="57"/>
      <c r="M147" s="56">
        <v>0</v>
      </c>
    </row>
    <row r="148" spans="1:13" ht="18.95" customHeight="1" x14ac:dyDescent="0.4">
      <c r="A148" s="5"/>
      <c r="B148" s="5"/>
      <c r="C148" s="5"/>
      <c r="D148" s="5"/>
      <c r="E148" s="5"/>
      <c r="F148" s="5"/>
      <c r="G148" s="56"/>
      <c r="H148" s="57"/>
      <c r="I148" s="54"/>
      <c r="J148" s="57"/>
      <c r="K148" s="56"/>
      <c r="L148" s="57"/>
      <c r="M148" s="54"/>
    </row>
    <row r="149" spans="1:13" ht="19.5" customHeight="1" x14ac:dyDescent="0.4">
      <c r="A149" s="5"/>
      <c r="B149" s="5"/>
      <c r="C149" s="5"/>
      <c r="D149" s="5"/>
      <c r="E149" s="5"/>
      <c r="F149" s="5"/>
      <c r="G149" s="56"/>
      <c r="H149" s="57"/>
      <c r="I149" s="56"/>
      <c r="J149" s="57"/>
      <c r="K149" s="56"/>
      <c r="L149" s="57"/>
      <c r="M149" s="56"/>
    </row>
    <row r="150" spans="1:13" ht="21.95" customHeight="1" x14ac:dyDescent="0.4">
      <c r="A150" s="26" t="s">
        <v>231</v>
      </c>
      <c r="B150" s="9"/>
      <c r="C150" s="9"/>
      <c r="D150" s="9"/>
      <c r="E150" s="9"/>
      <c r="F150" s="9"/>
      <c r="G150" s="10"/>
      <c r="H150" s="10"/>
      <c r="I150" s="10"/>
      <c r="J150" s="10"/>
      <c r="K150" s="10"/>
      <c r="L150" s="10"/>
      <c r="M150" s="10"/>
    </row>
  </sheetData>
  <mergeCells count="6">
    <mergeCell ref="G5:I5"/>
    <mergeCell ref="K5:M5"/>
    <mergeCell ref="G56:I56"/>
    <mergeCell ref="K56:M56"/>
    <mergeCell ref="G102:I102"/>
    <mergeCell ref="K102:M102"/>
  </mergeCells>
  <pageMargins left="0.9" right="0.5" top="0.5" bottom="0.6" header="0.49" footer="0.4"/>
  <pageSetup paperSize="9" scale="80" firstPageNumber="11" orientation="portrait" useFirstPageNumber="1" horizontalDpi="1200" verticalDpi="1200" r:id="rId1"/>
  <headerFooter>
    <oddFooter>&amp;R&amp;"Browallia New,Regular"&amp;13&amp;P</oddFooter>
  </headerFooter>
  <rowBreaks count="2" manualBreakCount="2">
    <brk id="51" max="16383" man="1"/>
    <brk id="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2-4</vt:lpstr>
      <vt:lpstr>5-6 (3M)</vt:lpstr>
      <vt:lpstr>7-8 (9M)</vt:lpstr>
      <vt:lpstr>9</vt:lpstr>
      <vt:lpstr>10</vt:lpstr>
      <vt:lpstr>11-13</vt:lpstr>
      <vt:lpstr>'10'!Print_Area</vt:lpstr>
      <vt:lpstr>'11-13'!Print_Area</vt:lpstr>
      <vt:lpstr>'2-4'!Print_Area</vt:lpstr>
      <vt:lpstr>'9'!Print_Area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Chayaporn Srilap</dc:creator>
  <cp:keywords/>
  <dc:description/>
  <cp:lastModifiedBy>Aree Tansutthiwong</cp:lastModifiedBy>
  <cp:revision/>
  <cp:lastPrinted>2025-11-14T09:36:53Z</cp:lastPrinted>
  <dcterms:created xsi:type="dcterms:W3CDTF">2021-08-17T06:42:11Z</dcterms:created>
  <dcterms:modified xsi:type="dcterms:W3CDTF">2025-11-14T09:36:58Z</dcterms:modified>
  <cp:category/>
  <cp:contentStatus/>
</cp:coreProperties>
</file>