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5-68)\LAUNDRY-Q2 (1667900)\"/>
    </mc:Choice>
  </mc:AlternateContent>
  <xr:revisionPtr revIDLastSave="0" documentId="13_ncr:1_{14CDC9BD-554E-4638-B431-4B1489D06CA5}" xr6:coauthVersionLast="47" xr6:coauthVersionMax="47" xr10:uidLastSave="{00000000-0000-0000-0000-000000000000}"/>
  <bookViews>
    <workbookView xWindow="-108" yWindow="-108" windowWidth="23256" windowHeight="12456" tabRatio="790" activeTab="5" xr2:uid="{00000000-000D-0000-FFFF-FFFF00000000}"/>
  </bookViews>
  <sheets>
    <sheet name="BS1" sheetId="14" r:id="rId1"/>
    <sheet name="BS2" sheetId="15" r:id="rId2"/>
    <sheet name="PL (3)" sheetId="5" r:id="rId3"/>
    <sheet name="PL (6)" sheetId="16" r:id="rId4"/>
    <sheet name="EQ" sheetId="11" r:id="rId5"/>
    <sheet name="CF" sheetId="13" r:id="rId6"/>
  </sheets>
  <definedNames>
    <definedName name="_xlnm._FilterDatabase" localSheetId="5" hidden="1">CF!$A$6:$F$83</definedName>
    <definedName name="AS2DocOpenMode" hidden="1">"AS2DocumentEdit"</definedName>
    <definedName name="_xlnm.Print_Area" localSheetId="0">'BS1'!$A$1:$E$34</definedName>
    <definedName name="_xlnm.Print_Area" localSheetId="1">'BS2'!$A$1:$E$72</definedName>
    <definedName name="_xlnm.Print_Area" localSheetId="5">CF!$A$1:$F$79</definedName>
    <definedName name="_xlnm.Print_Area" localSheetId="4">EQ!$A$1:$K$36</definedName>
    <definedName name="_xlnm.Print_Area" localSheetId="2">'PL (3)'!$A$1:$F$35</definedName>
    <definedName name="_xlnm.Print_Area" localSheetId="3">'PL (6)'!$A$1:$F$35</definedName>
    <definedName name="S_CY_End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3" l="1"/>
  <c r="D52" i="13"/>
  <c r="F63" i="13" l="1"/>
  <c r="C50" i="15" l="1"/>
  <c r="D65" i="13" l="1"/>
  <c r="F21" i="13"/>
  <c r="F11" i="13"/>
  <c r="K12" i="11"/>
  <c r="K13" i="11"/>
  <c r="K14" i="11"/>
  <c r="K11" i="11"/>
  <c r="F20" i="16"/>
  <c r="F13" i="16"/>
  <c r="F21" i="16" l="1"/>
  <c r="F23" i="16" s="1"/>
  <c r="F25" i="16" s="1"/>
  <c r="F27" i="16" s="1"/>
  <c r="F29" i="16" l="1"/>
  <c r="F9" i="13"/>
  <c r="F23" i="13" s="1"/>
  <c r="F34" i="13" s="1"/>
  <c r="F39" i="13" s="1"/>
  <c r="F64" i="13" s="1"/>
  <c r="F13" i="5"/>
  <c r="F20" i="5"/>
  <c r="F21" i="5" l="1"/>
  <c r="F23" i="5" s="1"/>
  <c r="F25" i="5" s="1"/>
  <c r="F27" i="5" s="1"/>
  <c r="F29" i="5" s="1"/>
  <c r="C22" i="11"/>
  <c r="C54" i="15" s="1"/>
  <c r="E62" i="15" l="1"/>
  <c r="E35" i="15"/>
  <c r="E24" i="15"/>
  <c r="E36" i="15" l="1"/>
  <c r="E63" i="15" s="1"/>
  <c r="E25" i="14"/>
  <c r="E16" i="14"/>
  <c r="E26" i="14" l="1"/>
  <c r="I15" i="11"/>
  <c r="G15" i="11"/>
  <c r="E15" i="11"/>
  <c r="C15" i="11"/>
  <c r="K15" i="11"/>
  <c r="K18" i="11"/>
  <c r="E22" i="11" l="1"/>
  <c r="C57" i="15" s="1"/>
  <c r="F66" i="13" l="1"/>
  <c r="K19" i="11" l="1"/>
  <c r="D11" i="13" l="1"/>
  <c r="D20" i="5" l="1"/>
  <c r="D20" i="16"/>
  <c r="D13" i="16" l="1"/>
  <c r="D21" i="16" s="1"/>
  <c r="D23" i="16" s="1"/>
  <c r="D25" i="16" s="1"/>
  <c r="D27" i="16" s="1"/>
  <c r="D13" i="5"/>
  <c r="D21" i="5" s="1"/>
  <c r="D21" i="13"/>
  <c r="D23" i="5" l="1"/>
  <c r="D25" i="5" s="1"/>
  <c r="D27" i="5" s="1"/>
  <c r="D29" i="5" s="1"/>
  <c r="I21" i="11"/>
  <c r="K21" i="11" s="1"/>
  <c r="D29" i="16"/>
  <c r="D9" i="13"/>
  <c r="D23" i="13" s="1"/>
  <c r="G20" i="11" l="1"/>
  <c r="I22" i="11"/>
  <c r="C61" i="15" s="1"/>
  <c r="G22" i="11" l="1"/>
  <c r="C60" i="15" s="1"/>
  <c r="C62" i="15" s="1"/>
  <c r="K20" i="11"/>
  <c r="K22" i="11" s="1"/>
  <c r="C35" i="15" l="1"/>
  <c r="D63" i="13" l="1"/>
  <c r="C25" i="14" l="1"/>
  <c r="C24" i="15" l="1"/>
  <c r="C36" i="15" s="1"/>
  <c r="C63" i="15" s="1"/>
  <c r="C16" i="14" l="1"/>
  <c r="C26" i="14" s="1"/>
  <c r="D34" i="13"/>
  <c r="D39" i="13" s="1"/>
  <c r="D64" i="13" s="1"/>
  <c r="D66" i="13" s="1"/>
</calcChain>
</file>

<file path=xl/sharedStrings.xml><?xml version="1.0" encoding="utf-8"?>
<sst xmlns="http://schemas.openxmlformats.org/spreadsheetml/2006/main" count="247" uniqueCount="151">
  <si>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</si>
  <si>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</si>
  <si>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</si>
  <si>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</si>
  <si>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</si>
  <si>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</si>
  <si>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</si>
  <si>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</si>
  <si>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</si>
  <si>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ทุนเรือนหุ้น</t>
  </si>
  <si>
    <t>ทุนจดทะเบียน</t>
  </si>
  <si>
    <t>กำไรสะสม</t>
  </si>
  <si>
    <t>จัดสรรแล้ว</t>
  </si>
  <si>
    <t>รวม</t>
  </si>
  <si>
    <t>หน่วย : บาท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</si>
  <si>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</si>
  <si>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</si>
  <si>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</si>
  <si>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</si>
  <si>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 xml:space="preserve">ยังไม่ได้จัดสรร </t>
  </si>
  <si>
    <t xml:space="preserve"> หน่วย : บาท</t>
  </si>
  <si>
    <t>ยังไม่ได้จัดสรร</t>
  </si>
  <si>
    <t>เงินสดและรายการเทียบเท่าเงินสด</t>
  </si>
  <si>
    <t>ต้นทุนทางการเงิน</t>
  </si>
  <si>
    <t>หมายเหตุ</t>
  </si>
  <si>
    <t xml:space="preserve">ทุนสำรองตามกฎหมาย  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</si>
  <si>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</si>
  <si>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</si>
  <si>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</si>
  <si>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</si>
  <si>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ทุนสำรอง</t>
  </si>
  <si>
    <t>ตามกฎหมาย</t>
  </si>
  <si>
    <t>สินทรัพย์ไม่มีตัวตน</t>
  </si>
  <si>
    <t>ชำระแล้ว</t>
  </si>
  <si>
    <t>สินค้าคงเหลือ</t>
  </si>
  <si>
    <t>หนี้สินไม่หมุนเวียนอื่น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</si>
  <si>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</si>
  <si>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 xml:space="preserve">  ชำระครบแล้ว</t>
  </si>
  <si>
    <t>กำไรก่อนค่าใช้จ่ายภาษีเงินได้</t>
  </si>
  <si>
    <t>สินทรัพย์ไม่หมุนเวียนอื่น</t>
  </si>
  <si>
    <t>งบกระแสเงินสด</t>
  </si>
  <si>
    <t>กระแสเงินสดจากกิจกรรมดำเนินงาน</t>
  </si>
  <si>
    <t>สินทรัพย์ดำเนินงาน (เพิ่มขึ้น) ลดลง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</si>
  <si>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</si>
  <si>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หนี้สินดำเนินงานเพิ่มขึ้น (ลดลง)</t>
  </si>
  <si>
    <t>กระแสเงินสดจากกิจกรรมลงทุน</t>
  </si>
  <si>
    <t>กระแสเงินสดจากกิจกรรมจัดหาเงิน</t>
  </si>
  <si>
    <t>งบกำไรขาดทุนเบ็ดเสร็จ</t>
  </si>
  <si>
    <t>เงินสดจ่ายเพื่อซื้อสินทรัพย์ไม่มีตัวตน</t>
  </si>
  <si>
    <t>กำไรจากการดำเนินงานก่อนการเปลี่ยนแปลงใน</t>
  </si>
  <si>
    <t>ทุนที่ออกและชำระแล้ว</t>
  </si>
  <si>
    <t>ทุนที่ออกและ</t>
  </si>
  <si>
    <t xml:space="preserve">สินทรัพย์และหนี้สินดำเนินงาน </t>
  </si>
  <si>
    <t>เงินสดจ่ายเพื่อซื้อสินทรัพย์ถาวร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</si>
  <si>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</si>
  <si>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</si>
  <si>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</si>
  <si>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เงินสดและรายการเทียบเท่าเงินสด ณ วันที่ 1 มกราคม</t>
  </si>
  <si>
    <t>ณ วันที่</t>
  </si>
  <si>
    <t>31 ธันวาคม</t>
  </si>
  <si>
    <t>สินทรัพย์สิทธิการใช้</t>
  </si>
  <si>
    <t>หนี้สินตามสัญญาเช่า</t>
  </si>
  <si>
    <t xml:space="preserve">ลูกหนี้การค้าและลูกหนี้หมุนเวียนอื่น </t>
  </si>
  <si>
    <t>อาคารและอุปกรณ์</t>
  </si>
  <si>
    <t>ภาษีเงินได้นิติบุคคลค้างจ่าย</t>
  </si>
  <si>
    <t>ประมาณการหนี้สินหมุนเวียนอื่น</t>
  </si>
  <si>
    <t>รายได้อื่น</t>
  </si>
  <si>
    <t>ต้นทุนในการจัดจำหน่าย</t>
  </si>
  <si>
    <t>ค่าใช้จ่ายในการบริหาร</t>
  </si>
  <si>
    <t>กำไรจากการยกเลิกสัญญาเช่า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</si>
  <si>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</si>
  <si>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</si>
  <si>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</si>
  <si>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</si>
  <si>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</si>
  <si>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 xml:space="preserve">ค่าใช้จ่ายภาษีเงินได้ </t>
  </si>
  <si>
    <t>กำไรจากกิจกรรมดำเนินงาน</t>
  </si>
  <si>
    <t>สินทรัพย์ภาษีเงินได้รอการตัดบัญชี</t>
  </si>
  <si>
    <t>กำไรต่อหุ้นขั้นพื้นฐาน (บาท)</t>
  </si>
  <si>
    <t>จำนวนหุ้นสามัญถัวเฉลี่ยถ่วงน้ำหนัก (หุ้น)</t>
  </si>
  <si>
    <t xml:space="preserve">     กระแสเงินสดสุทธิใช้ไปในกิจกรรมลงทุน</t>
  </si>
  <si>
    <t xml:space="preserve">   กระแสเงินสดสุทธิได้มาจากกิจกรรมดำเนินงาน</t>
  </si>
  <si>
    <t>ประมาณการหนี้สินสำหรับต้นทุน</t>
  </si>
  <si>
    <t>การรื้อถอนและขนย้าย</t>
  </si>
  <si>
    <t>ค่าเสื่อมราคาและค่าตัดจำหน่าย</t>
  </si>
  <si>
    <t>“ยังไม่ได้ตรวจสอบ”</t>
  </si>
  <si>
    <t>ดูหมายเหตุประกอบงบการเงินแบบย่อ</t>
  </si>
  <si>
    <t>ส่วนเกินมูลค่าหุ้นสามัญ</t>
  </si>
  <si>
    <t>ค่าใช้จ่ายภาษีเงินได้</t>
  </si>
  <si>
    <t>กำไรสำหรับงวด</t>
  </si>
  <si>
    <t>กำไรเบ็ดเสร็จรวมสำหรับงวด</t>
  </si>
  <si>
    <t>ส่วนเกินมูลค่า</t>
  </si>
  <si>
    <t>หุ้นสามัญ</t>
  </si>
  <si>
    <t>เงินสดจ่ายสำหรับหนี้สินตามสัญญาเช่า</t>
  </si>
  <si>
    <t>จ่ายภาษีเงินได้ หัก ณ ที่จ่าย</t>
  </si>
  <si>
    <t>เงินสดจ่ายดอกเบี้ย</t>
  </si>
  <si>
    <t>กระแสเงินสดสุทธิได้มาจากการดำเนินงาน</t>
  </si>
  <si>
    <t>ค่าใช้จ่ายจากคะแนนสะสม - ประมาณการ</t>
  </si>
  <si>
    <t>กำไรเบ็ดเสร็จอื่นสำหรับงวด</t>
  </si>
  <si>
    <t>ต้นทุนการให้บริการ</t>
  </si>
  <si>
    <t>รายได้จากการให้บริการ</t>
  </si>
  <si>
    <t>ยอดคงเหลือ ณ วันที่ 1 มกราคม 2567</t>
  </si>
  <si>
    <t>หนี้สินที่เกิดจากสัญญา</t>
  </si>
  <si>
    <t>หุ้นสามัญ 15,000,000 หุ้น มูลค่าหุ้นละ 10 บาท</t>
  </si>
  <si>
    <t>รายได้</t>
  </si>
  <si>
    <t>รวมรายได้</t>
  </si>
  <si>
    <t>ค่าใช้จ่าย</t>
  </si>
  <si>
    <t>ต้นทุนขาย</t>
  </si>
  <si>
    <t>รวมค่าใช้จ่าย</t>
  </si>
  <si>
    <t>รายได้จากการขาย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</si>
  <si>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</si>
  <si>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</si>
  <si>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</si>
  <si>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t>เงินปันผลจ่าย</t>
  </si>
  <si>
    <t>จัดสรรเป็นทุนสำรองตามกฎหมาย</t>
  </si>
  <si>
    <t>เงินสดจ่ายเงินปันผล</t>
  </si>
  <si>
    <t>จ่ายผลประโยชน์พนักงาน</t>
  </si>
  <si>
    <t>หนี้สินหมุนเวียนอื่น (กลับรายการ)</t>
  </si>
  <si>
    <t xml:space="preserve">ปรับปรุงด้วย </t>
  </si>
  <si>
    <t>ยอดคงเหลือ ณ วันที่ 1 มกราคม 2568</t>
  </si>
  <si>
    <t>เงินฝากสถาบันการเงินที่ใช้เป็นหลักประกัน</t>
  </si>
  <si>
    <t>เงินกู้ยืมระยะสั้นจากสถาบันการเงิน</t>
  </si>
  <si>
    <t>บริษัท ลอนดรี้ ยู จำกัด (มหาชน)</t>
  </si>
  <si>
    <t>หุ้นสามัญ 300,000,000 หุ้น มูลค่าหุ้นละ 0.50 บาท</t>
  </si>
  <si>
    <t>หุ้นสามัญ 375,000,000 หุ้น มูลค่าหุ้นละ 0.50 บาท</t>
  </si>
  <si>
    <t>ผลขาดทุนด้านเครดิตที่คาดว่าจะเกิดขึ้น (กลับรายการ)</t>
  </si>
  <si>
    <t>จ่ายชำระคืนเงินกู้ยืมระยะยาวจากสถาบันการเงิน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</si>
  <si>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</si>
  <si>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ขาดทุนจากการจำหน่ายหรือตัดจำหน่ายอุปกรณ์</t>
  </si>
  <si>
    <t>กระแสเงินสดสุทธิใช้ไปในกิจกรรมจัดหาเงิน</t>
  </si>
  <si>
    <t>ค่าใช้จ่ายผลประโยชน์พนักงาน</t>
  </si>
  <si>
    <t>20, 21</t>
  </si>
  <si>
    <t>สำหรับงวดหกเดือนสิ้นสุดวันที่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</si>
  <si>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</si>
  <si>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</si>
  <si>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ณ วันที่ 30 มิถุนายน 2568</t>
  </si>
  <si>
    <t>30 มิถุนายน</t>
  </si>
  <si>
    <t>สำหรับงวดสามเดือนสิ้นสุดวันที่ 30 มิถุนายน 2568</t>
  </si>
  <si>
    <t>-</t>
  </si>
  <si>
    <t>จ่ายค่ารื้อถอน</t>
  </si>
  <si>
    <t>จ่ายภาษีเงินได้</t>
  </si>
  <si>
    <t>ค่าเผื่อด้อยค่าของส่วนปรับปรุงอาคารเช่า (กลับรายการ)</t>
  </si>
  <si>
    <t>เงินสดและรายการเทียบเท่าเงินสดเพิ่มขึ้น (ลดลง) สุทธิ</t>
  </si>
  <si>
    <t>เงินสดรับจากการจำหน่ายสินทรัพย์ถาวร</t>
  </si>
  <si>
    <t>เงินกู้ยืมระยะยาว</t>
  </si>
  <si>
    <t>ส่วนของเงินกู้ยืมระยะยาว</t>
  </si>
  <si>
    <t>เงินสดรับจากเงินกู้ยืมระยะยาว</t>
  </si>
  <si>
    <t>เงินสดจ่ายชำระคืนเงินกู้ยืมระยะยาว</t>
  </si>
  <si>
    <t>เงินสดและรายการเทียบเท่าเงินสด ณ วันที่ 30 มิถุนายน</t>
  </si>
  <si>
    <t>เงินสดจ่ายชำระค่าธรรมเนียมเงินกู้ยืม</t>
  </si>
  <si>
    <t>ค่าเผื่อการลดมูลค่าของสินค้าคงเหลือ (กลับรายการ)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</si>
</sst>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* #,##0_);* \(#,##0\);&quot;-&quot;??_);@"/>
    <numFmt numFmtId="168" formatCode="_(* #,##0_);_(* \(#,##0\);_(* &quot;-&quot;??????_);_(@_)"/>
    <numFmt numFmtId="169" formatCode="_(* #,##0.00_);_(* \(#,##0.00\);_(* &quot;-&quot;??????_);_(@_)"/>
    <numFmt numFmtId="170" formatCode="#,##0;\(#,##0\);\-"/>
    <numFmt numFmtId="171" formatCode="_(* #,##0.00000_);_(* \(#,##0.00000\);_(* &quot;-&quot;?????_);_(@_)"/>
  </numFmts>
  <fonts count="18" x14ac:knownFonts="1">
    <font>
      <sz val="14"/>
      <name val="Cordia New"/>
      <charset val="222"/>
    </font>
    <font>
      <sz val="14"/>
      <name val="Cordia New"/>
      <family val="2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2"/>
      <name val="Angsana New"/>
      <family val="1"/>
    </font>
    <font>
      <sz val="10"/>
      <name val="Arial"/>
      <family val="2"/>
    </font>
    <font>
      <sz val="10"/>
      <name val="Times New Roman"/>
      <family val="1"/>
    </font>
    <font>
      <sz val="16"/>
      <name val="AngsanaUPC"/>
      <family val="1"/>
      <charset val="222"/>
    </font>
    <font>
      <b/>
      <sz val="12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3"/>
      <color rgb="FFFF0000"/>
      <name val="Angsana New"/>
      <family val="1"/>
    </font>
    <font>
      <sz val="14"/>
      <name val="Angsana New"/>
      <family val="1"/>
    </font>
    <font>
      <sz val="14"/>
      <name val="Cordia New"/>
      <family val="2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1" applyFill="0" applyProtection="0"/>
    <xf numFmtId="167" fontId="8" fillId="0" borderId="2" applyFill="0" applyProtection="0"/>
    <xf numFmtId="167" fontId="8" fillId="0" borderId="0" applyFill="0" applyBorder="0" applyProtection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37" fontId="9" fillId="0" borderId="0"/>
    <xf numFmtId="9" fontId="17" fillId="0" borderId="0" applyFont="0" applyFill="0" applyBorder="0" applyAlignment="0" applyProtection="0"/>
  </cellStyleXfs>
  <cellXfs count="112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4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0" fontId="5" fillId="0" borderId="0" xfId="8" applyFont="1" applyAlignment="1">
      <alignment horizontal="left" vertical="center"/>
    </xf>
    <xf numFmtId="0" fontId="4" fillId="0" borderId="0" xfId="8" applyFont="1" applyAlignment="1">
      <alignment vertical="center"/>
    </xf>
    <xf numFmtId="164" fontId="5" fillId="0" borderId="0" xfId="1" applyFont="1" applyFill="1" applyAlignment="1">
      <alignment vertical="center"/>
    </xf>
    <xf numFmtId="168" fontId="6" fillId="0" borderId="0" xfId="1" applyNumberFormat="1" applyFont="1" applyFill="1" applyAlignment="1">
      <alignment horizontal="center" vertical="center"/>
    </xf>
    <xf numFmtId="168" fontId="6" fillId="0" borderId="0" xfId="1" applyNumberFormat="1" applyFont="1" applyFill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right" vertical="center"/>
    </xf>
    <xf numFmtId="41" fontId="11" fillId="0" borderId="0" xfId="0" applyNumberFormat="1" applyFont="1" applyAlignment="1">
      <alignment horizontal="center" vertical="center"/>
    </xf>
    <xf numFmtId="37" fontId="4" fillId="0" borderId="0" xfId="0" applyNumberFormat="1" applyFont="1"/>
    <xf numFmtId="170" fontId="4" fillId="0" borderId="0" xfId="0" quotePrefix="1" applyNumberFormat="1" applyFont="1" applyAlignment="1">
      <alignment horizontal="center" vertical="top"/>
    </xf>
    <xf numFmtId="165" fontId="5" fillId="0" borderId="0" xfId="1" applyNumberFormat="1" applyFont="1" applyFill="1" applyBorder="1" applyAlignment="1">
      <alignment vertical="center"/>
    </xf>
    <xf numFmtId="164" fontId="5" fillId="0" borderId="0" xfId="1" applyFont="1" applyFill="1" applyAlignment="1">
      <alignment horizontal="center" vertical="center"/>
    </xf>
    <xf numFmtId="169" fontId="5" fillId="0" borderId="0" xfId="1" applyNumberFormat="1" applyFont="1" applyFill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1" fontId="4" fillId="0" borderId="0" xfId="8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8" fontId="13" fillId="0" borderId="0" xfId="1" applyNumberFormat="1" applyFont="1" applyFill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8" applyFont="1" applyAlignment="1">
      <alignment horizontal="left" vertical="center"/>
    </xf>
    <xf numFmtId="168" fontId="5" fillId="0" borderId="0" xfId="0" applyNumberFormat="1" applyFont="1" applyAlignment="1">
      <alignment vertical="center"/>
    </xf>
    <xf numFmtId="49" fontId="4" fillId="0" borderId="0" xfId="0" quotePrefix="1" applyNumberFormat="1" applyFont="1" applyAlignment="1">
      <alignment horizontal="center" vertical="top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5" fillId="0" borderId="0" xfId="0" quotePrefix="1" applyFont="1" applyAlignment="1">
      <alignment horizontal="center" vertical="center"/>
    </xf>
    <xf numFmtId="37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indent="3"/>
    </xf>
    <xf numFmtId="168" fontId="12" fillId="0" borderId="0" xfId="1" applyNumberFormat="1" applyFont="1" applyFill="1" applyBorder="1" applyAlignment="1">
      <alignment horizontal="center" vertical="center"/>
    </xf>
    <xf numFmtId="171" fontId="12" fillId="0" borderId="0" xfId="1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168" fontId="1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9" applyFont="1" applyAlignment="1">
      <alignment horizontal="left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166" fontId="5" fillId="0" borderId="0" xfId="1" applyNumberFormat="1" applyFont="1" applyAlignment="1">
      <alignment vertical="center"/>
    </xf>
    <xf numFmtId="0" fontId="0" fillId="0" borderId="0" xfId="0" applyAlignment="1">
      <alignment horizontal="center"/>
    </xf>
    <xf numFmtId="14" fontId="0" fillId="0" borderId="0" xfId="0" applyNumberFormat="1"/>
    <xf numFmtId="165" fontId="0" fillId="0" borderId="0" xfId="1" applyNumberFormat="1" applyFont="1" applyBorder="1"/>
    <xf numFmtId="169" fontId="6" fillId="0" borderId="0" xfId="1" applyNumberFormat="1" applyFont="1" applyFill="1" applyBorder="1" applyAlignment="1">
      <alignment horizontal="center" vertical="center"/>
    </xf>
    <xf numFmtId="41" fontId="5" fillId="0" borderId="0" xfId="1" applyNumberFormat="1" applyFont="1" applyAlignment="1">
      <alignment vertical="center"/>
    </xf>
    <xf numFmtId="37" fontId="13" fillId="0" borderId="0" xfId="1" applyNumberFormat="1" applyFont="1" applyFill="1" applyAlignment="1">
      <alignment horizontal="right" vertical="center"/>
    </xf>
    <xf numFmtId="37" fontId="13" fillId="0" borderId="5" xfId="1" applyNumberFormat="1" applyFont="1" applyFill="1" applyBorder="1" applyAlignment="1">
      <alignment horizontal="right" vertical="center"/>
    </xf>
    <xf numFmtId="37" fontId="13" fillId="0" borderId="2" xfId="1" applyNumberFormat="1" applyFont="1" applyFill="1" applyBorder="1" applyAlignment="1">
      <alignment horizontal="right" vertical="center"/>
    </xf>
    <xf numFmtId="37" fontId="13" fillId="0" borderId="0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Alignment="1">
      <alignment horizontal="right" vertical="center"/>
    </xf>
    <xf numFmtId="37" fontId="5" fillId="0" borderId="5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Border="1" applyAlignment="1">
      <alignment horizontal="right" vertical="center"/>
    </xf>
    <xf numFmtId="37" fontId="5" fillId="0" borderId="1" xfId="1" applyNumberFormat="1" applyFont="1" applyFill="1" applyBorder="1" applyAlignment="1">
      <alignment horizontal="right" vertical="center"/>
    </xf>
    <xf numFmtId="37" fontId="5" fillId="0" borderId="3" xfId="1" applyNumberFormat="1" applyFont="1" applyFill="1" applyBorder="1" applyAlignment="1">
      <alignment horizontal="right" vertical="center"/>
    </xf>
    <xf numFmtId="37" fontId="5" fillId="0" borderId="2" xfId="1" applyNumberFormat="1" applyFont="1" applyFill="1" applyBorder="1" applyAlignment="1">
      <alignment horizontal="right" vertical="center"/>
    </xf>
    <xf numFmtId="37" fontId="5" fillId="0" borderId="4" xfId="1" applyNumberFormat="1" applyFont="1" applyFill="1" applyBorder="1" applyAlignment="1">
      <alignment horizontal="right" vertical="center"/>
    </xf>
    <xf numFmtId="37" fontId="12" fillId="0" borderId="0" xfId="1" applyNumberFormat="1" applyFont="1" applyFill="1" applyAlignment="1">
      <alignment horizontal="right" vertical="center"/>
    </xf>
    <xf numFmtId="37" fontId="5" fillId="0" borderId="0" xfId="1" applyNumberFormat="1" applyFont="1" applyAlignment="1">
      <alignment horizontal="right" vertical="center"/>
    </xf>
    <xf numFmtId="37" fontId="12" fillId="0" borderId="0" xfId="0" applyNumberFormat="1" applyFont="1" applyAlignment="1">
      <alignment horizontal="right" vertical="center"/>
    </xf>
    <xf numFmtId="37" fontId="16" fillId="0" borderId="0" xfId="0" applyNumberFormat="1" applyFont="1" applyAlignment="1">
      <alignment horizontal="right" vertical="center"/>
    </xf>
    <xf numFmtId="0" fontId="14" fillId="0" borderId="5" xfId="0" applyFont="1" applyBorder="1" applyAlignment="1">
      <alignment horizontal="center" vertical="center"/>
    </xf>
    <xf numFmtId="37" fontId="5" fillId="0" borderId="5" xfId="0" applyNumberFormat="1" applyFont="1" applyBorder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/>
    <xf numFmtId="168" fontId="5" fillId="0" borderId="5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168" fontId="5" fillId="0" borderId="3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16" fillId="0" borderId="0" xfId="1" applyFont="1" applyAlignment="1">
      <alignment vertical="center"/>
    </xf>
    <xf numFmtId="164" fontId="5" fillId="0" borderId="0" xfId="1" applyFont="1" applyAlignment="1">
      <alignment vertical="center"/>
    </xf>
    <xf numFmtId="10" fontId="5" fillId="0" borderId="0" xfId="13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0" fontId="5" fillId="0" borderId="0" xfId="0" applyFont="1" applyAlignment="1">
      <alignment horizontal="left" indent="2"/>
    </xf>
    <xf numFmtId="0" fontId="4" fillId="0" borderId="5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37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1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Debit subtotal_GSPP1_Q212" xfId="3" xr:uid="{00000000-0005-0000-0000-000002000000}"/>
    <cellStyle name="Debit Total_GSPP1_Q212" xfId="4" xr:uid="{00000000-0005-0000-0000-000003000000}"/>
    <cellStyle name="Debit_Cash flow worksheet_Q212 (GCO_IPP_SPP1)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Normal_Berli - Dec 2002 (Thai)-3" xfId="8" xr:uid="{00000000-0005-0000-0000-000008000000}"/>
    <cellStyle name="Normal_Berli Jucker- Eng02" xfId="9" xr:uid="{00000000-0005-0000-0000-000009000000}"/>
    <cellStyle name="Normal_SMK45Q1" xfId="10" xr:uid="{00000000-0005-0000-0000-00000A000000}"/>
    <cellStyle name="Percent" xfId="13" builtinId="5"/>
    <cellStyle name="Percent 2" xfId="11" xr:uid="{00000000-0005-0000-0000-00000C000000}"/>
    <cellStyle name="ปกติ_GSPP3-51Q2" xfId="12" xr:uid="{00000000-0005-0000-0000-00000D000000}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BDE7-1743-48C5-A485-99AC9BAA93D0}">
  <sheetPr>
    <tabColor rgb="FF00B050"/>
  </sheetPr>
  <dimension ref="A1:N70"/>
  <sheetViews>
    <sheetView topLeftCell="A31" zoomScaleNormal="100" workbookViewId="0">
      <selection activeCell="C39" sqref="C39"/>
    </sheetView>
  </sheetViews>
  <sheetFormatPr defaultColWidth="9.125" defaultRowHeight="23.85" customHeight="1" x14ac:dyDescent="0.6"/>
  <cols>
    <col min="1" max="1" width="49.625" style="32" customWidth="1"/>
    <col min="2" max="2" width="12" style="32" customWidth="1"/>
    <col min="3" max="3" width="19.625" style="32" customWidth="1"/>
    <col min="4" max="4" width="2.125" style="32" customWidth="1"/>
    <col min="5" max="5" width="19.625" style="32" customWidth="1"/>
    <col min="6" max="6" width="1.5" style="32" customWidth="1"/>
    <col min="7" max="7" width="16" style="32" bestFit="1" customWidth="1"/>
    <col min="8" max="9" width="9.125" style="32"/>
    <col min="10" max="10" width="10.625" style="32" bestFit="1" customWidth="1"/>
    <col min="11" max="12" width="17.625" style="32" bestFit="1" customWidth="1"/>
    <col min="13" max="13" width="9.25" style="32" bestFit="1" customWidth="1"/>
    <col min="14" max="14" width="13.375" style="32" bestFit="1" customWidth="1"/>
    <col min="15" max="16384" width="9.125" style="32"/>
  </cols>
  <sheetData>
    <row r="1" spans="1:14" ht="31.05" customHeight="1" x14ac:dyDescent="0.6">
      <c r="A1" s="105" t="s">
        <v>122</v>
      </c>
      <c r="B1" s="105"/>
      <c r="C1" s="105"/>
      <c r="D1" s="105"/>
      <c r="E1" s="105"/>
    </row>
    <row r="2" spans="1:14" ht="26.4" x14ac:dyDescent="0.6">
      <c r="A2" s="105" t="s">
        <v>110</v>
      </c>
      <c r="B2" s="105"/>
      <c r="C2" s="105"/>
      <c r="D2" s="105"/>
      <c r="E2" s="105"/>
    </row>
    <row r="3" spans="1:14" ht="26.4" x14ac:dyDescent="0.6">
      <c r="A3" s="107" t="s">
        <v>135</v>
      </c>
      <c r="B3" s="107"/>
      <c r="C3" s="107"/>
      <c r="D3" s="107"/>
      <c r="E3" s="107"/>
      <c r="F3" s="107"/>
    </row>
    <row r="4" spans="1:14" ht="23.85" customHeight="1" x14ac:dyDescent="0.6">
      <c r="A4" s="106" t="s">
        <v>14</v>
      </c>
      <c r="B4" s="106"/>
      <c r="C4" s="106"/>
      <c r="D4" s="106"/>
      <c r="E4" s="106"/>
    </row>
    <row r="5" spans="1:14" ht="6" customHeight="1" x14ac:dyDescent="0.6">
      <c r="A5" s="33"/>
      <c r="B5" s="33"/>
      <c r="C5" s="33"/>
      <c r="D5" s="33"/>
      <c r="E5" s="33"/>
    </row>
    <row r="6" spans="1:14" ht="23.4" x14ac:dyDescent="0.6">
      <c r="A6" s="33"/>
      <c r="B6" s="2" t="s">
        <v>24</v>
      </c>
      <c r="C6" s="19" t="s">
        <v>58</v>
      </c>
      <c r="D6" s="33"/>
      <c r="E6" s="2" t="s">
        <v>58</v>
      </c>
    </row>
    <row r="7" spans="1:14" ht="23.4" x14ac:dyDescent="0.6">
      <c r="A7" s="33"/>
      <c r="B7" s="33"/>
      <c r="C7" s="19" t="s">
        <v>136</v>
      </c>
      <c r="D7" s="33"/>
      <c r="E7" s="2" t="s">
        <v>59</v>
      </c>
    </row>
    <row r="8" spans="1:14" s="1" customFormat="1" ht="23.85" customHeight="1" x14ac:dyDescent="0.6">
      <c r="C8" s="31">
        <v>2568</v>
      </c>
      <c r="D8" s="2"/>
      <c r="E8" s="2">
        <v>2567</v>
      </c>
    </row>
    <row r="9" spans="1:14" s="1" customFormat="1" ht="23.85" customHeight="1" x14ac:dyDescent="0.6">
      <c r="C9" s="2" t="s">
        <v>85</v>
      </c>
      <c r="D9" s="2"/>
      <c r="E9" s="2"/>
    </row>
    <row r="10" spans="1:14" s="1" customFormat="1" ht="23.85" customHeight="1" x14ac:dyDescent="0.6">
      <c r="A10" s="2" t="s">
        <v>0</v>
      </c>
      <c r="B10" s="2"/>
      <c r="E10" s="2"/>
    </row>
    <row r="11" spans="1:14" s="1" customFormat="1" ht="23.85" customHeight="1" x14ac:dyDescent="0.6">
      <c r="A11" s="1" t="s">
        <v>1</v>
      </c>
      <c r="C11" s="8"/>
      <c r="D11" s="8"/>
      <c r="E11" s="8"/>
    </row>
    <row r="12" spans="1:14" s="1" customFormat="1" ht="23.85" customHeight="1" x14ac:dyDescent="0.6">
      <c r="A12" s="34" t="s">
        <v>22</v>
      </c>
      <c r="B12" s="6">
        <v>6</v>
      </c>
      <c r="C12" s="78">
        <v>156524155</v>
      </c>
      <c r="D12" s="70"/>
      <c r="E12" s="70">
        <v>108024485</v>
      </c>
      <c r="G12" s="93"/>
      <c r="H12" s="94"/>
      <c r="K12" s="60"/>
      <c r="L12" s="60"/>
      <c r="M12" s="60"/>
      <c r="N12" s="60"/>
    </row>
    <row r="13" spans="1:14" s="1" customFormat="1" ht="23.85" customHeight="1" x14ac:dyDescent="0.6">
      <c r="A13" s="34" t="s">
        <v>62</v>
      </c>
      <c r="B13" s="6">
        <v>7</v>
      </c>
      <c r="C13" s="78">
        <v>10771662</v>
      </c>
      <c r="D13" s="70"/>
      <c r="E13" s="70">
        <v>9359524</v>
      </c>
      <c r="G13" s="93"/>
      <c r="H13" s="94"/>
      <c r="K13" s="60"/>
      <c r="L13" s="60"/>
      <c r="M13" s="60"/>
      <c r="N13" s="60"/>
    </row>
    <row r="14" spans="1:14" s="1" customFormat="1" ht="23.85" customHeight="1" x14ac:dyDescent="0.6">
      <c r="A14" s="34" t="s">
        <v>34</v>
      </c>
      <c r="B14" s="35">
        <v>8</v>
      </c>
      <c r="C14" s="78">
        <v>16528638</v>
      </c>
      <c r="D14" s="70"/>
      <c r="E14" s="70">
        <v>13571565</v>
      </c>
      <c r="G14" s="93"/>
      <c r="H14" s="94"/>
      <c r="K14" s="60"/>
      <c r="L14" s="60"/>
      <c r="M14" s="60"/>
      <c r="N14" s="60"/>
    </row>
    <row r="15" spans="1:14" s="1" customFormat="1" ht="23.85" customHeight="1" x14ac:dyDescent="0.6">
      <c r="A15" s="34" t="s">
        <v>2</v>
      </c>
      <c r="B15" s="6"/>
      <c r="C15" s="78">
        <v>1280566</v>
      </c>
      <c r="D15" s="70"/>
      <c r="E15" s="70">
        <v>1026079</v>
      </c>
      <c r="G15" s="93"/>
      <c r="H15" s="94"/>
      <c r="I15" s="36"/>
      <c r="J15" s="30"/>
      <c r="K15" s="60"/>
      <c r="L15" s="60"/>
      <c r="M15" s="60"/>
      <c r="N15" s="60"/>
    </row>
    <row r="16" spans="1:14" s="1" customFormat="1" ht="23.85" customHeight="1" x14ac:dyDescent="0.6">
      <c r="A16" s="4" t="s">
        <v>3</v>
      </c>
      <c r="B16" s="4"/>
      <c r="C16" s="74">
        <f>SUM(C12:C15)</f>
        <v>185105021</v>
      </c>
      <c r="D16" s="70"/>
      <c r="E16" s="74">
        <f>SUM(E12:E15)</f>
        <v>131981653</v>
      </c>
      <c r="G16" s="93"/>
      <c r="H16" s="94"/>
      <c r="K16" s="60"/>
      <c r="L16" s="60"/>
      <c r="M16" s="60"/>
      <c r="N16" s="60"/>
    </row>
    <row r="17" spans="1:14" s="1" customFormat="1" ht="23.85" customHeight="1" x14ac:dyDescent="0.6">
      <c r="A17" s="34"/>
      <c r="B17" s="34"/>
      <c r="C17" s="57"/>
      <c r="D17" s="57"/>
      <c r="E17" s="79"/>
      <c r="K17" s="60"/>
      <c r="L17" s="60"/>
      <c r="M17" s="60"/>
      <c r="N17" s="60"/>
    </row>
    <row r="18" spans="1:14" s="1" customFormat="1" ht="23.85" customHeight="1" x14ac:dyDescent="0.6">
      <c r="A18" s="1" t="s">
        <v>15</v>
      </c>
      <c r="C18" s="57"/>
      <c r="D18" s="70"/>
      <c r="E18" s="70"/>
      <c r="K18" s="60"/>
      <c r="L18" s="60"/>
      <c r="M18" s="60"/>
      <c r="N18" s="60"/>
    </row>
    <row r="19" spans="1:14" s="1" customFormat="1" ht="23.85" customHeight="1" x14ac:dyDescent="0.6">
      <c r="A19" s="34" t="s">
        <v>120</v>
      </c>
      <c r="B19" s="6">
        <v>9</v>
      </c>
      <c r="C19" s="78">
        <v>10500000</v>
      </c>
      <c r="D19" s="70"/>
      <c r="E19" s="70">
        <v>10500000</v>
      </c>
      <c r="G19" s="93"/>
      <c r="H19" s="94"/>
      <c r="K19" s="60"/>
      <c r="L19" s="60"/>
      <c r="M19" s="60"/>
      <c r="N19" s="60"/>
    </row>
    <row r="20" spans="1:14" s="1" customFormat="1" ht="23.85" customHeight="1" x14ac:dyDescent="0.6">
      <c r="A20" s="34" t="s">
        <v>63</v>
      </c>
      <c r="B20" s="6">
        <v>10</v>
      </c>
      <c r="C20" s="78">
        <v>1178440886</v>
      </c>
      <c r="D20" s="70"/>
      <c r="E20" s="70">
        <v>1133626591</v>
      </c>
      <c r="G20" s="93"/>
      <c r="H20" s="94"/>
      <c r="K20" s="60"/>
      <c r="L20" s="60"/>
      <c r="M20" s="60"/>
      <c r="N20" s="60"/>
    </row>
    <row r="21" spans="1:14" s="1" customFormat="1" ht="23.85" customHeight="1" x14ac:dyDescent="0.6">
      <c r="A21" s="34" t="s">
        <v>60</v>
      </c>
      <c r="B21" s="6">
        <v>11</v>
      </c>
      <c r="C21" s="78">
        <v>906261139</v>
      </c>
      <c r="D21" s="70"/>
      <c r="E21" s="70">
        <v>884728895</v>
      </c>
      <c r="G21" s="93"/>
      <c r="H21" s="94"/>
      <c r="K21" s="60"/>
      <c r="L21" s="60"/>
      <c r="M21" s="60"/>
      <c r="N21" s="60"/>
    </row>
    <row r="22" spans="1:14" ht="23.85" customHeight="1" x14ac:dyDescent="0.6">
      <c r="A22" s="34" t="s">
        <v>32</v>
      </c>
      <c r="B22" s="6"/>
      <c r="C22" s="78">
        <v>12311628</v>
      </c>
      <c r="D22" s="80"/>
      <c r="E22" s="70">
        <v>11740819</v>
      </c>
      <c r="G22" s="93"/>
      <c r="H22" s="94"/>
      <c r="K22" s="60"/>
      <c r="L22" s="60"/>
      <c r="M22" s="60"/>
      <c r="N22" s="60"/>
    </row>
    <row r="23" spans="1:14" ht="23.85" customHeight="1" x14ac:dyDescent="0.6">
      <c r="A23" s="34" t="s">
        <v>77</v>
      </c>
      <c r="B23" s="6"/>
      <c r="C23" s="78">
        <v>8002212</v>
      </c>
      <c r="D23" s="80"/>
      <c r="E23" s="70">
        <v>6315457</v>
      </c>
      <c r="G23" s="93"/>
      <c r="H23" s="94"/>
      <c r="K23" s="60"/>
      <c r="L23" s="60"/>
      <c r="M23" s="60"/>
      <c r="N23" s="60"/>
    </row>
    <row r="24" spans="1:14" s="1" customFormat="1" ht="23.85" customHeight="1" x14ac:dyDescent="0.6">
      <c r="A24" s="34" t="s">
        <v>39</v>
      </c>
      <c r="B24" s="6">
        <v>12</v>
      </c>
      <c r="C24" s="78">
        <v>33402068</v>
      </c>
      <c r="D24" s="70"/>
      <c r="E24" s="70">
        <v>32178938</v>
      </c>
      <c r="G24" s="93"/>
      <c r="H24" s="94"/>
      <c r="J24" s="30"/>
      <c r="K24" s="60"/>
      <c r="L24" s="60"/>
      <c r="M24" s="60"/>
      <c r="N24" s="60"/>
    </row>
    <row r="25" spans="1:14" s="1" customFormat="1" ht="23.85" customHeight="1" x14ac:dyDescent="0.6">
      <c r="A25" s="4" t="s">
        <v>16</v>
      </c>
      <c r="B25" s="4"/>
      <c r="C25" s="74">
        <f>SUM(C19:C24)</f>
        <v>2148917933</v>
      </c>
      <c r="D25" s="70"/>
      <c r="E25" s="74">
        <f>SUM(E19:E24)</f>
        <v>2079090700</v>
      </c>
      <c r="G25" s="93"/>
      <c r="H25" s="94"/>
      <c r="K25" s="60"/>
      <c r="L25" s="60"/>
      <c r="M25" s="60"/>
      <c r="N25" s="60"/>
    </row>
    <row r="26" spans="1:14" s="1" customFormat="1" ht="23.85" customHeight="1" thickBot="1" x14ac:dyDescent="0.65">
      <c r="A26" s="5" t="s">
        <v>4</v>
      </c>
      <c r="B26" s="5"/>
      <c r="C26" s="75">
        <f>C25+C16</f>
        <v>2334022954</v>
      </c>
      <c r="D26" s="70"/>
      <c r="E26" s="75">
        <f>E25+E16</f>
        <v>2211072353</v>
      </c>
      <c r="G26" s="93"/>
      <c r="H26" s="94"/>
      <c r="K26" s="60"/>
      <c r="L26" s="60"/>
      <c r="M26" s="60"/>
      <c r="N26" s="60"/>
    </row>
    <row r="27" spans="1:14" s="1" customFormat="1" ht="24" customHeight="1" thickTop="1" x14ac:dyDescent="0.6">
      <c r="A27" s="5"/>
      <c r="B27" s="5"/>
      <c r="C27" s="9"/>
      <c r="D27" s="8"/>
      <c r="E27" s="9"/>
      <c r="K27" s="60"/>
      <c r="L27" s="60"/>
      <c r="M27" s="60"/>
      <c r="N27" s="60"/>
    </row>
    <row r="28" spans="1:14" s="1" customFormat="1" ht="24" customHeight="1" x14ac:dyDescent="0.6">
      <c r="A28" s="5"/>
      <c r="B28" s="5"/>
      <c r="C28" s="9"/>
      <c r="D28" s="8"/>
      <c r="E28" s="9"/>
    </row>
    <row r="29" spans="1:14" s="1" customFormat="1" ht="24" customHeight="1" x14ac:dyDescent="0.6">
      <c r="A29" s="5"/>
      <c r="B29" s="5"/>
      <c r="C29" s="9"/>
      <c r="D29" s="8"/>
      <c r="E29" s="9"/>
    </row>
    <row r="30" spans="1:14" s="1" customFormat="1" ht="24" customHeight="1" x14ac:dyDescent="0.6">
      <c r="A30" s="5"/>
      <c r="B30" s="5"/>
      <c r="C30" s="9"/>
      <c r="D30" s="8"/>
      <c r="E30" s="9"/>
    </row>
    <row r="31" spans="1:14" s="1" customFormat="1" ht="23.85" customHeight="1" x14ac:dyDescent="0.6">
      <c r="D31" s="36"/>
      <c r="E31" s="36"/>
    </row>
    <row r="34" spans="1:5" s="1" customFormat="1" ht="23.85" customHeight="1" x14ac:dyDescent="0.6">
      <c r="A34" s="108" t="s">
        <v>86</v>
      </c>
      <c r="B34" s="108"/>
      <c r="C34" s="108"/>
      <c r="D34" s="108"/>
      <c r="E34" s="37"/>
    </row>
    <row r="35" spans="1:5" s="1" customFormat="1" ht="23.85" customHeight="1" x14ac:dyDescent="0.6">
      <c r="E35" s="37"/>
    </row>
    <row r="36" spans="1:5" ht="23.85" customHeight="1" x14ac:dyDescent="0.6">
      <c r="E36" s="38"/>
    </row>
    <row r="37" spans="1:5" ht="23.85" customHeight="1" x14ac:dyDescent="0.6">
      <c r="E37" s="38"/>
    </row>
    <row r="38" spans="1:5" ht="23.85" customHeight="1" x14ac:dyDescent="0.6">
      <c r="E38" s="38"/>
    </row>
    <row r="39" spans="1:5" ht="23.85" customHeight="1" x14ac:dyDescent="0.6">
      <c r="E39" s="38"/>
    </row>
    <row r="40" spans="1:5" ht="23.85" customHeight="1" x14ac:dyDescent="0.6">
      <c r="E40" s="38"/>
    </row>
    <row r="41" spans="1:5" ht="23.85" customHeight="1" x14ac:dyDescent="0.6">
      <c r="E41" s="38"/>
    </row>
    <row r="42" spans="1:5" ht="23.85" customHeight="1" x14ac:dyDescent="0.6">
      <c r="E42" s="38"/>
    </row>
    <row r="43" spans="1:5" ht="23.85" customHeight="1" x14ac:dyDescent="0.6">
      <c r="E43" s="38"/>
    </row>
    <row r="44" spans="1:5" ht="23.85" customHeight="1" x14ac:dyDescent="0.6">
      <c r="E44" s="38"/>
    </row>
    <row r="45" spans="1:5" ht="23.85" customHeight="1" x14ac:dyDescent="0.6">
      <c r="E45" s="38"/>
    </row>
    <row r="46" spans="1:5" ht="23.85" customHeight="1" x14ac:dyDescent="0.6">
      <c r="E46" s="38"/>
    </row>
    <row r="47" spans="1:5" ht="23.85" customHeight="1" x14ac:dyDescent="0.6">
      <c r="E47" s="38"/>
    </row>
    <row r="48" spans="1:5" ht="23.85" customHeight="1" x14ac:dyDescent="0.6">
      <c r="E48" s="38"/>
    </row>
    <row r="49" spans="5:5" ht="23.85" customHeight="1" x14ac:dyDescent="0.6">
      <c r="E49" s="38"/>
    </row>
    <row r="50" spans="5:5" ht="23.85" customHeight="1" x14ac:dyDescent="0.6">
      <c r="E50" s="38"/>
    </row>
    <row r="51" spans="5:5" ht="23.85" customHeight="1" x14ac:dyDescent="0.6">
      <c r="E51" s="38"/>
    </row>
    <row r="52" spans="5:5" ht="23.85" customHeight="1" x14ac:dyDescent="0.6">
      <c r="E52" s="38"/>
    </row>
    <row r="53" spans="5:5" ht="23.85" customHeight="1" x14ac:dyDescent="0.6">
      <c r="E53" s="38"/>
    </row>
    <row r="54" spans="5:5" ht="23.85" customHeight="1" x14ac:dyDescent="0.6">
      <c r="E54" s="38"/>
    </row>
    <row r="55" spans="5:5" ht="23.85" customHeight="1" x14ac:dyDescent="0.6">
      <c r="E55" s="38"/>
    </row>
    <row r="56" spans="5:5" ht="23.85" customHeight="1" x14ac:dyDescent="0.6">
      <c r="E56" s="38"/>
    </row>
    <row r="57" spans="5:5" ht="23.85" customHeight="1" x14ac:dyDescent="0.6">
      <c r="E57" s="38"/>
    </row>
    <row r="58" spans="5:5" ht="23.85" customHeight="1" x14ac:dyDescent="0.6">
      <c r="E58" s="38"/>
    </row>
    <row r="59" spans="5:5" ht="23.85" customHeight="1" x14ac:dyDescent="0.6">
      <c r="E59" s="38"/>
    </row>
    <row r="60" spans="5:5" ht="23.85" customHeight="1" x14ac:dyDescent="0.6">
      <c r="E60" s="38"/>
    </row>
    <row r="61" spans="5:5" ht="23.85" customHeight="1" x14ac:dyDescent="0.6">
      <c r="E61" s="38"/>
    </row>
    <row r="62" spans="5:5" ht="23.85" customHeight="1" x14ac:dyDescent="0.6">
      <c r="E62" s="38"/>
    </row>
    <row r="63" spans="5:5" ht="23.85" customHeight="1" x14ac:dyDescent="0.6">
      <c r="E63" s="38"/>
    </row>
    <row r="64" spans="5:5" ht="23.85" customHeight="1" x14ac:dyDescent="0.6">
      <c r="E64" s="38"/>
    </row>
    <row r="65" spans="5:5" ht="23.85" customHeight="1" x14ac:dyDescent="0.6">
      <c r="E65" s="38"/>
    </row>
    <row r="66" spans="5:5" ht="23.85" customHeight="1" x14ac:dyDescent="0.6">
      <c r="E66" s="38"/>
    </row>
    <row r="67" spans="5:5" ht="23.85" customHeight="1" x14ac:dyDescent="0.6">
      <c r="E67" s="38"/>
    </row>
    <row r="68" spans="5:5" ht="23.85" customHeight="1" x14ac:dyDescent="0.6">
      <c r="E68" s="38"/>
    </row>
    <row r="69" spans="5:5" ht="23.85" customHeight="1" x14ac:dyDescent="0.6">
      <c r="E69" s="38"/>
    </row>
    <row r="70" spans="5:5" ht="23.85" customHeight="1" x14ac:dyDescent="0.6">
      <c r="E70" s="38"/>
    </row>
  </sheetData>
  <mergeCells count="5">
    <mergeCell ref="A1:E1"/>
    <mergeCell ref="A2:E2"/>
    <mergeCell ref="A4:E4"/>
    <mergeCell ref="A3:F3"/>
    <mergeCell ref="A34:D34"/>
  </mergeCells>
  <pageMargins left="1" right="0.3" top="0.8" bottom="0.5" header="0.6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C0DA-7BDC-44D0-8624-EDCAE946DF55}">
  <sheetPr>
    <tabColor rgb="FF00B050"/>
  </sheetPr>
  <dimension ref="A1:I75"/>
  <sheetViews>
    <sheetView topLeftCell="A10" zoomScaleNormal="100" zoomScaleSheetLayoutView="50" workbookViewId="0">
      <selection activeCell="A37" sqref="A37:F37"/>
    </sheetView>
  </sheetViews>
  <sheetFormatPr defaultColWidth="9.125" defaultRowHeight="19.8" x14ac:dyDescent="0.6"/>
  <cols>
    <col min="1" max="1" width="53.125" style="32" customWidth="1"/>
    <col min="2" max="2" width="10.125" style="42" customWidth="1"/>
    <col min="3" max="3" width="18.625" style="32" customWidth="1"/>
    <col min="4" max="4" width="1" style="32" customWidth="1"/>
    <col min="5" max="5" width="17.25" style="32" customWidth="1"/>
    <col min="6" max="6" width="0.625" style="32" customWidth="1"/>
    <col min="7" max="7" width="9.125" style="32"/>
    <col min="8" max="8" width="16.875" style="32" customWidth="1"/>
    <col min="9" max="16384" width="9.125" style="32"/>
  </cols>
  <sheetData>
    <row r="1" spans="1:9" ht="26.4" x14ac:dyDescent="0.6">
      <c r="A1" s="105" t="s">
        <v>122</v>
      </c>
      <c r="B1" s="105"/>
      <c r="C1" s="105"/>
      <c r="D1" s="105"/>
      <c r="E1" s="105"/>
      <c r="F1" s="105"/>
    </row>
    <row r="2" spans="1:9" ht="26.4" x14ac:dyDescent="0.6">
      <c r="A2" s="105" t="s">
        <v>111</v>
      </c>
      <c r="B2" s="105"/>
      <c r="C2" s="105"/>
      <c r="D2" s="105"/>
      <c r="E2" s="105"/>
      <c r="F2" s="105"/>
    </row>
    <row r="3" spans="1:9" ht="26.4" x14ac:dyDescent="0.6">
      <c r="A3" s="107" t="s">
        <v>135</v>
      </c>
      <c r="B3" s="107"/>
      <c r="C3" s="107"/>
      <c r="D3" s="107"/>
      <c r="E3" s="107"/>
      <c r="F3" s="107"/>
    </row>
    <row r="4" spans="1:9" ht="23.4" x14ac:dyDescent="0.6">
      <c r="A4" s="106" t="s">
        <v>14</v>
      </c>
      <c r="B4" s="106"/>
      <c r="C4" s="106"/>
      <c r="D4" s="106"/>
      <c r="E4" s="106"/>
      <c r="F4" s="106"/>
    </row>
    <row r="5" spans="1:9" ht="6" customHeight="1" x14ac:dyDescent="0.6">
      <c r="A5" s="33"/>
      <c r="B5" s="2"/>
      <c r="C5" s="33"/>
      <c r="D5" s="33"/>
      <c r="E5" s="33"/>
      <c r="F5" s="33"/>
    </row>
    <row r="6" spans="1:9" ht="23.4" x14ac:dyDescent="0.6">
      <c r="A6" s="33"/>
      <c r="B6" s="2" t="s">
        <v>24</v>
      </c>
      <c r="C6" s="19" t="s">
        <v>58</v>
      </c>
      <c r="D6" s="33"/>
      <c r="E6" s="2" t="s">
        <v>58</v>
      </c>
      <c r="F6" s="33"/>
    </row>
    <row r="7" spans="1:9" ht="23.4" x14ac:dyDescent="0.6">
      <c r="A7" s="33"/>
      <c r="B7" s="2"/>
      <c r="C7" s="19" t="s">
        <v>136</v>
      </c>
      <c r="D7" s="33"/>
      <c r="E7" s="2" t="s">
        <v>59</v>
      </c>
      <c r="F7" s="33"/>
    </row>
    <row r="8" spans="1:9" s="1" customFormat="1" ht="23.4" x14ac:dyDescent="0.6">
      <c r="C8" s="31">
        <v>2568</v>
      </c>
      <c r="D8" s="2"/>
      <c r="E8" s="2">
        <v>2567</v>
      </c>
      <c r="F8" s="2"/>
    </row>
    <row r="9" spans="1:9" s="1" customFormat="1" ht="23.4" x14ac:dyDescent="0.6">
      <c r="C9" s="2" t="s">
        <v>85</v>
      </c>
      <c r="D9" s="2"/>
      <c r="E9" s="2"/>
      <c r="F9" s="2"/>
    </row>
    <row r="10" spans="1:9" s="1" customFormat="1" ht="23.4" x14ac:dyDescent="0.6">
      <c r="A10" s="2" t="s">
        <v>26</v>
      </c>
      <c r="B10" s="2"/>
      <c r="C10" s="8"/>
      <c r="D10" s="8"/>
      <c r="E10" s="8"/>
      <c r="F10" s="8"/>
    </row>
    <row r="11" spans="1:9" s="1" customFormat="1" ht="23.4" x14ac:dyDescent="0.6">
      <c r="A11" s="3" t="s">
        <v>5</v>
      </c>
      <c r="B11" s="6"/>
      <c r="C11" s="8"/>
      <c r="D11" s="8"/>
      <c r="E11" s="8"/>
      <c r="F11" s="8"/>
    </row>
    <row r="12" spans="1:9" s="1" customFormat="1" ht="23.4" x14ac:dyDescent="0.6">
      <c r="A12" s="34" t="s">
        <v>121</v>
      </c>
      <c r="B12" s="6">
        <v>13</v>
      </c>
      <c r="C12" s="78">
        <v>9000000</v>
      </c>
      <c r="D12" s="70"/>
      <c r="E12" s="70">
        <v>9000000</v>
      </c>
      <c r="F12" s="8"/>
      <c r="H12" s="95"/>
      <c r="I12" s="94"/>
    </row>
    <row r="13" spans="1:9" s="1" customFormat="1" ht="23.4" x14ac:dyDescent="0.6">
      <c r="A13" s="34" t="s">
        <v>55</v>
      </c>
      <c r="B13" s="6">
        <v>14</v>
      </c>
      <c r="C13" s="78">
        <v>98291028</v>
      </c>
      <c r="D13" s="70"/>
      <c r="E13" s="70">
        <v>69376026</v>
      </c>
      <c r="F13" s="8"/>
      <c r="H13" s="95"/>
      <c r="I13" s="94"/>
    </row>
    <row r="14" spans="1:9" s="1" customFormat="1" ht="23.4" x14ac:dyDescent="0.6">
      <c r="A14" s="34" t="s">
        <v>102</v>
      </c>
      <c r="B14" s="6"/>
      <c r="C14" s="78">
        <v>2944985</v>
      </c>
      <c r="D14" s="70"/>
      <c r="E14" s="70">
        <v>3199968</v>
      </c>
      <c r="F14" s="8"/>
      <c r="H14" s="95"/>
      <c r="I14" s="94"/>
    </row>
    <row r="15" spans="1:9" s="1" customFormat="1" ht="23.4" x14ac:dyDescent="0.6">
      <c r="A15" s="34" t="s">
        <v>70</v>
      </c>
      <c r="C15" s="70"/>
      <c r="D15" s="57"/>
      <c r="E15" s="70"/>
      <c r="H15" s="95"/>
      <c r="I15" s="94"/>
    </row>
    <row r="16" spans="1:9" s="1" customFormat="1" ht="23.4" x14ac:dyDescent="0.6">
      <c r="A16" s="39" t="s">
        <v>71</v>
      </c>
      <c r="B16" s="6">
        <v>15</v>
      </c>
      <c r="C16" s="78">
        <v>54868518</v>
      </c>
      <c r="D16" s="70"/>
      <c r="E16" s="70">
        <v>53561253</v>
      </c>
      <c r="F16" s="8"/>
      <c r="H16" s="95"/>
      <c r="I16" s="94"/>
    </row>
    <row r="17" spans="1:9" s="1" customFormat="1" ht="23.4" x14ac:dyDescent="0.6">
      <c r="A17" s="34" t="s">
        <v>145</v>
      </c>
      <c r="C17" s="70"/>
      <c r="D17" s="57"/>
      <c r="E17" s="70"/>
      <c r="H17" s="95"/>
      <c r="I17" s="94"/>
    </row>
    <row r="18" spans="1:9" s="1" customFormat="1" ht="23.4" x14ac:dyDescent="0.6">
      <c r="A18" s="39" t="s">
        <v>71</v>
      </c>
      <c r="B18" s="6">
        <v>16</v>
      </c>
      <c r="C18" s="78">
        <v>145259603</v>
      </c>
      <c r="D18" s="70"/>
      <c r="E18" s="70">
        <v>150934111</v>
      </c>
      <c r="F18" s="8"/>
      <c r="H18" s="95"/>
      <c r="I18" s="94"/>
    </row>
    <row r="19" spans="1:9" s="1" customFormat="1" ht="23.4" x14ac:dyDescent="0.6">
      <c r="A19" s="34" t="s">
        <v>72</v>
      </c>
      <c r="C19" s="70"/>
      <c r="D19" s="57"/>
      <c r="E19" s="70"/>
      <c r="H19" s="95"/>
      <c r="I19" s="94"/>
    </row>
    <row r="20" spans="1:9" s="1" customFormat="1" ht="23.4" x14ac:dyDescent="0.6">
      <c r="A20" s="39" t="s">
        <v>71</v>
      </c>
      <c r="B20" s="35">
        <v>17</v>
      </c>
      <c r="C20" s="78">
        <v>133996284</v>
      </c>
      <c r="D20" s="70"/>
      <c r="E20" s="70">
        <v>121593955</v>
      </c>
      <c r="F20" s="8"/>
      <c r="H20" s="95"/>
      <c r="I20" s="94"/>
    </row>
    <row r="21" spans="1:9" s="1" customFormat="1" ht="23.4" x14ac:dyDescent="0.6">
      <c r="A21" s="34" t="s">
        <v>64</v>
      </c>
      <c r="B21" s="35"/>
      <c r="C21" s="78">
        <v>14140666</v>
      </c>
      <c r="D21" s="70"/>
      <c r="E21" s="70">
        <v>14376037</v>
      </c>
      <c r="F21" s="8"/>
      <c r="H21" s="95"/>
      <c r="I21" s="94"/>
    </row>
    <row r="22" spans="1:9" s="1" customFormat="1" ht="23.4" x14ac:dyDescent="0.6">
      <c r="A22" s="34" t="s">
        <v>65</v>
      </c>
      <c r="B22" s="35"/>
      <c r="C22" s="78">
        <v>1147681</v>
      </c>
      <c r="D22" s="70"/>
      <c r="E22" s="70">
        <v>1167652</v>
      </c>
      <c r="F22" s="8"/>
      <c r="H22" s="95"/>
      <c r="I22" s="94"/>
    </row>
    <row r="23" spans="1:9" s="1" customFormat="1" ht="23.4" x14ac:dyDescent="0.6">
      <c r="A23" s="34" t="s">
        <v>6</v>
      </c>
      <c r="B23" s="6"/>
      <c r="C23" s="78">
        <v>4730260</v>
      </c>
      <c r="D23" s="70"/>
      <c r="E23" s="70">
        <v>4119117</v>
      </c>
      <c r="F23" s="8"/>
      <c r="H23" s="95"/>
      <c r="I23" s="94"/>
    </row>
    <row r="24" spans="1:9" s="1" customFormat="1" ht="23.4" x14ac:dyDescent="0.6">
      <c r="A24" s="4" t="s">
        <v>7</v>
      </c>
      <c r="B24" s="6"/>
      <c r="C24" s="74">
        <f>SUM(C12:C23)</f>
        <v>464379025</v>
      </c>
      <c r="D24" s="70"/>
      <c r="E24" s="74">
        <f>SUM(E12:E23)</f>
        <v>427328119</v>
      </c>
      <c r="F24" s="8"/>
      <c r="H24" s="95"/>
      <c r="I24" s="94"/>
    </row>
    <row r="25" spans="1:9" s="1" customFormat="1" ht="23.4" x14ac:dyDescent="0.6">
      <c r="A25" s="4"/>
      <c r="B25" s="6"/>
      <c r="C25" s="72"/>
      <c r="D25" s="57"/>
      <c r="E25" s="72"/>
      <c r="F25" s="36"/>
    </row>
    <row r="26" spans="1:9" s="1" customFormat="1" ht="23.4" x14ac:dyDescent="0.6">
      <c r="A26" s="1" t="s">
        <v>17</v>
      </c>
      <c r="B26" s="6"/>
      <c r="C26" s="57"/>
      <c r="D26" s="57"/>
      <c r="E26" s="57"/>
      <c r="F26" s="36"/>
    </row>
    <row r="27" spans="1:9" s="1" customFormat="1" ht="23.4" x14ac:dyDescent="0.6">
      <c r="A27" s="34" t="s">
        <v>56</v>
      </c>
      <c r="B27" s="6">
        <v>15</v>
      </c>
      <c r="C27" s="78">
        <v>107778195</v>
      </c>
      <c r="D27" s="70"/>
      <c r="E27" s="70">
        <v>93348373</v>
      </c>
      <c r="F27" s="36"/>
      <c r="H27" s="95"/>
      <c r="I27" s="94"/>
    </row>
    <row r="28" spans="1:9" s="1" customFormat="1" ht="23.4" x14ac:dyDescent="0.6">
      <c r="A28" s="34" t="s">
        <v>144</v>
      </c>
      <c r="B28" s="6">
        <v>16</v>
      </c>
      <c r="C28" s="78">
        <v>130580625</v>
      </c>
      <c r="D28" s="70"/>
      <c r="E28" s="70">
        <v>125238073</v>
      </c>
      <c r="F28" s="8"/>
      <c r="H28" s="95"/>
      <c r="I28" s="94"/>
    </row>
    <row r="29" spans="1:9" s="1" customFormat="1" ht="23.4" x14ac:dyDescent="0.6">
      <c r="A29" s="34" t="s">
        <v>61</v>
      </c>
      <c r="B29" s="6">
        <v>17</v>
      </c>
      <c r="C29" s="78">
        <v>858884643</v>
      </c>
      <c r="D29" s="70"/>
      <c r="E29" s="70">
        <v>837879485</v>
      </c>
      <c r="F29" s="8"/>
      <c r="H29" s="95"/>
      <c r="I29" s="94"/>
    </row>
    <row r="30" spans="1:9" s="1" customFormat="1" ht="23.4" x14ac:dyDescent="0.6">
      <c r="A30" s="34" t="s">
        <v>73</v>
      </c>
      <c r="C30" s="70"/>
      <c r="D30" s="57"/>
      <c r="E30" s="70"/>
      <c r="H30" s="95"/>
      <c r="I30" s="94"/>
    </row>
    <row r="31" spans="1:9" s="1" customFormat="1" ht="23.4" x14ac:dyDescent="0.6">
      <c r="A31" s="39" t="s">
        <v>74</v>
      </c>
      <c r="B31" s="6"/>
      <c r="C31" s="78">
        <v>7417958</v>
      </c>
      <c r="D31" s="70"/>
      <c r="E31" s="70">
        <v>5905196</v>
      </c>
      <c r="F31" s="8"/>
      <c r="H31" s="95"/>
      <c r="I31" s="94"/>
    </row>
    <row r="32" spans="1:9" s="1" customFormat="1" ht="23.4" x14ac:dyDescent="0.6">
      <c r="A32" s="34" t="s">
        <v>82</v>
      </c>
      <c r="B32" s="6"/>
      <c r="C32" s="70"/>
      <c r="D32" s="70"/>
      <c r="E32" s="70"/>
      <c r="F32" s="8"/>
      <c r="H32" s="95"/>
      <c r="I32" s="94"/>
    </row>
    <row r="33" spans="1:9" s="1" customFormat="1" ht="23.4" x14ac:dyDescent="0.6">
      <c r="A33" s="39" t="s">
        <v>83</v>
      </c>
      <c r="B33" s="35">
        <v>18</v>
      </c>
      <c r="C33" s="78">
        <v>17829782</v>
      </c>
      <c r="D33" s="70"/>
      <c r="E33" s="70">
        <v>15701569</v>
      </c>
      <c r="F33" s="36"/>
      <c r="H33" s="95"/>
      <c r="I33" s="94"/>
    </row>
    <row r="34" spans="1:9" s="1" customFormat="1" ht="23.4" x14ac:dyDescent="0.6">
      <c r="A34" s="34" t="s">
        <v>35</v>
      </c>
      <c r="B34" s="6"/>
      <c r="C34" s="78">
        <v>868721</v>
      </c>
      <c r="D34" s="70"/>
      <c r="E34" s="70">
        <v>556012</v>
      </c>
      <c r="F34" s="8"/>
      <c r="H34" s="95"/>
      <c r="I34" s="94"/>
    </row>
    <row r="35" spans="1:9" s="1" customFormat="1" ht="23.4" x14ac:dyDescent="0.6">
      <c r="A35" s="4" t="s">
        <v>18</v>
      </c>
      <c r="B35" s="6"/>
      <c r="C35" s="74">
        <f>SUM(C27:C34)</f>
        <v>1123359924</v>
      </c>
      <c r="D35" s="70"/>
      <c r="E35" s="74">
        <f>SUM(E27:E34)</f>
        <v>1078628708</v>
      </c>
      <c r="F35" s="8"/>
      <c r="H35" s="95"/>
      <c r="I35" s="94"/>
    </row>
    <row r="36" spans="1:9" s="1" customFormat="1" ht="23.4" x14ac:dyDescent="0.6">
      <c r="A36" s="34" t="s">
        <v>8</v>
      </c>
      <c r="B36" s="6"/>
      <c r="C36" s="74">
        <f>C35+C24</f>
        <v>1587738949</v>
      </c>
      <c r="D36" s="70"/>
      <c r="E36" s="74">
        <f>E35+E24</f>
        <v>1505956827</v>
      </c>
      <c r="F36" s="8"/>
      <c r="H36" s="95"/>
      <c r="I36" s="94"/>
    </row>
    <row r="37" spans="1:9" s="1" customFormat="1" ht="26.4" x14ac:dyDescent="0.6">
      <c r="A37" s="105" t="s">
        <v>122</v>
      </c>
      <c r="B37" s="105"/>
      <c r="C37" s="105"/>
      <c r="D37" s="105"/>
      <c r="E37" s="105"/>
      <c r="F37" s="105"/>
    </row>
    <row r="38" spans="1:9" ht="26.4" x14ac:dyDescent="0.6">
      <c r="A38" s="105" t="s">
        <v>111</v>
      </c>
      <c r="B38" s="105"/>
      <c r="C38" s="105"/>
      <c r="D38" s="105"/>
      <c r="E38" s="105"/>
      <c r="F38" s="105"/>
    </row>
    <row r="39" spans="1:9" ht="26.4" x14ac:dyDescent="0.6">
      <c r="A39" s="107" t="s">
        <v>135</v>
      </c>
      <c r="B39" s="107"/>
      <c r="C39" s="107"/>
      <c r="D39" s="107"/>
      <c r="E39" s="107"/>
      <c r="F39" s="107"/>
    </row>
    <row r="40" spans="1:9" ht="23.4" x14ac:dyDescent="0.6">
      <c r="A40" s="106" t="s">
        <v>14</v>
      </c>
      <c r="B40" s="106"/>
      <c r="C40" s="106"/>
      <c r="D40" s="106"/>
      <c r="E40" s="106"/>
      <c r="F40" s="106"/>
    </row>
    <row r="41" spans="1:9" ht="7.8" customHeight="1" x14ac:dyDescent="0.6">
      <c r="A41" s="33"/>
      <c r="B41" s="2"/>
      <c r="C41" s="33"/>
      <c r="D41" s="33"/>
      <c r="E41" s="33"/>
      <c r="F41" s="33"/>
    </row>
    <row r="42" spans="1:9" ht="23.4" x14ac:dyDescent="0.6">
      <c r="A42" s="33"/>
      <c r="B42" s="2" t="s">
        <v>24</v>
      </c>
      <c r="C42" s="19" t="s">
        <v>58</v>
      </c>
      <c r="D42" s="33"/>
      <c r="E42" s="2" t="s">
        <v>58</v>
      </c>
      <c r="F42" s="33"/>
    </row>
    <row r="43" spans="1:9" ht="23.4" x14ac:dyDescent="0.6">
      <c r="A43" s="33"/>
      <c r="B43" s="2"/>
      <c r="C43" s="19" t="s">
        <v>136</v>
      </c>
      <c r="D43" s="33"/>
      <c r="E43" s="2" t="s">
        <v>59</v>
      </c>
      <c r="F43" s="33"/>
    </row>
    <row r="44" spans="1:9" s="1" customFormat="1" ht="23.4" x14ac:dyDescent="0.6">
      <c r="C44" s="31">
        <v>2568</v>
      </c>
      <c r="D44" s="2"/>
      <c r="E44" s="2">
        <v>2567</v>
      </c>
      <c r="F44" s="2"/>
    </row>
    <row r="45" spans="1:9" s="1" customFormat="1" ht="23.4" x14ac:dyDescent="0.6">
      <c r="C45" s="2" t="s">
        <v>85</v>
      </c>
      <c r="D45" s="2"/>
      <c r="E45" s="2"/>
      <c r="F45" s="2"/>
    </row>
    <row r="46" spans="1:9" s="1" customFormat="1" ht="23.4" x14ac:dyDescent="0.6">
      <c r="A46" s="2" t="s">
        <v>36</v>
      </c>
      <c r="B46" s="2"/>
      <c r="C46" s="8"/>
      <c r="D46" s="8"/>
      <c r="E46" s="8"/>
      <c r="F46" s="8"/>
    </row>
    <row r="47" spans="1:9" s="1" customFormat="1" ht="23.4" x14ac:dyDescent="0.6">
      <c r="A47" s="1" t="s">
        <v>27</v>
      </c>
      <c r="B47" s="6"/>
    </row>
    <row r="48" spans="1:9" s="1" customFormat="1" ht="23.4" x14ac:dyDescent="0.6">
      <c r="A48" s="1" t="s">
        <v>9</v>
      </c>
      <c r="B48" s="6">
        <v>19</v>
      </c>
      <c r="C48" s="70"/>
      <c r="D48" s="70"/>
      <c r="E48" s="70"/>
      <c r="F48" s="8"/>
    </row>
    <row r="49" spans="1:9" s="1" customFormat="1" ht="23.4" x14ac:dyDescent="0.6">
      <c r="A49" s="34" t="s">
        <v>10</v>
      </c>
      <c r="B49" s="6"/>
      <c r="C49" s="70"/>
      <c r="D49" s="70"/>
      <c r="E49" s="70"/>
      <c r="F49" s="8"/>
    </row>
    <row r="50" spans="1:9" s="1" customFormat="1" ht="24" thickBot="1" x14ac:dyDescent="0.65">
      <c r="A50" s="4" t="s">
        <v>124</v>
      </c>
      <c r="B50" s="6"/>
      <c r="C50" s="76">
        <f>375000000*0.5</f>
        <v>187500000</v>
      </c>
      <c r="D50" s="70"/>
      <c r="E50" s="57"/>
      <c r="F50" s="8"/>
    </row>
    <row r="51" spans="1:9" s="1" customFormat="1" ht="24.6" thickTop="1" thickBot="1" x14ac:dyDescent="0.65">
      <c r="A51" s="4" t="s">
        <v>103</v>
      </c>
      <c r="B51" s="6"/>
      <c r="C51" s="72"/>
      <c r="D51" s="70"/>
      <c r="E51" s="76">
        <v>150000000</v>
      </c>
      <c r="F51" s="8"/>
    </row>
    <row r="52" spans="1:9" s="1" customFormat="1" ht="24" thickTop="1" x14ac:dyDescent="0.6">
      <c r="A52" s="34" t="s">
        <v>50</v>
      </c>
      <c r="B52" s="6"/>
      <c r="C52" s="72"/>
      <c r="D52" s="72"/>
      <c r="E52" s="72"/>
      <c r="F52" s="40"/>
    </row>
    <row r="53" spans="1:9" s="1" customFormat="1" ht="23.4" x14ac:dyDescent="0.6">
      <c r="A53" s="4" t="s">
        <v>123</v>
      </c>
      <c r="B53" s="6"/>
      <c r="D53" s="72"/>
      <c r="E53" s="72"/>
      <c r="F53" s="40"/>
    </row>
    <row r="54" spans="1:9" s="1" customFormat="1" ht="23.4" x14ac:dyDescent="0.6">
      <c r="A54" s="4" t="s">
        <v>37</v>
      </c>
      <c r="B54" s="6"/>
      <c r="C54" s="72">
        <f>EQ!C22</f>
        <v>150000000</v>
      </c>
      <c r="D54" s="72"/>
      <c r="E54" s="72"/>
      <c r="F54" s="40"/>
    </row>
    <row r="55" spans="1:9" s="1" customFormat="1" ht="23.4" x14ac:dyDescent="0.6">
      <c r="A55" s="4" t="s">
        <v>103</v>
      </c>
      <c r="B55" s="6"/>
      <c r="C55" s="70"/>
      <c r="D55" s="72"/>
      <c r="E55" s="70"/>
      <c r="F55" s="40"/>
    </row>
    <row r="56" spans="1:9" s="1" customFormat="1" ht="23.4" x14ac:dyDescent="0.6">
      <c r="A56" s="4" t="s">
        <v>37</v>
      </c>
      <c r="B56" s="6"/>
      <c r="C56" s="57"/>
      <c r="D56" s="72"/>
      <c r="E56" s="72">
        <v>150000000</v>
      </c>
      <c r="F56" s="40"/>
    </row>
    <row r="57" spans="1:9" s="1" customFormat="1" ht="23.4" x14ac:dyDescent="0.6">
      <c r="A57" s="34" t="s">
        <v>87</v>
      </c>
      <c r="B57" s="6">
        <v>19</v>
      </c>
      <c r="C57" s="70">
        <f>EQ!E22</f>
        <v>348889191</v>
      </c>
      <c r="D57" s="70"/>
      <c r="E57" s="72">
        <v>348889191</v>
      </c>
      <c r="F57" s="41">
        <v>0</v>
      </c>
      <c r="H57" s="95"/>
      <c r="I57" s="94"/>
    </row>
    <row r="58" spans="1:9" s="1" customFormat="1" ht="23.4" x14ac:dyDescent="0.6">
      <c r="A58" s="1" t="s">
        <v>11</v>
      </c>
      <c r="B58" s="6"/>
      <c r="C58" s="70"/>
      <c r="D58" s="70"/>
      <c r="E58" s="70"/>
      <c r="F58" s="8"/>
      <c r="H58" s="95"/>
      <c r="I58" s="94"/>
    </row>
    <row r="59" spans="1:9" s="1" customFormat="1" ht="23.4" x14ac:dyDescent="0.6">
      <c r="A59" s="34" t="s">
        <v>12</v>
      </c>
      <c r="B59" s="6"/>
      <c r="C59" s="70"/>
      <c r="D59" s="70"/>
      <c r="E59" s="57"/>
      <c r="F59" s="8"/>
      <c r="H59" s="95"/>
      <c r="I59" s="94"/>
    </row>
    <row r="60" spans="1:9" s="1" customFormat="1" ht="23.4" x14ac:dyDescent="0.6">
      <c r="A60" s="4" t="s">
        <v>25</v>
      </c>
      <c r="B60" s="6">
        <v>20</v>
      </c>
      <c r="C60" s="70">
        <f>EQ!G22</f>
        <v>13053175</v>
      </c>
      <c r="D60" s="77"/>
      <c r="E60" s="70">
        <v>11775007</v>
      </c>
      <c r="F60" s="8"/>
      <c r="H60" s="95"/>
      <c r="I60" s="94"/>
    </row>
    <row r="61" spans="1:9" s="1" customFormat="1" ht="23.4" x14ac:dyDescent="0.6">
      <c r="A61" s="34" t="s">
        <v>19</v>
      </c>
      <c r="B61" s="6"/>
      <c r="C61" s="70">
        <f>EQ!I22</f>
        <v>234341639</v>
      </c>
      <c r="D61" s="70"/>
      <c r="E61" s="70">
        <v>194451328</v>
      </c>
      <c r="F61" s="8"/>
      <c r="H61" s="95"/>
      <c r="I61" s="94"/>
    </row>
    <row r="62" spans="1:9" s="1" customFormat="1" ht="23.4" x14ac:dyDescent="0.6">
      <c r="A62" s="34" t="s">
        <v>28</v>
      </c>
      <c r="B62" s="6"/>
      <c r="C62" s="74">
        <f>SUM(C54:C61)</f>
        <v>746284005</v>
      </c>
      <c r="D62" s="70"/>
      <c r="E62" s="74">
        <f>SUM(E56:E61)</f>
        <v>705115526</v>
      </c>
      <c r="F62" s="8"/>
      <c r="H62" s="95"/>
      <c r="I62" s="94"/>
    </row>
    <row r="63" spans="1:9" s="1" customFormat="1" ht="24" thickBot="1" x14ac:dyDescent="0.65">
      <c r="A63" s="5" t="s">
        <v>29</v>
      </c>
      <c r="B63" s="2"/>
      <c r="C63" s="75">
        <f>C62+C36</f>
        <v>2334022954</v>
      </c>
      <c r="D63" s="70"/>
      <c r="E63" s="75">
        <f>E62+E36</f>
        <v>2211072353</v>
      </c>
      <c r="F63" s="8"/>
      <c r="H63" s="95"/>
      <c r="I63" s="94"/>
    </row>
    <row r="64" spans="1:9" s="1" customFormat="1" ht="24" thickTop="1" x14ac:dyDescent="0.6">
      <c r="A64" s="5"/>
      <c r="B64" s="2"/>
      <c r="C64" s="9"/>
      <c r="D64" s="8"/>
      <c r="E64" s="9"/>
      <c r="F64" s="8"/>
    </row>
    <row r="65" spans="1:6" s="1" customFormat="1" ht="23.4" x14ac:dyDescent="0.6">
      <c r="A65" s="5"/>
      <c r="B65" s="2"/>
      <c r="C65" s="9"/>
      <c r="D65" s="8"/>
      <c r="E65" s="9"/>
      <c r="F65" s="8"/>
    </row>
    <row r="66" spans="1:6" s="1" customFormat="1" ht="23.4" x14ac:dyDescent="0.6">
      <c r="A66" s="5"/>
      <c r="B66" s="2"/>
      <c r="C66" s="9"/>
      <c r="D66" s="8"/>
      <c r="E66" s="9"/>
      <c r="F66" s="8"/>
    </row>
    <row r="67" spans="1:6" s="1" customFormat="1" ht="23.4" x14ac:dyDescent="0.6">
      <c r="A67" s="5"/>
      <c r="B67" s="2"/>
      <c r="C67" s="9"/>
      <c r="D67" s="8"/>
      <c r="E67" s="9"/>
      <c r="F67" s="8"/>
    </row>
    <row r="68" spans="1:6" s="1" customFormat="1" ht="23.4" x14ac:dyDescent="0.6">
      <c r="A68" s="5"/>
      <c r="B68" s="2"/>
      <c r="C68" s="9"/>
      <c r="D68" s="8"/>
      <c r="E68" s="9"/>
      <c r="F68" s="8"/>
    </row>
    <row r="69" spans="1:6" s="1" customFormat="1" ht="23.4" x14ac:dyDescent="0.6">
      <c r="A69" s="5"/>
      <c r="B69" s="2"/>
      <c r="C69" s="9"/>
      <c r="D69" s="8"/>
      <c r="E69" s="9"/>
      <c r="F69" s="8"/>
    </row>
    <row r="70" spans="1:6" x14ac:dyDescent="0.6">
      <c r="B70" s="32"/>
      <c r="D70" s="38"/>
      <c r="E70" s="38"/>
      <c r="F70" s="38"/>
    </row>
    <row r="71" spans="1:6" x14ac:dyDescent="0.6">
      <c r="B71" s="32"/>
      <c r="D71" s="38"/>
      <c r="E71" s="38"/>
      <c r="F71" s="38"/>
    </row>
    <row r="72" spans="1:6" ht="23.4" x14ac:dyDescent="0.6">
      <c r="A72" s="108" t="s">
        <v>86</v>
      </c>
      <c r="B72" s="108"/>
      <c r="C72" s="108"/>
      <c r="D72" s="108"/>
      <c r="E72" s="38"/>
      <c r="F72" s="38"/>
    </row>
    <row r="75" spans="1:6" x14ac:dyDescent="0.6">
      <c r="C75" s="92"/>
      <c r="D75" s="92"/>
      <c r="E75" s="92"/>
    </row>
  </sheetData>
  <mergeCells count="9">
    <mergeCell ref="A72:D72"/>
    <mergeCell ref="A39:F39"/>
    <mergeCell ref="A40:F40"/>
    <mergeCell ref="A1:F1"/>
    <mergeCell ref="A2:F2"/>
    <mergeCell ref="A3:F3"/>
    <mergeCell ref="A4:F4"/>
    <mergeCell ref="A37:F37"/>
    <mergeCell ref="A38:F38"/>
  </mergeCells>
  <pageMargins left="1" right="0.3" top="0.8" bottom="0.5" header="0.6" footer="0.3"/>
  <pageSetup paperSize="9" scale="90" fitToHeight="0" orientation="portrait" r:id="rId1"/>
  <headerFooter alignWithMargins="0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N35"/>
  <sheetViews>
    <sheetView topLeftCell="A13" zoomScaleNormal="100" workbookViewId="0">
      <selection activeCell="A37" sqref="A37"/>
    </sheetView>
  </sheetViews>
  <sheetFormatPr defaultColWidth="9.125" defaultRowHeight="24" customHeight="1" x14ac:dyDescent="0.6"/>
  <cols>
    <col min="1" max="1" width="48.375" style="1" customWidth="1"/>
    <col min="2" max="2" width="13.625" style="1" customWidth="1"/>
    <col min="3" max="3" width="2.125" style="1" customWidth="1"/>
    <col min="4" max="4" width="18.625" style="101" customWidth="1"/>
    <col min="5" max="5" width="2.125" style="1" customWidth="1"/>
    <col min="6" max="6" width="18.625" style="1" customWidth="1"/>
    <col min="7" max="7" width="1.5" style="1" customWidth="1"/>
    <col min="8" max="8" width="9.125" style="1"/>
    <col min="9" max="9" width="14.125" style="60" customWidth="1"/>
    <col min="10" max="10" width="13.625" style="1" customWidth="1"/>
    <col min="11" max="11" width="18.375" style="1" customWidth="1"/>
    <col min="12" max="12" width="10.125" style="1" customWidth="1"/>
    <col min="13" max="13" width="19.125" style="1" customWidth="1"/>
    <col min="14" max="14" width="13.25" style="1" bestFit="1" customWidth="1"/>
    <col min="15" max="16384" width="9.125" style="1"/>
  </cols>
  <sheetData>
    <row r="1" spans="1:14" ht="25.95" customHeight="1" x14ac:dyDescent="0.6">
      <c r="A1" s="105" t="s">
        <v>122</v>
      </c>
      <c r="B1" s="105"/>
      <c r="C1" s="105"/>
      <c r="D1" s="105"/>
      <c r="E1" s="105"/>
      <c r="F1" s="105"/>
    </row>
    <row r="2" spans="1:14" ht="25.95" customHeight="1" x14ac:dyDescent="0.6">
      <c r="A2" s="109" t="s">
        <v>47</v>
      </c>
      <c r="B2" s="105"/>
      <c r="C2" s="105"/>
      <c r="D2" s="105"/>
      <c r="E2" s="105"/>
      <c r="F2" s="105"/>
    </row>
    <row r="3" spans="1:14" ht="25.95" customHeight="1" x14ac:dyDescent="0.6">
      <c r="A3" s="107" t="s">
        <v>137</v>
      </c>
      <c r="B3" s="107"/>
      <c r="C3" s="107"/>
      <c r="D3" s="107"/>
      <c r="E3" s="107"/>
      <c r="F3" s="107"/>
    </row>
    <row r="4" spans="1:14" ht="25.95" customHeight="1" x14ac:dyDescent="0.6">
      <c r="A4" s="15"/>
      <c r="B4" s="15"/>
      <c r="C4" s="15"/>
      <c r="D4" s="97"/>
      <c r="E4" s="15"/>
      <c r="F4" s="16" t="s">
        <v>14</v>
      </c>
    </row>
    <row r="5" spans="1:14" ht="7.95" customHeight="1" x14ac:dyDescent="0.6">
      <c r="A5" s="5"/>
      <c r="B5" s="17"/>
      <c r="C5" s="17"/>
      <c r="D5" s="20"/>
      <c r="E5" s="20"/>
      <c r="F5" s="23"/>
    </row>
    <row r="6" spans="1:14" ht="24" customHeight="1" x14ac:dyDescent="0.6">
      <c r="A6" s="11"/>
      <c r="B6" s="24" t="s">
        <v>24</v>
      </c>
      <c r="C6" s="24"/>
      <c r="D6" s="98">
        <v>2568</v>
      </c>
      <c r="E6" s="18"/>
      <c r="F6" s="25">
        <v>2567</v>
      </c>
      <c r="I6" s="83"/>
    </row>
    <row r="7" spans="1:14" ht="24" customHeight="1" x14ac:dyDescent="0.6">
      <c r="B7" s="2"/>
      <c r="C7" s="2"/>
      <c r="D7" s="99" t="s">
        <v>85</v>
      </c>
      <c r="E7" s="2"/>
      <c r="F7" s="2" t="s">
        <v>85</v>
      </c>
    </row>
    <row r="8" spans="1:14" ht="24" customHeight="1" x14ac:dyDescent="0.6">
      <c r="B8" s="2"/>
      <c r="C8" s="2"/>
      <c r="D8" s="99"/>
      <c r="E8" s="2"/>
      <c r="F8" s="2"/>
    </row>
    <row r="9" spans="1:14" ht="24" customHeight="1" x14ac:dyDescent="0.6">
      <c r="A9" s="28" t="s">
        <v>104</v>
      </c>
      <c r="B9" s="6"/>
      <c r="C9" s="6"/>
      <c r="D9" s="8"/>
      <c r="E9" s="8"/>
      <c r="F9" s="8"/>
    </row>
    <row r="10" spans="1:14" ht="24" customHeight="1" x14ac:dyDescent="0.6">
      <c r="A10" s="3" t="s">
        <v>100</v>
      </c>
      <c r="B10" s="6"/>
      <c r="C10" s="6"/>
      <c r="D10" s="70">
        <v>242550358</v>
      </c>
      <c r="E10" s="70"/>
      <c r="F10" s="70">
        <v>176584613</v>
      </c>
      <c r="M10" s="60"/>
      <c r="N10" s="60"/>
    </row>
    <row r="11" spans="1:14" ht="24" customHeight="1" x14ac:dyDescent="0.6">
      <c r="A11" s="3" t="s">
        <v>109</v>
      </c>
      <c r="B11" s="6"/>
      <c r="C11" s="6"/>
      <c r="D11" s="70">
        <v>8817993</v>
      </c>
      <c r="E11" s="70"/>
      <c r="F11" s="70">
        <v>8908389</v>
      </c>
      <c r="M11" s="60"/>
      <c r="N11" s="60"/>
    </row>
    <row r="12" spans="1:14" ht="24" customHeight="1" x14ac:dyDescent="0.6">
      <c r="A12" s="10" t="s">
        <v>66</v>
      </c>
      <c r="B12" s="6"/>
      <c r="C12" s="6"/>
      <c r="D12" s="70">
        <v>1685616</v>
      </c>
      <c r="E12" s="70"/>
      <c r="F12" s="70">
        <v>1817891</v>
      </c>
      <c r="M12" s="60"/>
      <c r="N12" s="60"/>
    </row>
    <row r="13" spans="1:14" ht="24" customHeight="1" x14ac:dyDescent="0.6">
      <c r="A13" s="29" t="s">
        <v>105</v>
      </c>
      <c r="B13" s="6"/>
      <c r="C13" s="6"/>
      <c r="D13" s="74">
        <f>+SUM(D10:D12)</f>
        <v>253053967</v>
      </c>
      <c r="E13" s="70"/>
      <c r="F13" s="74">
        <f>+SUM(F10:F12)</f>
        <v>187310893</v>
      </c>
      <c r="M13" s="60"/>
      <c r="N13" s="60"/>
    </row>
    <row r="14" spans="1:14" ht="9" customHeight="1" x14ac:dyDescent="0.6">
      <c r="A14" s="29"/>
      <c r="B14" s="6"/>
      <c r="C14" s="6"/>
      <c r="D14" s="70"/>
      <c r="E14" s="70"/>
      <c r="F14" s="70"/>
      <c r="M14" s="60"/>
      <c r="N14" s="60"/>
    </row>
    <row r="15" spans="1:14" ht="24" customHeight="1" x14ac:dyDescent="0.6">
      <c r="A15" s="29" t="s">
        <v>106</v>
      </c>
      <c r="B15" s="6"/>
      <c r="C15" s="6"/>
      <c r="D15" s="70"/>
      <c r="E15" s="70"/>
      <c r="F15" s="70"/>
      <c r="M15" s="60"/>
      <c r="N15" s="60"/>
    </row>
    <row r="16" spans="1:14" ht="24" customHeight="1" x14ac:dyDescent="0.6">
      <c r="A16" s="3" t="s">
        <v>99</v>
      </c>
      <c r="B16" s="6"/>
      <c r="C16" s="6"/>
      <c r="D16" s="8">
        <v>-158302692</v>
      </c>
      <c r="E16" s="70"/>
      <c r="F16" s="8">
        <v>-124532730</v>
      </c>
      <c r="M16" s="60"/>
      <c r="N16" s="60"/>
    </row>
    <row r="17" spans="1:14" ht="24" customHeight="1" x14ac:dyDescent="0.6">
      <c r="A17" s="3" t="s">
        <v>107</v>
      </c>
      <c r="B17" s="6"/>
      <c r="C17" s="6"/>
      <c r="D17" s="8">
        <v>-4788919</v>
      </c>
      <c r="E17" s="70"/>
      <c r="F17" s="8">
        <v>-4967618</v>
      </c>
      <c r="M17" s="60"/>
      <c r="N17" s="60"/>
    </row>
    <row r="18" spans="1:14" ht="24" customHeight="1" x14ac:dyDescent="0.6">
      <c r="A18" s="10" t="s">
        <v>67</v>
      </c>
      <c r="B18" s="6"/>
      <c r="C18" s="6"/>
      <c r="D18" s="8">
        <v>-1358197</v>
      </c>
      <c r="E18" s="70"/>
      <c r="F18" s="8">
        <v>-529265</v>
      </c>
      <c r="M18" s="60"/>
      <c r="N18" s="60"/>
    </row>
    <row r="19" spans="1:14" ht="24" customHeight="1" x14ac:dyDescent="0.6">
      <c r="A19" s="10" t="s">
        <v>68</v>
      </c>
      <c r="B19" s="6"/>
      <c r="C19" s="6"/>
      <c r="D19" s="86">
        <v>-30701642</v>
      </c>
      <c r="E19" s="70"/>
      <c r="F19" s="86">
        <v>-26026563</v>
      </c>
      <c r="M19" s="60"/>
      <c r="N19" s="60"/>
    </row>
    <row r="20" spans="1:14" ht="24" customHeight="1" x14ac:dyDescent="0.6">
      <c r="A20" s="5" t="s">
        <v>108</v>
      </c>
      <c r="B20" s="6"/>
      <c r="C20" s="6"/>
      <c r="D20" s="86">
        <f>+SUM(D16:D19)</f>
        <v>-195151450</v>
      </c>
      <c r="E20" s="70"/>
      <c r="F20" s="86">
        <f>+SUM(F16:F19)</f>
        <v>-156056176</v>
      </c>
      <c r="M20" s="60"/>
      <c r="N20" s="60"/>
    </row>
    <row r="21" spans="1:14" ht="24" customHeight="1" x14ac:dyDescent="0.6">
      <c r="A21" s="11" t="s">
        <v>76</v>
      </c>
      <c r="B21" s="6"/>
      <c r="C21" s="6"/>
      <c r="D21" s="73">
        <f>D13+D20</f>
        <v>57902517</v>
      </c>
      <c r="E21" s="70"/>
      <c r="F21" s="73">
        <f>F13+F20</f>
        <v>31254717</v>
      </c>
      <c r="M21" s="60"/>
      <c r="N21" s="60"/>
    </row>
    <row r="22" spans="1:14" ht="24" customHeight="1" x14ac:dyDescent="0.6">
      <c r="A22" s="1" t="s">
        <v>23</v>
      </c>
      <c r="B22" s="6"/>
      <c r="C22" s="6"/>
      <c r="D22" s="86">
        <v>-17775017</v>
      </c>
      <c r="E22" s="70"/>
      <c r="F22" s="86">
        <v>-14730682</v>
      </c>
      <c r="M22" s="60"/>
      <c r="N22" s="60"/>
    </row>
    <row r="23" spans="1:14" ht="24" customHeight="1" x14ac:dyDescent="0.6">
      <c r="A23" s="5" t="s">
        <v>38</v>
      </c>
      <c r="B23" s="6"/>
      <c r="C23" s="6"/>
      <c r="D23" s="73">
        <f>+SUM(D21:D22)</f>
        <v>40127500</v>
      </c>
      <c r="E23" s="70"/>
      <c r="F23" s="73">
        <f>+SUM(F21:F22)</f>
        <v>16524035</v>
      </c>
      <c r="M23" s="60"/>
      <c r="N23" s="60"/>
    </row>
    <row r="24" spans="1:14" ht="24" customHeight="1" x14ac:dyDescent="0.6">
      <c r="A24" s="1" t="s">
        <v>75</v>
      </c>
      <c r="B24" s="6"/>
      <c r="C24" s="6"/>
      <c r="D24" s="86">
        <v>-7715849</v>
      </c>
      <c r="E24" s="70"/>
      <c r="F24" s="86">
        <v>-3657993</v>
      </c>
      <c r="M24" s="60"/>
      <c r="N24" s="60"/>
    </row>
    <row r="25" spans="1:14" ht="24" customHeight="1" x14ac:dyDescent="0.6">
      <c r="A25" s="5" t="s">
        <v>89</v>
      </c>
      <c r="B25" s="2"/>
      <c r="C25" s="2"/>
      <c r="D25" s="72">
        <f>+SUM(D23:D24)</f>
        <v>32411651</v>
      </c>
      <c r="E25" s="70"/>
      <c r="F25" s="72">
        <f>+SUM(F23:F24)</f>
        <v>12866042</v>
      </c>
      <c r="M25" s="60"/>
      <c r="N25" s="60"/>
    </row>
    <row r="26" spans="1:14" ht="24" customHeight="1" x14ac:dyDescent="0.6">
      <c r="A26" s="1" t="s">
        <v>98</v>
      </c>
      <c r="B26" s="2"/>
      <c r="C26" s="2"/>
      <c r="D26" s="100" t="s">
        <v>138</v>
      </c>
      <c r="E26" s="57"/>
      <c r="F26" s="82" t="s">
        <v>138</v>
      </c>
      <c r="M26" s="60"/>
      <c r="N26" s="60"/>
    </row>
    <row r="27" spans="1:14" ht="24" customHeight="1" thickBot="1" x14ac:dyDescent="0.65">
      <c r="A27" s="5" t="s">
        <v>90</v>
      </c>
      <c r="B27" s="4"/>
      <c r="C27" s="4"/>
      <c r="D27" s="76">
        <f>+SUM(D25:D26)</f>
        <v>32411651</v>
      </c>
      <c r="E27" s="70"/>
      <c r="F27" s="76">
        <f>+SUM(F25:F26)</f>
        <v>12866042</v>
      </c>
      <c r="M27" s="60"/>
      <c r="N27" s="60"/>
    </row>
    <row r="28" spans="1:14" ht="24" customHeight="1" thickTop="1" x14ac:dyDescent="0.6">
      <c r="D28" s="8"/>
      <c r="E28" s="8"/>
      <c r="F28" s="8"/>
      <c r="M28" s="60"/>
      <c r="N28" s="60"/>
    </row>
    <row r="29" spans="1:14" ht="24" customHeight="1" x14ac:dyDescent="0.6">
      <c r="A29" s="5" t="s">
        <v>78</v>
      </c>
      <c r="B29" s="6">
        <v>19</v>
      </c>
      <c r="C29" s="6"/>
      <c r="D29" s="21">
        <f>D27/D30</f>
        <v>0.10803883666666667</v>
      </c>
      <c r="E29" s="22"/>
      <c r="F29" s="21">
        <f>F27/F30</f>
        <v>4.2886806666666666E-2</v>
      </c>
      <c r="I29" s="84"/>
      <c r="J29" s="61"/>
      <c r="K29" s="61"/>
      <c r="M29" s="60"/>
      <c r="N29" s="60"/>
    </row>
    <row r="30" spans="1:14" ht="24" customHeight="1" x14ac:dyDescent="0.6">
      <c r="A30" s="5" t="s">
        <v>79</v>
      </c>
      <c r="B30" s="6">
        <v>19</v>
      </c>
      <c r="C30" s="6"/>
      <c r="D30" s="8">
        <v>300000000</v>
      </c>
      <c r="E30" s="8"/>
      <c r="F30" s="8">
        <v>300000000</v>
      </c>
      <c r="I30" s="85"/>
      <c r="J30" s="62"/>
      <c r="K30" s="63"/>
      <c r="M30" s="60"/>
      <c r="N30" s="60"/>
    </row>
    <row r="31" spans="1:14" ht="24" customHeight="1" x14ac:dyDescent="0.6">
      <c r="D31" s="8"/>
      <c r="E31" s="8"/>
      <c r="F31" s="8"/>
      <c r="I31" s="85"/>
      <c r="J31" s="62"/>
      <c r="K31" s="63"/>
      <c r="L31"/>
      <c r="M31" s="63"/>
    </row>
    <row r="32" spans="1:14" ht="24" customHeight="1" x14ac:dyDescent="0.6">
      <c r="D32" s="8"/>
      <c r="E32" s="8"/>
      <c r="F32" s="8"/>
      <c r="I32" s="85"/>
      <c r="J32"/>
      <c r="K32" s="63"/>
      <c r="L32" s="63"/>
      <c r="M32" s="63"/>
    </row>
    <row r="33" spans="1:13" ht="24" customHeight="1" x14ac:dyDescent="0.6">
      <c r="D33" s="8"/>
      <c r="E33" s="8"/>
      <c r="F33" s="8"/>
      <c r="I33" s="85"/>
      <c r="J33"/>
      <c r="K33"/>
      <c r="L33"/>
      <c r="M33"/>
    </row>
    <row r="34" spans="1:13" ht="24" customHeight="1" x14ac:dyDescent="0.6">
      <c r="I34" s="85"/>
      <c r="J34"/>
    </row>
    <row r="35" spans="1:13" ht="24" customHeight="1" x14ac:dyDescent="0.6">
      <c r="A35" s="108" t="s">
        <v>86</v>
      </c>
      <c r="B35" s="108"/>
      <c r="C35" s="108"/>
      <c r="D35" s="108"/>
    </row>
  </sheetData>
  <mergeCells count="4">
    <mergeCell ref="A35:D35"/>
    <mergeCell ref="A1:F1"/>
    <mergeCell ref="A2:F2"/>
    <mergeCell ref="A3:F3"/>
  </mergeCells>
  <phoneticPr fontId="0" type="noConversion"/>
  <pageMargins left="1" right="0.3" top="0.8" bottom="0.5" header="0.6" footer="0.3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8E823-A288-4383-9E5E-416BB6BFA2D2}">
  <sheetPr>
    <tabColor rgb="FF00B050"/>
  </sheetPr>
  <dimension ref="A1:N35"/>
  <sheetViews>
    <sheetView topLeftCell="A3" zoomScaleNormal="100" workbookViewId="0">
      <selection activeCell="A37" sqref="A37"/>
    </sheetView>
  </sheetViews>
  <sheetFormatPr defaultColWidth="9.125" defaultRowHeight="24" customHeight="1" x14ac:dyDescent="0.6"/>
  <cols>
    <col min="1" max="1" width="48.375" style="1" customWidth="1"/>
    <col min="2" max="2" width="13.625" style="1" customWidth="1"/>
    <col min="3" max="3" width="2.125" style="1" customWidth="1"/>
    <col min="4" max="4" width="18.625" style="101" customWidth="1"/>
    <col min="5" max="5" width="2.125" style="1" customWidth="1"/>
    <col min="6" max="6" width="18.625" style="1" customWidth="1"/>
    <col min="7" max="7" width="1.5" style="1" customWidth="1"/>
    <col min="8" max="8" width="9.125" style="1"/>
    <col min="9" max="9" width="22.625" style="1" customWidth="1"/>
    <col min="10" max="10" width="13.625" style="1" customWidth="1"/>
    <col min="11" max="11" width="18.375" style="1" customWidth="1"/>
    <col min="12" max="12" width="10.125" style="1" customWidth="1"/>
    <col min="13" max="13" width="19.125" style="1" customWidth="1"/>
    <col min="14" max="14" width="13.25" style="1" bestFit="1" customWidth="1"/>
    <col min="15" max="16384" width="9.125" style="1"/>
  </cols>
  <sheetData>
    <row r="1" spans="1:14" ht="25.95" customHeight="1" x14ac:dyDescent="0.6">
      <c r="A1" s="105" t="s">
        <v>122</v>
      </c>
      <c r="B1" s="105"/>
      <c r="C1" s="105"/>
      <c r="D1" s="105"/>
      <c r="E1" s="105"/>
      <c r="F1" s="105"/>
    </row>
    <row r="2" spans="1:14" ht="25.95" customHeight="1" x14ac:dyDescent="0.6">
      <c r="A2" s="109" t="s">
        <v>47</v>
      </c>
      <c r="B2" s="105"/>
      <c r="C2" s="105"/>
      <c r="D2" s="105"/>
      <c r="E2" s="105"/>
      <c r="F2" s="105"/>
    </row>
    <row r="3" spans="1:14" ht="25.95" customHeight="1" x14ac:dyDescent="0.6">
      <c r="A3" s="107" t="s">
        <v>132</v>
      </c>
      <c r="B3" s="107"/>
      <c r="C3" s="107"/>
      <c r="D3" s="107"/>
      <c r="E3" s="107"/>
      <c r="F3" s="107"/>
    </row>
    <row r="4" spans="1:14" ht="25.95" customHeight="1" x14ac:dyDescent="0.6">
      <c r="A4" s="15"/>
      <c r="B4" s="15"/>
      <c r="C4" s="15"/>
      <c r="D4" s="97"/>
      <c r="E4" s="15"/>
      <c r="F4" s="16" t="s">
        <v>14</v>
      </c>
    </row>
    <row r="5" spans="1:14" ht="7.95" customHeight="1" x14ac:dyDescent="0.6">
      <c r="A5" s="5"/>
      <c r="B5" s="17"/>
      <c r="C5" s="17"/>
      <c r="D5" s="20"/>
      <c r="E5" s="20"/>
      <c r="F5" s="23"/>
    </row>
    <row r="6" spans="1:14" ht="24" customHeight="1" x14ac:dyDescent="0.6">
      <c r="A6" s="11"/>
      <c r="B6" s="24" t="s">
        <v>24</v>
      </c>
      <c r="C6" s="24"/>
      <c r="D6" s="98">
        <v>2568</v>
      </c>
      <c r="E6" s="18"/>
      <c r="F6" s="25">
        <v>2567</v>
      </c>
    </row>
    <row r="7" spans="1:14" ht="24" customHeight="1" x14ac:dyDescent="0.6">
      <c r="B7" s="2"/>
      <c r="C7" s="2"/>
      <c r="D7" s="99" t="s">
        <v>85</v>
      </c>
      <c r="E7" s="2"/>
      <c r="F7" s="2" t="s">
        <v>85</v>
      </c>
    </row>
    <row r="8" spans="1:14" ht="24" customHeight="1" x14ac:dyDescent="0.6">
      <c r="B8" s="2"/>
      <c r="C8" s="2"/>
      <c r="D8" s="99"/>
      <c r="E8" s="2"/>
      <c r="F8" s="2"/>
    </row>
    <row r="9" spans="1:14" ht="24" customHeight="1" x14ac:dyDescent="0.6">
      <c r="A9" s="28" t="s">
        <v>104</v>
      </c>
      <c r="B9" s="6"/>
      <c r="C9" s="6"/>
      <c r="D9" s="8"/>
      <c r="E9" s="8"/>
      <c r="F9" s="8"/>
    </row>
    <row r="10" spans="1:14" ht="24" customHeight="1" x14ac:dyDescent="0.6">
      <c r="A10" s="3" t="s">
        <v>100</v>
      </c>
      <c r="B10" s="6"/>
      <c r="C10" s="6"/>
      <c r="D10" s="70">
        <v>453538163</v>
      </c>
      <c r="E10" s="70"/>
      <c r="F10" s="70">
        <v>347541979</v>
      </c>
      <c r="I10" s="36"/>
      <c r="J10" s="94"/>
      <c r="M10" s="60"/>
      <c r="N10" s="60"/>
    </row>
    <row r="11" spans="1:14" ht="24" customHeight="1" x14ac:dyDescent="0.6">
      <c r="A11" s="3" t="s">
        <v>109</v>
      </c>
      <c r="B11" s="6"/>
      <c r="C11" s="6"/>
      <c r="D11" s="70">
        <v>16677283</v>
      </c>
      <c r="E11" s="70"/>
      <c r="F11" s="70">
        <v>20308401</v>
      </c>
      <c r="I11" s="36"/>
      <c r="J11" s="94"/>
      <c r="M11" s="60"/>
      <c r="N11" s="60"/>
    </row>
    <row r="12" spans="1:14" ht="24" customHeight="1" x14ac:dyDescent="0.6">
      <c r="A12" s="10" t="s">
        <v>66</v>
      </c>
      <c r="B12" s="6"/>
      <c r="C12" s="6"/>
      <c r="D12" s="70">
        <v>3900165</v>
      </c>
      <c r="E12" s="70"/>
      <c r="F12" s="70">
        <v>3196677</v>
      </c>
      <c r="I12" s="36"/>
      <c r="J12" s="94"/>
      <c r="M12" s="60"/>
      <c r="N12" s="60"/>
    </row>
    <row r="13" spans="1:14" ht="24" customHeight="1" x14ac:dyDescent="0.6">
      <c r="A13" s="29" t="s">
        <v>105</v>
      </c>
      <c r="B13" s="6"/>
      <c r="C13" s="6"/>
      <c r="D13" s="74">
        <f>+SUM(D10:D12)</f>
        <v>474115611</v>
      </c>
      <c r="E13" s="70"/>
      <c r="F13" s="74">
        <f>+SUM(F10:F12)</f>
        <v>371047057</v>
      </c>
      <c r="I13" s="36"/>
      <c r="J13" s="94"/>
      <c r="M13" s="60"/>
      <c r="N13" s="60"/>
    </row>
    <row r="14" spans="1:14" ht="9" customHeight="1" x14ac:dyDescent="0.6">
      <c r="A14" s="29"/>
      <c r="B14" s="6"/>
      <c r="C14" s="6"/>
      <c r="D14" s="70"/>
      <c r="E14" s="70"/>
      <c r="F14" s="70"/>
      <c r="M14" s="60"/>
      <c r="N14" s="60"/>
    </row>
    <row r="15" spans="1:14" ht="24" customHeight="1" x14ac:dyDescent="0.6">
      <c r="A15" s="29" t="s">
        <v>106</v>
      </c>
      <c r="B15" s="6"/>
      <c r="C15" s="6"/>
      <c r="D15" s="70"/>
      <c r="E15" s="70"/>
      <c r="F15" s="70"/>
      <c r="M15" s="60"/>
      <c r="N15" s="60"/>
    </row>
    <row r="16" spans="1:14" ht="24" customHeight="1" x14ac:dyDescent="0.6">
      <c r="A16" s="3" t="s">
        <v>99</v>
      </c>
      <c r="B16" s="6"/>
      <c r="C16" s="6"/>
      <c r="D16" s="8">
        <v>-304154486</v>
      </c>
      <c r="E16" s="70"/>
      <c r="F16" s="8">
        <v>-243296105</v>
      </c>
      <c r="I16" s="36"/>
      <c r="J16" s="94"/>
      <c r="M16" s="60"/>
      <c r="N16" s="60"/>
    </row>
    <row r="17" spans="1:14" ht="24" customHeight="1" x14ac:dyDescent="0.6">
      <c r="A17" s="3" t="s">
        <v>107</v>
      </c>
      <c r="B17" s="6"/>
      <c r="C17" s="6"/>
      <c r="D17" s="8">
        <v>-9224564</v>
      </c>
      <c r="E17" s="70"/>
      <c r="F17" s="8">
        <v>-11484448</v>
      </c>
      <c r="I17" s="36"/>
      <c r="J17" s="94"/>
      <c r="M17" s="60"/>
      <c r="N17" s="60"/>
    </row>
    <row r="18" spans="1:14" ht="24" customHeight="1" x14ac:dyDescent="0.6">
      <c r="A18" s="10" t="s">
        <v>67</v>
      </c>
      <c r="B18" s="6"/>
      <c r="C18" s="6"/>
      <c r="D18" s="8">
        <v>-2055899</v>
      </c>
      <c r="E18" s="70"/>
      <c r="F18" s="8">
        <v>-848837</v>
      </c>
      <c r="I18" s="36"/>
      <c r="J18" s="94"/>
      <c r="M18" s="60"/>
      <c r="N18" s="60"/>
    </row>
    <row r="19" spans="1:14" ht="24" customHeight="1" x14ac:dyDescent="0.6">
      <c r="A19" s="10" t="s">
        <v>68</v>
      </c>
      <c r="B19" s="6"/>
      <c r="C19" s="6"/>
      <c r="D19" s="86">
        <v>-59779007</v>
      </c>
      <c r="E19" s="70"/>
      <c r="F19" s="86">
        <v>-52278009</v>
      </c>
      <c r="I19" s="36"/>
      <c r="J19" s="94"/>
      <c r="M19" s="60"/>
      <c r="N19" s="60"/>
    </row>
    <row r="20" spans="1:14" ht="24" customHeight="1" x14ac:dyDescent="0.6">
      <c r="A20" s="5" t="s">
        <v>108</v>
      </c>
      <c r="B20" s="6"/>
      <c r="C20" s="6"/>
      <c r="D20" s="8">
        <f>+SUM(D16:D19)</f>
        <v>-375213956</v>
      </c>
      <c r="E20" s="70"/>
      <c r="F20" s="8">
        <f>+SUM(F16:F19)</f>
        <v>-307907399</v>
      </c>
      <c r="I20" s="36"/>
      <c r="J20" s="94"/>
      <c r="M20" s="60"/>
      <c r="N20" s="60"/>
    </row>
    <row r="21" spans="1:14" ht="24" customHeight="1" x14ac:dyDescent="0.6">
      <c r="A21" s="11" t="s">
        <v>76</v>
      </c>
      <c r="B21" s="6"/>
      <c r="C21" s="6"/>
      <c r="D21" s="73">
        <f>D13+D20</f>
        <v>98901655</v>
      </c>
      <c r="E21" s="70"/>
      <c r="F21" s="73">
        <f>F13+F20</f>
        <v>63139658</v>
      </c>
      <c r="I21" s="36"/>
      <c r="J21" s="94"/>
      <c r="M21" s="60"/>
      <c r="N21" s="60"/>
    </row>
    <row r="22" spans="1:14" ht="24" customHeight="1" x14ac:dyDescent="0.6">
      <c r="A22" s="1" t="s">
        <v>23</v>
      </c>
      <c r="B22" s="6"/>
      <c r="C22" s="6"/>
      <c r="D22" s="86">
        <v>-35559157</v>
      </c>
      <c r="E22" s="70"/>
      <c r="F22" s="8">
        <v>-29042903</v>
      </c>
      <c r="I22" s="36"/>
      <c r="J22" s="94"/>
      <c r="M22" s="60"/>
      <c r="N22" s="60"/>
    </row>
    <row r="23" spans="1:14" ht="24" customHeight="1" x14ac:dyDescent="0.6">
      <c r="A23" s="5" t="s">
        <v>38</v>
      </c>
      <c r="B23" s="6"/>
      <c r="C23" s="6"/>
      <c r="D23" s="73">
        <f>+SUM(D21:D22)</f>
        <v>63342498</v>
      </c>
      <c r="E23" s="70"/>
      <c r="F23" s="73">
        <f>+SUM(F21:F22)</f>
        <v>34096755</v>
      </c>
      <c r="I23" s="36"/>
      <c r="J23" s="94"/>
      <c r="M23" s="60"/>
      <c r="N23" s="60"/>
    </row>
    <row r="24" spans="1:14" ht="24" customHeight="1" x14ac:dyDescent="0.6">
      <c r="A24" s="1" t="s">
        <v>75</v>
      </c>
      <c r="B24" s="6"/>
      <c r="C24" s="6"/>
      <c r="D24" s="86">
        <v>-12424019</v>
      </c>
      <c r="E24" s="70"/>
      <c r="F24" s="86">
        <v>-7699145</v>
      </c>
      <c r="I24" s="36"/>
      <c r="J24" s="94"/>
      <c r="M24" s="60"/>
      <c r="N24" s="60"/>
    </row>
    <row r="25" spans="1:14" ht="24" customHeight="1" x14ac:dyDescent="0.6">
      <c r="A25" s="5" t="s">
        <v>89</v>
      </c>
      <c r="B25" s="2"/>
      <c r="C25" s="2"/>
      <c r="D25" s="72">
        <f>+SUM(D23:D24)</f>
        <v>50918479</v>
      </c>
      <c r="E25" s="70"/>
      <c r="F25" s="72">
        <f>+SUM(F23:F24)</f>
        <v>26397610</v>
      </c>
      <c r="I25" s="36"/>
      <c r="J25" s="94"/>
      <c r="M25" s="60"/>
      <c r="N25" s="60"/>
    </row>
    <row r="26" spans="1:14" ht="24" customHeight="1" x14ac:dyDescent="0.6">
      <c r="A26" s="1" t="s">
        <v>98</v>
      </c>
      <c r="B26" s="2"/>
      <c r="C26" s="2"/>
      <c r="D26" s="100" t="s">
        <v>138</v>
      </c>
      <c r="E26" s="57"/>
      <c r="F26" s="82" t="s">
        <v>138</v>
      </c>
      <c r="I26" s="36"/>
      <c r="J26" s="94"/>
      <c r="M26" s="60"/>
      <c r="N26" s="60"/>
    </row>
    <row r="27" spans="1:14" ht="24" customHeight="1" thickBot="1" x14ac:dyDescent="0.65">
      <c r="A27" s="5" t="s">
        <v>90</v>
      </c>
      <c r="B27" s="4"/>
      <c r="C27" s="4"/>
      <c r="D27" s="76">
        <f>+SUM(D25:D26)</f>
        <v>50918479</v>
      </c>
      <c r="E27" s="70"/>
      <c r="F27" s="76">
        <f>+SUM(F25:F26)</f>
        <v>26397610</v>
      </c>
      <c r="I27" s="36"/>
      <c r="J27" s="94"/>
      <c r="M27" s="60"/>
      <c r="N27" s="60"/>
    </row>
    <row r="28" spans="1:14" ht="24" customHeight="1" thickTop="1" x14ac:dyDescent="0.6">
      <c r="D28" s="8"/>
      <c r="E28" s="8"/>
      <c r="F28" s="8"/>
      <c r="M28" s="60"/>
      <c r="N28" s="60"/>
    </row>
    <row r="29" spans="1:14" ht="24" customHeight="1" x14ac:dyDescent="0.6">
      <c r="A29" s="5" t="s">
        <v>78</v>
      </c>
      <c r="B29" s="6">
        <v>19</v>
      </c>
      <c r="C29" s="6"/>
      <c r="D29" s="21">
        <f>D27/D30</f>
        <v>0.16972826333333332</v>
      </c>
      <c r="E29" s="22"/>
      <c r="F29" s="21">
        <f>F27/F30</f>
        <v>8.799203333333333E-2</v>
      </c>
      <c r="I29" s="61"/>
      <c r="J29" s="61"/>
      <c r="K29" s="61"/>
      <c r="M29" s="60"/>
      <c r="N29" s="60"/>
    </row>
    <row r="30" spans="1:14" ht="24" customHeight="1" x14ac:dyDescent="0.6">
      <c r="A30" s="5" t="s">
        <v>79</v>
      </c>
      <c r="B30" s="6">
        <v>19</v>
      </c>
      <c r="C30" s="6"/>
      <c r="D30" s="8">
        <v>300000000</v>
      </c>
      <c r="E30" s="8"/>
      <c r="F30" s="8">
        <v>300000000</v>
      </c>
      <c r="I30" s="62"/>
      <c r="J30" s="62"/>
      <c r="K30" s="63"/>
      <c r="M30" s="60"/>
      <c r="N30" s="60"/>
    </row>
    <row r="31" spans="1:14" ht="24" customHeight="1" x14ac:dyDescent="0.6">
      <c r="D31" s="8"/>
      <c r="E31" s="8"/>
      <c r="F31" s="8"/>
      <c r="I31" s="62"/>
      <c r="J31" s="62"/>
      <c r="K31" s="63"/>
      <c r="L31"/>
      <c r="M31" s="63"/>
    </row>
    <row r="32" spans="1:14" ht="24" customHeight="1" x14ac:dyDescent="0.6">
      <c r="D32" s="8"/>
      <c r="E32" s="8"/>
      <c r="F32" s="8"/>
      <c r="I32"/>
      <c r="J32"/>
      <c r="K32" s="63"/>
      <c r="L32" s="63"/>
      <c r="M32" s="63"/>
    </row>
    <row r="33" spans="1:13" ht="24" customHeight="1" x14ac:dyDescent="0.6">
      <c r="D33" s="8"/>
      <c r="E33" s="8"/>
      <c r="F33" s="8"/>
      <c r="I33"/>
      <c r="J33"/>
      <c r="K33"/>
      <c r="L33"/>
      <c r="M33"/>
    </row>
    <row r="34" spans="1:13" ht="24" customHeight="1" x14ac:dyDescent="0.6">
      <c r="I34"/>
      <c r="J34"/>
    </row>
    <row r="35" spans="1:13" ht="24" customHeight="1" x14ac:dyDescent="0.6">
      <c r="A35" s="108" t="s">
        <v>86</v>
      </c>
      <c r="B35" s="108"/>
      <c r="C35" s="108"/>
      <c r="D35" s="108"/>
    </row>
  </sheetData>
  <mergeCells count="4">
    <mergeCell ref="A1:F1"/>
    <mergeCell ref="A2:F2"/>
    <mergeCell ref="A3:F3"/>
    <mergeCell ref="A35:D35"/>
  </mergeCells>
  <pageMargins left="1" right="0.3" top="0.8" bottom="0.5" header="0.6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R37"/>
  <sheetViews>
    <sheetView zoomScaleNormal="100" workbookViewId="0">
      <selection activeCell="A37" sqref="A37"/>
    </sheetView>
  </sheetViews>
  <sheetFormatPr defaultColWidth="9.125" defaultRowHeight="24" customHeight="1" x14ac:dyDescent="0.6"/>
  <cols>
    <col min="1" max="1" width="30.25" style="3" customWidth="1"/>
    <col min="2" max="2" width="9.625" style="3" customWidth="1"/>
    <col min="3" max="3" width="12.5" style="1" customWidth="1"/>
    <col min="4" max="4" width="0.625" style="1" customWidth="1"/>
    <col min="5" max="5" width="11.375" style="1" customWidth="1"/>
    <col min="6" max="6" width="0.625" style="1" customWidth="1"/>
    <col min="7" max="7" width="11.5" style="1" bestFit="1" customWidth="1"/>
    <col min="8" max="8" width="0.625" style="1" customWidth="1"/>
    <col min="9" max="9" width="11.875" style="1" bestFit="1" customWidth="1"/>
    <col min="10" max="10" width="0.5" style="1" customWidth="1"/>
    <col min="11" max="11" width="13.125" style="1" bestFit="1" customWidth="1"/>
    <col min="12" max="12" width="0.625" style="43" customWidth="1"/>
    <col min="13" max="13" width="9.25" style="43" bestFit="1" customWidth="1"/>
    <col min="14" max="14" width="11.625" style="43" bestFit="1" customWidth="1"/>
    <col min="15" max="17" width="9.25" style="43" bestFit="1" customWidth="1"/>
    <col min="18" max="18" width="9.125" style="44"/>
    <col min="19" max="16384" width="9.125" style="1"/>
  </cols>
  <sheetData>
    <row r="1" spans="1:18" s="45" customFormat="1" ht="25.95" customHeight="1" x14ac:dyDescent="0.6">
      <c r="A1" s="105" t="s">
        <v>122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43"/>
      <c r="M1" s="43"/>
      <c r="N1" s="43"/>
      <c r="O1" s="43"/>
      <c r="P1" s="43"/>
      <c r="Q1" s="43"/>
      <c r="R1" s="44"/>
    </row>
    <row r="2" spans="1:18" s="45" customFormat="1" ht="25.95" customHeight="1" x14ac:dyDescent="0.6">
      <c r="A2" s="110" t="s">
        <v>112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43"/>
      <c r="M2" s="43"/>
      <c r="N2" s="43"/>
      <c r="O2" s="43"/>
      <c r="P2" s="43"/>
      <c r="Q2" s="43"/>
      <c r="R2" s="44"/>
    </row>
    <row r="3" spans="1:18" s="45" customFormat="1" ht="25.95" customHeight="1" x14ac:dyDescent="0.6">
      <c r="A3" s="107" t="s">
        <v>132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43"/>
      <c r="M3" s="43"/>
      <c r="N3" s="43"/>
      <c r="O3" s="43"/>
      <c r="P3" s="43"/>
      <c r="Q3" s="43"/>
      <c r="R3" s="44"/>
    </row>
    <row r="4" spans="1:18" ht="25.95" customHeight="1" x14ac:dyDescent="0.6">
      <c r="A4" s="106" t="s">
        <v>20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8" ht="7.95" customHeight="1" x14ac:dyDescent="0.6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8" s="48" customFormat="1" ht="23.25" customHeight="1" x14ac:dyDescent="0.6">
      <c r="A6" s="46"/>
      <c r="B6" s="47" t="s">
        <v>24</v>
      </c>
      <c r="C6" s="47" t="s">
        <v>51</v>
      </c>
      <c r="D6" s="47"/>
      <c r="E6" s="47" t="s">
        <v>91</v>
      </c>
      <c r="G6" s="111" t="s">
        <v>11</v>
      </c>
      <c r="H6" s="111"/>
      <c r="I6" s="111"/>
      <c r="J6" s="47"/>
      <c r="K6" s="47" t="s">
        <v>13</v>
      </c>
      <c r="L6" s="43"/>
      <c r="M6" s="43"/>
      <c r="N6" s="43"/>
      <c r="O6" s="43"/>
      <c r="P6" s="43"/>
      <c r="Q6" s="43"/>
      <c r="R6" s="44"/>
    </row>
    <row r="7" spans="1:18" s="48" customFormat="1" ht="23.25" customHeight="1" x14ac:dyDescent="0.6">
      <c r="A7" s="46"/>
      <c r="B7" s="49"/>
      <c r="C7" s="47" t="s">
        <v>33</v>
      </c>
      <c r="D7" s="47"/>
      <c r="E7" s="47" t="s">
        <v>92</v>
      </c>
      <c r="G7" s="81" t="s">
        <v>12</v>
      </c>
      <c r="H7" s="90"/>
      <c r="I7" s="47" t="s">
        <v>21</v>
      </c>
      <c r="J7" s="47"/>
      <c r="K7" s="47" t="s">
        <v>27</v>
      </c>
      <c r="L7" s="43"/>
      <c r="M7" s="43"/>
      <c r="N7" s="43"/>
      <c r="O7" s="43"/>
      <c r="P7" s="43"/>
      <c r="Q7" s="43"/>
      <c r="R7" s="44"/>
    </row>
    <row r="8" spans="1:18" s="48" customFormat="1" ht="23.25" customHeight="1" x14ac:dyDescent="0.6">
      <c r="A8" s="46"/>
      <c r="B8" s="49"/>
      <c r="C8" s="47"/>
      <c r="D8" s="47"/>
      <c r="E8" s="47"/>
      <c r="G8" s="47" t="s">
        <v>30</v>
      </c>
      <c r="H8" s="90"/>
      <c r="I8" s="47"/>
      <c r="J8" s="47"/>
      <c r="K8" s="44"/>
      <c r="L8" s="43"/>
      <c r="M8" s="43"/>
      <c r="N8" s="43"/>
      <c r="O8" s="43"/>
      <c r="P8" s="43"/>
      <c r="Q8" s="43"/>
      <c r="R8" s="44"/>
    </row>
    <row r="9" spans="1:18" s="48" customFormat="1" ht="23.25" customHeight="1" x14ac:dyDescent="0.6">
      <c r="A9" s="46"/>
      <c r="B9" s="49"/>
      <c r="C9" s="47"/>
      <c r="D9" s="47"/>
      <c r="E9" s="47"/>
      <c r="G9" s="47" t="s">
        <v>31</v>
      </c>
      <c r="H9" s="90"/>
      <c r="I9" s="44"/>
      <c r="J9" s="47"/>
      <c r="K9" s="44"/>
      <c r="L9" s="43"/>
      <c r="M9" s="43"/>
      <c r="N9" s="43"/>
      <c r="O9" s="43"/>
      <c r="P9" s="43"/>
      <c r="Q9" s="43"/>
      <c r="R9" s="44"/>
    </row>
    <row r="10" spans="1:18" s="48" customFormat="1" ht="22.05" customHeight="1" x14ac:dyDescent="0.6">
      <c r="A10" s="50" t="s">
        <v>85</v>
      </c>
      <c r="B10" s="51"/>
      <c r="C10" s="27"/>
      <c r="D10" s="26"/>
      <c r="E10" s="26"/>
      <c r="F10" s="26"/>
      <c r="G10" s="27"/>
      <c r="H10" s="26"/>
      <c r="I10" s="27"/>
      <c r="J10" s="27"/>
      <c r="K10" s="27"/>
      <c r="L10" s="43"/>
      <c r="M10" s="43"/>
      <c r="N10" s="43"/>
      <c r="O10" s="43"/>
      <c r="P10" s="43"/>
      <c r="Q10" s="43"/>
      <c r="R10" s="44"/>
    </row>
    <row r="11" spans="1:18" s="48" customFormat="1" ht="22.05" customHeight="1" x14ac:dyDescent="0.6">
      <c r="A11" s="50" t="s">
        <v>101</v>
      </c>
      <c r="B11" s="52"/>
      <c r="C11" s="66">
        <v>150000000</v>
      </c>
      <c r="D11" s="66"/>
      <c r="E11" s="66">
        <v>348889191</v>
      </c>
      <c r="F11" s="66"/>
      <c r="G11" s="66">
        <v>5543245</v>
      </c>
      <c r="H11" s="66"/>
      <c r="I11" s="66">
        <v>155721185</v>
      </c>
      <c r="J11" s="66"/>
      <c r="K11" s="66">
        <f>SUM(C11:I11)</f>
        <v>660153621</v>
      </c>
      <c r="L11" s="53"/>
      <c r="M11" s="53"/>
      <c r="N11" s="53"/>
      <c r="O11" s="53"/>
      <c r="P11" s="53"/>
      <c r="Q11" s="53"/>
      <c r="R11" s="44"/>
    </row>
    <row r="12" spans="1:18" s="48" customFormat="1" ht="22.05" customHeight="1" x14ac:dyDescent="0.6">
      <c r="A12" s="49" t="s">
        <v>113</v>
      </c>
      <c r="B12" s="54">
        <v>21</v>
      </c>
      <c r="C12" s="13">
        <v>0</v>
      </c>
      <c r="D12" s="66"/>
      <c r="E12" s="13">
        <v>0</v>
      </c>
      <c r="F12" s="66"/>
      <c r="G12" s="13">
        <v>0</v>
      </c>
      <c r="H12" s="66"/>
      <c r="I12" s="26">
        <v>-15900000</v>
      </c>
      <c r="J12" s="26"/>
      <c r="K12" s="26">
        <f t="shared" ref="K12:K14" si="0">SUM(C12:I12)</f>
        <v>-15900000</v>
      </c>
      <c r="L12" s="53"/>
      <c r="M12" s="53"/>
      <c r="N12" s="53"/>
      <c r="O12" s="53"/>
      <c r="P12" s="53"/>
      <c r="Q12" s="53"/>
      <c r="R12" s="44"/>
    </row>
    <row r="13" spans="1:18" s="48" customFormat="1" ht="22.05" customHeight="1" x14ac:dyDescent="0.6">
      <c r="A13" s="49" t="s">
        <v>114</v>
      </c>
      <c r="B13" s="54" t="s">
        <v>131</v>
      </c>
      <c r="C13" s="13">
        <v>0</v>
      </c>
      <c r="D13" s="66"/>
      <c r="E13" s="13">
        <v>0</v>
      </c>
      <c r="F13" s="66"/>
      <c r="G13" s="66">
        <v>3333489</v>
      </c>
      <c r="H13" s="66"/>
      <c r="I13" s="26">
        <v>-3333489</v>
      </c>
      <c r="J13" s="26"/>
      <c r="K13" s="87">
        <f t="shared" si="0"/>
        <v>0</v>
      </c>
      <c r="L13" s="53"/>
      <c r="M13" s="53"/>
      <c r="N13" s="53"/>
      <c r="O13" s="53"/>
      <c r="P13" s="53"/>
      <c r="Q13" s="53"/>
      <c r="R13" s="44"/>
    </row>
    <row r="14" spans="1:18" s="48" customFormat="1" ht="22.05" customHeight="1" x14ac:dyDescent="0.6">
      <c r="A14" s="49" t="s">
        <v>90</v>
      </c>
      <c r="B14" s="54"/>
      <c r="C14" s="13">
        <v>0</v>
      </c>
      <c r="D14" s="66"/>
      <c r="E14" s="13">
        <v>0</v>
      </c>
      <c r="F14" s="66"/>
      <c r="G14" s="13">
        <v>0</v>
      </c>
      <c r="H14" s="66"/>
      <c r="I14" s="67">
        <v>26397610</v>
      </c>
      <c r="J14" s="66"/>
      <c r="K14" s="66">
        <f t="shared" si="0"/>
        <v>26397610</v>
      </c>
      <c r="L14" s="53"/>
      <c r="M14" s="53"/>
      <c r="N14" s="53"/>
      <c r="O14" s="53"/>
      <c r="P14" s="53"/>
      <c r="Q14" s="53"/>
      <c r="R14" s="44"/>
    </row>
    <row r="15" spans="1:18" s="48" customFormat="1" ht="22.05" customHeight="1" thickBot="1" x14ac:dyDescent="0.55000000000000004">
      <c r="A15" s="55" t="s">
        <v>133</v>
      </c>
      <c r="B15" s="51"/>
      <c r="C15" s="68">
        <f>SUM(C11:C14)</f>
        <v>150000000</v>
      </c>
      <c r="D15" s="66"/>
      <c r="E15" s="68">
        <f>SUM(E11:E14)</f>
        <v>348889191</v>
      </c>
      <c r="F15" s="66"/>
      <c r="G15" s="68">
        <f>SUM(G11:G14)</f>
        <v>8876734</v>
      </c>
      <c r="H15" s="66"/>
      <c r="I15" s="68">
        <f>SUM(I11:I14)</f>
        <v>162885306</v>
      </c>
      <c r="J15" s="69"/>
      <c r="K15" s="68">
        <f>SUM(K11:K14)</f>
        <v>670651231</v>
      </c>
      <c r="L15" s="53"/>
      <c r="M15" s="53"/>
      <c r="N15" s="53"/>
      <c r="O15" s="53"/>
      <c r="P15" s="53"/>
      <c r="Q15" s="53"/>
      <c r="R15" s="44"/>
    </row>
    <row r="16" spans="1:18" s="48" customFormat="1" ht="22.05" customHeight="1" thickTop="1" x14ac:dyDescent="0.6">
      <c r="A16" s="50"/>
      <c r="B16" s="51"/>
      <c r="C16" s="69"/>
      <c r="D16" s="66"/>
      <c r="E16" s="66"/>
      <c r="F16" s="66"/>
      <c r="G16" s="69"/>
      <c r="H16" s="66"/>
      <c r="I16" s="69"/>
      <c r="J16" s="69"/>
      <c r="K16" s="69"/>
      <c r="L16" s="43"/>
      <c r="M16" s="43"/>
      <c r="N16" s="43"/>
      <c r="O16" s="43"/>
      <c r="P16" s="43"/>
      <c r="Q16" s="43"/>
      <c r="R16" s="44"/>
    </row>
    <row r="17" spans="1:18" s="48" customFormat="1" ht="22.05" customHeight="1" x14ac:dyDescent="0.6">
      <c r="A17" s="50" t="s">
        <v>85</v>
      </c>
      <c r="B17" s="51"/>
      <c r="C17" s="69"/>
      <c r="D17" s="66"/>
      <c r="E17" s="66"/>
      <c r="F17" s="66"/>
      <c r="G17" s="69"/>
      <c r="H17" s="66"/>
      <c r="I17" s="69"/>
      <c r="J17" s="69"/>
      <c r="K17" s="69"/>
      <c r="L17" s="43"/>
      <c r="M17" s="43"/>
      <c r="N17" s="43"/>
      <c r="O17" s="43"/>
      <c r="P17" s="43"/>
      <c r="Q17" s="43"/>
      <c r="R17" s="44"/>
    </row>
    <row r="18" spans="1:18" s="48" customFormat="1" ht="19.2" x14ac:dyDescent="0.6">
      <c r="A18" s="50" t="s">
        <v>119</v>
      </c>
      <c r="B18" s="52"/>
      <c r="C18" s="66">
        <v>150000000</v>
      </c>
      <c r="D18" s="66"/>
      <c r="E18" s="66">
        <v>348889191</v>
      </c>
      <c r="F18" s="66"/>
      <c r="G18" s="66">
        <v>11775007</v>
      </c>
      <c r="H18" s="66"/>
      <c r="I18" s="66">
        <v>194451328</v>
      </c>
      <c r="J18" s="66"/>
      <c r="K18" s="66">
        <f>SUM(C18:J18)</f>
        <v>705115526</v>
      </c>
      <c r="L18" s="53"/>
      <c r="M18" s="53"/>
      <c r="N18" s="53"/>
      <c r="O18" s="53"/>
      <c r="P18" s="53"/>
      <c r="Q18" s="53"/>
      <c r="R18" s="44"/>
    </row>
    <row r="19" spans="1:18" s="48" customFormat="1" ht="22.05" customHeight="1" x14ac:dyDescent="0.6">
      <c r="A19" s="49" t="s">
        <v>113</v>
      </c>
      <c r="B19" s="54">
        <v>21</v>
      </c>
      <c r="C19" s="13">
        <v>0</v>
      </c>
      <c r="D19" s="66"/>
      <c r="E19" s="13">
        <v>0</v>
      </c>
      <c r="F19" s="66"/>
      <c r="G19" s="13">
        <v>0</v>
      </c>
      <c r="H19" s="66"/>
      <c r="I19" s="26">
        <v>-9750000</v>
      </c>
      <c r="J19" s="26"/>
      <c r="K19" s="26">
        <f>SUM(C19:I19)</f>
        <v>-9750000</v>
      </c>
      <c r="L19" s="53"/>
      <c r="M19" s="88"/>
      <c r="N19" s="53"/>
      <c r="O19" s="53"/>
      <c r="P19" s="53"/>
      <c r="Q19" s="53"/>
      <c r="R19" s="44"/>
    </row>
    <row r="20" spans="1:18" s="48" customFormat="1" ht="22.05" customHeight="1" x14ac:dyDescent="0.6">
      <c r="A20" s="49" t="s">
        <v>114</v>
      </c>
      <c r="B20" s="54" t="s">
        <v>131</v>
      </c>
      <c r="C20" s="13">
        <v>0</v>
      </c>
      <c r="D20" s="66"/>
      <c r="E20" s="13">
        <v>0</v>
      </c>
      <c r="F20" s="66"/>
      <c r="G20" s="66">
        <f>-I20</f>
        <v>1278168</v>
      </c>
      <c r="H20" s="66"/>
      <c r="I20" s="26">
        <v>-1278168</v>
      </c>
      <c r="J20" s="26"/>
      <c r="K20" s="87">
        <f>SUM(C20:I20)</f>
        <v>0</v>
      </c>
      <c r="L20" s="53"/>
      <c r="M20" s="88"/>
      <c r="N20" s="53"/>
      <c r="O20" s="53"/>
      <c r="P20" s="53"/>
      <c r="Q20" s="53"/>
      <c r="R20" s="44"/>
    </row>
    <row r="21" spans="1:18" s="48" customFormat="1" ht="22.05" customHeight="1" x14ac:dyDescent="0.6">
      <c r="A21" s="49" t="s">
        <v>90</v>
      </c>
      <c r="B21" s="54"/>
      <c r="C21" s="13">
        <v>0</v>
      </c>
      <c r="D21" s="66"/>
      <c r="E21" s="13">
        <v>0</v>
      </c>
      <c r="F21" s="66"/>
      <c r="G21" s="13">
        <v>0</v>
      </c>
      <c r="H21" s="66"/>
      <c r="I21" s="67">
        <f>'PL (6)'!D27</f>
        <v>50918479</v>
      </c>
      <c r="J21" s="66"/>
      <c r="K21" s="66">
        <f>SUM(C21:I21)</f>
        <v>50918479</v>
      </c>
      <c r="L21" s="53"/>
      <c r="M21" s="88"/>
      <c r="N21" s="53"/>
      <c r="O21" s="53"/>
      <c r="P21" s="53"/>
      <c r="Q21" s="53"/>
      <c r="R21" s="44"/>
    </row>
    <row r="22" spans="1:18" s="48" customFormat="1" ht="22.05" customHeight="1" thickBot="1" x14ac:dyDescent="0.55000000000000004">
      <c r="A22" s="55" t="s">
        <v>134</v>
      </c>
      <c r="B22" s="51"/>
      <c r="C22" s="68">
        <f>SUM(C18:C21)</f>
        <v>150000000</v>
      </c>
      <c r="D22" s="66"/>
      <c r="E22" s="68">
        <f>SUM(E18:E21)</f>
        <v>348889191</v>
      </c>
      <c r="F22" s="66"/>
      <c r="G22" s="68">
        <f>SUM(G18:G21)</f>
        <v>13053175</v>
      </c>
      <c r="H22" s="66"/>
      <c r="I22" s="68">
        <f>SUM(I18:I21)</f>
        <v>234341639</v>
      </c>
      <c r="J22" s="69"/>
      <c r="K22" s="68">
        <f>SUM(K18:K21)</f>
        <v>746284005</v>
      </c>
      <c r="L22" s="53"/>
      <c r="M22" s="88"/>
      <c r="N22" s="53"/>
      <c r="O22" s="53"/>
      <c r="P22" s="53"/>
      <c r="Q22" s="53"/>
      <c r="R22" s="44"/>
    </row>
    <row r="23" spans="1:18" s="48" customFormat="1" ht="24" customHeight="1" thickTop="1" x14ac:dyDescent="0.6">
      <c r="A23" s="52"/>
      <c r="B23" s="51"/>
      <c r="C23" s="14"/>
      <c r="D23" s="13"/>
      <c r="E23" s="13"/>
      <c r="F23" s="13"/>
      <c r="G23" s="14"/>
      <c r="H23" s="13"/>
      <c r="I23" s="14"/>
      <c r="J23" s="14"/>
      <c r="K23" s="14"/>
      <c r="L23" s="43"/>
      <c r="M23" s="43"/>
      <c r="N23" s="43"/>
      <c r="O23" s="43"/>
      <c r="P23" s="43"/>
      <c r="Q23" s="43"/>
      <c r="R23" s="44"/>
    </row>
    <row r="24" spans="1:18" s="48" customFormat="1" ht="24" customHeight="1" x14ac:dyDescent="0.6">
      <c r="A24" s="52"/>
      <c r="B24" s="51"/>
      <c r="C24" s="14"/>
      <c r="D24" s="13"/>
      <c r="E24" s="13"/>
      <c r="F24" s="13"/>
      <c r="G24" s="14"/>
      <c r="H24" s="13"/>
      <c r="I24" s="14"/>
      <c r="J24" s="14"/>
      <c r="K24" s="14"/>
      <c r="L24" s="43"/>
      <c r="M24" s="43"/>
      <c r="N24" s="43"/>
      <c r="O24" s="43"/>
      <c r="P24" s="43"/>
      <c r="Q24" s="43"/>
      <c r="R24" s="44"/>
    </row>
    <row r="25" spans="1:18" s="48" customFormat="1" ht="24" customHeight="1" x14ac:dyDescent="0.6">
      <c r="A25" s="52"/>
      <c r="B25" s="51"/>
      <c r="C25" s="14"/>
      <c r="D25" s="13"/>
      <c r="E25" s="13"/>
      <c r="F25" s="13"/>
      <c r="G25" s="14"/>
      <c r="H25" s="13"/>
      <c r="I25" s="14"/>
      <c r="J25" s="14"/>
      <c r="K25" s="14"/>
      <c r="L25" s="43"/>
      <c r="M25" s="43"/>
      <c r="N25" s="43"/>
      <c r="O25" s="43"/>
      <c r="P25" s="43"/>
      <c r="Q25" s="43"/>
      <c r="R25" s="44"/>
    </row>
    <row r="26" spans="1:18" s="48" customFormat="1" ht="24" customHeight="1" x14ac:dyDescent="0.6">
      <c r="A26" s="52"/>
      <c r="B26" s="51"/>
      <c r="C26" s="64"/>
      <c r="D26" s="13"/>
      <c r="E26" s="13"/>
      <c r="F26" s="13"/>
      <c r="G26" s="14"/>
      <c r="H26" s="13"/>
      <c r="I26" s="14"/>
      <c r="J26" s="14"/>
      <c r="K26" s="14"/>
      <c r="L26" s="43"/>
      <c r="M26" s="43"/>
      <c r="N26" s="43"/>
      <c r="O26" s="43"/>
      <c r="P26" s="43"/>
      <c r="Q26" s="43"/>
      <c r="R26" s="44"/>
    </row>
    <row r="27" spans="1:18" s="48" customFormat="1" ht="24" customHeight="1" x14ac:dyDescent="0.6">
      <c r="A27" s="52"/>
      <c r="B27" s="51"/>
      <c r="C27" s="14"/>
      <c r="D27" s="13"/>
      <c r="E27" s="13"/>
      <c r="F27" s="13"/>
      <c r="G27" s="14"/>
      <c r="H27" s="13"/>
      <c r="I27" s="14"/>
      <c r="J27" s="14"/>
      <c r="K27" s="14"/>
      <c r="L27" s="43"/>
      <c r="M27" s="43"/>
      <c r="N27" s="43"/>
      <c r="O27" s="43"/>
      <c r="P27" s="43"/>
      <c r="Q27" s="43"/>
      <c r="R27" s="44"/>
    </row>
    <row r="28" spans="1:18" s="48" customFormat="1" ht="24" customHeight="1" x14ac:dyDescent="0.6">
      <c r="A28" s="52"/>
      <c r="B28" s="51"/>
      <c r="C28" s="14"/>
      <c r="D28" s="13"/>
      <c r="E28" s="13"/>
      <c r="F28" s="13"/>
      <c r="G28" s="14"/>
      <c r="H28" s="13"/>
      <c r="I28" s="14"/>
      <c r="J28" s="14"/>
      <c r="K28" s="14"/>
      <c r="L28" s="43"/>
      <c r="M28" s="43"/>
      <c r="N28" s="43"/>
      <c r="O28" s="43"/>
      <c r="P28" s="43"/>
      <c r="Q28" s="43"/>
      <c r="R28" s="44"/>
    </row>
    <row r="29" spans="1:18" s="48" customFormat="1" ht="24" customHeight="1" x14ac:dyDescent="0.6">
      <c r="A29" s="52"/>
      <c r="B29" s="51"/>
      <c r="C29" s="14"/>
      <c r="D29" s="13"/>
      <c r="E29" s="13"/>
      <c r="F29" s="13"/>
      <c r="G29" s="14"/>
      <c r="H29" s="13"/>
      <c r="I29" s="14"/>
      <c r="J29" s="14"/>
      <c r="K29" s="14"/>
      <c r="L29" s="43"/>
      <c r="M29" s="43"/>
      <c r="N29" s="43"/>
      <c r="O29" s="43"/>
      <c r="P29" s="43"/>
      <c r="Q29" s="43"/>
      <c r="R29" s="44"/>
    </row>
    <row r="30" spans="1:18" s="48" customFormat="1" ht="24" customHeight="1" x14ac:dyDescent="0.6">
      <c r="A30" s="52"/>
      <c r="B30" s="51"/>
      <c r="C30" s="14"/>
      <c r="D30" s="13"/>
      <c r="E30" s="13"/>
      <c r="F30" s="13"/>
      <c r="G30" s="14"/>
      <c r="H30" s="13"/>
      <c r="I30" s="14"/>
      <c r="J30" s="14"/>
      <c r="K30" s="14"/>
      <c r="L30" s="43"/>
      <c r="M30" s="43"/>
      <c r="N30" s="43"/>
      <c r="O30" s="43"/>
      <c r="P30" s="43"/>
      <c r="Q30" s="43"/>
      <c r="R30" s="44"/>
    </row>
    <row r="31" spans="1:18" s="48" customFormat="1" ht="24" customHeight="1" x14ac:dyDescent="0.6">
      <c r="A31" s="52"/>
      <c r="B31" s="51"/>
      <c r="C31" s="14"/>
      <c r="D31" s="13"/>
      <c r="E31" s="13"/>
      <c r="F31" s="13"/>
      <c r="G31" s="14"/>
      <c r="H31" s="13"/>
      <c r="I31" s="14"/>
      <c r="J31" s="14"/>
      <c r="K31" s="14"/>
      <c r="L31" s="43"/>
      <c r="M31" s="43"/>
      <c r="N31" s="43"/>
      <c r="O31" s="43"/>
      <c r="P31" s="43"/>
      <c r="Q31" s="43"/>
      <c r="R31" s="44"/>
    </row>
    <row r="32" spans="1:18" s="48" customFormat="1" ht="24" customHeight="1" x14ac:dyDescent="0.6">
      <c r="A32" s="52"/>
      <c r="B32" s="51"/>
      <c r="C32" s="14"/>
      <c r="D32" s="13"/>
      <c r="E32" s="13"/>
      <c r="F32" s="13"/>
      <c r="G32" s="14"/>
      <c r="H32" s="13"/>
      <c r="I32" s="14"/>
      <c r="J32" s="14"/>
      <c r="K32" s="14"/>
      <c r="L32" s="43"/>
      <c r="M32" s="43"/>
      <c r="N32" s="43"/>
      <c r="O32" s="43"/>
      <c r="P32" s="43"/>
      <c r="Q32" s="43"/>
      <c r="R32" s="44"/>
    </row>
    <row r="33" spans="1:18" s="48" customFormat="1" ht="24" customHeight="1" x14ac:dyDescent="0.6">
      <c r="A33" s="52"/>
      <c r="B33" s="51"/>
      <c r="C33" s="14"/>
      <c r="D33" s="13"/>
      <c r="E33" s="13"/>
      <c r="F33" s="13"/>
      <c r="G33" s="14"/>
      <c r="H33" s="13"/>
      <c r="I33" s="14"/>
      <c r="J33" s="14"/>
      <c r="K33" s="14"/>
      <c r="L33" s="43"/>
      <c r="M33" s="43"/>
      <c r="N33" s="43"/>
      <c r="O33" s="43"/>
      <c r="P33" s="43"/>
      <c r="Q33" s="43"/>
      <c r="R33" s="44"/>
    </row>
    <row r="34" spans="1:18" s="48" customFormat="1" ht="24" customHeight="1" x14ac:dyDescent="0.6">
      <c r="D34" s="13"/>
      <c r="E34" s="13"/>
      <c r="F34" s="13"/>
      <c r="G34" s="14"/>
      <c r="H34" s="13"/>
      <c r="I34" s="14"/>
      <c r="J34" s="14"/>
      <c r="K34" s="14"/>
      <c r="L34" s="43"/>
      <c r="M34" s="43"/>
      <c r="N34" s="43"/>
      <c r="O34" s="43"/>
      <c r="P34" s="43"/>
      <c r="Q34" s="43"/>
      <c r="R34" s="44"/>
    </row>
    <row r="36" spans="1:18" ht="24" customHeight="1" x14ac:dyDescent="0.6">
      <c r="A36" s="108" t="s">
        <v>86</v>
      </c>
      <c r="B36" s="108"/>
      <c r="C36" s="108"/>
    </row>
    <row r="37" spans="1:18" ht="24" customHeight="1" x14ac:dyDescent="0.6">
      <c r="C37" s="12"/>
      <c r="D37" s="12"/>
      <c r="E37" s="12"/>
      <c r="F37" s="12"/>
      <c r="G37" s="12"/>
      <c r="H37" s="12"/>
      <c r="I37" s="12"/>
      <c r="J37" s="12"/>
      <c r="K37" s="12"/>
    </row>
  </sheetData>
  <mergeCells count="6">
    <mergeCell ref="A36:C36"/>
    <mergeCell ref="A1:K1"/>
    <mergeCell ref="A2:K2"/>
    <mergeCell ref="A3:K3"/>
    <mergeCell ref="A4:K4"/>
    <mergeCell ref="G6:I6"/>
  </mergeCells>
  <phoneticPr fontId="0" type="noConversion"/>
  <pageMargins left="1" right="0.3" top="0.8" bottom="0.5" header="0.6" footer="0.3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R87"/>
  <sheetViews>
    <sheetView tabSelected="1" topLeftCell="A65" zoomScale="80" zoomScaleNormal="80" workbookViewId="0">
      <selection activeCell="I75" sqref="I75"/>
    </sheetView>
  </sheetViews>
  <sheetFormatPr defaultColWidth="9.125" defaultRowHeight="24" customHeight="1" x14ac:dyDescent="0.6"/>
  <cols>
    <col min="1" max="1" width="48.875" style="1" customWidth="1"/>
    <col min="2" max="2" width="8.875" style="1" customWidth="1"/>
    <col min="3" max="3" width="7" style="1" customWidth="1"/>
    <col min="4" max="4" width="18.625" style="101" customWidth="1"/>
    <col min="5" max="5" width="2.125" style="1" customWidth="1"/>
    <col min="6" max="6" width="18.625" style="1" customWidth="1"/>
    <col min="7" max="7" width="1.125" style="1" customWidth="1"/>
    <col min="8" max="8" width="10.625" style="1" bestFit="1" customWidth="1"/>
    <col min="9" max="9" width="11.625" style="1" bestFit="1" customWidth="1"/>
    <col min="10" max="10" width="14.875" style="1" bestFit="1" customWidth="1"/>
    <col min="11" max="11" width="9.125" style="1"/>
    <col min="12" max="12" width="16" style="1" bestFit="1" customWidth="1"/>
    <col min="13" max="13" width="14.875" style="1" bestFit="1" customWidth="1"/>
    <col min="14" max="16384" width="9.125" style="1"/>
  </cols>
  <sheetData>
    <row r="1" spans="1:14" ht="25.95" customHeight="1" x14ac:dyDescent="0.6">
      <c r="A1" s="105" t="s">
        <v>122</v>
      </c>
      <c r="B1" s="105"/>
      <c r="C1" s="105"/>
      <c r="D1" s="105"/>
      <c r="E1" s="105"/>
      <c r="F1" s="105"/>
    </row>
    <row r="2" spans="1:14" ht="25.95" customHeight="1" x14ac:dyDescent="0.6">
      <c r="A2" s="105" t="s">
        <v>40</v>
      </c>
      <c r="B2" s="105"/>
      <c r="C2" s="105"/>
      <c r="D2" s="105"/>
      <c r="E2" s="105"/>
      <c r="F2" s="105"/>
    </row>
    <row r="3" spans="1:14" ht="25.95" customHeight="1" x14ac:dyDescent="0.6">
      <c r="A3" s="107" t="s">
        <v>132</v>
      </c>
      <c r="B3" s="107"/>
      <c r="C3" s="107"/>
      <c r="D3" s="107"/>
      <c r="E3" s="107"/>
      <c r="F3" s="107"/>
    </row>
    <row r="4" spans="1:14" ht="20.399999999999999" customHeight="1" x14ac:dyDescent="0.6">
      <c r="A4" s="15"/>
      <c r="B4" s="15"/>
      <c r="C4" s="15"/>
      <c r="D4" s="97"/>
      <c r="E4" s="15"/>
      <c r="F4" s="16" t="s">
        <v>14</v>
      </c>
    </row>
    <row r="5" spans="1:14" ht="4.2" customHeight="1" x14ac:dyDescent="0.6">
      <c r="A5" s="5"/>
      <c r="B5" s="17"/>
      <c r="C5" s="17"/>
      <c r="D5" s="20"/>
      <c r="E5" s="20"/>
      <c r="F5" s="23"/>
    </row>
    <row r="6" spans="1:14" ht="16.2" customHeight="1" x14ac:dyDescent="0.6">
      <c r="A6" s="11"/>
      <c r="B6" s="24"/>
      <c r="C6" s="24"/>
      <c r="D6" s="99">
        <v>2568</v>
      </c>
      <c r="E6" s="56"/>
      <c r="F6" s="2">
        <v>2567</v>
      </c>
    </row>
    <row r="7" spans="1:14" ht="22.2" customHeight="1" x14ac:dyDescent="0.6">
      <c r="A7" s="11"/>
      <c r="B7" s="24"/>
      <c r="C7" s="24"/>
      <c r="D7" s="99" t="s">
        <v>85</v>
      </c>
      <c r="E7" s="2"/>
      <c r="F7" s="2" t="s">
        <v>85</v>
      </c>
    </row>
    <row r="8" spans="1:14" ht="22.2" customHeight="1" x14ac:dyDescent="0.6">
      <c r="A8" s="5" t="s">
        <v>41</v>
      </c>
      <c r="B8" s="5"/>
      <c r="C8" s="5"/>
      <c r="D8" s="102"/>
      <c r="E8" s="58"/>
      <c r="F8" s="57"/>
    </row>
    <row r="9" spans="1:14" ht="22.2" customHeight="1" x14ac:dyDescent="0.6">
      <c r="A9" s="1" t="s">
        <v>89</v>
      </c>
      <c r="D9" s="70">
        <f>'PL (6)'!D27</f>
        <v>50918479</v>
      </c>
      <c r="E9" s="57"/>
      <c r="F9" s="70">
        <f>'PL (6)'!F27</f>
        <v>26397610</v>
      </c>
      <c r="I9" s="6"/>
      <c r="J9" s="30"/>
    </row>
    <row r="10" spans="1:14" ht="22.2" customHeight="1" x14ac:dyDescent="0.6">
      <c r="A10" s="1" t="s">
        <v>118</v>
      </c>
      <c r="D10" s="70"/>
      <c r="E10" s="58"/>
      <c r="F10" s="70"/>
      <c r="I10" s="6"/>
    </row>
    <row r="11" spans="1:14" ht="22.2" customHeight="1" x14ac:dyDescent="0.6">
      <c r="A11" s="34" t="s">
        <v>88</v>
      </c>
      <c r="D11" s="70">
        <f>-'PL (6)'!D24</f>
        <v>12424019</v>
      </c>
      <c r="E11" s="58"/>
      <c r="F11" s="70">
        <f>-'PL (6)'!F24</f>
        <v>7699145</v>
      </c>
      <c r="I11" s="6"/>
      <c r="J11" s="65"/>
      <c r="K11" s="65"/>
      <c r="L11" s="65"/>
      <c r="M11" s="65"/>
      <c r="N11" s="30"/>
    </row>
    <row r="12" spans="1:14" ht="22.2" customHeight="1" x14ac:dyDescent="0.6">
      <c r="A12" s="34" t="s">
        <v>84</v>
      </c>
      <c r="B12" s="34"/>
      <c r="C12" s="34"/>
      <c r="D12" s="70">
        <v>156996616</v>
      </c>
      <c r="E12" s="57"/>
      <c r="F12" s="70">
        <v>128179031</v>
      </c>
      <c r="I12" s="6"/>
      <c r="J12" s="65"/>
      <c r="K12" s="65"/>
      <c r="L12" s="65"/>
      <c r="M12" s="65"/>
    </row>
    <row r="13" spans="1:14" ht="22.2" customHeight="1" x14ac:dyDescent="0.6">
      <c r="A13" s="34" t="s">
        <v>125</v>
      </c>
      <c r="B13" s="34"/>
      <c r="C13" s="34"/>
      <c r="D13" s="8">
        <v>-280913</v>
      </c>
      <c r="E13" s="57"/>
      <c r="F13" s="70">
        <v>294512</v>
      </c>
      <c r="I13" s="6"/>
      <c r="J13" s="65"/>
      <c r="K13" s="65"/>
      <c r="L13" s="65"/>
      <c r="M13" s="65"/>
    </row>
    <row r="14" spans="1:14" s="91" customFormat="1" ht="22.2" customHeight="1" x14ac:dyDescent="0.6">
      <c r="A14" s="34" t="s">
        <v>150</v>
      </c>
      <c r="B14" s="34"/>
      <c r="C14" s="34"/>
      <c r="D14" s="8">
        <v>-10334</v>
      </c>
      <c r="E14" s="57"/>
      <c r="F14" s="8">
        <v>0</v>
      </c>
      <c r="I14" s="6"/>
      <c r="J14" s="65"/>
      <c r="K14" s="65"/>
      <c r="L14" s="65"/>
      <c r="M14" s="65"/>
    </row>
    <row r="15" spans="1:14" ht="22.2" customHeight="1" x14ac:dyDescent="0.6">
      <c r="A15" s="34" t="s">
        <v>130</v>
      </c>
      <c r="B15" s="34"/>
      <c r="C15" s="34"/>
      <c r="D15" s="70">
        <v>1512762</v>
      </c>
      <c r="E15" s="57"/>
      <c r="F15" s="70">
        <v>1234159</v>
      </c>
      <c r="I15" s="6"/>
      <c r="J15" s="65"/>
      <c r="K15" s="65"/>
      <c r="L15" s="65"/>
      <c r="M15" s="65"/>
    </row>
    <row r="16" spans="1:14" ht="22.2" customHeight="1" x14ac:dyDescent="0.6">
      <c r="A16" s="34" t="s">
        <v>97</v>
      </c>
      <c r="B16" s="34"/>
      <c r="C16" s="34"/>
      <c r="D16" s="70"/>
      <c r="E16" s="57"/>
      <c r="F16" s="70"/>
      <c r="I16" s="6"/>
      <c r="J16" s="65"/>
      <c r="K16" s="65"/>
      <c r="L16" s="65"/>
      <c r="M16" s="65"/>
    </row>
    <row r="17" spans="1:18" ht="22.2" customHeight="1" x14ac:dyDescent="0.6">
      <c r="A17" s="39" t="s">
        <v>117</v>
      </c>
      <c r="B17" s="34"/>
      <c r="C17" s="34"/>
      <c r="D17" s="8">
        <v>-19971</v>
      </c>
      <c r="E17" s="57"/>
      <c r="F17" s="8">
        <v>-257821</v>
      </c>
      <c r="I17" s="6"/>
      <c r="J17" s="65"/>
      <c r="K17" s="65"/>
      <c r="L17" s="65"/>
      <c r="M17" s="65"/>
    </row>
    <row r="18" spans="1:18" ht="22.2" customHeight="1" x14ac:dyDescent="0.6">
      <c r="A18" s="34" t="s">
        <v>128</v>
      </c>
      <c r="B18" s="34"/>
      <c r="C18" s="34"/>
      <c r="D18" s="8">
        <v>1358784</v>
      </c>
      <c r="E18" s="57"/>
      <c r="F18" s="8">
        <v>36658</v>
      </c>
      <c r="I18" s="6"/>
      <c r="J18" s="65"/>
      <c r="K18" s="65"/>
      <c r="L18" s="65"/>
      <c r="M18" s="65"/>
    </row>
    <row r="19" spans="1:18" ht="22.2" customHeight="1" x14ac:dyDescent="0.6">
      <c r="A19" s="34" t="s">
        <v>141</v>
      </c>
      <c r="B19" s="34"/>
      <c r="C19" s="34"/>
      <c r="D19" s="8">
        <v>-1113400</v>
      </c>
      <c r="E19" s="57"/>
      <c r="F19" s="8">
        <v>-9204</v>
      </c>
      <c r="I19" s="6"/>
      <c r="J19" s="65"/>
      <c r="K19" s="65"/>
      <c r="L19" s="65"/>
      <c r="M19" s="65"/>
      <c r="R19" s="6"/>
    </row>
    <row r="20" spans="1:18" s="91" customFormat="1" ht="22.2" customHeight="1" x14ac:dyDescent="0.6">
      <c r="A20" s="34" t="s">
        <v>69</v>
      </c>
      <c r="B20" s="34"/>
      <c r="C20" s="34"/>
      <c r="D20" s="8">
        <v>-100403</v>
      </c>
      <c r="E20" s="57"/>
      <c r="F20" s="8">
        <v>-177639</v>
      </c>
      <c r="I20" s="6"/>
      <c r="J20" s="65"/>
      <c r="K20" s="65"/>
      <c r="L20" s="65"/>
      <c r="M20" s="65"/>
    </row>
    <row r="21" spans="1:18" ht="22.2" customHeight="1" x14ac:dyDescent="0.6">
      <c r="A21" s="34" t="s">
        <v>23</v>
      </c>
      <c r="B21" s="34"/>
      <c r="C21" s="34"/>
      <c r="D21" s="86">
        <f>-'PL (6)'!D22</f>
        <v>35559157</v>
      </c>
      <c r="E21" s="57"/>
      <c r="F21" s="71">
        <f>-'PL (6)'!F22</f>
        <v>29042903</v>
      </c>
      <c r="I21" s="6"/>
      <c r="J21" s="65"/>
      <c r="K21" s="65"/>
      <c r="L21" s="65"/>
      <c r="M21" s="65"/>
    </row>
    <row r="22" spans="1:18" ht="22.2" customHeight="1" x14ac:dyDescent="0.6">
      <c r="A22" s="3" t="s">
        <v>49</v>
      </c>
      <c r="B22" s="59"/>
      <c r="C22" s="59"/>
      <c r="D22" s="103"/>
      <c r="E22" s="57"/>
      <c r="F22" s="57"/>
      <c r="J22" s="65"/>
      <c r="K22" s="65"/>
      <c r="L22" s="65"/>
      <c r="M22" s="65"/>
    </row>
    <row r="23" spans="1:18" ht="22.2" customHeight="1" x14ac:dyDescent="0.6">
      <c r="A23" s="34" t="s">
        <v>52</v>
      </c>
      <c r="B23" s="59"/>
      <c r="C23" s="59"/>
      <c r="D23" s="70">
        <f>SUM(D9:D21)</f>
        <v>257244796</v>
      </c>
      <c r="E23" s="72"/>
      <c r="F23" s="70">
        <f>SUM(F9:F21)</f>
        <v>192439354</v>
      </c>
      <c r="I23" s="6"/>
      <c r="J23" s="65"/>
      <c r="K23" s="65"/>
      <c r="L23" s="65"/>
      <c r="M23" s="65"/>
    </row>
    <row r="24" spans="1:18" ht="22.2" customHeight="1" x14ac:dyDescent="0.6">
      <c r="A24" s="59" t="s">
        <v>42</v>
      </c>
      <c r="B24" s="59"/>
      <c r="C24" s="59"/>
      <c r="D24" s="103"/>
      <c r="E24" s="57"/>
      <c r="F24" s="57"/>
      <c r="J24" s="65"/>
      <c r="K24" s="65"/>
      <c r="L24" s="65"/>
      <c r="M24" s="65"/>
    </row>
    <row r="25" spans="1:18" ht="22.2" customHeight="1" x14ac:dyDescent="0.6">
      <c r="A25" s="34" t="s">
        <v>54</v>
      </c>
      <c r="B25" s="34"/>
      <c r="C25" s="34"/>
      <c r="D25" s="8">
        <v>-1131225</v>
      </c>
      <c r="E25" s="57"/>
      <c r="F25" s="70">
        <v>2573462</v>
      </c>
      <c r="H25" s="30"/>
      <c r="I25" s="6"/>
      <c r="J25" s="65"/>
      <c r="K25" s="65"/>
      <c r="L25" s="65"/>
      <c r="M25" s="65"/>
    </row>
    <row r="26" spans="1:18" ht="22.2" customHeight="1" x14ac:dyDescent="0.6">
      <c r="A26" s="34" t="s">
        <v>34</v>
      </c>
      <c r="B26" s="34"/>
      <c r="C26" s="34"/>
      <c r="D26" s="8">
        <v>-2946739</v>
      </c>
      <c r="E26" s="57"/>
      <c r="F26" s="8">
        <v>-738753</v>
      </c>
      <c r="I26" s="6"/>
      <c r="J26" s="65"/>
      <c r="K26" s="65"/>
      <c r="L26" s="65"/>
      <c r="M26" s="65"/>
    </row>
    <row r="27" spans="1:18" ht="22.2" customHeight="1" x14ac:dyDescent="0.6">
      <c r="A27" s="34" t="s">
        <v>2</v>
      </c>
      <c r="B27" s="34"/>
      <c r="C27" s="34"/>
      <c r="D27" s="8">
        <v>-254487</v>
      </c>
      <c r="E27" s="57"/>
      <c r="F27" s="8">
        <v>480310</v>
      </c>
      <c r="I27" s="6"/>
      <c r="J27" s="65"/>
      <c r="K27" s="65"/>
      <c r="L27" s="65"/>
      <c r="M27" s="65"/>
    </row>
    <row r="28" spans="1:18" ht="22.2" customHeight="1" x14ac:dyDescent="0.6">
      <c r="A28" s="34" t="s">
        <v>39</v>
      </c>
      <c r="B28" s="34"/>
      <c r="C28" s="34"/>
      <c r="D28" s="8">
        <v>-1223130</v>
      </c>
      <c r="E28" s="57"/>
      <c r="F28" s="8">
        <v>-2609755</v>
      </c>
      <c r="I28" s="6"/>
      <c r="J28" s="65"/>
      <c r="K28" s="65"/>
      <c r="L28" s="65"/>
      <c r="M28" s="65"/>
    </row>
    <row r="29" spans="1:18" ht="22.2" customHeight="1" x14ac:dyDescent="0.6">
      <c r="A29" s="59" t="s">
        <v>44</v>
      </c>
      <c r="D29" s="70"/>
      <c r="E29" s="70"/>
      <c r="F29" s="70"/>
      <c r="I29" s="6"/>
      <c r="J29" s="65"/>
      <c r="K29" s="65"/>
      <c r="L29" s="65"/>
      <c r="M29" s="65"/>
    </row>
    <row r="30" spans="1:18" ht="22.2" customHeight="1" x14ac:dyDescent="0.6">
      <c r="A30" s="34" t="s">
        <v>55</v>
      </c>
      <c r="B30" s="34"/>
      <c r="C30" s="34"/>
      <c r="D30" s="8">
        <v>5635995</v>
      </c>
      <c r="E30" s="70"/>
      <c r="F30" s="8">
        <v>9589223</v>
      </c>
      <c r="I30" s="6"/>
      <c r="J30" s="65"/>
      <c r="K30" s="65"/>
      <c r="L30" s="65"/>
      <c r="M30" s="65"/>
    </row>
    <row r="31" spans="1:18" ht="22.2" customHeight="1" x14ac:dyDescent="0.6">
      <c r="A31" s="34" t="s">
        <v>102</v>
      </c>
      <c r="B31" s="34"/>
      <c r="C31" s="34"/>
      <c r="D31" s="8">
        <v>-254983</v>
      </c>
      <c r="E31" s="70"/>
      <c r="F31" s="8">
        <v>-239473</v>
      </c>
      <c r="I31" s="6"/>
      <c r="J31" s="65"/>
      <c r="K31" s="65"/>
      <c r="L31" s="65"/>
      <c r="M31" s="65"/>
    </row>
    <row r="32" spans="1:18" ht="22.2" customHeight="1" x14ac:dyDescent="0.6">
      <c r="A32" s="34" t="s">
        <v>6</v>
      </c>
      <c r="B32" s="34"/>
      <c r="C32" s="34"/>
      <c r="D32" s="70">
        <v>611143</v>
      </c>
      <c r="E32" s="70"/>
      <c r="F32" s="8">
        <v>-1219478</v>
      </c>
      <c r="I32" s="6"/>
      <c r="J32" s="65"/>
      <c r="K32" s="65"/>
      <c r="L32" s="65"/>
      <c r="M32" s="65"/>
    </row>
    <row r="33" spans="1:13" ht="22.2" customHeight="1" x14ac:dyDescent="0.6">
      <c r="A33" s="34" t="s">
        <v>35</v>
      </c>
      <c r="B33" s="34"/>
      <c r="C33" s="34"/>
      <c r="D33" s="70">
        <v>312709</v>
      </c>
      <c r="E33" s="70"/>
      <c r="F33" s="8">
        <v>-1811550</v>
      </c>
      <c r="I33" s="6"/>
      <c r="J33" s="65"/>
      <c r="K33" s="65"/>
      <c r="L33" s="65"/>
      <c r="M33" s="65"/>
    </row>
    <row r="34" spans="1:13" ht="22.2" customHeight="1" x14ac:dyDescent="0.6">
      <c r="A34" s="3" t="s">
        <v>96</v>
      </c>
      <c r="B34" s="4"/>
      <c r="C34" s="4"/>
      <c r="D34" s="73">
        <f>SUM(D23:D33)</f>
        <v>257994079</v>
      </c>
      <c r="E34" s="70"/>
      <c r="F34" s="73">
        <f>SUM(F23:F33)</f>
        <v>198463340</v>
      </c>
      <c r="I34" s="30"/>
      <c r="J34" s="65"/>
      <c r="K34" s="65"/>
      <c r="L34" s="65"/>
      <c r="M34" s="65"/>
    </row>
    <row r="35" spans="1:13" ht="22.2" customHeight="1" x14ac:dyDescent="0.6">
      <c r="A35" s="3" t="s">
        <v>116</v>
      </c>
      <c r="B35" s="4"/>
      <c r="C35" s="4"/>
      <c r="D35" s="8">
        <v>0</v>
      </c>
      <c r="E35" s="70"/>
      <c r="F35" s="8">
        <v>-587617</v>
      </c>
      <c r="I35" s="6"/>
      <c r="J35" s="65"/>
      <c r="K35" s="65"/>
      <c r="L35" s="65"/>
      <c r="M35" s="65"/>
    </row>
    <row r="36" spans="1:13" ht="22.2" customHeight="1" x14ac:dyDescent="0.6">
      <c r="A36" s="3" t="s">
        <v>139</v>
      </c>
      <c r="B36" s="4"/>
      <c r="C36" s="4"/>
      <c r="D36" s="8">
        <v>0</v>
      </c>
      <c r="E36" s="70"/>
      <c r="F36" s="8">
        <v>-68000</v>
      </c>
      <c r="I36" s="6"/>
      <c r="J36" s="65"/>
      <c r="K36" s="65"/>
      <c r="L36" s="65"/>
      <c r="M36" s="65"/>
    </row>
    <row r="37" spans="1:13" ht="22.2" customHeight="1" x14ac:dyDescent="0.6">
      <c r="A37" s="1" t="s">
        <v>94</v>
      </c>
      <c r="B37" s="4"/>
      <c r="C37" s="4"/>
      <c r="D37" s="8">
        <v>-241314</v>
      </c>
      <c r="E37" s="70"/>
      <c r="F37" s="8">
        <v>-670633</v>
      </c>
      <c r="I37" s="6"/>
      <c r="J37" s="65"/>
      <c r="K37" s="65"/>
      <c r="L37" s="65"/>
      <c r="M37" s="65"/>
    </row>
    <row r="38" spans="1:13" ht="22.2" customHeight="1" x14ac:dyDescent="0.6">
      <c r="A38" s="1" t="s">
        <v>140</v>
      </c>
      <c r="B38" s="4"/>
      <c r="C38" s="4"/>
      <c r="D38" s="8">
        <v>-14104831</v>
      </c>
      <c r="E38" s="70"/>
      <c r="F38" s="8">
        <v>-12107389</v>
      </c>
      <c r="I38" s="6"/>
      <c r="J38" s="65"/>
      <c r="K38" s="65"/>
      <c r="L38" s="65"/>
      <c r="M38" s="65"/>
    </row>
    <row r="39" spans="1:13" ht="22.2" customHeight="1" x14ac:dyDescent="0.6">
      <c r="A39" s="34" t="s">
        <v>81</v>
      </c>
      <c r="B39" s="4"/>
      <c r="C39" s="4"/>
      <c r="D39" s="74">
        <f>SUM(D34:D38)</f>
        <v>243647934</v>
      </c>
      <c r="E39" s="70"/>
      <c r="F39" s="74">
        <f>SUM(F34:F38)</f>
        <v>185029701</v>
      </c>
      <c r="J39" s="65"/>
      <c r="K39" s="65"/>
      <c r="L39" s="65"/>
      <c r="M39" s="65"/>
    </row>
    <row r="40" spans="1:13" ht="25.95" customHeight="1" x14ac:dyDescent="0.6">
      <c r="A40" s="105" t="s">
        <v>122</v>
      </c>
      <c r="B40" s="105"/>
      <c r="C40" s="105"/>
      <c r="D40" s="105"/>
      <c r="E40" s="105"/>
      <c r="F40" s="105"/>
      <c r="J40" s="65"/>
      <c r="K40" s="65"/>
      <c r="L40" s="65"/>
      <c r="M40" s="65"/>
    </row>
    <row r="41" spans="1:13" ht="25.95" customHeight="1" x14ac:dyDescent="0.6">
      <c r="A41" s="105" t="s">
        <v>43</v>
      </c>
      <c r="B41" s="105"/>
      <c r="C41" s="105"/>
      <c r="D41" s="105"/>
      <c r="E41" s="105"/>
      <c r="F41" s="105"/>
      <c r="J41" s="65"/>
      <c r="K41" s="65"/>
      <c r="L41" s="65"/>
      <c r="M41" s="65"/>
    </row>
    <row r="42" spans="1:13" ht="25.95" customHeight="1" x14ac:dyDescent="0.6">
      <c r="A42" s="107" t="s">
        <v>132</v>
      </c>
      <c r="B42" s="107"/>
      <c r="C42" s="107"/>
      <c r="D42" s="107"/>
      <c r="E42" s="107"/>
      <c r="F42" s="107"/>
      <c r="J42" s="65"/>
      <c r="K42" s="65"/>
      <c r="L42" s="65"/>
      <c r="M42" s="65"/>
    </row>
    <row r="43" spans="1:13" ht="25.95" customHeight="1" x14ac:dyDescent="0.6">
      <c r="A43" s="15"/>
      <c r="B43" s="15"/>
      <c r="C43" s="15"/>
      <c r="D43" s="97"/>
      <c r="E43" s="15"/>
      <c r="F43" s="16" t="s">
        <v>14</v>
      </c>
      <c r="J43" s="65"/>
      <c r="K43" s="65"/>
      <c r="L43" s="65"/>
      <c r="M43" s="65"/>
    </row>
    <row r="44" spans="1:13" ht="7.95" customHeight="1" x14ac:dyDescent="0.6">
      <c r="A44" s="5"/>
      <c r="B44" s="17"/>
      <c r="C44" s="17"/>
      <c r="D44" s="20"/>
      <c r="E44" s="20"/>
      <c r="F44" s="23"/>
      <c r="J44" s="65"/>
      <c r="K44" s="65"/>
      <c r="L44" s="65"/>
      <c r="M44" s="65"/>
    </row>
    <row r="45" spans="1:13" ht="21" customHeight="1" x14ac:dyDescent="0.6">
      <c r="A45" s="11"/>
      <c r="B45" s="24" t="s">
        <v>24</v>
      </c>
      <c r="C45" s="24"/>
      <c r="D45" s="99">
        <v>2568</v>
      </c>
      <c r="E45" s="56"/>
      <c r="F45" s="2">
        <v>2567</v>
      </c>
      <c r="J45" s="65"/>
      <c r="K45" s="65"/>
      <c r="L45" s="65"/>
      <c r="M45" s="65"/>
    </row>
    <row r="46" spans="1:13" ht="21" customHeight="1" x14ac:dyDescent="0.6">
      <c r="A46" s="11"/>
      <c r="B46" s="24"/>
      <c r="C46" s="24"/>
      <c r="D46" s="99" t="s">
        <v>85</v>
      </c>
      <c r="E46" s="2"/>
      <c r="F46" s="2" t="s">
        <v>85</v>
      </c>
      <c r="J46" s="65"/>
      <c r="K46" s="65"/>
      <c r="L46" s="65"/>
      <c r="M46" s="65"/>
    </row>
    <row r="47" spans="1:13" ht="21" customHeight="1" x14ac:dyDescent="0.6">
      <c r="A47" s="11"/>
      <c r="B47" s="24"/>
      <c r="C47" s="24"/>
      <c r="D47" s="99"/>
      <c r="E47" s="2"/>
      <c r="F47" s="2"/>
      <c r="J47" s="65"/>
      <c r="K47" s="65"/>
      <c r="L47" s="65"/>
      <c r="M47" s="65"/>
    </row>
    <row r="48" spans="1:13" ht="21" customHeight="1" x14ac:dyDescent="0.6">
      <c r="A48" s="5" t="s">
        <v>45</v>
      </c>
      <c r="B48" s="5"/>
      <c r="C48" s="5"/>
      <c r="D48" s="70"/>
      <c r="E48" s="70"/>
      <c r="F48" s="57"/>
      <c r="J48" s="65"/>
      <c r="K48" s="65"/>
      <c r="L48" s="65"/>
      <c r="M48" s="65"/>
    </row>
    <row r="49" spans="1:13" s="91" customFormat="1" ht="21" customHeight="1" x14ac:dyDescent="0.6">
      <c r="A49" s="96" t="s">
        <v>143</v>
      </c>
      <c r="B49" s="6"/>
      <c r="C49" s="6"/>
      <c r="D49" s="8">
        <v>45101</v>
      </c>
      <c r="E49" s="70"/>
      <c r="F49" s="8">
        <v>0</v>
      </c>
      <c r="I49" s="6"/>
      <c r="J49" s="65"/>
      <c r="K49" s="65"/>
      <c r="L49" s="65"/>
      <c r="M49" s="65"/>
    </row>
    <row r="50" spans="1:13" ht="23.4" x14ac:dyDescent="0.6">
      <c r="A50" s="96" t="s">
        <v>53</v>
      </c>
      <c r="B50" s="6"/>
      <c r="C50" s="6"/>
      <c r="D50" s="8">
        <v>-105181028</v>
      </c>
      <c r="E50" s="70"/>
      <c r="F50" s="8">
        <v>-155922593</v>
      </c>
      <c r="I50" s="6"/>
      <c r="J50" s="65"/>
      <c r="K50" s="65"/>
      <c r="L50" s="65"/>
      <c r="M50" s="65"/>
    </row>
    <row r="51" spans="1:13" ht="23.4" x14ac:dyDescent="0.6">
      <c r="A51" s="96" t="s">
        <v>48</v>
      </c>
      <c r="B51" s="34"/>
      <c r="C51" s="34"/>
      <c r="D51" s="8">
        <v>-1421199</v>
      </c>
      <c r="E51" s="70"/>
      <c r="F51" s="8">
        <v>-1456000</v>
      </c>
      <c r="I51" s="6"/>
      <c r="J51" s="65"/>
      <c r="K51" s="65"/>
      <c r="L51" s="65"/>
      <c r="M51" s="65"/>
    </row>
    <row r="52" spans="1:13" ht="21" customHeight="1" x14ac:dyDescent="0.6">
      <c r="A52" s="34" t="s">
        <v>80</v>
      </c>
      <c r="B52" s="2"/>
      <c r="C52" s="2"/>
      <c r="D52" s="89">
        <f>SUM(D49:D51)</f>
        <v>-106557126</v>
      </c>
      <c r="E52" s="70"/>
      <c r="F52" s="89">
        <f>SUM(F49:F51)</f>
        <v>-157378593</v>
      </c>
      <c r="J52" s="65"/>
      <c r="K52" s="65"/>
      <c r="L52" s="65"/>
      <c r="M52" s="65"/>
    </row>
    <row r="53" spans="1:13" ht="21" customHeight="1" x14ac:dyDescent="0.6">
      <c r="B53" s="2"/>
      <c r="C53" s="2"/>
      <c r="D53" s="102"/>
      <c r="E53" s="58"/>
      <c r="F53" s="58"/>
      <c r="J53" s="65"/>
      <c r="K53" s="65"/>
      <c r="L53" s="65"/>
      <c r="M53" s="65"/>
    </row>
    <row r="54" spans="1:13" ht="21" customHeight="1" x14ac:dyDescent="0.6">
      <c r="A54" s="5" t="s">
        <v>46</v>
      </c>
      <c r="B54" s="5"/>
      <c r="C54" s="5"/>
      <c r="D54" s="70"/>
      <c r="E54" s="70"/>
      <c r="F54" s="70"/>
      <c r="J54" s="65"/>
      <c r="K54" s="65"/>
      <c r="L54" s="65"/>
      <c r="M54" s="65"/>
    </row>
    <row r="55" spans="1:13" ht="21" customHeight="1" x14ac:dyDescent="0.6">
      <c r="A55" s="34" t="s">
        <v>127</v>
      </c>
      <c r="B55" s="6">
        <v>5</v>
      </c>
      <c r="C55" s="5"/>
      <c r="D55" s="70">
        <v>42600000</v>
      </c>
      <c r="E55" s="70"/>
      <c r="F55" s="8">
        <v>0</v>
      </c>
      <c r="I55" s="6"/>
      <c r="J55" s="65"/>
      <c r="K55" s="65"/>
      <c r="L55" s="65"/>
      <c r="M55" s="65"/>
    </row>
    <row r="56" spans="1:13" ht="21" customHeight="1" x14ac:dyDescent="0.6">
      <c r="A56" s="34" t="s">
        <v>126</v>
      </c>
      <c r="B56" s="6">
        <v>5</v>
      </c>
      <c r="C56" s="6"/>
      <c r="D56" s="8">
        <v>-27058227</v>
      </c>
      <c r="E56" s="57"/>
      <c r="F56" s="8">
        <v>-12706111</v>
      </c>
      <c r="I56" s="6"/>
      <c r="J56" s="65"/>
      <c r="K56" s="65"/>
      <c r="L56" s="65"/>
      <c r="M56" s="65"/>
    </row>
    <row r="57" spans="1:13" ht="21" customHeight="1" x14ac:dyDescent="0.6">
      <c r="A57" s="34" t="s">
        <v>146</v>
      </c>
      <c r="B57" s="6">
        <v>5</v>
      </c>
      <c r="C57" s="6"/>
      <c r="D57" s="8">
        <v>87991111</v>
      </c>
      <c r="E57" s="70"/>
      <c r="F57" s="8">
        <v>97777767</v>
      </c>
      <c r="I57" s="6"/>
      <c r="J57" s="65"/>
      <c r="K57" s="65"/>
      <c r="L57" s="65"/>
      <c r="M57" s="65"/>
    </row>
    <row r="58" spans="1:13" ht="21" customHeight="1" x14ac:dyDescent="0.6">
      <c r="A58" s="34" t="s">
        <v>147</v>
      </c>
      <c r="B58" s="6">
        <v>5</v>
      </c>
      <c r="C58" s="6"/>
      <c r="D58" s="8">
        <v>-88123319</v>
      </c>
      <c r="E58" s="70"/>
      <c r="F58" s="8">
        <v>-62508860</v>
      </c>
      <c r="I58" s="6"/>
      <c r="J58" s="65"/>
      <c r="K58" s="65"/>
      <c r="L58" s="65"/>
      <c r="M58" s="65"/>
    </row>
    <row r="59" spans="1:13" ht="21" customHeight="1" x14ac:dyDescent="0.6">
      <c r="A59" s="34" t="s">
        <v>93</v>
      </c>
      <c r="B59" s="6">
        <v>5</v>
      </c>
      <c r="C59" s="6"/>
      <c r="D59" s="8">
        <v>-58687112</v>
      </c>
      <c r="E59" s="70"/>
      <c r="F59" s="8">
        <v>-49402638</v>
      </c>
      <c r="I59" s="6"/>
      <c r="J59" s="65"/>
      <c r="K59" s="65"/>
      <c r="L59" s="65"/>
      <c r="M59" s="65"/>
    </row>
    <row r="60" spans="1:13" ht="21" customHeight="1" x14ac:dyDescent="0.6">
      <c r="A60" s="34" t="s">
        <v>95</v>
      </c>
      <c r="B60" s="34"/>
      <c r="C60" s="34"/>
      <c r="D60" s="8">
        <v>-35362609</v>
      </c>
      <c r="E60" s="70"/>
      <c r="F60" s="8">
        <v>-28977567</v>
      </c>
      <c r="I60" s="6"/>
      <c r="J60" s="65"/>
      <c r="K60" s="65"/>
      <c r="L60" s="65"/>
      <c r="M60" s="65"/>
    </row>
    <row r="61" spans="1:13" s="91" customFormat="1" ht="21" customHeight="1" x14ac:dyDescent="0.6">
      <c r="A61" s="34" t="s">
        <v>149</v>
      </c>
      <c r="B61" s="6">
        <v>5</v>
      </c>
      <c r="C61" s="34"/>
      <c r="D61" s="8">
        <v>-200982</v>
      </c>
      <c r="E61" s="70"/>
      <c r="F61" s="8">
        <v>0</v>
      </c>
      <c r="I61" s="6"/>
      <c r="J61" s="65"/>
      <c r="K61" s="65"/>
      <c r="L61" s="65"/>
      <c r="M61" s="65"/>
    </row>
    <row r="62" spans="1:13" ht="21" customHeight="1" x14ac:dyDescent="0.6">
      <c r="A62" s="34" t="s">
        <v>115</v>
      </c>
      <c r="B62" s="34"/>
      <c r="C62" s="34"/>
      <c r="D62" s="8">
        <v>-9750000</v>
      </c>
      <c r="E62" s="70"/>
      <c r="F62" s="8">
        <v>-15900000</v>
      </c>
      <c r="I62" s="6"/>
      <c r="J62" s="65"/>
      <c r="K62" s="65"/>
      <c r="L62" s="65"/>
      <c r="M62" s="65"/>
    </row>
    <row r="63" spans="1:13" ht="21" customHeight="1" x14ac:dyDescent="0.6">
      <c r="A63" s="4" t="s">
        <v>129</v>
      </c>
      <c r="B63" s="4"/>
      <c r="C63" s="4"/>
      <c r="D63" s="89">
        <f>SUM(D55:D62)</f>
        <v>-88591138</v>
      </c>
      <c r="E63" s="70"/>
      <c r="F63" s="89">
        <f>SUM(F55:F62)</f>
        <v>-71717409</v>
      </c>
    </row>
    <row r="64" spans="1:13" ht="21" customHeight="1" x14ac:dyDescent="0.6">
      <c r="A64" s="1" t="s">
        <v>142</v>
      </c>
      <c r="D64" s="8">
        <f>D39+D52+D63</f>
        <v>48499670</v>
      </c>
      <c r="E64" s="70"/>
      <c r="F64" s="8">
        <f>F39+F52+F63</f>
        <v>-44066301</v>
      </c>
    </row>
    <row r="65" spans="1:12" ht="21" customHeight="1" x14ac:dyDescent="0.6">
      <c r="A65" s="1" t="s">
        <v>57</v>
      </c>
      <c r="D65" s="70">
        <f>'BS1'!E12</f>
        <v>108024485</v>
      </c>
      <c r="E65" s="70"/>
      <c r="F65" s="8">
        <v>118361991</v>
      </c>
    </row>
    <row r="66" spans="1:12" ht="21" customHeight="1" thickBot="1" x14ac:dyDescent="0.65">
      <c r="A66" s="5" t="s">
        <v>148</v>
      </c>
      <c r="B66" s="6"/>
      <c r="C66" s="6"/>
      <c r="D66" s="75">
        <f>SUM(D64:D65)</f>
        <v>156524155</v>
      </c>
      <c r="E66" s="70"/>
      <c r="F66" s="75">
        <f>SUM(F64:F65)</f>
        <v>74295690</v>
      </c>
      <c r="J66" s="30"/>
      <c r="K66" s="30"/>
      <c r="L66" s="30"/>
    </row>
    <row r="67" spans="1:12" ht="21" customHeight="1" thickTop="1" x14ac:dyDescent="0.6">
      <c r="A67" s="5"/>
      <c r="B67" s="6"/>
      <c r="C67" s="6"/>
      <c r="D67" s="72"/>
      <c r="E67" s="70"/>
      <c r="F67" s="57"/>
    </row>
    <row r="68" spans="1:12" ht="21" customHeight="1" x14ac:dyDescent="0.6">
      <c r="A68" s="5"/>
      <c r="B68" s="6"/>
      <c r="C68" s="6"/>
      <c r="D68" s="7"/>
      <c r="E68" s="8"/>
    </row>
    <row r="69" spans="1:12" ht="21" customHeight="1" x14ac:dyDescent="0.6">
      <c r="A69" s="5"/>
      <c r="B69" s="6"/>
      <c r="C69" s="6"/>
      <c r="D69" s="7"/>
      <c r="E69" s="8"/>
    </row>
    <row r="70" spans="1:12" ht="21" customHeight="1" x14ac:dyDescent="0.6">
      <c r="A70" s="5"/>
      <c r="B70" s="6"/>
      <c r="C70" s="6"/>
      <c r="D70" s="7"/>
      <c r="E70" s="8"/>
    </row>
    <row r="71" spans="1:12" ht="21" customHeight="1" x14ac:dyDescent="0.6">
      <c r="A71" s="5"/>
      <c r="B71" s="6"/>
      <c r="C71" s="6"/>
      <c r="D71" s="7"/>
      <c r="E71" s="8"/>
    </row>
    <row r="72" spans="1:12" ht="21" customHeight="1" x14ac:dyDescent="0.6">
      <c r="A72" s="5"/>
      <c r="B72" s="6"/>
      <c r="C72" s="6"/>
      <c r="D72" s="7"/>
      <c r="E72" s="8"/>
    </row>
    <row r="73" spans="1:12" ht="21" customHeight="1" x14ac:dyDescent="0.6">
      <c r="A73" s="5"/>
      <c r="B73" s="6"/>
      <c r="C73" s="6"/>
      <c r="D73" s="7"/>
      <c r="E73" s="8"/>
    </row>
    <row r="74" spans="1:12" ht="21" customHeight="1" x14ac:dyDescent="0.6">
      <c r="A74" s="5"/>
      <c r="B74" s="6"/>
      <c r="C74" s="6"/>
      <c r="D74" s="7"/>
      <c r="E74" s="8"/>
    </row>
    <row r="75" spans="1:12" ht="21" customHeight="1" x14ac:dyDescent="0.6">
      <c r="A75" s="5"/>
      <c r="B75" s="6"/>
      <c r="C75" s="6"/>
      <c r="D75" s="7"/>
      <c r="E75" s="8"/>
    </row>
    <row r="76" spans="1:12" ht="21" customHeight="1" x14ac:dyDescent="0.6">
      <c r="A76" s="5"/>
      <c r="B76" s="6"/>
      <c r="C76" s="6"/>
      <c r="D76" s="7"/>
      <c r="E76" s="8"/>
    </row>
    <row r="77" spans="1:12" ht="21" customHeight="1" x14ac:dyDescent="0.6">
      <c r="A77" s="5"/>
      <c r="B77" s="6"/>
      <c r="C77" s="6"/>
      <c r="D77" s="7"/>
      <c r="E77" s="8"/>
    </row>
    <row r="78" spans="1:12" ht="21" customHeight="1" x14ac:dyDescent="0.6">
      <c r="A78" s="5"/>
      <c r="B78" s="6"/>
      <c r="C78" s="6"/>
      <c r="D78" s="7"/>
      <c r="E78" s="8"/>
    </row>
    <row r="79" spans="1:12" ht="21" customHeight="1" x14ac:dyDescent="0.6">
      <c r="A79" s="1" t="s">
        <v>86</v>
      </c>
      <c r="B79" s="6"/>
      <c r="C79" s="6"/>
      <c r="D79" s="7"/>
      <c r="E79" s="8"/>
    </row>
    <row r="80" spans="1:12" ht="24" customHeight="1" x14ac:dyDescent="0.6">
      <c r="B80" s="6"/>
      <c r="C80" s="6"/>
      <c r="D80" s="104"/>
      <c r="E80" s="36"/>
      <c r="F80" s="36"/>
    </row>
    <row r="81" spans="2:6" ht="24" customHeight="1" x14ac:dyDescent="0.6">
      <c r="B81" s="6"/>
      <c r="C81" s="6"/>
      <c r="D81" s="104"/>
      <c r="E81" s="36"/>
      <c r="F81" s="57"/>
    </row>
    <row r="82" spans="2:6" ht="24" customHeight="1" x14ac:dyDescent="0.6">
      <c r="B82" s="6"/>
      <c r="C82" s="6"/>
      <c r="D82" s="104"/>
      <c r="E82" s="36"/>
      <c r="F82" s="57"/>
    </row>
    <row r="83" spans="2:6" ht="24" customHeight="1" x14ac:dyDescent="0.6">
      <c r="D83" s="104"/>
    </row>
    <row r="84" spans="2:6" ht="24" customHeight="1" x14ac:dyDescent="0.6">
      <c r="D84" s="104"/>
    </row>
    <row r="85" spans="2:6" ht="24" customHeight="1" x14ac:dyDescent="0.6">
      <c r="D85" s="104"/>
    </row>
    <row r="86" spans="2:6" ht="24" customHeight="1" x14ac:dyDescent="0.6">
      <c r="D86" s="104"/>
    </row>
    <row r="87" spans="2:6" ht="24" customHeight="1" x14ac:dyDescent="0.6">
      <c r="D87" s="104"/>
    </row>
  </sheetData>
  <mergeCells count="6">
    <mergeCell ref="A42:F42"/>
    <mergeCell ref="A1:F1"/>
    <mergeCell ref="A2:F2"/>
    <mergeCell ref="A3:F3"/>
    <mergeCell ref="A40:F40"/>
    <mergeCell ref="A41:F41"/>
  </mergeCells>
  <pageMargins left="1" right="0.3" top="0.8" bottom="0.5" header="0.6" footer="0.3"/>
  <pageSetup paperSize="9" scale="90" fitToHeight="2" orientation="portrait" r:id="rId1"/>
  <headerFooter alignWithMargins="0"/>
  <rowBreaks count="1" manualBreakCount="1">
    <brk id="39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BS1</vt:lpstr>
      <vt:lpstr>BS2</vt:lpstr>
      <vt:lpstr>PL (3)</vt:lpstr>
      <vt:lpstr>PL (6)</vt:lpstr>
      <vt:lpstr>EQ</vt:lpstr>
      <vt:lpstr>CF</vt:lpstr>
      <vt:lpstr>'BS1'!Print_Area</vt:lpstr>
      <vt:lpstr>'BS2'!Print_Area</vt:lpstr>
      <vt:lpstr>CF!Print_Area</vt:lpstr>
      <vt:lpstr>EQ!Print_Area</vt:lpstr>
      <vt:lpstr>'PL (3)'!Print_Area</vt:lpstr>
      <vt:lpstr>'PL (6)'!Print_Area</vt:lpstr>
    </vt:vector>
  </TitlesOfParts>
  <Company>DTTJ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DTTJ</dc:creator>
  <cp:lastModifiedBy>Iamwong, Withanon</cp:lastModifiedBy>
  <cp:lastPrinted>2025-08-13T06:40:59Z</cp:lastPrinted>
  <dcterms:created xsi:type="dcterms:W3CDTF">2001-09-27T06:32:39Z</dcterms:created>
  <dcterms:modified xsi:type="dcterms:W3CDTF">2025-08-13T06:41:01Z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2023-07-04T08:08:36Z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d9f8681c-16db-47db-97d9-756010a1b1ac</vt:lpwstr>
  </property>
  <property fmtid="{D5CDD505-2E9C-101B-9397-08002B2CF9AE}" pid="8" name="MSIP_Label_ea60d57e-af5b-4752-ac57-3e4f28ca11dc_ContentBits">
    <vt:lpwstr>0</vt:lpwstr>
  </property>
</Properties>
</file>