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wcapac-my.sharepoint.com/personal/waruntorn_suwanratsamee_pwc_com/Documents/Desktop/Dhipaya/FY2025/Q1 2025/TIPH/แก้งบจากโฟลเดอร์นี้/ENG/"/>
    </mc:Choice>
  </mc:AlternateContent>
  <xr:revisionPtr revIDLastSave="11" documentId="8_{C93F9305-CE01-44AF-AF20-D6140EE04B96}" xr6:coauthVersionLast="47" xr6:coauthVersionMax="47" xr10:uidLastSave="{7AE3D48C-510C-42D1-B16C-E9460E543331}"/>
  <bookViews>
    <workbookView xWindow="-108" yWindow="-108" windowWidth="23256" windowHeight="13896" tabRatio="902" activeTab="3" xr2:uid="{00000000-000D-0000-FFFF-FFFF00000000}"/>
  </bookViews>
  <sheets>
    <sheet name="BS 2-4" sheetId="23" r:id="rId1"/>
    <sheet name="PL 5-6 (3-month)" sheetId="26" r:id="rId2"/>
    <sheet name="EQ 7" sheetId="32" r:id="rId3"/>
    <sheet name="EQ 8" sheetId="28" r:id="rId4"/>
    <sheet name="EQ 9" sheetId="29" r:id="rId5"/>
    <sheet name="CF 10-11" sheetId="30" r:id="rId6"/>
  </sheets>
  <externalReferences>
    <externalReference r:id="rId7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1" i="29" l="1"/>
  <c r="T20" i="29"/>
  <c r="T15" i="29"/>
  <c r="T14" i="29"/>
  <c r="P23" i="29"/>
  <c r="P17" i="29"/>
  <c r="L21" i="29"/>
  <c r="L20" i="29"/>
  <c r="L15" i="29"/>
  <c r="L14" i="29"/>
  <c r="H23" i="29"/>
  <c r="H17" i="29"/>
  <c r="M80" i="26" l="1"/>
  <c r="K80" i="26"/>
  <c r="I80" i="26"/>
  <c r="G80" i="26"/>
  <c r="F167" i="23"/>
  <c r="R29" i="28"/>
  <c r="AD29" i="32"/>
  <c r="Z28" i="28" l="1"/>
  <c r="Z31" i="28"/>
  <c r="Z32" i="28"/>
  <c r="AB27" i="28"/>
  <c r="X27" i="28"/>
  <c r="R22" i="28"/>
  <c r="R24" i="28" s="1"/>
  <c r="R20" i="28"/>
  <c r="J36" i="28"/>
  <c r="H36" i="28"/>
  <c r="R34" i="28"/>
  <c r="Z34" i="28" s="1"/>
  <c r="AD34" i="28" s="1"/>
  <c r="R32" i="28"/>
  <c r="R31" i="28"/>
  <c r="R30" i="28"/>
  <c r="Z30" i="28" s="1"/>
  <c r="AD30" i="28" s="1"/>
  <c r="Z29" i="28"/>
  <c r="R28" i="28"/>
  <c r="AD28" i="28" s="1"/>
  <c r="R27" i="28"/>
  <c r="AB24" i="28"/>
  <c r="X24" i="28"/>
  <c r="V24" i="28"/>
  <c r="V36" i="28" s="1"/>
  <c r="T24" i="28"/>
  <c r="T36" i="28" s="1"/>
  <c r="P24" i="28"/>
  <c r="P36" i="28" s="1"/>
  <c r="N24" i="28"/>
  <c r="N36" i="28" s="1"/>
  <c r="L24" i="28"/>
  <c r="L36" i="28" s="1"/>
  <c r="J24" i="28"/>
  <c r="H24" i="28"/>
  <c r="F24" i="28"/>
  <c r="F36" i="28" s="1"/>
  <c r="D24" i="28"/>
  <c r="D36" i="28" s="1"/>
  <c r="Z22" i="28"/>
  <c r="Z20" i="28"/>
  <c r="AD20" i="28" s="1"/>
  <c r="H36" i="32"/>
  <c r="F36" i="32"/>
  <c r="R34" i="32"/>
  <c r="R28" i="32"/>
  <c r="Z28" i="32" s="1"/>
  <c r="R29" i="32"/>
  <c r="Z29" i="32" s="1"/>
  <c r="R30" i="32"/>
  <c r="Z30" i="32" s="1"/>
  <c r="R31" i="32"/>
  <c r="Z31" i="32" s="1"/>
  <c r="R32" i="32"/>
  <c r="Z32" i="32" s="1"/>
  <c r="R27" i="32"/>
  <c r="AB27" i="32"/>
  <c r="X27" i="32"/>
  <c r="X36" i="32" s="1"/>
  <c r="AB24" i="32"/>
  <c r="AB36" i="32" s="1"/>
  <c r="X24" i="32"/>
  <c r="V24" i="32"/>
  <c r="V36" i="32" s="1"/>
  <c r="T24" i="32"/>
  <c r="T36" i="32" s="1"/>
  <c r="R24" i="32"/>
  <c r="P24" i="32"/>
  <c r="P36" i="32" s="1"/>
  <c r="N24" i="32"/>
  <c r="N36" i="32" s="1"/>
  <c r="L24" i="32"/>
  <c r="L36" i="32" s="1"/>
  <c r="J24" i="32"/>
  <c r="J36" i="32" s="1"/>
  <c r="H24" i="32"/>
  <c r="F24" i="32"/>
  <c r="Z20" i="32"/>
  <c r="AD20" i="32" s="1"/>
  <c r="Z22" i="32"/>
  <c r="Z24" i="32" s="1"/>
  <c r="D24" i="32"/>
  <c r="D36" i="32" s="1"/>
  <c r="M110" i="26"/>
  <c r="K110" i="26"/>
  <c r="I110" i="26"/>
  <c r="G110" i="26"/>
  <c r="M105" i="26"/>
  <c r="K105" i="26"/>
  <c r="I105" i="26"/>
  <c r="G105" i="26"/>
  <c r="Z27" i="32" l="1"/>
  <c r="R36" i="32"/>
  <c r="AB36" i="28"/>
  <c r="X36" i="28"/>
  <c r="Z27" i="28"/>
  <c r="AD27" i="28" s="1"/>
  <c r="Z24" i="28"/>
  <c r="AD22" i="28"/>
  <c r="AD24" i="28" s="1"/>
  <c r="R36" i="28"/>
  <c r="AD22" i="32"/>
  <c r="AD24" i="32"/>
  <c r="Z36" i="28" l="1"/>
  <c r="AD36" i="28"/>
  <c r="F35" i="23" l="1"/>
  <c r="F91" i="23" l="1"/>
  <c r="M29" i="26" l="1"/>
  <c r="K29" i="26"/>
  <c r="I29" i="26"/>
  <c r="G29" i="26"/>
  <c r="M24" i="26"/>
  <c r="K24" i="26"/>
  <c r="I24" i="26"/>
  <c r="G24" i="26"/>
  <c r="M17" i="26"/>
  <c r="K17" i="26"/>
  <c r="I17" i="26"/>
  <c r="G17" i="26"/>
  <c r="H167" i="23"/>
  <c r="H170" i="23" s="1"/>
  <c r="H91" i="23"/>
  <c r="J91" i="23"/>
  <c r="L91" i="23"/>
  <c r="N91" i="23"/>
  <c r="G31" i="26" l="1"/>
  <c r="G40" i="26" s="1"/>
  <c r="K31" i="26"/>
  <c r="K40" i="26" s="1"/>
  <c r="M31" i="26"/>
  <c r="M40" i="26" s="1"/>
  <c r="I31" i="26"/>
  <c r="I40" i="26" s="1"/>
  <c r="J35" i="23"/>
  <c r="H35" i="23"/>
  <c r="J167" i="23"/>
  <c r="J170" i="23" s="1"/>
  <c r="J172" i="23" s="1"/>
  <c r="N167" i="23" l="1"/>
  <c r="N170" i="23" s="1"/>
  <c r="L167" i="23"/>
  <c r="L170" i="23" s="1"/>
  <c r="F170" i="23"/>
  <c r="F172" i="23" s="1"/>
  <c r="Z34" i="32" l="1"/>
  <c r="AD30" i="32"/>
  <c r="AD28" i="32"/>
  <c r="AD34" i="32" l="1"/>
  <c r="Z36" i="32"/>
  <c r="AD27" i="32"/>
  <c r="AD36" i="32" s="1"/>
  <c r="M43" i="26" l="1"/>
  <c r="R15" i="29" s="1"/>
  <c r="K43" i="26"/>
  <c r="R21" i="29" s="1"/>
  <c r="I43" i="26"/>
  <c r="G43" i="26"/>
  <c r="L73" i="30" l="1"/>
  <c r="L41" i="30"/>
  <c r="L35" i="30"/>
  <c r="L28" i="30"/>
  <c r="H73" i="30"/>
  <c r="H41" i="30"/>
  <c r="H35" i="30"/>
  <c r="H28" i="30"/>
  <c r="N23" i="29"/>
  <c r="J23" i="29"/>
  <c r="L23" i="29" s="1"/>
  <c r="F23" i="29"/>
  <c r="D23" i="29"/>
  <c r="M92" i="26"/>
  <c r="I92" i="26"/>
  <c r="J73" i="30"/>
  <c r="F73" i="30"/>
  <c r="J41" i="30"/>
  <c r="F41" i="30"/>
  <c r="J35" i="30"/>
  <c r="F35" i="30"/>
  <c r="A58" i="30"/>
  <c r="A57" i="30"/>
  <c r="A104" i="30" s="1"/>
  <c r="J28" i="30"/>
  <c r="F28" i="30"/>
  <c r="A28" i="29"/>
  <c r="N17" i="29"/>
  <c r="J17" i="29"/>
  <c r="L17" i="29" s="1"/>
  <c r="F17" i="29"/>
  <c r="D17" i="29"/>
  <c r="A120" i="26"/>
  <c r="K92" i="26"/>
  <c r="G92" i="26"/>
  <c r="A62" i="26"/>
  <c r="A3" i="29" s="1"/>
  <c r="A3" i="30" s="1"/>
  <c r="A60" i="30" s="1"/>
  <c r="A60" i="26"/>
  <c r="A59" i="26"/>
  <c r="H75" i="30" l="1"/>
  <c r="H78" i="30" s="1"/>
  <c r="I95" i="26"/>
  <c r="I97" i="26" s="1"/>
  <c r="M95" i="26"/>
  <c r="T23" i="29"/>
  <c r="H43" i="30"/>
  <c r="L78" i="30"/>
  <c r="L43" i="30"/>
  <c r="J43" i="30"/>
  <c r="J75" i="30"/>
  <c r="J78" i="30" s="1"/>
  <c r="F75" i="30"/>
  <c r="F78" i="30" s="1"/>
  <c r="F43" i="30"/>
  <c r="K95" i="26"/>
  <c r="G95" i="26"/>
  <c r="K97" i="26" l="1"/>
  <c r="M97" i="26"/>
  <c r="R23" i="29"/>
  <c r="G97" i="26"/>
  <c r="T17" i="29"/>
  <c r="R17" i="29"/>
  <c r="A134" i="23" l="1"/>
  <c r="A132" i="23"/>
  <c r="A131" i="23"/>
  <c r="A198" i="23" s="1"/>
  <c r="A69" i="23"/>
  <c r="A67" i="23"/>
  <c r="N35" i="23"/>
  <c r="H172" i="23" l="1"/>
  <c r="N172" i="23"/>
  <c r="L172" i="23" l="1"/>
  <c r="L35" i="23" l="1"/>
</calcChain>
</file>

<file path=xl/sharedStrings.xml><?xml version="1.0" encoding="utf-8"?>
<sst xmlns="http://schemas.openxmlformats.org/spreadsheetml/2006/main" count="529" uniqueCount="239">
  <si>
    <t>Dhipaya Group Holdings Public Company Limited</t>
  </si>
  <si>
    <t>Statement of Financial Position</t>
  </si>
  <si>
    <t>Consolidated</t>
  </si>
  <si>
    <t>Separate</t>
  </si>
  <si>
    <t>financial information</t>
  </si>
  <si>
    <t>(Unaudited)</t>
  </si>
  <si>
    <t>(Audited)</t>
  </si>
  <si>
    <t>31 December</t>
  </si>
  <si>
    <t>2024</t>
  </si>
  <si>
    <t>Notes</t>
  </si>
  <si>
    <t>Baht</t>
  </si>
  <si>
    <t>Assets</t>
  </si>
  <si>
    <t>Cash and cash equivalents</t>
  </si>
  <si>
    <t>Accrued investment income</t>
  </si>
  <si>
    <t>Accounts receivable, net</t>
  </si>
  <si>
    <t>Invested assets</t>
  </si>
  <si>
    <t>Investment in associate</t>
  </si>
  <si>
    <t>12.1</t>
  </si>
  <si>
    <t>Investment in subsidiaries</t>
  </si>
  <si>
    <t>12.2</t>
  </si>
  <si>
    <t>Investment property, net</t>
  </si>
  <si>
    <t>Property, plant and equipment, net</t>
  </si>
  <si>
    <t>Goodwill</t>
  </si>
  <si>
    <t>Intangible assets, net</t>
  </si>
  <si>
    <t>Current tax assets</t>
  </si>
  <si>
    <t>Loan to related company</t>
  </si>
  <si>
    <t>Other assets</t>
  </si>
  <si>
    <t>Total assets</t>
  </si>
  <si>
    <t>The accompanying notes form part of this interim financial information.</t>
  </si>
  <si>
    <r>
      <t xml:space="preserve">Statement of Financial Position </t>
    </r>
    <r>
      <rPr>
        <sz val="10"/>
        <rFont val="Arial"/>
        <family val="2"/>
      </rPr>
      <t>(Cont’d)</t>
    </r>
  </si>
  <si>
    <t>Liabilities and equity</t>
  </si>
  <si>
    <t xml:space="preserve">Liabilities   </t>
  </si>
  <si>
    <t>Insurance contract liabilities</t>
  </si>
  <si>
    <t>Debenture, net</t>
  </si>
  <si>
    <t>Employee benefit obligations</t>
  </si>
  <si>
    <t>Other liabilities</t>
  </si>
  <si>
    <t>Total liabilities</t>
  </si>
  <si>
    <r>
      <t xml:space="preserve">Liabilities and equity </t>
    </r>
    <r>
      <rPr>
        <sz val="10"/>
        <rFont val="Arial"/>
        <family val="2"/>
      </rPr>
      <t>(Cont’d)</t>
    </r>
  </si>
  <si>
    <t>Equity</t>
  </si>
  <si>
    <t>Share capital</t>
  </si>
  <si>
    <t>Authorised share capital</t>
  </si>
  <si>
    <t>Ordinary shares, 600,010,000 shares</t>
  </si>
  <si>
    <t>Issued and paid-up share capital</t>
  </si>
  <si>
    <t xml:space="preserve">Ordinary shares, 594,292,336 shares </t>
  </si>
  <si>
    <t>Premium on ordinary shares</t>
  </si>
  <si>
    <t>Surplus from changes in interests in subsidiaries</t>
  </si>
  <si>
    <t>Retained earnings</t>
  </si>
  <si>
    <t xml:space="preserve">Appropriated </t>
  </si>
  <si>
    <t>Legal reserve</t>
  </si>
  <si>
    <t>General reserve</t>
  </si>
  <si>
    <t>Unappropriated</t>
  </si>
  <si>
    <t>Other components of equity</t>
  </si>
  <si>
    <t xml:space="preserve">Equity attributable to owners of </t>
  </si>
  <si>
    <t>the Company</t>
  </si>
  <si>
    <t>Non-controlling interests</t>
  </si>
  <si>
    <t>Total equity</t>
  </si>
  <si>
    <t>Total liabilities and equity</t>
  </si>
  <si>
    <t>Other service income</t>
  </si>
  <si>
    <t>Other income</t>
  </si>
  <si>
    <t>Finance costs</t>
  </si>
  <si>
    <t>Operating expenses</t>
  </si>
  <si>
    <t>Note</t>
  </si>
  <si>
    <t>Other comprehensive income (expense)</t>
  </si>
  <si>
    <t xml:space="preserve">Items that will be reclassified subsequently </t>
  </si>
  <si>
    <t>to profit or loss</t>
  </si>
  <si>
    <t xml:space="preserve">Total items that will be reclassified </t>
  </si>
  <si>
    <t xml:space="preserve">   subsequently to profit or loss</t>
  </si>
  <si>
    <t>for the period, net of income tax</t>
  </si>
  <si>
    <t>Income tax expense</t>
  </si>
  <si>
    <t>Items that will not be reclassified subsequently</t>
  </si>
  <si>
    <t xml:space="preserve">Total items that will not be reclassified </t>
  </si>
  <si>
    <t>Statement of Changes in Equity (Unaudited)</t>
  </si>
  <si>
    <t>Consolidated financial information</t>
  </si>
  <si>
    <t>Attributable to owners of the parent</t>
  </si>
  <si>
    <t>Unrealised</t>
  </si>
  <si>
    <t>Issued and</t>
  </si>
  <si>
    <t>actuarial</t>
  </si>
  <si>
    <t>Total other</t>
  </si>
  <si>
    <t>Appropriated</t>
  </si>
  <si>
    <t>paid-up</t>
  </si>
  <si>
    <t>Share</t>
  </si>
  <si>
    <t xml:space="preserve"> components of</t>
  </si>
  <si>
    <t>Legal</t>
  </si>
  <si>
    <t>General</t>
  </si>
  <si>
    <t>Non-controlling</t>
  </si>
  <si>
    <t>share capital</t>
  </si>
  <si>
    <t xml:space="preserve"> premium</t>
  </si>
  <si>
    <t>in subsidiaries</t>
  </si>
  <si>
    <t>- net of tax</t>
  </si>
  <si>
    <t>equity</t>
  </si>
  <si>
    <t>reserve</t>
  </si>
  <si>
    <t>interests</t>
  </si>
  <si>
    <t>Dividend paid</t>
  </si>
  <si>
    <t>Transfer of unappropriated retained earnings</t>
  </si>
  <si>
    <t>Separate financial information</t>
  </si>
  <si>
    <t>Total</t>
  </si>
  <si>
    <t>Interest income</t>
  </si>
  <si>
    <t>Dividend received</t>
  </si>
  <si>
    <t>Income tax paid</t>
  </si>
  <si>
    <t>Cash received from financial assets</t>
  </si>
  <si>
    <t>Cash used in financial assets</t>
  </si>
  <si>
    <t>Others</t>
  </si>
  <si>
    <t xml:space="preserve">Proceeds from disposal of property, </t>
  </si>
  <si>
    <t xml:space="preserve">   plant and equipment</t>
  </si>
  <si>
    <t>Cash used in</t>
  </si>
  <si>
    <t>Purchase of property, plant and equipment</t>
  </si>
  <si>
    <t>Purchase of intangible assets</t>
  </si>
  <si>
    <t>Cash used in investing activities</t>
  </si>
  <si>
    <t>Net cash used in investing activities</t>
  </si>
  <si>
    <t>Repayment on lease liabilities</t>
  </si>
  <si>
    <t>Net cash used in financing activities</t>
  </si>
  <si>
    <t xml:space="preserve">Net increase (decrease) in cash and cash equivalents </t>
  </si>
  <si>
    <t>Significant non-cash transactions comprise:</t>
  </si>
  <si>
    <t>Accounts payable - purchase of intangible assets</t>
  </si>
  <si>
    <t>Acquisition of right-of-use assets</t>
  </si>
  <si>
    <t>Reclassify investments in securities with maturity</t>
  </si>
  <si>
    <t xml:space="preserve">not over 3 months from acquisition date from </t>
  </si>
  <si>
    <t xml:space="preserve">investments measured at fair value through other </t>
  </si>
  <si>
    <t>comprehensive income to cash and cash equivalents</t>
  </si>
  <si>
    <t>Deferred tax assets, net</t>
  </si>
  <si>
    <t>Profit for the period</t>
  </si>
  <si>
    <t>Issue shares</t>
  </si>
  <si>
    <t>Accounts payable - purchase of property, plant and equipment</t>
  </si>
  <si>
    <t>Net profit for the period</t>
  </si>
  <si>
    <t>Cash flows from operating activities</t>
  </si>
  <si>
    <t>Cash flows from investing activities</t>
  </si>
  <si>
    <t>Cash received from</t>
  </si>
  <si>
    <t>Cash received from investing activities</t>
  </si>
  <si>
    <t>Cash flows from financing activities</t>
  </si>
  <si>
    <t>Net cash received from (used in) operating activities</t>
  </si>
  <si>
    <t xml:space="preserve">   paid-up at Baht 1 each</t>
  </si>
  <si>
    <t xml:space="preserve">   at par value of Baht 1 each</t>
  </si>
  <si>
    <t>Change in the ownership interests in subsidiaries</t>
  </si>
  <si>
    <t>Profit before income tax</t>
  </si>
  <si>
    <t>Basic earnings per share (Baht)</t>
  </si>
  <si>
    <t>Cash and cash equivalents at the beginning of the period</t>
  </si>
  <si>
    <t>Cash and cash equivalents at the end of the period</t>
  </si>
  <si>
    <t>gains</t>
  </si>
  <si>
    <t xml:space="preserve"> 31 March</t>
  </si>
  <si>
    <t>Surplus from</t>
  </si>
  <si>
    <t>changes in</t>
  </si>
  <si>
    <t>Total owners of</t>
  </si>
  <si>
    <t>the parent</t>
  </si>
  <si>
    <t>As at 31 March 2025</t>
  </si>
  <si>
    <t>2025</t>
  </si>
  <si>
    <t>For the three-month period ended 31 March 2025</t>
  </si>
  <si>
    <t>Closing balance as at 31 March 2025</t>
  </si>
  <si>
    <t>Insurance contract asset</t>
  </si>
  <si>
    <t>Reinsurance contract asset</t>
  </si>
  <si>
    <t>(Restated)</t>
  </si>
  <si>
    <t>1 January</t>
  </si>
  <si>
    <t>Debt financial assets</t>
  </si>
  <si>
    <t>Equity financial assets</t>
  </si>
  <si>
    <t>Reinsurance contract liabilities</t>
  </si>
  <si>
    <t>Corporate income tax payable</t>
  </si>
  <si>
    <t>Insurance revenue</t>
  </si>
  <si>
    <t>Insurance service expenses</t>
  </si>
  <si>
    <t>Net expenses from reinsurance contracts held</t>
  </si>
  <si>
    <t>Insurance service result</t>
  </si>
  <si>
    <t>Net gains (losses) from financial instruments</t>
  </si>
  <si>
    <t>Gains (losses) on the revaluation of financial instruments</t>
  </si>
  <si>
    <t>Net investment income</t>
  </si>
  <si>
    <t xml:space="preserve">Net finance expenses from insurance contracts </t>
  </si>
  <si>
    <t>Net finance income from reinsurance contract held</t>
  </si>
  <si>
    <t>Net insurance finance expenses</t>
  </si>
  <si>
    <t>Net investment income and insurance finance expenses</t>
  </si>
  <si>
    <t>Service cost</t>
  </si>
  <si>
    <t>Share of profit of investment in associate</t>
  </si>
  <si>
    <t>Balance as at 1 January 2024</t>
  </si>
  <si>
    <t>Balance as at 1 January 2025</t>
  </si>
  <si>
    <t>9</t>
  </si>
  <si>
    <t>13</t>
  </si>
  <si>
    <t>14</t>
  </si>
  <si>
    <t>18</t>
  </si>
  <si>
    <t xml:space="preserve">   ผ่านกำไรขาดทุนเบ็ดเสร็จอื่น - สุทธิจากภาษีเงินได้</t>
  </si>
  <si>
    <t>5,16</t>
  </si>
  <si>
    <t>5,17.2</t>
  </si>
  <si>
    <t>5,17.1</t>
  </si>
  <si>
    <t xml:space="preserve">   for the period - net of tax</t>
  </si>
  <si>
    <t xml:space="preserve">Total comprehensive incomes (expenses) </t>
  </si>
  <si>
    <t>5,10</t>
  </si>
  <si>
    <t>5,11</t>
  </si>
  <si>
    <t>5,19</t>
  </si>
  <si>
    <t>Profit attributable to:</t>
  </si>
  <si>
    <t xml:space="preserve">Owners of the parent </t>
  </si>
  <si>
    <t>Total comprehensive income attributable to:</t>
  </si>
  <si>
    <t>Owners of the parent</t>
  </si>
  <si>
    <t>Balance as at 1 January 2025 -</t>
  </si>
  <si>
    <t xml:space="preserve">   previously reported</t>
  </si>
  <si>
    <t xml:space="preserve">Retrospective adjustments from changes </t>
  </si>
  <si>
    <t xml:space="preserve">   in accounting policy</t>
  </si>
  <si>
    <t>Opening balance at 1 January 2025 - restated</t>
  </si>
  <si>
    <t xml:space="preserve">Changes in equity for period </t>
  </si>
  <si>
    <t xml:space="preserve">at fair value </t>
  </si>
  <si>
    <t xml:space="preserve">through other </t>
  </si>
  <si>
    <t>comprehensive</t>
  </si>
  <si>
    <t xml:space="preserve"> income</t>
  </si>
  <si>
    <t>Insurance</t>
  </si>
  <si>
    <t>finance reserve</t>
  </si>
  <si>
    <t>from insurance</t>
  </si>
  <si>
    <t>and reinsurance</t>
  </si>
  <si>
    <t>contract</t>
  </si>
  <si>
    <t>Debt</t>
  </si>
  <si>
    <t>securities</t>
  </si>
  <si>
    <t>measured</t>
  </si>
  <si>
    <t>instruments</t>
  </si>
  <si>
    <t>Balance as at 1 January 2024 -</t>
  </si>
  <si>
    <t>Opening balance at 1 January 2024 - restated</t>
  </si>
  <si>
    <t>Closing balance as at 31 March 2024</t>
  </si>
  <si>
    <t xml:space="preserve">Finance income (expenses) from </t>
  </si>
  <si>
    <t>reinsurance contracts held</t>
  </si>
  <si>
    <t>investments measured at fair value through</t>
  </si>
  <si>
    <t>other comprehensive income</t>
  </si>
  <si>
    <t>Insurance Acquisition Cash Flows</t>
  </si>
  <si>
    <t>Incurred claims and other directly attributable expenses</t>
  </si>
  <si>
    <t>Premiums paid net of directly attributable expenses</t>
  </si>
  <si>
    <t>Premiums received</t>
  </si>
  <si>
    <t xml:space="preserve">Unrealised gains (losses) in value of equity instrument </t>
  </si>
  <si>
    <t>Unrealised gains (losses) in value of debt securities</t>
  </si>
  <si>
    <t xml:space="preserve">investments measured at fair value through </t>
  </si>
  <si>
    <t>other comprehensive income - net of tax</t>
  </si>
  <si>
    <t>Unrealised actuarial gains (losses)</t>
  </si>
  <si>
    <t>for employee benefit plans - net of tax</t>
  </si>
  <si>
    <t>Cash received for reinsurance</t>
  </si>
  <si>
    <t>Cash received (paid) from other service</t>
  </si>
  <si>
    <t>31 March</t>
  </si>
  <si>
    <t>Statement of Comprehensive Income (Unaudited)</t>
  </si>
  <si>
    <r>
      <t xml:space="preserve">Statement of Comprehensive Income (Unaudited) </t>
    </r>
    <r>
      <rPr>
        <sz val="10"/>
        <rFont val="Arial"/>
        <family val="2"/>
      </rPr>
      <t>(Cont'd)</t>
    </r>
  </si>
  <si>
    <t>Expected credit loss (increase) decrease</t>
  </si>
  <si>
    <t>Total comprehensive income (expense) for the period</t>
  </si>
  <si>
    <r>
      <t xml:space="preserve">Statement of Cash Flows (Unaudited) </t>
    </r>
    <r>
      <rPr>
        <sz val="10"/>
        <rFont val="Arial"/>
        <family val="2"/>
      </rPr>
      <t>(Cont’d)</t>
    </r>
  </si>
  <si>
    <t>Statement of Cash Flows (Unaudited)</t>
  </si>
  <si>
    <t>Investments measured</t>
  </si>
  <si>
    <t>other comprehensive</t>
  </si>
  <si>
    <t>at fair value through</t>
  </si>
  <si>
    <t xml:space="preserve"> income - net of tax</t>
  </si>
  <si>
    <t>Other</t>
  </si>
  <si>
    <t>components</t>
  </si>
  <si>
    <t>of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</si>
</sst>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(* #,##0.00_);_(* \(#,##0.00\);_(* &quot;-&quot;??_);_(@_)"/>
    <numFmt numFmtId="165" formatCode="\t&quot;฿&quot;#,##0_);[Red]\(\t&quot;฿&quot;#,##0\)"/>
    <numFmt numFmtId="166" formatCode="_(* #,##0_);_(* \(#,##0\);_(* &quot;-&quot;??_);_(@_)"/>
    <numFmt numFmtId="167" formatCode="#,##0;\(#,##0\)"/>
    <numFmt numFmtId="168" formatCode="\$#,##0.00;\(\$#,##0.00\)"/>
    <numFmt numFmtId="169" formatCode="\$#,##0;\(\$#,##0\)"/>
    <numFmt numFmtId="170" formatCode="0.00_)"/>
    <numFmt numFmtId="171" formatCode="#,##0;\(#,##0\);&quot;-&quot;;@"/>
    <numFmt numFmtId="172" formatCode="#,##0.00;\(#,##0.00\);&quot;-&quot;;@"/>
    <numFmt numFmtId="173" formatCode="_-* #,##0.00_-;\-* #,##0.00_-;_-* &quot;-&quot;&quot;?&quot;&quot;?&quot;_-;_-@_-"/>
  </numFmts>
  <fonts count="16" x14ac:knownFonts="1">
    <font>
      <sz val="11"/>
      <color indexed="8"/>
      <name val="Tahoma"/>
      <family val="2"/>
      <charset val="222"/>
    </font>
    <font>
      <sz val="11"/>
      <color indexed="8"/>
      <name val="Tahoma"/>
      <family val="2"/>
      <charset val="222"/>
    </font>
    <font>
      <sz val="12"/>
      <name val="Helv"/>
      <charset val="222"/>
    </font>
    <font>
      <sz val="15"/>
      <name val="Angsana New"/>
      <family val="1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4"/>
      <name val="AngsanaUPC"/>
      <family val="1"/>
      <charset val="22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10"/>
      <name val="Arial"/>
      <family val="2"/>
    </font>
    <font>
      <sz val="14"/>
      <name val="Cordia New"/>
      <family val="2"/>
    </font>
    <font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6">
    <xf numFmtId="0" fontId="0" fillId="0" borderId="0"/>
    <xf numFmtId="43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5" fillId="0" borderId="0"/>
    <xf numFmtId="168" fontId="5" fillId="0" borderId="0"/>
    <xf numFmtId="169" fontId="5" fillId="0" borderId="0"/>
    <xf numFmtId="38" fontId="6" fillId="2" borderId="0" applyNumberFormat="0" applyBorder="0" applyAlignment="0" applyProtection="0"/>
    <xf numFmtId="10" fontId="6" fillId="3" borderId="1" applyNumberFormat="0" applyBorder="0" applyAlignment="0" applyProtection="0"/>
    <xf numFmtId="37" fontId="7" fillId="0" borderId="0"/>
    <xf numFmtId="37" fontId="7" fillId="0" borderId="0"/>
    <xf numFmtId="37" fontId="7" fillId="0" borderId="0"/>
    <xf numFmtId="170" fontId="8" fillId="0" borderId="0"/>
    <xf numFmtId="0" fontId="3" fillId="0" borderId="0"/>
    <xf numFmtId="0" fontId="3" fillId="0" borderId="0"/>
    <xf numFmtId="0" fontId="3" fillId="0" borderId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" fontId="4" fillId="0" borderId="2" applyNumberFormat="0" applyFill="0" applyAlignment="0" applyProtection="0">
      <alignment horizontal="center" vertical="center"/>
    </xf>
    <xf numFmtId="1" fontId="4" fillId="0" borderId="2" applyNumberFormat="0" applyFill="0" applyAlignment="0" applyProtection="0">
      <alignment horizontal="center" vertical="center"/>
    </xf>
    <xf numFmtId="1" fontId="4" fillId="0" borderId="2" applyNumberFormat="0" applyFill="0" applyAlignment="0" applyProtection="0">
      <alignment horizontal="center"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167" fontId="4" fillId="0" borderId="0" applyFont="0" applyFill="0" applyBorder="0" applyAlignment="0" applyProtection="0"/>
    <xf numFmtId="173" fontId="14" fillId="0" borderId="0" applyFont="0" applyFill="0" applyBorder="0" applyAlignment="0" applyProtection="0"/>
  </cellStyleXfs>
  <cellXfs count="158">
    <xf numFmtId="0" fontId="0" fillId="0" borderId="0" xfId="0"/>
    <xf numFmtId="171" fontId="4" fillId="0" borderId="0" xfId="27" applyNumberFormat="1" applyFont="1" applyFill="1" applyAlignment="1">
      <alignment vertical="center"/>
    </xf>
    <xf numFmtId="171" fontId="4" fillId="0" borderId="0" xfId="1" applyNumberFormat="1" applyFont="1" applyFill="1" applyAlignment="1">
      <alignment horizontal="centerContinuous" vertical="center"/>
    </xf>
    <xf numFmtId="171" fontId="4" fillId="0" borderId="3" xfId="1" applyNumberFormat="1" applyFont="1" applyFill="1" applyBorder="1" applyAlignment="1">
      <alignment horizontal="centerContinuous" vertical="center"/>
    </xf>
    <xf numFmtId="171" fontId="4" fillId="0" borderId="0" xfId="1" applyNumberFormat="1" applyFont="1" applyFill="1" applyBorder="1" applyAlignment="1">
      <alignment horizontal="centerContinuous" vertical="center"/>
    </xf>
    <xf numFmtId="171" fontId="4" fillId="0" borderId="0" xfId="1" applyNumberFormat="1" applyFont="1" applyFill="1" applyAlignment="1">
      <alignment vertical="center"/>
    </xf>
    <xf numFmtId="171" fontId="4" fillId="0" borderId="0" xfId="1" applyNumberFormat="1" applyFont="1" applyFill="1" applyBorder="1" applyAlignment="1">
      <alignment vertical="center"/>
    </xf>
    <xf numFmtId="171" fontId="4" fillId="0" borderId="3" xfId="1" applyNumberFormat="1" applyFont="1" applyFill="1" applyBorder="1" applyAlignment="1">
      <alignment vertical="center"/>
    </xf>
    <xf numFmtId="171" fontId="4" fillId="0" borderId="5" xfId="1" applyNumberFormat="1" applyFont="1" applyFill="1" applyBorder="1" applyAlignment="1">
      <alignment vertical="center"/>
    </xf>
    <xf numFmtId="171" fontId="4" fillId="0" borderId="0" xfId="1" quotePrefix="1" applyNumberFormat="1" applyFont="1" applyFill="1" applyBorder="1" applyAlignment="1">
      <alignment horizontal="center" vertical="center"/>
    </xf>
    <xf numFmtId="171" fontId="4" fillId="0" borderId="3" xfId="1" applyNumberFormat="1" applyFont="1" applyFill="1" applyBorder="1" applyAlignment="1">
      <alignment horizontal="right" vertical="center"/>
    </xf>
    <xf numFmtId="171" fontId="4" fillId="0" borderId="0" xfId="1" applyNumberFormat="1" applyFont="1" applyFill="1" applyBorder="1" applyAlignment="1">
      <alignment horizontal="center" vertical="center"/>
    </xf>
    <xf numFmtId="171" fontId="4" fillId="0" borderId="0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39" fontId="4" fillId="0" borderId="0" xfId="0" applyNumberFormat="1" applyFont="1" applyAlignment="1">
      <alignment horizontal="center" vertical="center"/>
    </xf>
    <xf numFmtId="39" fontId="4" fillId="0" borderId="0" xfId="0" applyNumberFormat="1" applyFont="1" applyAlignment="1">
      <alignment vertical="center"/>
    </xf>
    <xf numFmtId="171" fontId="4" fillId="0" borderId="0" xfId="0" applyNumberFormat="1" applyFont="1" applyAlignment="1">
      <alignment vertical="center"/>
    </xf>
    <xf numFmtId="167" fontId="10" fillId="0" borderId="0" xfId="0" applyNumberFormat="1" applyFont="1" applyAlignment="1">
      <alignment vertical="center"/>
    </xf>
    <xf numFmtId="39" fontId="4" fillId="0" borderId="3" xfId="0" applyNumberFormat="1" applyFont="1" applyBorder="1" applyAlignment="1">
      <alignment vertical="center"/>
    </xf>
    <xf numFmtId="171" fontId="4" fillId="0" borderId="3" xfId="0" applyNumberFormat="1" applyFont="1" applyBorder="1" applyAlignment="1">
      <alignment vertical="center"/>
    </xf>
    <xf numFmtId="39" fontId="4" fillId="0" borderId="0" xfId="0" applyNumberFormat="1" applyFont="1" applyAlignment="1">
      <alignment horizontal="centerContinuous" vertical="center"/>
    </xf>
    <xf numFmtId="171" fontId="10" fillId="0" borderId="0" xfId="0" quotePrefix="1" applyNumberFormat="1" applyFont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171" fontId="10" fillId="0" borderId="3" xfId="0" applyNumberFormat="1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171" fontId="10" fillId="0" borderId="0" xfId="0" applyNumberFormat="1" applyFont="1" applyAlignment="1">
      <alignment horizontal="right" vertical="center"/>
    </xf>
    <xf numFmtId="39" fontId="10" fillId="0" borderId="0" xfId="0" applyNumberFormat="1" applyFont="1" applyAlignment="1">
      <alignment vertical="center"/>
    </xf>
    <xf numFmtId="0" fontId="4" fillId="0" borderId="3" xfId="0" applyFont="1" applyBorder="1" applyAlignment="1">
      <alignment vertical="center"/>
    </xf>
    <xf numFmtId="39" fontId="10" fillId="0" borderId="0" xfId="0" applyNumberFormat="1" applyFont="1" applyAlignment="1">
      <alignment horizontal="left" vertical="center"/>
    </xf>
    <xf numFmtId="39" fontId="10" fillId="0" borderId="3" xfId="0" applyNumberFormat="1" applyFont="1" applyBorder="1" applyAlignment="1">
      <alignment horizontal="left" vertical="center"/>
    </xf>
    <xf numFmtId="39" fontId="4" fillId="0" borderId="3" xfId="0" applyNumberFormat="1" applyFont="1" applyBorder="1" applyAlignment="1">
      <alignment horizontal="centerContinuous" vertical="center"/>
    </xf>
    <xf numFmtId="37" fontId="4" fillId="0" borderId="0" xfId="0" applyNumberFormat="1" applyFont="1" applyAlignment="1">
      <alignment vertical="center"/>
    </xf>
    <xf numFmtId="39" fontId="12" fillId="0" borderId="0" xfId="0" applyNumberFormat="1" applyFont="1" applyAlignment="1">
      <alignment vertical="center"/>
    </xf>
    <xf numFmtId="39" fontId="11" fillId="0" borderId="0" xfId="0" applyNumberFormat="1" applyFont="1" applyAlignment="1">
      <alignment vertical="center"/>
    </xf>
    <xf numFmtId="171" fontId="11" fillId="0" borderId="0" xfId="0" applyNumberFormat="1" applyFont="1" applyAlignment="1">
      <alignment vertical="center"/>
    </xf>
    <xf numFmtId="171" fontId="11" fillId="0" borderId="3" xfId="0" applyNumberFormat="1" applyFont="1" applyBorder="1" applyAlignment="1">
      <alignment vertical="center"/>
    </xf>
    <xf numFmtId="39" fontId="10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39" fontId="10" fillId="0" borderId="3" xfId="0" applyNumberFormat="1" applyFont="1" applyBorder="1" applyAlignment="1">
      <alignment vertical="center"/>
    </xf>
    <xf numFmtId="39" fontId="10" fillId="0" borderId="3" xfId="0" applyNumberFormat="1" applyFont="1" applyBorder="1" applyAlignment="1">
      <alignment horizontal="center" vertical="center"/>
    </xf>
    <xf numFmtId="39" fontId="10" fillId="0" borderId="0" xfId="0" applyNumberFormat="1" applyFont="1" applyAlignment="1">
      <alignment horizontal="right" vertical="center"/>
    </xf>
    <xf numFmtId="17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1" fontId="4" fillId="0" borderId="5" xfId="0" applyNumberFormat="1" applyFont="1" applyBorder="1" applyAlignment="1">
      <alignment vertical="center"/>
    </xf>
    <xf numFmtId="39" fontId="4" fillId="0" borderId="3" xfId="31" applyNumberFormat="1" applyFont="1" applyBorder="1" applyAlignment="1">
      <alignment horizontal="center" vertical="center"/>
    </xf>
    <xf numFmtId="39" fontId="12" fillId="0" borderId="0" xfId="0" applyNumberFormat="1" applyFont="1" applyAlignment="1">
      <alignment horizontal="center" vertical="center"/>
    </xf>
    <xf numFmtId="39" fontId="12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71" fontId="4" fillId="0" borderId="0" xfId="4" applyNumberFormat="1" applyFont="1" applyFill="1" applyBorder="1" applyAlignment="1">
      <alignment horizontal="right" vertical="center"/>
    </xf>
    <xf numFmtId="171" fontId="4" fillId="0" borderId="3" xfId="4" applyNumberFormat="1" applyFont="1" applyFill="1" applyBorder="1" applyAlignment="1">
      <alignment horizontal="right" vertical="center"/>
    </xf>
    <xf numFmtId="171" fontId="4" fillId="0" borderId="3" xfId="1" quotePrefix="1" applyNumberFormat="1" applyFont="1" applyFill="1" applyBorder="1" applyAlignment="1">
      <alignment horizontal="centerContinuous" vertical="center"/>
    </xf>
    <xf numFmtId="167" fontId="10" fillId="0" borderId="3" xfId="0" applyNumberFormat="1" applyFont="1" applyBorder="1" applyAlignment="1">
      <alignment vertical="center"/>
    </xf>
    <xf numFmtId="39" fontId="10" fillId="0" borderId="3" xfId="18" applyNumberFormat="1" applyFont="1" applyBorder="1" applyAlignment="1">
      <alignment horizontal="left" vertical="center"/>
    </xf>
    <xf numFmtId="171" fontId="12" fillId="0" borderId="0" xfId="0" applyNumberFormat="1" applyFont="1" applyAlignment="1">
      <alignment horizontal="right" vertical="center"/>
    </xf>
    <xf numFmtId="171" fontId="11" fillId="0" borderId="0" xfId="0" applyNumberFormat="1" applyFont="1" applyAlignment="1">
      <alignment horizontal="center" vertical="center"/>
    </xf>
    <xf numFmtId="171" fontId="12" fillId="0" borderId="3" xfId="0" applyNumberFormat="1" applyFont="1" applyBorder="1" applyAlignment="1">
      <alignment horizontal="right" vertical="center"/>
    </xf>
    <xf numFmtId="39" fontId="11" fillId="0" borderId="0" xfId="0" applyNumberFormat="1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39" fontId="10" fillId="0" borderId="0" xfId="18" applyNumberFormat="1" applyFont="1" applyAlignment="1">
      <alignment horizontal="left" vertical="center"/>
    </xf>
    <xf numFmtId="39" fontId="10" fillId="0" borderId="0" xfId="18" applyNumberFormat="1" applyFont="1" applyAlignment="1">
      <alignment horizontal="centerContinuous" vertical="center"/>
    </xf>
    <xf numFmtId="39" fontId="4" fillId="0" borderId="0" xfId="18" applyNumberFormat="1" applyFont="1" applyAlignment="1">
      <alignment vertical="center"/>
    </xf>
    <xf numFmtId="171" fontId="4" fillId="0" borderId="0" xfId="18" applyNumberFormat="1" applyFont="1" applyAlignment="1">
      <alignment vertical="center"/>
    </xf>
    <xf numFmtId="39" fontId="4" fillId="0" borderId="0" xfId="18" applyNumberFormat="1" applyFont="1" applyAlignment="1">
      <alignment horizontal="left" vertical="center"/>
    </xf>
    <xf numFmtId="171" fontId="10" fillId="0" borderId="0" xfId="0" applyNumberFormat="1" applyFont="1" applyAlignment="1">
      <alignment horizontal="center" vertical="center"/>
    </xf>
    <xf numFmtId="171" fontId="4" fillId="0" borderId="0" xfId="4" applyNumberFormat="1" applyFont="1" applyFill="1" applyAlignment="1">
      <alignment horizontal="right" vertical="center"/>
    </xf>
    <xf numFmtId="39" fontId="4" fillId="0" borderId="0" xfId="4" applyNumberFormat="1" applyFont="1" applyFill="1" applyAlignment="1">
      <alignment horizontal="right" vertical="center"/>
    </xf>
    <xf numFmtId="39" fontId="4" fillId="0" borderId="0" xfId="4" applyNumberFormat="1" applyFont="1" applyFill="1" applyBorder="1" applyAlignment="1">
      <alignment vertical="center"/>
    </xf>
    <xf numFmtId="37" fontId="4" fillId="0" borderId="0" xfId="4" applyNumberFormat="1" applyFont="1" applyFill="1" applyBorder="1" applyAlignment="1">
      <alignment horizontal="center" vertical="center"/>
    </xf>
    <xf numFmtId="171" fontId="4" fillId="0" borderId="5" xfId="4" applyNumberFormat="1" applyFont="1" applyFill="1" applyBorder="1" applyAlignment="1">
      <alignment horizontal="right" vertical="center"/>
    </xf>
    <xf numFmtId="39" fontId="4" fillId="0" borderId="3" xfId="4" applyNumberFormat="1" applyFont="1" applyFill="1" applyBorder="1" applyAlignment="1">
      <alignment vertical="center"/>
    </xf>
    <xf numFmtId="39" fontId="4" fillId="0" borderId="3" xfId="4" applyNumberFormat="1" applyFont="1" applyFill="1" applyBorder="1" applyAlignment="1">
      <alignment horizontal="center" vertical="center"/>
    </xf>
    <xf numFmtId="39" fontId="4" fillId="0" borderId="0" xfId="4" applyNumberFormat="1" applyFont="1" applyFill="1" applyBorder="1" applyAlignment="1">
      <alignment horizontal="center" vertical="center"/>
    </xf>
    <xf numFmtId="39" fontId="10" fillId="0" borderId="0" xfId="4" applyNumberFormat="1" applyFont="1" applyFill="1" applyBorder="1" applyAlignment="1">
      <alignment vertical="center"/>
    </xf>
    <xf numFmtId="0" fontId="13" fillId="0" borderId="0" xfId="4" applyNumberFormat="1" applyFont="1" applyFill="1" applyBorder="1" applyAlignment="1">
      <alignment vertical="center"/>
    </xf>
    <xf numFmtId="0" fontId="4" fillId="0" borderId="0" xfId="4" applyNumberFormat="1" applyFont="1" applyFill="1" applyBorder="1" applyAlignment="1">
      <alignment vertical="center"/>
    </xf>
    <xf numFmtId="39" fontId="13" fillId="0" borderId="0" xfId="4" applyNumberFormat="1" applyFont="1" applyFill="1" applyBorder="1" applyAlignment="1">
      <alignment vertical="center"/>
    </xf>
    <xf numFmtId="172" fontId="4" fillId="0" borderId="5" xfId="4" applyNumberFormat="1" applyFont="1" applyFill="1" applyBorder="1" applyAlignment="1">
      <alignment horizontal="right" vertical="center"/>
    </xf>
    <xf numFmtId="172" fontId="4" fillId="0" borderId="0" xfId="4" applyNumberFormat="1" applyFont="1" applyFill="1" applyAlignment="1">
      <alignment horizontal="right" vertical="center"/>
    </xf>
    <xf numFmtId="171" fontId="11" fillId="0" borderId="0" xfId="1" applyNumberFormat="1" applyFont="1" applyFill="1" applyBorder="1" applyAlignment="1">
      <alignment horizontal="center" vertical="center"/>
    </xf>
    <xf numFmtId="39" fontId="12" fillId="0" borderId="0" xfId="0" applyNumberFormat="1" applyFont="1" applyAlignment="1">
      <alignment horizontal="right" vertical="center"/>
    </xf>
    <xf numFmtId="39" fontId="12" fillId="0" borderId="4" xfId="0" applyNumberFormat="1" applyFont="1" applyBorder="1" applyAlignment="1">
      <alignment horizontal="right" vertical="center"/>
    </xf>
    <xf numFmtId="39" fontId="11" fillId="0" borderId="0" xfId="0" applyNumberFormat="1" applyFont="1" applyAlignment="1">
      <alignment horizontal="right" vertical="center"/>
    </xf>
    <xf numFmtId="39" fontId="12" fillId="0" borderId="0" xfId="0" quotePrefix="1" applyNumberFormat="1" applyFont="1" applyAlignment="1">
      <alignment horizontal="right" vertical="center"/>
    </xf>
    <xf numFmtId="171" fontId="11" fillId="0" borderId="0" xfId="1" applyNumberFormat="1" applyFont="1" applyFill="1" applyBorder="1" applyAlignment="1">
      <alignment horizontal="right" vertical="center"/>
    </xf>
    <xf numFmtId="171" fontId="11" fillId="0" borderId="0" xfId="0" applyNumberFormat="1" applyFont="1" applyAlignment="1">
      <alignment horizontal="right" vertical="center"/>
    </xf>
    <xf numFmtId="0" fontId="11" fillId="0" borderId="0" xfId="4" applyNumberFormat="1" applyFont="1" applyFill="1" applyBorder="1" applyAlignment="1">
      <alignment vertical="center"/>
    </xf>
    <xf numFmtId="171" fontId="11" fillId="0" borderId="3" xfId="1" applyNumberFormat="1" applyFont="1" applyFill="1" applyBorder="1" applyAlignment="1">
      <alignment horizontal="right" vertical="center"/>
    </xf>
    <xf numFmtId="171" fontId="11" fillId="0" borderId="5" xfId="0" applyNumberFormat="1" applyFont="1" applyBorder="1" applyAlignment="1">
      <alignment vertical="center"/>
    </xf>
    <xf numFmtId="171" fontId="4" fillId="0" borderId="0" xfId="0" applyNumberFormat="1" applyFont="1" applyAlignment="1">
      <alignment horizontal="centerContinuous" vertical="center"/>
    </xf>
    <xf numFmtId="171" fontId="4" fillId="0" borderId="3" xfId="0" applyNumberFormat="1" applyFont="1" applyBorder="1" applyAlignment="1">
      <alignment horizontal="centerContinuous" vertical="center"/>
    </xf>
    <xf numFmtId="39" fontId="4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37" fontId="10" fillId="0" borderId="0" xfId="0" applyNumberFormat="1" applyFont="1" applyAlignment="1">
      <alignment horizontal="left" vertical="center"/>
    </xf>
    <xf numFmtId="39" fontId="13" fillId="0" borderId="0" xfId="0" applyNumberFormat="1" applyFont="1" applyAlignment="1">
      <alignment horizontal="center" vertical="center"/>
    </xf>
    <xf numFmtId="171" fontId="13" fillId="0" borderId="0" xfId="0" applyNumberFormat="1" applyFont="1" applyAlignment="1">
      <alignment horizontal="center" vertical="center"/>
    </xf>
    <xf numFmtId="171" fontId="4" fillId="0" borderId="3" xfId="27" applyNumberFormat="1" applyFont="1" applyFill="1" applyBorder="1" applyAlignment="1">
      <alignment vertical="center"/>
    </xf>
    <xf numFmtId="171" fontId="4" fillId="0" borderId="0" xfId="27" applyNumberFormat="1" applyFont="1" applyFill="1" applyBorder="1" applyAlignment="1">
      <alignment vertical="center"/>
    </xf>
    <xf numFmtId="39" fontId="15" fillId="0" borderId="0" xfId="0" applyNumberFormat="1" applyFont="1" applyAlignment="1">
      <alignment vertical="center"/>
    </xf>
    <xf numFmtId="171" fontId="4" fillId="0" borderId="5" xfId="27" applyNumberFormat="1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39" fontId="4" fillId="0" borderId="0" xfId="4" applyNumberFormat="1" applyFont="1" applyFill="1" applyBorder="1" applyAlignment="1">
      <alignment horizontal="right" vertical="center"/>
    </xf>
    <xf numFmtId="39" fontId="12" fillId="0" borderId="0" xfId="4" applyNumberFormat="1" applyFont="1" applyFill="1" applyBorder="1" applyAlignment="1">
      <alignment vertical="center"/>
    </xf>
    <xf numFmtId="171" fontId="4" fillId="0" borderId="0" xfId="27" applyNumberFormat="1" applyFont="1" applyFill="1" applyAlignment="1">
      <alignment horizontal="center" vertical="center"/>
    </xf>
    <xf numFmtId="49" fontId="10" fillId="0" borderId="0" xfId="0" applyNumberFormat="1" applyFont="1" applyAlignment="1">
      <alignment horizontal="right" vertical="center"/>
    </xf>
    <xf numFmtId="171" fontId="10" fillId="0" borderId="0" xfId="18" applyNumberFormat="1" applyFont="1" applyAlignment="1">
      <alignment horizontal="centerContinuous" vertical="center"/>
    </xf>
    <xf numFmtId="0" fontId="10" fillId="0" borderId="3" xfId="0" applyFont="1" applyBorder="1" applyAlignment="1">
      <alignment vertical="center"/>
    </xf>
    <xf numFmtId="39" fontId="10" fillId="0" borderId="3" xfId="18" applyNumberFormat="1" applyFont="1" applyBorder="1" applyAlignment="1">
      <alignment horizontal="centerContinuous" vertical="center"/>
    </xf>
    <xf numFmtId="171" fontId="10" fillId="0" borderId="3" xfId="18" applyNumberFormat="1" applyFont="1" applyBorder="1" applyAlignment="1">
      <alignment horizontal="centerContinuous" vertical="center"/>
    </xf>
    <xf numFmtId="39" fontId="10" fillId="0" borderId="0" xfId="18" applyNumberFormat="1" applyFont="1" applyAlignment="1">
      <alignment vertical="center"/>
    </xf>
    <xf numFmtId="39" fontId="10" fillId="0" borderId="0" xfId="18" applyNumberFormat="1" applyFont="1" applyAlignment="1">
      <alignment horizontal="centerContinuous" vertical="center" shrinkToFit="1"/>
    </xf>
    <xf numFmtId="39" fontId="4" fillId="0" borderId="0" xfId="18" quotePrefix="1" applyNumberFormat="1" applyFont="1" applyAlignment="1">
      <alignment horizontal="center" vertical="center"/>
    </xf>
    <xf numFmtId="39" fontId="4" fillId="0" borderId="0" xfId="18" applyNumberFormat="1" applyFont="1" applyAlignment="1">
      <alignment horizontal="center" vertical="center"/>
    </xf>
    <xf numFmtId="171" fontId="4" fillId="0" borderId="0" xfId="18" quotePrefix="1" applyNumberFormat="1" applyFont="1" applyAlignment="1">
      <alignment horizontal="center" vertical="center"/>
    </xf>
    <xf numFmtId="171" fontId="4" fillId="0" borderId="0" xfId="18" applyNumberFormat="1" applyFont="1" applyAlignment="1">
      <alignment horizontal="center" vertical="center"/>
    </xf>
    <xf numFmtId="37" fontId="4" fillId="0" borderId="0" xfId="18" quotePrefix="1" applyNumberFormat="1" applyFont="1" applyAlignment="1">
      <alignment horizontal="center" vertical="center"/>
    </xf>
    <xf numFmtId="171" fontId="4" fillId="0" borderId="0" xfId="18" quotePrefix="1" applyNumberFormat="1" applyFont="1" applyAlignment="1">
      <alignment horizontal="right" vertical="center"/>
    </xf>
    <xf numFmtId="171" fontId="4" fillId="0" borderId="0" xfId="18" applyNumberFormat="1" applyFont="1" applyAlignment="1">
      <alignment horizontal="right" vertical="center"/>
    </xf>
    <xf numFmtId="171" fontId="4" fillId="0" borderId="0" xfId="20" applyNumberFormat="1" applyFont="1" applyAlignment="1">
      <alignment horizontal="right" vertical="center" shrinkToFit="1"/>
    </xf>
    <xf numFmtId="39" fontId="4" fillId="0" borderId="0" xfId="18" applyNumberFormat="1" applyFont="1" applyAlignment="1">
      <alignment horizontal="right" vertical="center" shrinkToFit="1"/>
    </xf>
    <xf numFmtId="171" fontId="4" fillId="0" borderId="3" xfId="20" applyNumberFormat="1" applyFont="1" applyBorder="1" applyAlignment="1">
      <alignment horizontal="right" vertical="center" shrinkToFit="1"/>
    </xf>
    <xf numFmtId="0" fontId="4" fillId="0" borderId="0" xfId="19" applyFont="1" applyAlignment="1">
      <alignment vertical="center"/>
    </xf>
    <xf numFmtId="0" fontId="4" fillId="0" borderId="0" xfId="18" applyFont="1" applyAlignment="1">
      <alignment horizontal="left" vertical="center" shrinkToFit="1"/>
    </xf>
    <xf numFmtId="0" fontId="4" fillId="0" borderId="0" xfId="33" quotePrefix="1" applyFont="1" applyAlignment="1">
      <alignment horizontal="center" vertical="center"/>
    </xf>
    <xf numFmtId="171" fontId="4" fillId="0" borderId="0" xfId="20" applyNumberFormat="1" applyFont="1" applyAlignment="1">
      <alignment vertical="center" shrinkToFit="1"/>
    </xf>
    <xf numFmtId="171" fontId="4" fillId="0" borderId="3" xfId="20" applyNumberFormat="1" applyFont="1" applyBorder="1" applyAlignment="1">
      <alignment vertical="center" shrinkToFit="1"/>
    </xf>
    <xf numFmtId="171" fontId="4" fillId="0" borderId="3" xfId="18" applyNumberFormat="1" applyFont="1" applyBorder="1" applyAlignment="1">
      <alignment horizontal="right" vertical="center" shrinkToFit="1"/>
    </xf>
    <xf numFmtId="171" fontId="4" fillId="0" borderId="0" xfId="18" applyNumberFormat="1" applyFont="1" applyAlignment="1">
      <alignment horizontal="right" vertical="center" shrinkToFit="1"/>
    </xf>
    <xf numFmtId="37" fontId="4" fillId="0" borderId="0" xfId="18" applyNumberFormat="1" applyFont="1" applyAlignment="1">
      <alignment horizontal="center" vertical="center"/>
    </xf>
    <xf numFmtId="171" fontId="10" fillId="0" borderId="0" xfId="18" applyNumberFormat="1" applyFont="1" applyAlignment="1">
      <alignment horizontal="left" vertical="center"/>
    </xf>
    <xf numFmtId="39" fontId="4" fillId="0" borderId="3" xfId="18" applyNumberFormat="1" applyFont="1" applyBorder="1" applyAlignment="1">
      <alignment vertical="center"/>
    </xf>
    <xf numFmtId="39" fontId="10" fillId="0" borderId="3" xfId="18" applyNumberFormat="1" applyFont="1" applyBorder="1" applyAlignment="1">
      <alignment vertical="center"/>
    </xf>
    <xf numFmtId="0" fontId="13" fillId="0" borderId="0" xfId="18" applyFont="1" applyAlignment="1">
      <alignment vertical="center"/>
    </xf>
    <xf numFmtId="0" fontId="4" fillId="0" borderId="0" xfId="18" applyFont="1" applyAlignment="1">
      <alignment vertical="center"/>
    </xf>
    <xf numFmtId="171" fontId="4" fillId="0" borderId="3" xfId="18" applyNumberFormat="1" applyFont="1" applyBorder="1" applyAlignment="1">
      <alignment vertical="center"/>
    </xf>
    <xf numFmtId="172" fontId="10" fillId="0" borderId="0" xfId="18" applyNumberFormat="1" applyFont="1" applyAlignment="1">
      <alignment horizontal="left" vertical="center"/>
    </xf>
    <xf numFmtId="39" fontId="11" fillId="0" borderId="0" xfId="18" applyNumberFormat="1" applyFont="1" applyAlignment="1">
      <alignment vertical="center"/>
    </xf>
    <xf numFmtId="171" fontId="4" fillId="0" borderId="7" xfId="18" applyNumberFormat="1" applyFont="1" applyBorder="1" applyAlignment="1">
      <alignment vertical="center"/>
    </xf>
    <xf numFmtId="39" fontId="4" fillId="0" borderId="3" xfId="18" applyNumberFormat="1" applyFont="1" applyBorder="1" applyAlignment="1">
      <alignment horizontal="center" vertical="center"/>
    </xf>
    <xf numFmtId="37" fontId="10" fillId="0" borderId="0" xfId="18" applyNumberFormat="1" applyFont="1" applyAlignment="1">
      <alignment horizontal="left" vertical="center"/>
    </xf>
    <xf numFmtId="37" fontId="10" fillId="0" borderId="0" xfId="0" applyNumberFormat="1" applyFont="1" applyAlignment="1">
      <alignment vertical="center"/>
    </xf>
    <xf numFmtId="37" fontId="10" fillId="0" borderId="3" xfId="0" applyNumberFormat="1" applyFont="1" applyBorder="1" applyAlignment="1">
      <alignment vertical="center"/>
    </xf>
    <xf numFmtId="37" fontId="10" fillId="0" borderId="3" xfId="18" applyNumberFormat="1" applyFont="1" applyBorder="1" applyAlignment="1">
      <alignment horizontal="left" vertical="center"/>
    </xf>
    <xf numFmtId="39" fontId="4" fillId="0" borderId="3" xfId="0" applyNumberFormat="1" applyFont="1" applyBorder="1" applyAlignment="1">
      <alignment horizontal="center" vertical="center"/>
    </xf>
    <xf numFmtId="171" fontId="10" fillId="0" borderId="0" xfId="0" applyNumberFormat="1" applyFont="1" applyAlignment="1">
      <alignment vertical="center"/>
    </xf>
    <xf numFmtId="37" fontId="4" fillId="0" borderId="0" xfId="0" quotePrefix="1" applyNumberFormat="1" applyFont="1" applyAlignment="1">
      <alignment horizontal="center" vertical="center"/>
    </xf>
    <xf numFmtId="37" fontId="4" fillId="0" borderId="0" xfId="0" applyNumberFormat="1" applyFont="1" applyAlignment="1">
      <alignment horizontal="center" vertical="center"/>
    </xf>
    <xf numFmtId="39" fontId="4" fillId="0" borderId="0" xfId="0" quotePrefix="1" applyNumberFormat="1" applyFont="1" applyAlignment="1">
      <alignment horizontal="center" vertical="center"/>
    </xf>
    <xf numFmtId="171" fontId="10" fillId="0" borderId="0" xfId="0" quotePrefix="1" applyNumberFormat="1" applyFont="1" applyAlignment="1">
      <alignment horizontal="center" vertical="center"/>
    </xf>
    <xf numFmtId="171" fontId="10" fillId="0" borderId="3" xfId="0" quotePrefix="1" applyNumberFormat="1" applyFont="1" applyBorder="1" applyAlignment="1">
      <alignment horizontal="center" vertical="center"/>
    </xf>
    <xf numFmtId="39" fontId="12" fillId="0" borderId="6" xfId="0" applyNumberFormat="1" applyFont="1" applyBorder="1" applyAlignment="1">
      <alignment horizontal="center" vertical="center"/>
    </xf>
    <xf numFmtId="39" fontId="10" fillId="0" borderId="4" xfId="0" applyNumberFormat="1" applyFont="1" applyBorder="1" applyAlignment="1">
      <alignment horizontal="center" vertical="center"/>
    </xf>
    <xf numFmtId="39" fontId="12" fillId="0" borderId="0" xfId="0" applyNumberFormat="1" applyFont="1" applyAlignment="1">
      <alignment horizontal="center" vertical="center"/>
    </xf>
    <xf numFmtId="39" fontId="12" fillId="0" borderId="3" xfId="0" applyNumberFormat="1" applyFont="1" applyBorder="1" applyAlignment="1">
      <alignment horizontal="center" vertical="center"/>
    </xf>
    <xf numFmtId="39" fontId="10" fillId="0" borderId="3" xfId="0" applyNumberFormat="1" applyFont="1" applyBorder="1" applyAlignment="1">
      <alignment horizontal="center" vertical="center"/>
    </xf>
    <xf numFmtId="39" fontId="10" fillId="0" borderId="6" xfId="0" applyNumberFormat="1" applyFont="1" applyBorder="1" applyAlignment="1">
      <alignment horizontal="center" vertical="center"/>
    </xf>
    <xf numFmtId="171" fontId="4" fillId="0" borderId="3" xfId="1" applyNumberFormat="1" applyFont="1" applyFill="1" applyBorder="1" applyAlignment="1">
      <alignment horizontal="center" vertical="center"/>
    </xf>
    <xf numFmtId="171" fontId="4" fillId="0" borderId="0" xfId="1" applyNumberFormat="1" applyFont="1" applyFill="1" applyBorder="1" applyAlignment="1">
      <alignment horizontal="center" vertical="center"/>
    </xf>
  </cellXfs>
  <cellStyles count="36">
    <cellStyle name="Comma" xfId="1" builtinId="3"/>
    <cellStyle name="Comma 10" xfId="2" xr:uid="{00000000-0005-0000-0000-000001000000}"/>
    <cellStyle name="Comma 10 2" xfId="3" xr:uid="{00000000-0005-0000-0000-000002000000}"/>
    <cellStyle name="Comma 2" xfId="4" xr:uid="{00000000-0005-0000-0000-000003000000}"/>
    <cellStyle name="Comma 2 10" xfId="34" xr:uid="{3EB50CE1-B9DB-497E-A594-C8B7E5E1E6ED}"/>
    <cellStyle name="Comma 2 2" xfId="5" xr:uid="{00000000-0005-0000-0000-000004000000}"/>
    <cellStyle name="Comma 2 2 12 2" xfId="35" xr:uid="{D5DDA764-ECCB-472A-A239-E2345357B512}"/>
    <cellStyle name="Comma 3" xfId="6" xr:uid="{00000000-0005-0000-0000-000005000000}"/>
    <cellStyle name="Comma 5" xfId="7" xr:uid="{00000000-0005-0000-0000-000006000000}"/>
    <cellStyle name="Comma 6" xfId="8" xr:uid="{00000000-0005-0000-0000-000007000000}"/>
    <cellStyle name="comma zerodec" xfId="9" xr:uid="{00000000-0005-0000-0000-000008000000}"/>
    <cellStyle name="Currency1" xfId="10" xr:uid="{00000000-0005-0000-0000-000009000000}"/>
    <cellStyle name="Dollar (zero dec)" xfId="11" xr:uid="{00000000-0005-0000-0000-00000A000000}"/>
    <cellStyle name="Grey" xfId="12" xr:uid="{00000000-0005-0000-0000-00000B000000}"/>
    <cellStyle name="Input [yellow]" xfId="13" xr:uid="{00000000-0005-0000-0000-00000C000000}"/>
    <cellStyle name="no dec" xfId="14" xr:uid="{00000000-0005-0000-0000-00000D000000}"/>
    <cellStyle name="no dec 2" xfId="15" xr:uid="{00000000-0005-0000-0000-00000E000000}"/>
    <cellStyle name="no dec 3" xfId="16" xr:uid="{00000000-0005-0000-0000-00000F000000}"/>
    <cellStyle name="Normal" xfId="0" builtinId="0"/>
    <cellStyle name="Normal - Style1" xfId="17" xr:uid="{00000000-0005-0000-0000-000011000000}"/>
    <cellStyle name="Normal 2" xfId="18" xr:uid="{00000000-0005-0000-0000-000012000000}"/>
    <cellStyle name="Normal 2 2" xfId="19" xr:uid="{00000000-0005-0000-0000-000013000000}"/>
    <cellStyle name="Normal 5" xfId="20" xr:uid="{00000000-0005-0000-0000-000014000000}"/>
    <cellStyle name="Normal_SMK45Q1" xfId="33" xr:uid="{8D84F631-CA42-4717-8E5B-F16E206521DA}"/>
    <cellStyle name="Percent [2]" xfId="21" xr:uid="{00000000-0005-0000-0000-000015000000}"/>
    <cellStyle name="Percent [2] 2" xfId="22" xr:uid="{00000000-0005-0000-0000-000016000000}"/>
    <cellStyle name="Percent [2] 3" xfId="23" xr:uid="{00000000-0005-0000-0000-000017000000}"/>
    <cellStyle name="Quantity" xfId="24" xr:uid="{00000000-0005-0000-0000-000018000000}"/>
    <cellStyle name="Quantity 2" xfId="25" xr:uid="{00000000-0005-0000-0000-000019000000}"/>
    <cellStyle name="Quantity 3" xfId="26" xr:uid="{00000000-0005-0000-0000-00001A000000}"/>
    <cellStyle name="เครื่องหมายจุลภาค 2" xfId="27" xr:uid="{00000000-0005-0000-0000-00001B000000}"/>
    <cellStyle name="เครื่องหมายจุลภาค 2 2" xfId="28" xr:uid="{00000000-0005-0000-0000-00001C000000}"/>
    <cellStyle name="ปกติ 2" xfId="29" xr:uid="{00000000-0005-0000-0000-00001D000000}"/>
    <cellStyle name="ปกติ 3" xfId="30" xr:uid="{00000000-0005-0000-0000-00001E000000}"/>
    <cellStyle name="ปกติ 4" xfId="31" xr:uid="{00000000-0005-0000-0000-00001F000000}"/>
    <cellStyle name="ปกติ 5" xfId="32" xr:uid="{00000000-0005-0000-0000-000020000000}"/>
  </cellStyles>
  <dxfs count="0"/>
  <tableStyles count="0" defaultTableStyle="TableStyleMedium9" defaultPivotStyle="PivotStyleLight16"/>
  <colors>
    <mruColors>
      <color rgb="FF00FFFF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asawawimo001\AppData\Local\Temp\wza41f\Dhipaya%20Group%20Holdings%20Q3%20Sep66_E2.xlsx" TargetMode="External"/><Relationship Id="rId1" Type="http://schemas.openxmlformats.org/officeDocument/2006/relationships/externalLinkPath" Target="/Users/casawawimo001/AppData/Local/Temp/wza41f/Dhipaya%20Group%20Holdings%20Q3%20Sep66_E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S 2-4"/>
      <sheetName val="PL 5-6 (3-month)"/>
      <sheetName val="PL 7-8 (9-month)"/>
      <sheetName val="EQ 9"/>
      <sheetName val="EQ 10"/>
      <sheetName val="EQ 11"/>
      <sheetName val="CF 12-13"/>
    </sheetNames>
    <sheetDataSet>
      <sheetData sheetId="0">
        <row r="51">
          <cell r="A51" t="str">
            <v>The accompanying notes form part of this interim financial information.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73EA6-DDBA-4BF9-8A89-668D0FC10753}">
  <dimension ref="A1:N198"/>
  <sheetViews>
    <sheetView view="pageBreakPreview" zoomScaleNormal="80" zoomScaleSheetLayoutView="100" workbookViewId="0">
      <selection activeCell="N198" sqref="N198"/>
    </sheetView>
  </sheetViews>
  <sheetFormatPr defaultColWidth="9" defaultRowHeight="16.5" customHeight="1" x14ac:dyDescent="0.25"/>
  <cols>
    <col min="1" max="2" width="1.19921875" style="15" customWidth="1"/>
    <col min="3" max="3" width="30.59765625" style="15" customWidth="1"/>
    <col min="4" max="4" width="6.5" style="14" customWidth="1"/>
    <col min="5" max="5" width="0.59765625" style="15" customWidth="1"/>
    <col min="6" max="6" width="12.59765625" style="5" customWidth="1"/>
    <col min="7" max="7" width="0.59765625" style="16" customWidth="1"/>
    <col min="8" max="8" width="12.59765625" style="5" customWidth="1"/>
    <col min="9" max="9" width="0.59765625" style="16" customWidth="1"/>
    <col min="10" max="10" width="12.59765625" style="5" customWidth="1"/>
    <col min="11" max="11" width="0.59765625" style="15" customWidth="1"/>
    <col min="12" max="12" width="12.59765625" style="5" customWidth="1"/>
    <col min="13" max="13" width="0.59765625" style="16" customWidth="1"/>
    <col min="14" max="14" width="12.59765625" style="5" customWidth="1"/>
    <col min="15" max="16384" width="9" style="15"/>
  </cols>
  <sheetData>
    <row r="1" spans="1:14" ht="16.5" customHeight="1" x14ac:dyDescent="0.25">
      <c r="A1" s="13" t="s">
        <v>0</v>
      </c>
      <c r="B1" s="139"/>
      <c r="C1" s="139"/>
      <c r="F1" s="2"/>
      <c r="H1" s="2"/>
      <c r="J1" s="2"/>
      <c r="L1" s="2"/>
      <c r="N1" s="2"/>
    </row>
    <row r="2" spans="1:14" ht="16.5" customHeight="1" x14ac:dyDescent="0.25">
      <c r="A2" s="140" t="s">
        <v>1</v>
      </c>
      <c r="B2" s="17"/>
      <c r="C2" s="17"/>
      <c r="F2" s="2"/>
      <c r="H2" s="2"/>
      <c r="J2" s="2"/>
      <c r="L2" s="2"/>
      <c r="N2" s="2"/>
    </row>
    <row r="3" spans="1:14" ht="16.5" customHeight="1" x14ac:dyDescent="0.25">
      <c r="A3" s="141" t="s">
        <v>143</v>
      </c>
      <c r="B3" s="142"/>
      <c r="C3" s="142"/>
      <c r="D3" s="143"/>
      <c r="E3" s="18"/>
      <c r="F3" s="51"/>
      <c r="G3" s="19"/>
      <c r="H3" s="3"/>
      <c r="I3" s="19"/>
      <c r="J3" s="3"/>
      <c r="K3" s="18"/>
      <c r="L3" s="3"/>
      <c r="M3" s="19"/>
      <c r="N3" s="3"/>
    </row>
    <row r="4" spans="1:14" ht="16.5" customHeight="1" x14ac:dyDescent="0.25">
      <c r="A4" s="140"/>
      <c r="B4" s="139"/>
      <c r="C4" s="139"/>
      <c r="F4" s="4"/>
      <c r="H4" s="4"/>
      <c r="J4" s="4"/>
      <c r="L4" s="4"/>
      <c r="N4" s="4"/>
    </row>
    <row r="5" spans="1:14" ht="16.5" customHeight="1" x14ac:dyDescent="0.25">
      <c r="A5" s="140"/>
      <c r="B5" s="139"/>
      <c r="C5" s="139"/>
      <c r="F5" s="4"/>
      <c r="H5" s="4"/>
      <c r="J5" s="4"/>
      <c r="L5" s="4"/>
      <c r="N5" s="4"/>
    </row>
    <row r="6" spans="1:14" ht="16.5" customHeight="1" x14ac:dyDescent="0.25">
      <c r="A6" s="140"/>
      <c r="B6" s="139"/>
      <c r="C6" s="139"/>
      <c r="F6" s="148" t="s">
        <v>2</v>
      </c>
      <c r="G6" s="148"/>
      <c r="H6" s="148"/>
      <c r="I6" s="148"/>
      <c r="J6" s="148"/>
      <c r="L6" s="148" t="s">
        <v>3</v>
      </c>
      <c r="M6" s="148"/>
      <c r="N6" s="148"/>
    </row>
    <row r="7" spans="1:14" ht="16.5" customHeight="1" x14ac:dyDescent="0.25">
      <c r="A7" s="140"/>
      <c r="B7" s="139"/>
      <c r="C7" s="139"/>
      <c r="F7" s="149" t="s">
        <v>4</v>
      </c>
      <c r="G7" s="149"/>
      <c r="H7" s="149"/>
      <c r="I7" s="149"/>
      <c r="J7" s="149"/>
      <c r="L7" s="149" t="s">
        <v>4</v>
      </c>
      <c r="M7" s="149"/>
      <c r="N7" s="149"/>
    </row>
    <row r="8" spans="1:14" ht="16.5" customHeight="1" x14ac:dyDescent="0.25">
      <c r="A8" s="20"/>
      <c r="B8" s="20"/>
      <c r="C8" s="20"/>
      <c r="F8" s="21"/>
      <c r="G8" s="144"/>
      <c r="H8" s="21" t="s">
        <v>149</v>
      </c>
      <c r="I8" s="144"/>
      <c r="J8" s="21" t="s">
        <v>149</v>
      </c>
      <c r="L8" s="21"/>
      <c r="M8" s="144"/>
      <c r="N8" s="21"/>
    </row>
    <row r="9" spans="1:14" ht="16.5" customHeight="1" x14ac:dyDescent="0.25">
      <c r="A9" s="20"/>
      <c r="B9" s="20"/>
      <c r="C9" s="20"/>
      <c r="F9" s="21" t="s">
        <v>5</v>
      </c>
      <c r="G9" s="144"/>
      <c r="H9" s="21" t="s">
        <v>6</v>
      </c>
      <c r="I9" s="144"/>
      <c r="J9" s="21" t="s">
        <v>6</v>
      </c>
      <c r="L9" s="21" t="s">
        <v>5</v>
      </c>
      <c r="M9" s="144"/>
      <c r="N9" s="21" t="s">
        <v>6</v>
      </c>
    </row>
    <row r="10" spans="1:14" ht="16.5" customHeight="1" x14ac:dyDescent="0.25">
      <c r="F10" s="21" t="s">
        <v>138</v>
      </c>
      <c r="G10" s="144"/>
      <c r="H10" s="21" t="s">
        <v>7</v>
      </c>
      <c r="I10" s="144"/>
      <c r="J10" s="21" t="s">
        <v>150</v>
      </c>
      <c r="L10" s="21" t="s">
        <v>138</v>
      </c>
      <c r="M10" s="144"/>
      <c r="N10" s="21" t="s">
        <v>7</v>
      </c>
    </row>
    <row r="11" spans="1:14" ht="16.5" customHeight="1" x14ac:dyDescent="0.25">
      <c r="F11" s="21" t="s">
        <v>144</v>
      </c>
      <c r="G11" s="144"/>
      <c r="H11" s="21" t="s">
        <v>8</v>
      </c>
      <c r="I11" s="144"/>
      <c r="J11" s="21" t="s">
        <v>8</v>
      </c>
      <c r="L11" s="21" t="s">
        <v>144</v>
      </c>
      <c r="M11" s="144"/>
      <c r="N11" s="21" t="s">
        <v>8</v>
      </c>
    </row>
    <row r="12" spans="1:14" ht="16.5" customHeight="1" x14ac:dyDescent="0.25">
      <c r="D12" s="22" t="s">
        <v>9</v>
      </c>
      <c r="F12" s="23" t="s">
        <v>10</v>
      </c>
      <c r="H12" s="23" t="s">
        <v>10</v>
      </c>
      <c r="J12" s="23" t="s">
        <v>10</v>
      </c>
      <c r="L12" s="23" t="s">
        <v>10</v>
      </c>
      <c r="N12" s="23" t="s">
        <v>10</v>
      </c>
    </row>
    <row r="13" spans="1:14" ht="16.5" customHeight="1" x14ac:dyDescent="0.25">
      <c r="D13" s="24"/>
      <c r="H13" s="25"/>
      <c r="J13" s="25"/>
      <c r="N13" s="25"/>
    </row>
    <row r="14" spans="1:14" ht="16.5" customHeight="1" x14ac:dyDescent="0.25">
      <c r="A14" s="13" t="s">
        <v>11</v>
      </c>
      <c r="B14" s="26"/>
    </row>
    <row r="15" spans="1:14" ht="16.5" customHeight="1" x14ac:dyDescent="0.25">
      <c r="A15" s="13"/>
      <c r="B15" s="26"/>
    </row>
    <row r="16" spans="1:14" ht="16.5" customHeight="1" x14ac:dyDescent="0.25">
      <c r="A16" s="15" t="s">
        <v>12</v>
      </c>
      <c r="D16" s="145">
        <v>8</v>
      </c>
      <c r="F16" s="1">
        <v>1579032167</v>
      </c>
      <c r="H16" s="1">
        <v>1781041573</v>
      </c>
      <c r="J16" s="1">
        <v>2607629149</v>
      </c>
      <c r="L16" s="1">
        <v>55411168</v>
      </c>
      <c r="N16" s="1">
        <v>50878713</v>
      </c>
    </row>
    <row r="17" spans="1:14" ht="16.5" customHeight="1" x14ac:dyDescent="0.25">
      <c r="A17" s="15" t="s">
        <v>13</v>
      </c>
      <c r="D17" s="145"/>
      <c r="F17" s="1">
        <v>167692058</v>
      </c>
      <c r="H17" s="1">
        <v>43895246</v>
      </c>
      <c r="J17" s="1">
        <v>44976973</v>
      </c>
      <c r="L17" s="1">
        <v>688616965</v>
      </c>
      <c r="N17" s="1">
        <v>5292230</v>
      </c>
    </row>
    <row r="18" spans="1:14" ht="16.5" customHeight="1" x14ac:dyDescent="0.25">
      <c r="A18" s="15" t="s">
        <v>147</v>
      </c>
      <c r="D18" s="145" t="s">
        <v>177</v>
      </c>
      <c r="F18" s="1">
        <v>0</v>
      </c>
      <c r="H18" s="1">
        <v>0</v>
      </c>
      <c r="J18" s="1">
        <v>0</v>
      </c>
      <c r="L18" s="1">
        <v>0</v>
      </c>
      <c r="N18" s="1">
        <v>0</v>
      </c>
    </row>
    <row r="19" spans="1:14" ht="16.5" customHeight="1" x14ac:dyDescent="0.25">
      <c r="A19" s="15" t="s">
        <v>148</v>
      </c>
      <c r="D19" s="145" t="s">
        <v>176</v>
      </c>
      <c r="F19" s="1">
        <v>13000256300</v>
      </c>
      <c r="H19" s="1">
        <v>12719719144</v>
      </c>
      <c r="J19" s="1">
        <v>13752843204</v>
      </c>
      <c r="L19" s="1">
        <v>0</v>
      </c>
      <c r="N19" s="1">
        <v>0</v>
      </c>
    </row>
    <row r="20" spans="1:14" ht="16.5" customHeight="1" x14ac:dyDescent="0.25">
      <c r="A20" s="15" t="s">
        <v>14</v>
      </c>
      <c r="D20" s="145" t="s">
        <v>170</v>
      </c>
      <c r="F20" s="1">
        <v>9433238</v>
      </c>
      <c r="H20" s="1">
        <v>11417098</v>
      </c>
      <c r="J20" s="1">
        <v>3934059</v>
      </c>
      <c r="L20" s="1">
        <v>49826049</v>
      </c>
      <c r="N20" s="1">
        <v>95124493</v>
      </c>
    </row>
    <row r="21" spans="1:14" ht="16.5" customHeight="1" x14ac:dyDescent="0.25">
      <c r="A21" s="15" t="s">
        <v>15</v>
      </c>
      <c r="D21" s="146"/>
      <c r="F21" s="1"/>
      <c r="H21" s="1"/>
      <c r="J21" s="1"/>
      <c r="L21" s="1"/>
      <c r="N21" s="1"/>
    </row>
    <row r="22" spans="1:14" ht="16.5" customHeight="1" x14ac:dyDescent="0.25">
      <c r="B22" s="15" t="s">
        <v>151</v>
      </c>
      <c r="D22" s="145" t="s">
        <v>180</v>
      </c>
      <c r="F22" s="1">
        <v>7193174553</v>
      </c>
      <c r="H22" s="1">
        <v>7769118411</v>
      </c>
      <c r="J22" s="1">
        <v>7400649560</v>
      </c>
      <c r="L22" s="1">
        <v>0</v>
      </c>
      <c r="N22" s="1">
        <v>0</v>
      </c>
    </row>
    <row r="23" spans="1:14" ht="16.5" customHeight="1" x14ac:dyDescent="0.25">
      <c r="B23" s="15" t="s">
        <v>152</v>
      </c>
      <c r="D23" s="145" t="s">
        <v>181</v>
      </c>
      <c r="F23" s="1">
        <v>7691091133</v>
      </c>
      <c r="H23" s="1">
        <v>7445630017</v>
      </c>
      <c r="J23" s="1">
        <v>7641116394</v>
      </c>
      <c r="L23" s="1">
        <v>0</v>
      </c>
      <c r="N23" s="1">
        <v>0</v>
      </c>
    </row>
    <row r="24" spans="1:14" ht="16.5" customHeight="1" x14ac:dyDescent="0.25">
      <c r="B24" s="15" t="s">
        <v>16</v>
      </c>
      <c r="D24" s="145" t="s">
        <v>17</v>
      </c>
      <c r="F24" s="1">
        <v>372588119</v>
      </c>
      <c r="H24" s="1">
        <v>359985523</v>
      </c>
      <c r="J24" s="1">
        <v>319814413</v>
      </c>
      <c r="L24" s="1">
        <v>0</v>
      </c>
      <c r="N24" s="1">
        <v>0</v>
      </c>
    </row>
    <row r="25" spans="1:14" ht="16.5" customHeight="1" x14ac:dyDescent="0.25">
      <c r="B25" s="15" t="s">
        <v>18</v>
      </c>
      <c r="D25" s="145" t="s">
        <v>19</v>
      </c>
      <c r="F25" s="1">
        <v>0</v>
      </c>
      <c r="H25" s="1">
        <v>0</v>
      </c>
      <c r="J25" s="1">
        <v>0</v>
      </c>
      <c r="L25" s="1">
        <v>9889387350</v>
      </c>
      <c r="N25" s="1">
        <v>9889387350</v>
      </c>
    </row>
    <row r="26" spans="1:14" ht="16.5" customHeight="1" x14ac:dyDescent="0.25">
      <c r="A26" s="15" t="s">
        <v>20</v>
      </c>
      <c r="D26" s="145" t="s">
        <v>171</v>
      </c>
      <c r="F26" s="1">
        <v>153317279</v>
      </c>
      <c r="H26" s="1">
        <v>149875464</v>
      </c>
      <c r="J26" s="1">
        <v>151863901</v>
      </c>
      <c r="L26" s="1">
        <v>0</v>
      </c>
      <c r="N26" s="1">
        <v>0</v>
      </c>
    </row>
    <row r="27" spans="1:14" ht="16.5" customHeight="1" x14ac:dyDescent="0.25">
      <c r="A27" s="15" t="s">
        <v>21</v>
      </c>
      <c r="D27" s="146" t="s">
        <v>172</v>
      </c>
      <c r="F27" s="1">
        <v>1400704295</v>
      </c>
      <c r="H27" s="1">
        <v>1408852755</v>
      </c>
      <c r="J27" s="1">
        <v>1471649077</v>
      </c>
      <c r="L27" s="1">
        <v>21941234</v>
      </c>
      <c r="N27" s="1">
        <v>22634825</v>
      </c>
    </row>
    <row r="28" spans="1:14" ht="16.5" customHeight="1" x14ac:dyDescent="0.25">
      <c r="A28" s="15" t="s">
        <v>22</v>
      </c>
      <c r="D28" s="146"/>
      <c r="F28" s="1">
        <v>248455379</v>
      </c>
      <c r="H28" s="1">
        <v>248455379</v>
      </c>
      <c r="J28" s="1">
        <v>248455379</v>
      </c>
      <c r="L28" s="1">
        <v>0</v>
      </c>
      <c r="N28" s="1">
        <v>0</v>
      </c>
    </row>
    <row r="29" spans="1:14" ht="16.5" customHeight="1" x14ac:dyDescent="0.25">
      <c r="A29" s="15" t="s">
        <v>23</v>
      </c>
      <c r="D29" s="146">
        <v>15</v>
      </c>
      <c r="F29" s="1">
        <v>95792377</v>
      </c>
      <c r="H29" s="1">
        <v>96917767</v>
      </c>
      <c r="J29" s="1">
        <v>79580765</v>
      </c>
      <c r="L29" s="1">
        <v>631180</v>
      </c>
      <c r="N29" s="1">
        <v>672644</v>
      </c>
    </row>
    <row r="30" spans="1:14" ht="16.5" customHeight="1" x14ac:dyDescent="0.25">
      <c r="A30" s="15" t="s">
        <v>24</v>
      </c>
      <c r="D30" s="146"/>
      <c r="F30" s="1">
        <v>30550293</v>
      </c>
      <c r="H30" s="1">
        <v>181826142</v>
      </c>
      <c r="J30" s="1">
        <v>49335645</v>
      </c>
      <c r="L30" s="1">
        <v>2916246</v>
      </c>
      <c r="N30" s="1">
        <v>447147</v>
      </c>
    </row>
    <row r="31" spans="1:14" ht="16.5" customHeight="1" x14ac:dyDescent="0.25">
      <c r="A31" s="15" t="s">
        <v>119</v>
      </c>
      <c r="D31" s="146" t="s">
        <v>175</v>
      </c>
      <c r="F31" s="1">
        <v>1915087648</v>
      </c>
      <c r="H31" s="1">
        <v>1687370032</v>
      </c>
      <c r="J31" s="1">
        <v>1735156832</v>
      </c>
      <c r="L31" s="1">
        <v>0</v>
      </c>
      <c r="N31" s="1">
        <v>0</v>
      </c>
    </row>
    <row r="32" spans="1:14" ht="16.5" customHeight="1" x14ac:dyDescent="0.25">
      <c r="A32" s="15" t="s">
        <v>25</v>
      </c>
      <c r="D32" s="146">
        <v>29</v>
      </c>
      <c r="F32" s="1">
        <v>0</v>
      </c>
      <c r="H32" s="1">
        <v>0</v>
      </c>
      <c r="J32" s="1">
        <v>0</v>
      </c>
      <c r="L32" s="1">
        <v>213500000</v>
      </c>
      <c r="N32" s="1">
        <v>213500000</v>
      </c>
    </row>
    <row r="33" spans="1:14" ht="16.5" customHeight="1" x14ac:dyDescent="0.25">
      <c r="A33" s="15" t="s">
        <v>26</v>
      </c>
      <c r="D33" s="146">
        <v>5</v>
      </c>
      <c r="F33" s="7">
        <v>1361135991</v>
      </c>
      <c r="H33" s="7">
        <v>1279485684</v>
      </c>
      <c r="J33" s="7">
        <v>1076889368</v>
      </c>
      <c r="L33" s="7">
        <v>30032208</v>
      </c>
      <c r="N33" s="7">
        <v>29052187</v>
      </c>
    </row>
    <row r="34" spans="1:14" ht="16.5" customHeight="1" x14ac:dyDescent="0.25">
      <c r="D34" s="147"/>
      <c r="F34" s="6"/>
      <c r="H34" s="6"/>
      <c r="J34" s="6"/>
      <c r="L34" s="6"/>
      <c r="N34" s="6"/>
    </row>
    <row r="35" spans="1:14" ht="16.5" customHeight="1" thickBot="1" x14ac:dyDescent="0.3">
      <c r="A35" s="26" t="s">
        <v>27</v>
      </c>
      <c r="D35" s="147"/>
      <c r="F35" s="8">
        <f>SUM(F16:F33)</f>
        <v>35218310830</v>
      </c>
      <c r="H35" s="8">
        <f>SUM(H16:H33)</f>
        <v>35183590235</v>
      </c>
      <c r="J35" s="8">
        <f>SUM(J16:J33)</f>
        <v>36583894719</v>
      </c>
      <c r="L35" s="8">
        <f>SUM(L16:L33)</f>
        <v>10952262400</v>
      </c>
      <c r="N35" s="8">
        <f>SUM(N16:N33)</f>
        <v>10306989589</v>
      </c>
    </row>
    <row r="36" spans="1:14" ht="16.5" customHeight="1" thickTop="1" x14ac:dyDescent="0.25">
      <c r="F36" s="16"/>
      <c r="H36" s="16"/>
      <c r="J36" s="16"/>
      <c r="L36" s="16"/>
      <c r="N36" s="16"/>
    </row>
    <row r="37" spans="1:14" ht="16.5" customHeight="1" x14ac:dyDescent="0.25">
      <c r="F37" s="16"/>
      <c r="H37" s="16"/>
      <c r="J37" s="16"/>
      <c r="L37" s="16"/>
      <c r="N37" s="16"/>
    </row>
    <row r="38" spans="1:14" ht="16.5" customHeight="1" x14ac:dyDescent="0.25">
      <c r="F38" s="16"/>
      <c r="H38" s="16"/>
      <c r="J38" s="16"/>
      <c r="L38" s="16"/>
      <c r="N38" s="16"/>
    </row>
    <row r="39" spans="1:14" ht="16.5" customHeight="1" x14ac:dyDescent="0.25">
      <c r="F39" s="16"/>
      <c r="H39" s="16"/>
      <c r="J39" s="16"/>
      <c r="L39" s="16"/>
      <c r="N39" s="16"/>
    </row>
    <row r="40" spans="1:14" ht="16.5" customHeight="1" x14ac:dyDescent="0.25">
      <c r="F40" s="16"/>
      <c r="H40" s="16"/>
      <c r="J40" s="16"/>
      <c r="L40" s="16"/>
      <c r="N40" s="16"/>
    </row>
    <row r="41" spans="1:14" ht="16.5" customHeight="1" x14ac:dyDescent="0.25">
      <c r="F41" s="16"/>
      <c r="H41" s="16"/>
      <c r="J41" s="16"/>
      <c r="L41" s="16"/>
      <c r="N41" s="16"/>
    </row>
    <row r="42" spans="1:14" ht="16.5" customHeight="1" x14ac:dyDescent="0.25">
      <c r="F42" s="16"/>
      <c r="H42" s="16"/>
      <c r="J42" s="16"/>
      <c r="L42" s="16"/>
      <c r="N42" s="16"/>
    </row>
    <row r="43" spans="1:14" ht="16.5" customHeight="1" x14ac:dyDescent="0.25">
      <c r="F43" s="16"/>
      <c r="H43" s="16"/>
      <c r="J43" s="16"/>
      <c r="L43" s="16"/>
      <c r="N43" s="16"/>
    </row>
    <row r="44" spans="1:14" ht="16.5" customHeight="1" x14ac:dyDescent="0.25">
      <c r="F44" s="16"/>
      <c r="H44" s="16"/>
      <c r="J44" s="16"/>
      <c r="L44" s="16"/>
      <c r="N44" s="16"/>
    </row>
    <row r="45" spans="1:14" ht="16.5" customHeight="1" x14ac:dyDescent="0.25">
      <c r="F45" s="16"/>
      <c r="H45" s="16"/>
      <c r="J45" s="16"/>
      <c r="L45" s="16"/>
      <c r="N45" s="16"/>
    </row>
    <row r="46" spans="1:14" ht="16.5" customHeight="1" x14ac:dyDescent="0.25">
      <c r="F46" s="16"/>
      <c r="H46" s="16"/>
      <c r="J46" s="16"/>
      <c r="L46" s="16"/>
      <c r="N46" s="16"/>
    </row>
    <row r="47" spans="1:14" ht="16.5" customHeight="1" x14ac:dyDescent="0.25">
      <c r="F47" s="16"/>
      <c r="H47" s="16"/>
      <c r="J47" s="16"/>
      <c r="L47" s="16"/>
      <c r="N47" s="16"/>
    </row>
    <row r="48" spans="1:14" ht="16.5" customHeight="1" x14ac:dyDescent="0.25">
      <c r="F48" s="16"/>
      <c r="H48" s="16"/>
      <c r="J48" s="16"/>
      <c r="L48" s="16"/>
      <c r="N48" s="16"/>
    </row>
    <row r="49" spans="6:14" ht="16.5" customHeight="1" x14ac:dyDescent="0.25">
      <c r="F49" s="16"/>
      <c r="H49" s="16"/>
      <c r="J49" s="16"/>
      <c r="L49" s="16"/>
      <c r="N49" s="16"/>
    </row>
    <row r="50" spans="6:14" ht="16.5" customHeight="1" x14ac:dyDescent="0.25">
      <c r="F50" s="16"/>
      <c r="H50" s="16"/>
      <c r="J50" s="16"/>
      <c r="L50" s="16"/>
      <c r="N50" s="16"/>
    </row>
    <row r="51" spans="6:14" ht="16.5" customHeight="1" x14ac:dyDescent="0.25">
      <c r="F51" s="16"/>
      <c r="H51" s="16"/>
      <c r="J51" s="16"/>
      <c r="L51" s="16"/>
      <c r="N51" s="16"/>
    </row>
    <row r="52" spans="6:14" ht="16.5" customHeight="1" x14ac:dyDescent="0.25">
      <c r="F52" s="16"/>
      <c r="H52" s="16"/>
      <c r="J52" s="16"/>
      <c r="L52" s="16"/>
      <c r="N52" s="16"/>
    </row>
    <row r="53" spans="6:14" ht="16.5" customHeight="1" x14ac:dyDescent="0.25">
      <c r="F53" s="16"/>
      <c r="H53" s="16"/>
      <c r="J53" s="16"/>
      <c r="L53" s="16"/>
      <c r="N53" s="16"/>
    </row>
    <row r="54" spans="6:14" ht="16.5" customHeight="1" x14ac:dyDescent="0.25">
      <c r="F54" s="16"/>
      <c r="H54" s="16"/>
      <c r="J54" s="16"/>
      <c r="L54" s="16"/>
      <c r="N54" s="16"/>
    </row>
    <row r="55" spans="6:14" ht="16.5" customHeight="1" x14ac:dyDescent="0.25">
      <c r="F55" s="16"/>
      <c r="H55" s="16"/>
      <c r="J55" s="16"/>
      <c r="L55" s="16"/>
      <c r="N55" s="16"/>
    </row>
    <row r="56" spans="6:14" ht="16.5" customHeight="1" x14ac:dyDescent="0.25">
      <c r="F56" s="16"/>
      <c r="H56" s="16"/>
      <c r="J56" s="16"/>
      <c r="L56" s="16"/>
      <c r="N56" s="16"/>
    </row>
    <row r="57" spans="6:14" ht="16.5" customHeight="1" x14ac:dyDescent="0.25">
      <c r="F57" s="16"/>
      <c r="H57" s="16"/>
      <c r="J57" s="16"/>
      <c r="L57" s="16"/>
      <c r="N57" s="16"/>
    </row>
    <row r="58" spans="6:14" ht="16.5" customHeight="1" x14ac:dyDescent="0.25">
      <c r="F58" s="16"/>
      <c r="H58" s="16"/>
      <c r="J58" s="16"/>
      <c r="L58" s="16"/>
      <c r="N58" s="16"/>
    </row>
    <row r="59" spans="6:14" ht="16.5" customHeight="1" x14ac:dyDescent="0.25">
      <c r="F59" s="16"/>
      <c r="H59" s="16"/>
      <c r="J59" s="16"/>
      <c r="L59" s="16"/>
      <c r="N59" s="16"/>
    </row>
    <row r="60" spans="6:14" ht="16.5" customHeight="1" x14ac:dyDescent="0.25">
      <c r="F60" s="16"/>
      <c r="H60" s="16"/>
      <c r="J60" s="16"/>
      <c r="L60" s="16"/>
      <c r="N60" s="16"/>
    </row>
    <row r="61" spans="6:14" ht="16.5" customHeight="1" x14ac:dyDescent="0.25">
      <c r="F61" s="16"/>
      <c r="H61" s="16"/>
      <c r="J61" s="16"/>
      <c r="L61" s="16"/>
      <c r="N61" s="16"/>
    </row>
    <row r="62" spans="6:14" ht="16.5" customHeight="1" x14ac:dyDescent="0.25">
      <c r="F62" s="16"/>
      <c r="H62" s="16"/>
      <c r="J62" s="16"/>
      <c r="L62" s="16"/>
      <c r="N62" s="16"/>
    </row>
    <row r="63" spans="6:14" ht="16.5" customHeight="1" x14ac:dyDescent="0.25">
      <c r="F63" s="16"/>
      <c r="H63" s="16"/>
      <c r="J63" s="16"/>
      <c r="L63" s="16"/>
      <c r="N63" s="16"/>
    </row>
    <row r="64" spans="6:14" ht="16.5" customHeight="1" x14ac:dyDescent="0.25">
      <c r="F64" s="16"/>
      <c r="H64" s="16"/>
      <c r="J64" s="16"/>
      <c r="L64" s="16"/>
      <c r="N64" s="16"/>
    </row>
    <row r="65" spans="1:14" ht="9" customHeight="1" x14ac:dyDescent="0.25">
      <c r="F65" s="16"/>
      <c r="H65" s="16"/>
      <c r="J65" s="16"/>
      <c r="L65" s="16"/>
      <c r="N65" s="16"/>
    </row>
    <row r="66" spans="1:14" ht="22.2" customHeight="1" x14ac:dyDescent="0.25">
      <c r="A66" s="27" t="s">
        <v>28</v>
      </c>
      <c r="B66" s="18"/>
      <c r="C66" s="18"/>
      <c r="D66" s="143"/>
      <c r="E66" s="18"/>
      <c r="F66" s="7"/>
      <c r="G66" s="19"/>
      <c r="H66" s="7"/>
      <c r="I66" s="19"/>
      <c r="J66" s="7"/>
      <c r="K66" s="18"/>
      <c r="L66" s="7"/>
      <c r="M66" s="19"/>
      <c r="N66" s="7"/>
    </row>
    <row r="67" spans="1:14" ht="16.5" customHeight="1" x14ac:dyDescent="0.25">
      <c r="A67" s="28" t="str">
        <f>+A1</f>
        <v>Dhipaya Group Holdings Public Company Limited</v>
      </c>
      <c r="B67" s="20"/>
      <c r="C67" s="20"/>
      <c r="F67" s="2"/>
      <c r="H67" s="2"/>
      <c r="J67" s="2"/>
      <c r="L67" s="2"/>
      <c r="N67" s="2"/>
    </row>
    <row r="68" spans="1:14" ht="16.5" customHeight="1" x14ac:dyDescent="0.25">
      <c r="A68" s="140" t="s">
        <v>29</v>
      </c>
      <c r="B68" s="20"/>
      <c r="C68" s="20"/>
      <c r="F68" s="2"/>
      <c r="H68" s="2"/>
      <c r="J68" s="2"/>
      <c r="L68" s="2"/>
      <c r="N68" s="2"/>
    </row>
    <row r="69" spans="1:14" ht="16.5" customHeight="1" x14ac:dyDescent="0.25">
      <c r="A69" s="29" t="str">
        <f>A3</f>
        <v>As at 31 March 2025</v>
      </c>
      <c r="B69" s="30"/>
      <c r="C69" s="30"/>
      <c r="D69" s="143"/>
      <c r="E69" s="18"/>
      <c r="F69" s="3"/>
      <c r="G69" s="19"/>
      <c r="H69" s="3"/>
      <c r="I69" s="19"/>
      <c r="J69" s="3"/>
      <c r="K69" s="18"/>
      <c r="L69" s="3"/>
      <c r="M69" s="19"/>
      <c r="N69" s="3"/>
    </row>
    <row r="70" spans="1:14" ht="16.5" customHeight="1" x14ac:dyDescent="0.25">
      <c r="A70" s="28"/>
      <c r="B70" s="20"/>
      <c r="C70" s="20"/>
      <c r="F70" s="4"/>
      <c r="H70" s="4"/>
      <c r="J70" s="4"/>
      <c r="L70" s="4"/>
      <c r="N70" s="4"/>
    </row>
    <row r="71" spans="1:14" ht="16.5" customHeight="1" x14ac:dyDescent="0.25">
      <c r="A71" s="28"/>
      <c r="B71" s="20"/>
      <c r="C71" s="20"/>
      <c r="F71" s="4"/>
      <c r="H71" s="4"/>
      <c r="J71" s="4"/>
      <c r="L71" s="4"/>
      <c r="N71" s="4"/>
    </row>
    <row r="72" spans="1:14" ht="16.5" customHeight="1" x14ac:dyDescent="0.25">
      <c r="A72" s="140"/>
      <c r="B72" s="139"/>
      <c r="C72" s="139"/>
      <c r="F72" s="148" t="s">
        <v>2</v>
      </c>
      <c r="G72" s="148"/>
      <c r="H72" s="148"/>
      <c r="I72" s="148"/>
      <c r="J72" s="148"/>
      <c r="L72" s="148" t="s">
        <v>3</v>
      </c>
      <c r="M72" s="148"/>
      <c r="N72" s="148"/>
    </row>
    <row r="73" spans="1:14" ht="16.5" customHeight="1" x14ac:dyDescent="0.25">
      <c r="A73" s="140"/>
      <c r="B73" s="139"/>
      <c r="C73" s="139"/>
      <c r="F73" s="149" t="s">
        <v>4</v>
      </c>
      <c r="G73" s="149"/>
      <c r="H73" s="149"/>
      <c r="I73" s="149"/>
      <c r="J73" s="149"/>
      <c r="L73" s="149" t="s">
        <v>4</v>
      </c>
      <c r="M73" s="149"/>
      <c r="N73" s="149"/>
    </row>
    <row r="74" spans="1:14" ht="16.5" customHeight="1" x14ac:dyDescent="0.25">
      <c r="A74" s="20"/>
      <c r="B74" s="20"/>
      <c r="C74" s="20"/>
      <c r="F74" s="21"/>
      <c r="G74" s="144"/>
      <c r="H74" s="21" t="s">
        <v>149</v>
      </c>
      <c r="I74" s="144"/>
      <c r="J74" s="21" t="s">
        <v>149</v>
      </c>
      <c r="L74" s="21"/>
      <c r="M74" s="144"/>
      <c r="N74" s="21" t="s">
        <v>149</v>
      </c>
    </row>
    <row r="75" spans="1:14" ht="16.5" customHeight="1" x14ac:dyDescent="0.25">
      <c r="A75" s="20"/>
      <c r="B75" s="20"/>
      <c r="C75" s="20"/>
      <c r="F75" s="21" t="s">
        <v>5</v>
      </c>
      <c r="G75" s="144"/>
      <c r="H75" s="21" t="s">
        <v>6</v>
      </c>
      <c r="I75" s="144"/>
      <c r="J75" s="21" t="s">
        <v>6</v>
      </c>
      <c r="L75" s="21" t="s">
        <v>5</v>
      </c>
      <c r="M75" s="144"/>
      <c r="N75" s="21" t="s">
        <v>6</v>
      </c>
    </row>
    <row r="76" spans="1:14" ht="16.5" customHeight="1" x14ac:dyDescent="0.25">
      <c r="F76" s="21" t="s">
        <v>138</v>
      </c>
      <c r="G76" s="144"/>
      <c r="H76" s="21" t="s">
        <v>7</v>
      </c>
      <c r="I76" s="144"/>
      <c r="J76" s="21" t="s">
        <v>150</v>
      </c>
      <c r="L76" s="21" t="s">
        <v>138</v>
      </c>
      <c r="M76" s="144"/>
      <c r="N76" s="21" t="s">
        <v>7</v>
      </c>
    </row>
    <row r="77" spans="1:14" ht="16.5" customHeight="1" x14ac:dyDescent="0.25">
      <c r="F77" s="21" t="s">
        <v>144</v>
      </c>
      <c r="G77" s="144"/>
      <c r="H77" s="21" t="s">
        <v>8</v>
      </c>
      <c r="I77" s="144"/>
      <c r="J77" s="21" t="s">
        <v>8</v>
      </c>
      <c r="L77" s="21" t="s">
        <v>144</v>
      </c>
      <c r="M77" s="144"/>
      <c r="N77" s="21" t="s">
        <v>8</v>
      </c>
    </row>
    <row r="78" spans="1:14" ht="16.5" customHeight="1" x14ac:dyDescent="0.25">
      <c r="D78" s="22" t="s">
        <v>9</v>
      </c>
      <c r="F78" s="23" t="s">
        <v>10</v>
      </c>
      <c r="H78" s="23" t="s">
        <v>10</v>
      </c>
      <c r="J78" s="23" t="s">
        <v>10</v>
      </c>
      <c r="L78" s="23" t="s">
        <v>10</v>
      </c>
      <c r="N78" s="23" t="s">
        <v>10</v>
      </c>
    </row>
    <row r="79" spans="1:14" ht="16.5" customHeight="1" x14ac:dyDescent="0.25">
      <c r="A79" s="20"/>
      <c r="B79" s="20"/>
      <c r="C79" s="20"/>
      <c r="F79" s="2"/>
      <c r="H79" s="2"/>
      <c r="J79" s="2"/>
      <c r="L79" s="2"/>
      <c r="N79" s="2"/>
    </row>
    <row r="80" spans="1:14" ht="16.5" customHeight="1" x14ac:dyDescent="0.25">
      <c r="A80" s="13" t="s">
        <v>30</v>
      </c>
      <c r="F80" s="9"/>
      <c r="H80" s="9"/>
      <c r="J80" s="9"/>
      <c r="L80" s="9"/>
      <c r="N80" s="9"/>
    </row>
    <row r="81" spans="1:14" ht="16.5" customHeight="1" x14ac:dyDescent="0.25">
      <c r="D81" s="146"/>
      <c r="F81" s="9"/>
      <c r="H81" s="9"/>
      <c r="J81" s="9"/>
      <c r="L81" s="9"/>
      <c r="N81" s="9"/>
    </row>
    <row r="82" spans="1:14" ht="16.5" customHeight="1" x14ac:dyDescent="0.25">
      <c r="A82" s="13" t="s">
        <v>31</v>
      </c>
      <c r="D82" s="146"/>
      <c r="F82" s="9"/>
      <c r="H82" s="9"/>
      <c r="J82" s="9"/>
      <c r="L82" s="9"/>
      <c r="N82" s="9"/>
    </row>
    <row r="83" spans="1:14" ht="16.5" customHeight="1" x14ac:dyDescent="0.25">
      <c r="D83" s="146"/>
      <c r="F83" s="9"/>
      <c r="H83" s="9"/>
      <c r="J83" s="9"/>
      <c r="L83" s="9"/>
      <c r="N83" s="9"/>
    </row>
    <row r="84" spans="1:14" ht="16.5" customHeight="1" x14ac:dyDescent="0.25">
      <c r="A84" s="15" t="s">
        <v>32</v>
      </c>
      <c r="D84" s="145" t="s">
        <v>177</v>
      </c>
      <c r="F84" s="1">
        <v>24129183295</v>
      </c>
      <c r="H84" s="5">
        <v>23930442292</v>
      </c>
      <c r="J84" s="5">
        <v>25797368040</v>
      </c>
      <c r="L84" s="1">
        <v>0</v>
      </c>
      <c r="N84" s="5">
        <v>0</v>
      </c>
    </row>
    <row r="85" spans="1:14" ht="16.5" customHeight="1" x14ac:dyDescent="0.25">
      <c r="A85" s="15" t="s">
        <v>153</v>
      </c>
      <c r="D85" s="145" t="s">
        <v>176</v>
      </c>
      <c r="F85" s="1">
        <v>3498523</v>
      </c>
      <c r="H85" s="5">
        <v>2295</v>
      </c>
      <c r="J85" s="5">
        <v>4079100</v>
      </c>
      <c r="L85" s="1">
        <v>0</v>
      </c>
      <c r="N85" s="5">
        <v>0</v>
      </c>
    </row>
    <row r="86" spans="1:14" ht="16.5" customHeight="1" x14ac:dyDescent="0.25">
      <c r="A86" s="15" t="s">
        <v>33</v>
      </c>
      <c r="D86" s="145" t="s">
        <v>173</v>
      </c>
      <c r="F86" s="1">
        <v>999035866</v>
      </c>
      <c r="H86" s="5">
        <v>998868199</v>
      </c>
      <c r="J86" s="5">
        <v>998201165</v>
      </c>
      <c r="L86" s="1">
        <v>999035866</v>
      </c>
      <c r="N86" s="5">
        <v>998868199</v>
      </c>
    </row>
    <row r="87" spans="1:14" ht="16.5" customHeight="1" x14ac:dyDescent="0.25">
      <c r="A87" s="15" t="s">
        <v>154</v>
      </c>
      <c r="D87" s="145"/>
      <c r="F87" s="1">
        <v>0</v>
      </c>
      <c r="H87" s="5">
        <v>0</v>
      </c>
      <c r="J87" s="5">
        <v>0</v>
      </c>
      <c r="L87" s="5">
        <v>0</v>
      </c>
      <c r="N87" s="5">
        <v>0</v>
      </c>
    </row>
    <row r="88" spans="1:14" ht="16.5" customHeight="1" x14ac:dyDescent="0.25">
      <c r="A88" s="15" t="s">
        <v>34</v>
      </c>
      <c r="D88" s="145"/>
      <c r="F88" s="5">
        <v>482505539</v>
      </c>
      <c r="H88" s="5">
        <v>469193826</v>
      </c>
      <c r="J88" s="5">
        <v>502571272</v>
      </c>
      <c r="L88" s="5">
        <v>26119348</v>
      </c>
      <c r="N88" s="5">
        <v>25082948</v>
      </c>
    </row>
    <row r="89" spans="1:14" ht="16.5" customHeight="1" x14ac:dyDescent="0.25">
      <c r="A89" s="15" t="s">
        <v>35</v>
      </c>
      <c r="D89" s="145" t="s">
        <v>182</v>
      </c>
      <c r="F89" s="7">
        <v>1517764608</v>
      </c>
      <c r="H89" s="7">
        <v>1559519417</v>
      </c>
      <c r="J89" s="7">
        <v>1472571870</v>
      </c>
      <c r="L89" s="7">
        <v>59639840</v>
      </c>
      <c r="N89" s="7">
        <v>74803588</v>
      </c>
    </row>
    <row r="90" spans="1:14" ht="16.5" customHeight="1" x14ac:dyDescent="0.25">
      <c r="D90" s="145"/>
    </row>
    <row r="91" spans="1:14" ht="16.5" customHeight="1" x14ac:dyDescent="0.25">
      <c r="A91" s="13" t="s">
        <v>36</v>
      </c>
      <c r="D91" s="145"/>
      <c r="F91" s="7">
        <f>SUM(F84:F89)</f>
        <v>27131987831</v>
      </c>
      <c r="H91" s="7">
        <f>SUM(H84:H89)</f>
        <v>26958026029</v>
      </c>
      <c r="J91" s="7">
        <f>SUM(J84:J89)</f>
        <v>28774791447</v>
      </c>
      <c r="L91" s="7">
        <f>SUM(L84:L89)</f>
        <v>1084795054</v>
      </c>
      <c r="N91" s="7">
        <f>SUM(N84:N89)</f>
        <v>1098754735</v>
      </c>
    </row>
    <row r="130" spans="1:14" ht="9" customHeight="1" x14ac:dyDescent="0.25"/>
    <row r="131" spans="1:14" ht="22.2" customHeight="1" x14ac:dyDescent="0.25">
      <c r="A131" s="18" t="str">
        <f>+A66</f>
        <v>The accompanying notes form part of this interim financial information.</v>
      </c>
      <c r="B131" s="18"/>
      <c r="C131" s="18"/>
      <c r="D131" s="143"/>
      <c r="E131" s="18"/>
      <c r="F131" s="7"/>
      <c r="G131" s="19"/>
      <c r="H131" s="7"/>
      <c r="I131" s="19"/>
      <c r="J131" s="7"/>
      <c r="K131" s="18"/>
      <c r="L131" s="7"/>
      <c r="M131" s="19"/>
      <c r="N131" s="7"/>
    </row>
    <row r="132" spans="1:14" ht="16.5" customHeight="1" x14ac:dyDescent="0.25">
      <c r="A132" s="28" t="str">
        <f>A1</f>
        <v>Dhipaya Group Holdings Public Company Limited</v>
      </c>
      <c r="B132" s="28"/>
      <c r="C132" s="20"/>
      <c r="F132" s="2"/>
      <c r="H132" s="2"/>
      <c r="J132" s="2"/>
      <c r="L132" s="2"/>
      <c r="N132" s="2"/>
    </row>
    <row r="133" spans="1:14" ht="16.5" customHeight="1" x14ac:dyDescent="0.25">
      <c r="A133" s="140" t="s">
        <v>29</v>
      </c>
      <c r="B133" s="28"/>
      <c r="C133" s="20"/>
      <c r="F133" s="2"/>
      <c r="H133" s="2"/>
      <c r="J133" s="2"/>
      <c r="L133" s="2"/>
      <c r="N133" s="2"/>
    </row>
    <row r="134" spans="1:14" ht="16.5" customHeight="1" x14ac:dyDescent="0.25">
      <c r="A134" s="29" t="str">
        <f>+A3</f>
        <v>As at 31 March 2025</v>
      </c>
      <c r="B134" s="29"/>
      <c r="C134" s="30"/>
      <c r="D134" s="143"/>
      <c r="E134" s="18"/>
      <c r="F134" s="3"/>
      <c r="G134" s="19"/>
      <c r="H134" s="3"/>
      <c r="I134" s="19"/>
      <c r="J134" s="3"/>
      <c r="K134" s="18"/>
      <c r="L134" s="3"/>
      <c r="M134" s="19"/>
      <c r="N134" s="3"/>
    </row>
    <row r="135" spans="1:14" ht="16.5" customHeight="1" x14ac:dyDescent="0.25">
      <c r="A135" s="28"/>
      <c r="B135" s="28"/>
      <c r="C135" s="20"/>
      <c r="F135" s="4"/>
      <c r="H135" s="4"/>
      <c r="J135" s="4"/>
      <c r="L135" s="4"/>
      <c r="N135" s="4"/>
    </row>
    <row r="136" spans="1:14" ht="16.5" customHeight="1" x14ac:dyDescent="0.25">
      <c r="A136" s="28"/>
      <c r="B136" s="28"/>
      <c r="C136" s="20"/>
      <c r="F136" s="4"/>
      <c r="H136" s="4"/>
      <c r="J136" s="4"/>
      <c r="L136" s="4"/>
      <c r="N136" s="4"/>
    </row>
    <row r="137" spans="1:14" ht="16.5" customHeight="1" x14ac:dyDescent="0.25">
      <c r="A137" s="140"/>
      <c r="B137" s="139"/>
      <c r="C137" s="139"/>
      <c r="F137" s="148" t="s">
        <v>2</v>
      </c>
      <c r="G137" s="148"/>
      <c r="H137" s="148"/>
      <c r="I137" s="148"/>
      <c r="J137" s="148"/>
      <c r="L137" s="148" t="s">
        <v>3</v>
      </c>
      <c r="M137" s="148"/>
      <c r="N137" s="148"/>
    </row>
    <row r="138" spans="1:14" ht="16.5" customHeight="1" x14ac:dyDescent="0.25">
      <c r="A138" s="140"/>
      <c r="B138" s="139"/>
      <c r="C138" s="139"/>
      <c r="F138" s="149" t="s">
        <v>4</v>
      </c>
      <c r="G138" s="149"/>
      <c r="H138" s="149"/>
      <c r="I138" s="149"/>
      <c r="J138" s="149"/>
      <c r="L138" s="149" t="s">
        <v>4</v>
      </c>
      <c r="M138" s="149"/>
      <c r="N138" s="149"/>
    </row>
    <row r="139" spans="1:14" ht="16.5" customHeight="1" x14ac:dyDescent="0.25">
      <c r="A139" s="20"/>
      <c r="B139" s="20"/>
      <c r="C139" s="20"/>
      <c r="F139" s="21"/>
      <c r="G139" s="144"/>
      <c r="H139" s="21" t="s">
        <v>149</v>
      </c>
      <c r="I139" s="144"/>
      <c r="J139" s="21" t="s">
        <v>149</v>
      </c>
      <c r="L139" s="21"/>
      <c r="M139" s="144"/>
      <c r="N139" s="21" t="s">
        <v>149</v>
      </c>
    </row>
    <row r="140" spans="1:14" ht="16.5" customHeight="1" x14ac:dyDescent="0.25">
      <c r="A140" s="20"/>
      <c r="B140" s="20"/>
      <c r="C140" s="20"/>
      <c r="F140" s="21" t="s">
        <v>5</v>
      </c>
      <c r="G140" s="144"/>
      <c r="H140" s="21" t="s">
        <v>6</v>
      </c>
      <c r="I140" s="144"/>
      <c r="J140" s="21" t="s">
        <v>6</v>
      </c>
      <c r="L140" s="21" t="s">
        <v>5</v>
      </c>
      <c r="M140" s="144"/>
      <c r="N140" s="21" t="s">
        <v>6</v>
      </c>
    </row>
    <row r="141" spans="1:14" ht="16.5" customHeight="1" x14ac:dyDescent="0.25">
      <c r="F141" s="21" t="s">
        <v>138</v>
      </c>
      <c r="G141" s="144"/>
      <c r="H141" s="21" t="s">
        <v>7</v>
      </c>
      <c r="I141" s="144"/>
      <c r="J141" s="21" t="s">
        <v>150</v>
      </c>
      <c r="L141" s="21" t="s">
        <v>138</v>
      </c>
      <c r="M141" s="144"/>
      <c r="N141" s="21" t="s">
        <v>7</v>
      </c>
    </row>
    <row r="142" spans="1:14" ht="16.5" customHeight="1" x14ac:dyDescent="0.25">
      <c r="F142" s="21" t="s">
        <v>144</v>
      </c>
      <c r="G142" s="144"/>
      <c r="H142" s="21" t="s">
        <v>8</v>
      </c>
      <c r="I142" s="144"/>
      <c r="J142" s="21" t="s">
        <v>8</v>
      </c>
      <c r="L142" s="21" t="s">
        <v>144</v>
      </c>
      <c r="M142" s="144"/>
      <c r="N142" s="21" t="s">
        <v>8</v>
      </c>
    </row>
    <row r="143" spans="1:14" ht="16.5" customHeight="1" x14ac:dyDescent="0.25">
      <c r="D143" s="22" t="s">
        <v>61</v>
      </c>
      <c r="F143" s="23" t="s">
        <v>10</v>
      </c>
      <c r="H143" s="23" t="s">
        <v>10</v>
      </c>
      <c r="J143" s="23" t="s">
        <v>10</v>
      </c>
      <c r="L143" s="23" t="s">
        <v>10</v>
      </c>
      <c r="N143" s="23" t="s">
        <v>10</v>
      </c>
    </row>
    <row r="144" spans="1:14" ht="16.5" customHeight="1" x14ac:dyDescent="0.25">
      <c r="A144" s="20"/>
      <c r="B144" s="20"/>
      <c r="C144" s="20"/>
      <c r="F144" s="2"/>
      <c r="H144" s="2"/>
      <c r="J144" s="2"/>
      <c r="L144" s="2"/>
      <c r="N144" s="2"/>
    </row>
    <row r="145" spans="1:14" ht="16.5" customHeight="1" x14ac:dyDescent="0.25">
      <c r="A145" s="13" t="s">
        <v>37</v>
      </c>
    </row>
    <row r="146" spans="1:14" ht="16.5" customHeight="1" x14ac:dyDescent="0.25">
      <c r="A146" s="20"/>
      <c r="B146" s="20"/>
      <c r="C146" s="20"/>
      <c r="F146" s="2"/>
      <c r="H146" s="2"/>
      <c r="J146" s="2"/>
      <c r="L146" s="2"/>
      <c r="N146" s="2"/>
    </row>
    <row r="147" spans="1:14" ht="16.5" customHeight="1" x14ac:dyDescent="0.25">
      <c r="A147" s="140" t="s">
        <v>38</v>
      </c>
    </row>
    <row r="148" spans="1:14" ht="16.5" customHeight="1" x14ac:dyDescent="0.25">
      <c r="A148" s="20"/>
      <c r="B148" s="20"/>
      <c r="C148" s="20"/>
      <c r="F148" s="2"/>
      <c r="H148" s="2"/>
      <c r="J148" s="2"/>
      <c r="L148" s="2"/>
      <c r="N148" s="2"/>
    </row>
    <row r="149" spans="1:14" ht="16.5" customHeight="1" x14ac:dyDescent="0.25">
      <c r="A149" s="31" t="s">
        <v>39</v>
      </c>
      <c r="D149" s="145"/>
    </row>
    <row r="150" spans="1:14" ht="16.5" customHeight="1" x14ac:dyDescent="0.25">
      <c r="B150" s="15" t="s">
        <v>40</v>
      </c>
    </row>
    <row r="151" spans="1:14" ht="16.5" customHeight="1" x14ac:dyDescent="0.25">
      <c r="C151" s="15" t="s">
        <v>41</v>
      </c>
    </row>
    <row r="152" spans="1:14" ht="16.5" customHeight="1" thickBot="1" x14ac:dyDescent="0.3">
      <c r="C152" s="15" t="s">
        <v>131</v>
      </c>
      <c r="D152" s="147"/>
      <c r="F152" s="8">
        <v>600010000</v>
      </c>
      <c r="H152" s="8">
        <v>600010000</v>
      </c>
      <c r="J152" s="8">
        <v>600010000</v>
      </c>
      <c r="L152" s="8">
        <v>600010000</v>
      </c>
      <c r="N152" s="8">
        <v>600010000</v>
      </c>
    </row>
    <row r="153" spans="1:14" ht="16.5" customHeight="1" thickTop="1" x14ac:dyDescent="0.25">
      <c r="F153" s="6"/>
      <c r="H153" s="6"/>
      <c r="J153" s="6"/>
      <c r="L153" s="6"/>
      <c r="N153" s="6"/>
    </row>
    <row r="154" spans="1:14" ht="16.5" customHeight="1" x14ac:dyDescent="0.25">
      <c r="B154" s="15" t="s">
        <v>42</v>
      </c>
    </row>
    <row r="155" spans="1:14" ht="16.5" customHeight="1" x14ac:dyDescent="0.25">
      <c r="C155" s="15" t="s">
        <v>43</v>
      </c>
    </row>
    <row r="156" spans="1:14" ht="16.5" customHeight="1" x14ac:dyDescent="0.25">
      <c r="C156" s="15" t="s">
        <v>130</v>
      </c>
      <c r="D156" s="147"/>
      <c r="F156" s="5">
        <v>594292336</v>
      </c>
      <c r="H156" s="5">
        <v>594292336</v>
      </c>
      <c r="J156" s="5">
        <v>594292336</v>
      </c>
      <c r="L156" s="5">
        <v>594292336</v>
      </c>
      <c r="N156" s="5">
        <v>594292336</v>
      </c>
    </row>
    <row r="157" spans="1:14" ht="16.5" customHeight="1" x14ac:dyDescent="0.25">
      <c r="A157" s="15" t="s">
        <v>44</v>
      </c>
      <c r="D157" s="145"/>
      <c r="F157" s="5">
        <v>895385444</v>
      </c>
      <c r="H157" s="5">
        <v>895385444</v>
      </c>
      <c r="J157" s="5">
        <v>895385444</v>
      </c>
      <c r="L157" s="5">
        <v>8541105044</v>
      </c>
      <c r="N157" s="5">
        <v>8541105044</v>
      </c>
    </row>
    <row r="158" spans="1:14" ht="16.5" customHeight="1" x14ac:dyDescent="0.25">
      <c r="A158" s="15" t="s">
        <v>45</v>
      </c>
      <c r="D158" s="147"/>
      <c r="F158" s="5">
        <v>1354834.33</v>
      </c>
      <c r="H158" s="5">
        <v>1354834</v>
      </c>
      <c r="J158" s="5">
        <v>1354834</v>
      </c>
      <c r="L158" s="5">
        <v>0</v>
      </c>
      <c r="N158" s="5">
        <v>0</v>
      </c>
    </row>
    <row r="159" spans="1:14" ht="16.5" customHeight="1" x14ac:dyDescent="0.25">
      <c r="A159" s="15" t="s">
        <v>46</v>
      </c>
    </row>
    <row r="160" spans="1:14" ht="16.5" customHeight="1" x14ac:dyDescent="0.25">
      <c r="B160" s="15" t="s">
        <v>47</v>
      </c>
    </row>
    <row r="161" spans="1:14" ht="16.5" customHeight="1" x14ac:dyDescent="0.25">
      <c r="C161" s="15" t="s">
        <v>48</v>
      </c>
      <c r="F161" s="5">
        <v>123160397</v>
      </c>
      <c r="H161" s="5">
        <v>121473834</v>
      </c>
      <c r="J161" s="5">
        <v>119920324</v>
      </c>
      <c r="K161" s="16"/>
      <c r="L161" s="5">
        <v>59429234</v>
      </c>
      <c r="M161" s="15"/>
      <c r="N161" s="5">
        <v>59429234</v>
      </c>
    </row>
    <row r="162" spans="1:14" ht="16.5" customHeight="1" x14ac:dyDescent="0.25">
      <c r="C162" s="15" t="s">
        <v>49</v>
      </c>
      <c r="F162" s="5">
        <v>1368882388</v>
      </c>
      <c r="H162" s="5">
        <v>1289473447</v>
      </c>
      <c r="J162" s="5">
        <v>1197602141</v>
      </c>
      <c r="K162" s="16"/>
      <c r="L162" s="5">
        <v>0</v>
      </c>
      <c r="M162" s="15"/>
      <c r="N162" s="5">
        <v>0</v>
      </c>
    </row>
    <row r="163" spans="1:14" ht="16.5" customHeight="1" x14ac:dyDescent="0.25">
      <c r="B163" s="15" t="s">
        <v>50</v>
      </c>
      <c r="D163" s="145">
        <v>5</v>
      </c>
      <c r="F163" s="5">
        <v>8802453326</v>
      </c>
      <c r="H163" s="5">
        <v>8634405685</v>
      </c>
      <c r="J163" s="5">
        <v>8100733696</v>
      </c>
      <c r="K163" s="16"/>
      <c r="L163" s="5">
        <v>671067679</v>
      </c>
      <c r="M163" s="15"/>
      <c r="N163" s="5">
        <v>11835187</v>
      </c>
    </row>
    <row r="164" spans="1:14" ht="16.5" customHeight="1" x14ac:dyDescent="0.25">
      <c r="A164" s="15" t="s">
        <v>51</v>
      </c>
      <c r="D164" s="145">
        <v>5</v>
      </c>
      <c r="F164" s="7">
        <v>-3860592165</v>
      </c>
      <c r="H164" s="7">
        <v>-3493408334</v>
      </c>
      <c r="J164" s="7">
        <v>-3245056518</v>
      </c>
      <c r="K164" s="16"/>
      <c r="L164" s="7">
        <v>1573053</v>
      </c>
      <c r="M164" s="15"/>
      <c r="N164" s="7">
        <v>1573053</v>
      </c>
    </row>
    <row r="166" spans="1:14" ht="16.5" customHeight="1" x14ac:dyDescent="0.25">
      <c r="A166" s="26" t="s">
        <v>52</v>
      </c>
      <c r="B166" s="26"/>
      <c r="C166" s="26"/>
    </row>
    <row r="167" spans="1:14" ht="16.5" customHeight="1" x14ac:dyDescent="0.25">
      <c r="A167" s="26"/>
      <c r="B167" s="26" t="s">
        <v>53</v>
      </c>
      <c r="C167" s="26"/>
      <c r="F167" s="5">
        <f>SUM(F156:F164)</f>
        <v>7924936560.3299999</v>
      </c>
      <c r="H167" s="5">
        <f>SUM(H156:H164)</f>
        <v>8042977246</v>
      </c>
      <c r="J167" s="5">
        <f>SUM(J156:J164)</f>
        <v>7664232257</v>
      </c>
      <c r="L167" s="5">
        <f>SUM(L156:L164)</f>
        <v>9867467346</v>
      </c>
      <c r="N167" s="5">
        <f>SUM(N156:N164)</f>
        <v>9208234854</v>
      </c>
    </row>
    <row r="168" spans="1:14" ht="16.5" customHeight="1" x14ac:dyDescent="0.25">
      <c r="A168" s="15" t="s">
        <v>54</v>
      </c>
      <c r="D168" s="145">
        <v>5</v>
      </c>
      <c r="F168" s="7">
        <v>161386439</v>
      </c>
      <c r="G168" s="15"/>
      <c r="H168" s="10">
        <v>182586960</v>
      </c>
      <c r="I168" s="15"/>
      <c r="J168" s="10">
        <v>144871015</v>
      </c>
      <c r="K168" s="16"/>
      <c r="L168" s="7">
        <v>0</v>
      </c>
      <c r="M168" s="15"/>
      <c r="N168" s="10">
        <v>0</v>
      </c>
    </row>
    <row r="170" spans="1:14" ht="16.5" customHeight="1" x14ac:dyDescent="0.25">
      <c r="A170" s="140" t="s">
        <v>55</v>
      </c>
      <c r="F170" s="7">
        <f>SUM(F167:F168)</f>
        <v>8086322999.3299999</v>
      </c>
      <c r="H170" s="7">
        <f>SUM(H167:H168)</f>
        <v>8225564206</v>
      </c>
      <c r="J170" s="7">
        <f>SUM(J167:J168)</f>
        <v>7809103272</v>
      </c>
      <c r="L170" s="7">
        <f>SUM(L167:L168)</f>
        <v>9867467346</v>
      </c>
      <c r="N170" s="7">
        <f>SUM(N167:N168)</f>
        <v>9208234854</v>
      </c>
    </row>
    <row r="171" spans="1:14" ht="16.5" customHeight="1" x14ac:dyDescent="0.25">
      <c r="A171" s="31"/>
      <c r="F171" s="6"/>
      <c r="H171" s="6"/>
      <c r="J171" s="6"/>
      <c r="L171" s="6"/>
      <c r="N171" s="6"/>
    </row>
    <row r="172" spans="1:14" ht="16.5" customHeight="1" thickBot="1" x14ac:dyDescent="0.3">
      <c r="A172" s="140" t="s">
        <v>56</v>
      </c>
      <c r="F172" s="8">
        <f>F91+F170</f>
        <v>35218310830.330002</v>
      </c>
      <c r="H172" s="8">
        <f>+H91+H170</f>
        <v>35183590235</v>
      </c>
      <c r="J172" s="8">
        <f>+J91+J170</f>
        <v>36583894719</v>
      </c>
      <c r="L172" s="8">
        <f>L91+L170</f>
        <v>10952262400</v>
      </c>
      <c r="N172" s="8">
        <f>+N91+N170</f>
        <v>10306989589</v>
      </c>
    </row>
    <row r="173" spans="1:14" ht="16.5" customHeight="1" thickTop="1" x14ac:dyDescent="0.25">
      <c r="A173" s="140"/>
      <c r="F173" s="6"/>
      <c r="H173" s="6"/>
      <c r="J173" s="6"/>
      <c r="L173" s="6"/>
      <c r="N173" s="6"/>
    </row>
    <row r="174" spans="1:14" ht="16.5" customHeight="1" x14ac:dyDescent="0.25">
      <c r="A174" s="140"/>
      <c r="F174" s="6"/>
      <c r="H174" s="6"/>
      <c r="J174" s="6"/>
      <c r="L174" s="6"/>
      <c r="N174" s="6"/>
    </row>
    <row r="175" spans="1:14" ht="16.5" customHeight="1" x14ac:dyDescent="0.25">
      <c r="A175" s="140"/>
      <c r="F175" s="6"/>
      <c r="H175" s="6"/>
      <c r="J175" s="6"/>
      <c r="L175" s="6"/>
      <c r="N175" s="6"/>
    </row>
    <row r="176" spans="1:14" ht="16.5" customHeight="1" x14ac:dyDescent="0.25">
      <c r="A176" s="140"/>
      <c r="F176" s="6"/>
      <c r="H176" s="6"/>
      <c r="J176" s="6"/>
      <c r="L176" s="6"/>
      <c r="N176" s="6"/>
    </row>
    <row r="177" spans="1:14" ht="16.5" customHeight="1" x14ac:dyDescent="0.25">
      <c r="A177" s="140"/>
      <c r="F177" s="6"/>
      <c r="H177" s="6"/>
      <c r="J177" s="6"/>
      <c r="L177" s="6"/>
      <c r="N177" s="6"/>
    </row>
    <row r="178" spans="1:14" ht="16.5" customHeight="1" x14ac:dyDescent="0.25">
      <c r="A178" s="140"/>
      <c r="F178" s="6"/>
      <c r="H178" s="6"/>
      <c r="J178" s="6"/>
      <c r="L178" s="6"/>
      <c r="N178" s="6"/>
    </row>
    <row r="179" spans="1:14" ht="16.5" customHeight="1" x14ac:dyDescent="0.25">
      <c r="A179" s="140"/>
      <c r="F179" s="6"/>
      <c r="H179" s="6"/>
      <c r="J179" s="6"/>
      <c r="L179" s="6"/>
      <c r="N179" s="6"/>
    </row>
    <row r="180" spans="1:14" ht="16.5" customHeight="1" x14ac:dyDescent="0.25">
      <c r="A180" s="140"/>
      <c r="F180" s="6"/>
      <c r="H180" s="6"/>
      <c r="J180" s="6"/>
      <c r="L180" s="6"/>
      <c r="N180" s="6"/>
    </row>
    <row r="181" spans="1:14" ht="16.5" customHeight="1" x14ac:dyDescent="0.25">
      <c r="A181" s="140"/>
      <c r="F181" s="6"/>
      <c r="H181" s="6"/>
      <c r="J181" s="6"/>
      <c r="L181" s="6"/>
      <c r="N181" s="6"/>
    </row>
    <row r="182" spans="1:14" ht="16.5" customHeight="1" x14ac:dyDescent="0.25">
      <c r="A182" s="140"/>
      <c r="F182" s="6"/>
      <c r="H182" s="6"/>
      <c r="J182" s="6"/>
      <c r="L182" s="6"/>
      <c r="N182" s="6"/>
    </row>
    <row r="183" spans="1:14" ht="16.5" customHeight="1" x14ac:dyDescent="0.25">
      <c r="A183" s="140"/>
      <c r="F183" s="6"/>
      <c r="H183" s="6"/>
      <c r="J183" s="6"/>
      <c r="L183" s="6"/>
      <c r="N183" s="6"/>
    </row>
    <row r="184" spans="1:14" ht="16.5" customHeight="1" x14ac:dyDescent="0.25">
      <c r="A184" s="140"/>
      <c r="F184" s="6"/>
      <c r="H184" s="6"/>
      <c r="J184" s="6"/>
      <c r="L184" s="6"/>
      <c r="N184" s="6"/>
    </row>
    <row r="185" spans="1:14" ht="16.5" customHeight="1" x14ac:dyDescent="0.25">
      <c r="A185" s="140"/>
      <c r="F185" s="6"/>
      <c r="H185" s="6"/>
      <c r="J185" s="6"/>
      <c r="L185" s="6"/>
      <c r="N185" s="6"/>
    </row>
    <row r="186" spans="1:14" ht="16.5" customHeight="1" x14ac:dyDescent="0.25">
      <c r="A186" s="140"/>
      <c r="F186" s="6"/>
      <c r="H186" s="6"/>
      <c r="J186" s="6"/>
      <c r="L186" s="6"/>
      <c r="N186" s="6"/>
    </row>
    <row r="187" spans="1:14" ht="16.5" customHeight="1" x14ac:dyDescent="0.25">
      <c r="A187" s="140"/>
      <c r="F187" s="6"/>
      <c r="H187" s="6"/>
      <c r="J187" s="6"/>
      <c r="L187" s="6"/>
      <c r="N187" s="6"/>
    </row>
    <row r="188" spans="1:14" ht="16.5" customHeight="1" x14ac:dyDescent="0.25">
      <c r="A188" s="140"/>
      <c r="F188" s="6"/>
      <c r="H188" s="6"/>
      <c r="J188" s="6"/>
      <c r="L188" s="6"/>
      <c r="N188" s="6"/>
    </row>
    <row r="189" spans="1:14" ht="16.5" customHeight="1" x14ac:dyDescent="0.25">
      <c r="A189" s="140"/>
      <c r="F189" s="6"/>
      <c r="H189" s="6"/>
      <c r="J189" s="6"/>
      <c r="L189" s="6"/>
      <c r="N189" s="6"/>
    </row>
    <row r="190" spans="1:14" ht="16.5" customHeight="1" x14ac:dyDescent="0.25">
      <c r="A190" s="140"/>
      <c r="F190" s="6"/>
      <c r="H190" s="6"/>
      <c r="J190" s="6"/>
      <c r="L190" s="6"/>
      <c r="N190" s="6"/>
    </row>
    <row r="191" spans="1:14" ht="16.5" customHeight="1" x14ac:dyDescent="0.25">
      <c r="A191" s="140"/>
      <c r="F191" s="6"/>
      <c r="H191" s="6"/>
      <c r="J191" s="6"/>
      <c r="L191" s="6"/>
      <c r="N191" s="6"/>
    </row>
    <row r="192" spans="1:14" ht="16.5" customHeight="1" x14ac:dyDescent="0.25">
      <c r="A192" s="140"/>
      <c r="F192" s="6"/>
      <c r="H192" s="6"/>
      <c r="J192" s="6"/>
      <c r="L192" s="6"/>
      <c r="N192" s="6"/>
    </row>
    <row r="193" spans="1:14" ht="16.5" customHeight="1" x14ac:dyDescent="0.25">
      <c r="A193" s="140"/>
      <c r="F193" s="6"/>
      <c r="H193" s="6"/>
      <c r="J193" s="6"/>
      <c r="L193" s="6"/>
      <c r="N193" s="6"/>
    </row>
    <row r="194" spans="1:14" ht="16.5" customHeight="1" x14ac:dyDescent="0.25">
      <c r="A194" s="140"/>
      <c r="F194" s="6"/>
      <c r="H194" s="6"/>
      <c r="J194" s="6"/>
      <c r="L194" s="6"/>
      <c r="N194" s="6"/>
    </row>
    <row r="195" spans="1:14" ht="16.5" customHeight="1" x14ac:dyDescent="0.25">
      <c r="A195" s="140"/>
      <c r="F195" s="6"/>
      <c r="H195" s="6"/>
      <c r="J195" s="6"/>
      <c r="L195" s="6"/>
      <c r="N195" s="6"/>
    </row>
    <row r="196" spans="1:14" ht="16.5" customHeight="1" x14ac:dyDescent="0.25">
      <c r="A196" s="140"/>
      <c r="F196" s="6"/>
      <c r="H196" s="6"/>
      <c r="J196" s="6"/>
      <c r="L196" s="6"/>
      <c r="N196" s="6"/>
    </row>
    <row r="197" spans="1:14" ht="9" customHeight="1" x14ac:dyDescent="0.25">
      <c r="F197" s="6"/>
      <c r="H197" s="6"/>
      <c r="J197" s="6"/>
      <c r="L197" s="6"/>
      <c r="N197" s="6"/>
    </row>
    <row r="198" spans="1:14" ht="22.2" customHeight="1" x14ac:dyDescent="0.25">
      <c r="A198" s="18" t="str">
        <f>A131</f>
        <v>The accompanying notes form part of this interim financial information.</v>
      </c>
      <c r="B198" s="18"/>
      <c r="C198" s="18"/>
      <c r="D198" s="143"/>
      <c r="E198" s="18"/>
      <c r="F198" s="7"/>
      <c r="G198" s="19"/>
      <c r="H198" s="7"/>
      <c r="I198" s="19"/>
      <c r="J198" s="7"/>
      <c r="K198" s="18"/>
      <c r="L198" s="7"/>
      <c r="M198" s="19"/>
      <c r="N198" s="7"/>
    </row>
  </sheetData>
  <mergeCells count="12">
    <mergeCell ref="F73:J73"/>
    <mergeCell ref="L73:N73"/>
    <mergeCell ref="F137:J137"/>
    <mergeCell ref="L137:N137"/>
    <mergeCell ref="F138:J138"/>
    <mergeCell ref="L138:N138"/>
    <mergeCell ref="F6:J6"/>
    <mergeCell ref="F7:J7"/>
    <mergeCell ref="L6:N6"/>
    <mergeCell ref="L7:N7"/>
    <mergeCell ref="F72:J72"/>
    <mergeCell ref="L72:N72"/>
  </mergeCells>
  <pageMargins left="0.8" right="0.5" top="0.5" bottom="0.6" header="0.49" footer="0.4"/>
  <pageSetup paperSize="9" scale="66" firstPageNumber="2" orientation="portrait" useFirstPageNumber="1" horizontalDpi="1200" verticalDpi="1200" r:id="rId1"/>
  <headerFooter>
    <oddFooter>&amp;R&amp;"Arial,Regular"&amp;10&amp;P</oddFooter>
    <firstFooter>&amp;R2</firstFooter>
  </headerFooter>
  <rowBreaks count="2" manualBreakCount="2">
    <brk id="66" max="16383" man="1"/>
    <brk id="131" max="16383" man="1"/>
  </rowBreaks>
  <ignoredErrors>
    <ignoredError sqref="D21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7EB82-B454-408B-843F-37424AADB693}">
  <dimension ref="A1:M120"/>
  <sheetViews>
    <sheetView view="pageBreakPreview" zoomScale="85" zoomScaleNormal="70" zoomScaleSheetLayoutView="85" workbookViewId="0">
      <selection activeCell="L53" sqref="L53"/>
    </sheetView>
  </sheetViews>
  <sheetFormatPr defaultColWidth="9" defaultRowHeight="16.5" customHeight="1" x14ac:dyDescent="0.25"/>
  <cols>
    <col min="1" max="3" width="1.19921875" style="61" customWidth="1"/>
    <col min="4" max="4" width="43.5" style="61" customWidth="1"/>
    <col min="5" max="5" width="4.69921875" style="112" customWidth="1"/>
    <col min="6" max="6" width="0.59765625" style="61" customWidth="1"/>
    <col min="7" max="7" width="13.5" style="62" bestFit="1" customWidth="1"/>
    <col min="8" max="8" width="0.59765625" style="62" customWidth="1"/>
    <col min="9" max="9" width="13.5" style="62" bestFit="1" customWidth="1"/>
    <col min="10" max="10" width="0.59765625" style="61" customWidth="1"/>
    <col min="11" max="11" width="12.19921875" style="62" customWidth="1"/>
    <col min="12" max="12" width="0.59765625" style="62" customWidth="1"/>
    <col min="13" max="13" width="12.19921875" style="62" customWidth="1"/>
    <col min="14" max="16384" width="9" style="61"/>
  </cols>
  <sheetData>
    <row r="1" spans="1:13" ht="16.5" customHeight="1" x14ac:dyDescent="0.25">
      <c r="A1" s="13" t="s">
        <v>0</v>
      </c>
      <c r="B1" s="59"/>
      <c r="C1" s="59"/>
      <c r="D1" s="60"/>
      <c r="E1" s="60"/>
      <c r="F1" s="60"/>
      <c r="G1" s="105"/>
      <c r="H1" s="105"/>
      <c r="I1" s="105"/>
      <c r="J1" s="60"/>
      <c r="K1" s="105"/>
      <c r="L1" s="105"/>
      <c r="M1" s="105"/>
    </row>
    <row r="2" spans="1:13" ht="16.5" customHeight="1" x14ac:dyDescent="0.25">
      <c r="A2" s="17" t="s">
        <v>226</v>
      </c>
      <c r="B2" s="59"/>
      <c r="C2" s="59"/>
      <c r="D2" s="60"/>
      <c r="E2" s="60"/>
      <c r="F2" s="60"/>
      <c r="G2" s="105"/>
      <c r="H2" s="105"/>
      <c r="I2" s="105"/>
      <c r="J2" s="60"/>
      <c r="K2" s="105"/>
      <c r="L2" s="105"/>
      <c r="M2" s="105"/>
    </row>
    <row r="3" spans="1:13" ht="16.5" customHeight="1" x14ac:dyDescent="0.25">
      <c r="A3" s="106" t="s">
        <v>145</v>
      </c>
      <c r="B3" s="53"/>
      <c r="C3" s="53"/>
      <c r="D3" s="107"/>
      <c r="E3" s="107"/>
      <c r="F3" s="107"/>
      <c r="G3" s="108"/>
      <c r="H3" s="108"/>
      <c r="I3" s="108"/>
      <c r="J3" s="107"/>
      <c r="K3" s="108"/>
      <c r="L3" s="108"/>
      <c r="M3" s="108"/>
    </row>
    <row r="4" spans="1:13" ht="16.5" customHeight="1" x14ac:dyDescent="0.25">
      <c r="A4" s="13"/>
      <c r="B4" s="59"/>
      <c r="C4" s="59"/>
      <c r="D4" s="60"/>
      <c r="E4" s="60"/>
      <c r="F4" s="60"/>
      <c r="G4" s="105"/>
      <c r="H4" s="105"/>
      <c r="I4" s="105"/>
      <c r="J4" s="60"/>
      <c r="K4" s="105"/>
      <c r="L4" s="105"/>
      <c r="M4" s="105"/>
    </row>
    <row r="5" spans="1:13" ht="16.5" customHeight="1" x14ac:dyDescent="0.25">
      <c r="A5" s="13"/>
      <c r="B5" s="59"/>
      <c r="C5" s="59"/>
      <c r="D5" s="60"/>
      <c r="E5" s="60"/>
      <c r="F5" s="60"/>
      <c r="G5" s="105"/>
      <c r="H5" s="105"/>
      <c r="I5" s="105"/>
      <c r="J5" s="60"/>
      <c r="K5" s="105"/>
      <c r="L5" s="105"/>
      <c r="M5" s="105"/>
    </row>
    <row r="6" spans="1:13" ht="16.5" customHeight="1" x14ac:dyDescent="0.25">
      <c r="A6" s="13"/>
      <c r="B6" s="59"/>
      <c r="C6" s="59"/>
      <c r="D6" s="60"/>
      <c r="E6" s="60"/>
      <c r="F6" s="60"/>
      <c r="G6" s="148" t="s">
        <v>2</v>
      </c>
      <c r="H6" s="148"/>
      <c r="I6" s="148"/>
      <c r="J6" s="15"/>
      <c r="K6" s="148" t="s">
        <v>3</v>
      </c>
      <c r="L6" s="148"/>
      <c r="M6" s="148"/>
    </row>
    <row r="7" spans="1:13" ht="16.5" customHeight="1" x14ac:dyDescent="0.25">
      <c r="A7" s="13"/>
      <c r="B7" s="59"/>
      <c r="C7" s="59"/>
      <c r="D7" s="60"/>
      <c r="E7" s="60"/>
      <c r="F7" s="60"/>
      <c r="G7" s="149" t="s">
        <v>4</v>
      </c>
      <c r="H7" s="149"/>
      <c r="I7" s="149"/>
      <c r="J7" s="15"/>
      <c r="K7" s="149" t="s">
        <v>4</v>
      </c>
      <c r="L7" s="149"/>
      <c r="M7" s="149"/>
    </row>
    <row r="8" spans="1:13" ht="16.5" customHeight="1" x14ac:dyDescent="0.25">
      <c r="A8" s="13"/>
      <c r="B8" s="59"/>
      <c r="C8" s="59"/>
      <c r="D8" s="60"/>
      <c r="E8" s="60"/>
      <c r="F8" s="60"/>
      <c r="G8" s="25"/>
      <c r="H8" s="16"/>
      <c r="I8" s="25" t="s">
        <v>149</v>
      </c>
      <c r="J8" s="60"/>
      <c r="K8" s="25"/>
      <c r="M8" s="25"/>
    </row>
    <row r="9" spans="1:13" ht="16.5" customHeight="1" x14ac:dyDescent="0.25">
      <c r="A9" s="13"/>
      <c r="B9" s="59"/>
      <c r="C9" s="59"/>
      <c r="D9" s="60"/>
      <c r="E9" s="60"/>
      <c r="F9" s="60"/>
      <c r="G9" s="104" t="s">
        <v>225</v>
      </c>
      <c r="H9" s="16"/>
      <c r="I9" s="104" t="s">
        <v>225</v>
      </c>
      <c r="J9" s="60"/>
      <c r="K9" s="104" t="s">
        <v>225</v>
      </c>
      <c r="M9" s="104" t="s">
        <v>225</v>
      </c>
    </row>
    <row r="10" spans="1:13" ht="16.5" customHeight="1" x14ac:dyDescent="0.25">
      <c r="A10" s="63"/>
      <c r="B10" s="59"/>
      <c r="C10" s="59"/>
      <c r="D10" s="60"/>
      <c r="E10" s="60"/>
      <c r="F10" s="60"/>
      <c r="G10" s="21" t="s">
        <v>144</v>
      </c>
      <c r="H10" s="41"/>
      <c r="I10" s="21" t="s">
        <v>8</v>
      </c>
      <c r="J10" s="60"/>
      <c r="K10" s="21" t="s">
        <v>144</v>
      </c>
      <c r="L10" s="41"/>
      <c r="M10" s="21" t="s">
        <v>8</v>
      </c>
    </row>
    <row r="11" spans="1:13" ht="16.5" customHeight="1" x14ac:dyDescent="0.25">
      <c r="A11" s="63"/>
      <c r="B11" s="59"/>
      <c r="C11" s="59"/>
      <c r="D11" s="60"/>
      <c r="E11" s="22" t="s">
        <v>9</v>
      </c>
      <c r="F11" s="60"/>
      <c r="G11" s="23" t="s">
        <v>10</v>
      </c>
      <c r="H11" s="64"/>
      <c r="I11" s="23" t="s">
        <v>10</v>
      </c>
      <c r="J11" s="60"/>
      <c r="K11" s="23" t="s">
        <v>10</v>
      </c>
      <c r="L11" s="64"/>
      <c r="M11" s="23" t="s">
        <v>10</v>
      </c>
    </row>
    <row r="12" spans="1:13" ht="16.5" customHeight="1" x14ac:dyDescent="0.25">
      <c r="A12" s="109"/>
      <c r="B12" s="110"/>
      <c r="C12" s="110"/>
      <c r="D12" s="110"/>
      <c r="E12" s="111"/>
      <c r="F12" s="112"/>
      <c r="G12" s="113"/>
      <c r="H12" s="114"/>
      <c r="I12" s="113"/>
      <c r="J12" s="112"/>
      <c r="K12" s="113"/>
      <c r="L12" s="114"/>
      <c r="M12" s="113"/>
    </row>
    <row r="13" spans="1:13" ht="16.5" customHeight="1" x14ac:dyDescent="0.25">
      <c r="B13" s="61" t="s">
        <v>155</v>
      </c>
      <c r="C13" s="110"/>
      <c r="D13" s="110"/>
      <c r="E13" s="115">
        <v>21</v>
      </c>
      <c r="F13" s="112"/>
      <c r="G13" s="116">
        <v>8256621150</v>
      </c>
      <c r="H13" s="117"/>
      <c r="I13" s="116">
        <v>9157014325</v>
      </c>
      <c r="J13" s="112"/>
      <c r="K13" s="118">
        <v>0</v>
      </c>
      <c r="L13" s="118"/>
      <c r="M13" s="118">
        <v>0</v>
      </c>
    </row>
    <row r="14" spans="1:13" ht="16.5" customHeight="1" x14ac:dyDescent="0.25">
      <c r="B14" s="61" t="s">
        <v>156</v>
      </c>
      <c r="E14" s="115">
        <v>21</v>
      </c>
      <c r="F14" s="112"/>
      <c r="G14" s="116">
        <v>-6970621987</v>
      </c>
      <c r="H14" s="117"/>
      <c r="I14" s="116">
        <v>-5338920675</v>
      </c>
      <c r="J14" s="114"/>
      <c r="K14" s="118">
        <v>0</v>
      </c>
      <c r="L14" s="119"/>
      <c r="M14" s="118">
        <v>0</v>
      </c>
    </row>
    <row r="15" spans="1:13" ht="16.5" customHeight="1" x14ac:dyDescent="0.25">
      <c r="B15" s="61" t="s">
        <v>157</v>
      </c>
      <c r="E15" s="115">
        <v>21</v>
      </c>
      <c r="F15" s="112"/>
      <c r="G15" s="120">
        <v>-897190658</v>
      </c>
      <c r="H15" s="49"/>
      <c r="I15" s="120">
        <v>-3057357129</v>
      </c>
      <c r="J15" s="114"/>
      <c r="K15" s="120">
        <v>0</v>
      </c>
      <c r="L15" s="101"/>
      <c r="M15" s="120">
        <v>0</v>
      </c>
    </row>
    <row r="16" spans="1:13" ht="16.5" customHeight="1" x14ac:dyDescent="0.25">
      <c r="E16" s="115"/>
      <c r="F16" s="112"/>
      <c r="G16" s="118"/>
      <c r="H16" s="49"/>
      <c r="I16" s="118"/>
      <c r="J16" s="112"/>
      <c r="K16" s="118"/>
      <c r="L16" s="49"/>
      <c r="M16" s="118"/>
    </row>
    <row r="17" spans="1:13" ht="16.5" customHeight="1" x14ac:dyDescent="0.25">
      <c r="A17" s="109" t="s">
        <v>158</v>
      </c>
      <c r="E17" s="115"/>
      <c r="F17" s="112"/>
      <c r="G17" s="120">
        <f>SUM(G13:G15)</f>
        <v>388808505</v>
      </c>
      <c r="H17" s="49"/>
      <c r="I17" s="120">
        <f>SUM(I13:I15)</f>
        <v>760736521</v>
      </c>
      <c r="J17" s="112"/>
      <c r="K17" s="120">
        <f>SUM(K13:K15)</f>
        <v>0</v>
      </c>
      <c r="L17" s="49"/>
      <c r="M17" s="120">
        <f>SUM(M13:M15)</f>
        <v>0</v>
      </c>
    </row>
    <row r="18" spans="1:13" ht="16.5" customHeight="1" x14ac:dyDescent="0.25">
      <c r="B18" s="109"/>
      <c r="E18" s="115"/>
      <c r="F18" s="112"/>
      <c r="G18" s="118"/>
      <c r="H18" s="49"/>
      <c r="I18" s="118"/>
      <c r="J18" s="112"/>
      <c r="K18" s="118"/>
      <c r="L18" s="49"/>
      <c r="M18" s="118"/>
    </row>
    <row r="19" spans="1:13" ht="16.5" customHeight="1" x14ac:dyDescent="0.25">
      <c r="B19" s="121" t="s">
        <v>161</v>
      </c>
      <c r="E19" s="42">
        <v>23</v>
      </c>
      <c r="F19" s="112"/>
      <c r="G19" s="118">
        <v>215957604</v>
      </c>
      <c r="H19" s="49"/>
      <c r="I19" s="118">
        <v>211314515</v>
      </c>
      <c r="J19" s="112"/>
      <c r="K19" s="118">
        <v>683324735</v>
      </c>
      <c r="L19" s="49"/>
      <c r="M19" s="118">
        <v>677670217</v>
      </c>
    </row>
    <row r="20" spans="1:13" ht="16.5" customHeight="1" x14ac:dyDescent="0.25">
      <c r="B20" s="61" t="s">
        <v>159</v>
      </c>
      <c r="E20" s="42">
        <v>24</v>
      </c>
      <c r="F20" s="112"/>
      <c r="G20" s="118">
        <v>1632602</v>
      </c>
      <c r="H20" s="49"/>
      <c r="I20" s="118">
        <v>4125206</v>
      </c>
      <c r="J20" s="112"/>
      <c r="K20" s="118">
        <v>0</v>
      </c>
      <c r="L20" s="49"/>
      <c r="M20" s="118">
        <v>0</v>
      </c>
    </row>
    <row r="21" spans="1:13" ht="16.5" customHeight="1" x14ac:dyDescent="0.25">
      <c r="B21" s="61" t="s">
        <v>160</v>
      </c>
      <c r="E21" s="42">
        <v>25</v>
      </c>
      <c r="F21" s="112"/>
      <c r="G21" s="118">
        <v>-9517</v>
      </c>
      <c r="I21" s="118">
        <v>-384299</v>
      </c>
      <c r="J21" s="112"/>
      <c r="K21" s="118">
        <v>0</v>
      </c>
      <c r="M21" s="118">
        <v>0</v>
      </c>
    </row>
    <row r="22" spans="1:13" ht="16.5" customHeight="1" x14ac:dyDescent="0.25">
      <c r="B22" s="121" t="s">
        <v>228</v>
      </c>
      <c r="D22" s="122"/>
      <c r="E22" s="123">
        <v>26</v>
      </c>
      <c r="F22" s="112"/>
      <c r="G22" s="120">
        <v>645047</v>
      </c>
      <c r="H22" s="49"/>
      <c r="I22" s="120">
        <v>-217309</v>
      </c>
      <c r="J22" s="114"/>
      <c r="K22" s="120">
        <v>0</v>
      </c>
      <c r="L22" s="101"/>
      <c r="M22" s="120">
        <v>0</v>
      </c>
    </row>
    <row r="23" spans="1:13" ht="16.5" customHeight="1" x14ac:dyDescent="0.25">
      <c r="E23" s="115"/>
      <c r="F23" s="112"/>
      <c r="G23" s="118"/>
      <c r="H23" s="49"/>
      <c r="I23" s="118"/>
      <c r="J23" s="112"/>
      <c r="K23" s="118"/>
      <c r="L23" s="49"/>
      <c r="M23" s="118"/>
    </row>
    <row r="24" spans="1:13" ht="16.5" customHeight="1" x14ac:dyDescent="0.25">
      <c r="A24" s="109" t="s">
        <v>161</v>
      </c>
      <c r="E24" s="115"/>
      <c r="F24" s="112"/>
      <c r="G24" s="120">
        <f>SUM(G19:G22)</f>
        <v>218225736</v>
      </c>
      <c r="H24" s="49"/>
      <c r="I24" s="120">
        <f>SUM(I19:I22)</f>
        <v>214838113</v>
      </c>
      <c r="J24" s="112"/>
      <c r="K24" s="120">
        <f>SUM(K19:K22)</f>
        <v>683324735</v>
      </c>
      <c r="L24" s="49"/>
      <c r="M24" s="120">
        <f>SUM(M19:M22)</f>
        <v>677670217</v>
      </c>
    </row>
    <row r="25" spans="1:13" ht="16.5" customHeight="1" x14ac:dyDescent="0.25">
      <c r="E25" s="115"/>
      <c r="F25" s="112"/>
      <c r="G25" s="124"/>
      <c r="H25" s="49"/>
      <c r="I25" s="124"/>
      <c r="J25" s="114"/>
      <c r="K25" s="124"/>
      <c r="L25" s="101"/>
      <c r="M25" s="124"/>
    </row>
    <row r="26" spans="1:13" ht="16.5" customHeight="1" x14ac:dyDescent="0.25">
      <c r="B26" s="61" t="s">
        <v>162</v>
      </c>
      <c r="E26" s="115">
        <v>21</v>
      </c>
      <c r="F26" s="112"/>
      <c r="G26" s="124">
        <v>-163208219</v>
      </c>
      <c r="H26" s="49"/>
      <c r="I26" s="124">
        <v>-111139604</v>
      </c>
      <c r="J26" s="114"/>
      <c r="K26" s="124">
        <v>0</v>
      </c>
      <c r="L26" s="101"/>
      <c r="M26" s="124">
        <v>0</v>
      </c>
    </row>
    <row r="27" spans="1:13" ht="16.5" customHeight="1" x14ac:dyDescent="0.25">
      <c r="B27" s="61" t="s">
        <v>163</v>
      </c>
      <c r="E27" s="115">
        <v>21</v>
      </c>
      <c r="F27" s="112"/>
      <c r="G27" s="125">
        <v>122859745</v>
      </c>
      <c r="H27" s="49"/>
      <c r="I27" s="125">
        <v>65654538</v>
      </c>
      <c r="J27" s="114"/>
      <c r="K27" s="125">
        <v>0</v>
      </c>
      <c r="L27" s="101"/>
      <c r="M27" s="125">
        <v>0</v>
      </c>
    </row>
    <row r="28" spans="1:13" ht="16.5" customHeight="1" x14ac:dyDescent="0.25">
      <c r="E28" s="115"/>
      <c r="F28" s="112"/>
      <c r="G28" s="124"/>
      <c r="H28" s="49"/>
      <c r="I28" s="124"/>
      <c r="J28" s="114"/>
      <c r="K28" s="124"/>
      <c r="L28" s="101"/>
      <c r="M28" s="124"/>
    </row>
    <row r="29" spans="1:13" ht="16.5" customHeight="1" x14ac:dyDescent="0.25">
      <c r="A29" s="109" t="s">
        <v>164</v>
      </c>
      <c r="E29" s="115"/>
      <c r="F29" s="112"/>
      <c r="G29" s="50">
        <f>SUM(G26:G27)</f>
        <v>-40348474</v>
      </c>
      <c r="H29" s="65"/>
      <c r="I29" s="50">
        <f>SUM(I26:I27)</f>
        <v>-45485066</v>
      </c>
      <c r="J29" s="112"/>
      <c r="K29" s="50">
        <f>SUM(K26:K27)</f>
        <v>0</v>
      </c>
      <c r="L29" s="65"/>
      <c r="M29" s="50">
        <f>SUM(M26:M27)</f>
        <v>0</v>
      </c>
    </row>
    <row r="30" spans="1:13" ht="16.5" customHeight="1" x14ac:dyDescent="0.25">
      <c r="E30" s="115"/>
      <c r="F30" s="112"/>
      <c r="G30" s="118"/>
      <c r="H30" s="49"/>
      <c r="I30" s="118"/>
      <c r="J30" s="112"/>
      <c r="K30" s="118"/>
      <c r="L30" s="49"/>
      <c r="M30" s="118"/>
    </row>
    <row r="31" spans="1:13" ht="16.5" customHeight="1" x14ac:dyDescent="0.25">
      <c r="A31" s="109" t="s">
        <v>165</v>
      </c>
      <c r="E31" s="115"/>
      <c r="F31" s="112"/>
      <c r="G31" s="50">
        <f>SUM(G24,G29)</f>
        <v>177877262</v>
      </c>
      <c r="H31" s="65"/>
      <c r="I31" s="50">
        <f>SUM(I24,I29)</f>
        <v>169353047</v>
      </c>
      <c r="J31" s="112"/>
      <c r="K31" s="50">
        <f>SUM(K24,K29)</f>
        <v>683324735</v>
      </c>
      <c r="L31" s="65"/>
      <c r="M31" s="50">
        <f>SUM(M24,M29)</f>
        <v>677670217</v>
      </c>
    </row>
    <row r="32" spans="1:13" ht="16.5" customHeight="1" x14ac:dyDescent="0.25">
      <c r="A32" s="109"/>
      <c r="E32" s="115"/>
      <c r="F32" s="112"/>
      <c r="G32" s="49"/>
      <c r="H32" s="65"/>
      <c r="I32" s="49"/>
      <c r="J32" s="112"/>
      <c r="K32" s="49"/>
      <c r="L32" s="65"/>
      <c r="M32" s="49"/>
    </row>
    <row r="33" spans="1:13" ht="16.5" customHeight="1" x14ac:dyDescent="0.25">
      <c r="B33" s="61" t="s">
        <v>59</v>
      </c>
      <c r="E33" s="115"/>
      <c r="F33" s="112"/>
      <c r="G33" s="49">
        <v>-8649860</v>
      </c>
      <c r="H33" s="65"/>
      <c r="I33" s="49">
        <v>-8740119</v>
      </c>
      <c r="J33" s="114"/>
      <c r="K33" s="49">
        <v>-8649860</v>
      </c>
      <c r="L33" s="66"/>
      <c r="M33" s="49">
        <v>-8740119</v>
      </c>
    </row>
    <row r="34" spans="1:13" ht="16.5" customHeight="1" x14ac:dyDescent="0.25">
      <c r="B34" s="61" t="s">
        <v>166</v>
      </c>
      <c r="E34" s="115"/>
      <c r="F34" s="112"/>
      <c r="G34" s="49">
        <v>-10236527</v>
      </c>
      <c r="H34" s="65"/>
      <c r="I34" s="49">
        <v>-7376328</v>
      </c>
      <c r="J34" s="114"/>
      <c r="K34" s="49">
        <v>-31449290</v>
      </c>
      <c r="L34" s="66"/>
      <c r="M34" s="49">
        <v>0</v>
      </c>
    </row>
    <row r="35" spans="1:13" ht="16.5" customHeight="1" x14ac:dyDescent="0.25">
      <c r="B35" s="61" t="s">
        <v>60</v>
      </c>
      <c r="E35" s="115">
        <v>22</v>
      </c>
      <c r="F35" s="112"/>
      <c r="G35" s="49">
        <v>-246688768</v>
      </c>
      <c r="H35" s="65"/>
      <c r="I35" s="49">
        <v>-299523394</v>
      </c>
      <c r="J35" s="114"/>
      <c r="K35" s="49">
        <v>-24273599</v>
      </c>
      <c r="L35" s="66"/>
      <c r="M35" s="49">
        <v>-21960268</v>
      </c>
    </row>
    <row r="36" spans="1:13" ht="16.5" customHeight="1" x14ac:dyDescent="0.25">
      <c r="B36" s="61" t="s">
        <v>167</v>
      </c>
      <c r="E36" s="123">
        <v>12.1</v>
      </c>
      <c r="F36" s="112"/>
      <c r="G36" s="49">
        <v>12602596</v>
      </c>
      <c r="H36" s="65"/>
      <c r="I36" s="49">
        <v>11417072</v>
      </c>
      <c r="J36" s="114"/>
      <c r="K36" s="49">
        <v>0</v>
      </c>
      <c r="L36" s="66"/>
      <c r="M36" s="49">
        <v>0</v>
      </c>
    </row>
    <row r="37" spans="1:13" ht="16.5" customHeight="1" x14ac:dyDescent="0.25">
      <c r="B37" s="61" t="s">
        <v>57</v>
      </c>
      <c r="E37" s="115"/>
      <c r="F37" s="112"/>
      <c r="G37" s="49">
        <v>7981310</v>
      </c>
      <c r="H37" s="65"/>
      <c r="I37" s="49">
        <v>11325527</v>
      </c>
      <c r="J37" s="114"/>
      <c r="K37" s="49">
        <v>40280506</v>
      </c>
      <c r="L37" s="66"/>
      <c r="M37" s="49">
        <v>2722821</v>
      </c>
    </row>
    <row r="38" spans="1:13" ht="16.5" customHeight="1" x14ac:dyDescent="0.25">
      <c r="B38" s="61" t="s">
        <v>58</v>
      </c>
      <c r="E38" s="115"/>
      <c r="F38" s="112"/>
      <c r="G38" s="126">
        <v>42124690</v>
      </c>
      <c r="H38" s="127"/>
      <c r="I38" s="126">
        <v>28484403</v>
      </c>
      <c r="J38" s="114"/>
      <c r="K38" s="126">
        <v>0</v>
      </c>
      <c r="L38" s="119"/>
      <c r="M38" s="126">
        <v>30</v>
      </c>
    </row>
    <row r="39" spans="1:13" ht="16.5" customHeight="1" x14ac:dyDescent="0.25">
      <c r="E39" s="128"/>
      <c r="F39" s="112"/>
      <c r="G39" s="118"/>
      <c r="H39" s="49"/>
      <c r="I39" s="118"/>
      <c r="J39" s="112"/>
      <c r="K39" s="118"/>
      <c r="L39" s="49"/>
      <c r="M39" s="118"/>
    </row>
    <row r="40" spans="1:13" ht="16.5" customHeight="1" x14ac:dyDescent="0.25">
      <c r="A40" s="109" t="s">
        <v>133</v>
      </c>
      <c r="D40" s="67"/>
      <c r="E40" s="68"/>
      <c r="F40" s="59"/>
      <c r="G40" s="49">
        <f>SUM(G17,G31,G33:G38)</f>
        <v>363819208</v>
      </c>
      <c r="H40" s="118"/>
      <c r="I40" s="49">
        <f>SUM(I17,I31,I33:I38)</f>
        <v>665676729</v>
      </c>
      <c r="J40" s="59"/>
      <c r="K40" s="49">
        <f>SUM(K17,K31,K33:K38)</f>
        <v>659232492</v>
      </c>
      <c r="L40" s="118"/>
      <c r="M40" s="49">
        <f>SUM(M17,M31,M33:M38)</f>
        <v>649692681</v>
      </c>
    </row>
    <row r="41" spans="1:13" s="67" customFormat="1" ht="16.5" customHeight="1" x14ac:dyDescent="0.25">
      <c r="A41" s="61" t="s">
        <v>68</v>
      </c>
      <c r="B41" s="61"/>
      <c r="C41" s="61"/>
      <c r="E41" s="115">
        <v>27</v>
      </c>
      <c r="F41" s="59"/>
      <c r="G41" s="125">
        <v>-77137681</v>
      </c>
      <c r="H41" s="65"/>
      <c r="I41" s="125">
        <v>-144402527</v>
      </c>
      <c r="J41" s="129"/>
      <c r="K41" s="125">
        <v>0</v>
      </c>
      <c r="L41" s="66"/>
      <c r="M41" s="125">
        <v>0</v>
      </c>
    </row>
    <row r="42" spans="1:13" s="67" customFormat="1" ht="16.5" customHeight="1" x14ac:dyDescent="0.25">
      <c r="A42" s="61"/>
      <c r="B42" s="61"/>
      <c r="C42" s="61"/>
      <c r="F42" s="59"/>
      <c r="G42" s="127"/>
      <c r="H42" s="65"/>
      <c r="I42" s="127"/>
      <c r="J42" s="59"/>
      <c r="K42" s="127"/>
      <c r="L42" s="65"/>
      <c r="M42" s="127"/>
    </row>
    <row r="43" spans="1:13" s="67" customFormat="1" ht="16.5" customHeight="1" x14ac:dyDescent="0.25">
      <c r="A43" s="109" t="s">
        <v>120</v>
      </c>
      <c r="B43" s="61"/>
      <c r="C43" s="61"/>
      <c r="E43" s="68"/>
      <c r="F43" s="59"/>
      <c r="G43" s="50">
        <f>SUM(G40:G41)</f>
        <v>286681527</v>
      </c>
      <c r="H43" s="118"/>
      <c r="I43" s="50">
        <f>SUM(I40:I41)</f>
        <v>521274202</v>
      </c>
      <c r="J43" s="59"/>
      <c r="K43" s="50">
        <f>SUM(K40:K41)</f>
        <v>659232492</v>
      </c>
      <c r="L43" s="118"/>
      <c r="M43" s="50">
        <f>SUM(M40:M41)</f>
        <v>649692681</v>
      </c>
    </row>
    <row r="44" spans="1:13" s="67" customFormat="1" ht="16.5" customHeight="1" x14ac:dyDescent="0.25">
      <c r="A44" s="109"/>
      <c r="B44" s="61"/>
      <c r="C44" s="61"/>
      <c r="E44" s="68"/>
      <c r="F44" s="59"/>
      <c r="G44" s="49"/>
      <c r="H44" s="118"/>
      <c r="I44" s="49"/>
      <c r="J44" s="59"/>
      <c r="K44" s="49"/>
      <c r="L44" s="118"/>
      <c r="M44" s="49"/>
    </row>
    <row r="45" spans="1:13" s="67" customFormat="1" ht="16.5" customHeight="1" x14ac:dyDescent="0.25">
      <c r="A45" s="109"/>
      <c r="B45" s="61"/>
      <c r="C45" s="61"/>
      <c r="E45" s="68"/>
      <c r="F45" s="59"/>
      <c r="G45" s="49"/>
      <c r="H45" s="118"/>
      <c r="I45" s="49"/>
      <c r="J45" s="59"/>
      <c r="K45" s="49"/>
      <c r="L45" s="118"/>
      <c r="M45" s="49"/>
    </row>
    <row r="46" spans="1:13" s="67" customFormat="1" ht="16.5" customHeight="1" x14ac:dyDescent="0.25">
      <c r="A46" s="109"/>
      <c r="B46" s="61"/>
      <c r="C46" s="61"/>
      <c r="E46" s="68"/>
      <c r="F46" s="59"/>
      <c r="G46" s="49"/>
      <c r="H46" s="118"/>
      <c r="I46" s="49"/>
      <c r="J46" s="59"/>
      <c r="K46" s="49"/>
      <c r="L46" s="118"/>
      <c r="M46" s="49"/>
    </row>
    <row r="47" spans="1:13" s="67" customFormat="1" ht="16.5" customHeight="1" x14ac:dyDescent="0.25">
      <c r="A47" s="109"/>
      <c r="B47" s="61"/>
      <c r="C47" s="61"/>
      <c r="E47" s="68"/>
      <c r="F47" s="59"/>
      <c r="G47" s="49"/>
      <c r="H47" s="118"/>
      <c r="I47" s="49"/>
      <c r="J47" s="59"/>
      <c r="K47" s="49"/>
      <c r="L47" s="118"/>
      <c r="M47" s="49"/>
    </row>
    <row r="48" spans="1:13" s="67" customFormat="1" ht="16.5" customHeight="1" x14ac:dyDescent="0.25">
      <c r="A48" s="109"/>
      <c r="B48" s="61"/>
      <c r="C48" s="61"/>
      <c r="E48" s="68"/>
      <c r="F48" s="59"/>
      <c r="G48" s="49"/>
      <c r="H48" s="118"/>
      <c r="I48" s="49"/>
      <c r="J48" s="59"/>
      <c r="K48" s="49"/>
      <c r="L48" s="118"/>
      <c r="M48" s="49"/>
    </row>
    <row r="49" spans="1:13" s="67" customFormat="1" ht="16.5" customHeight="1" x14ac:dyDescent="0.25">
      <c r="A49" s="109"/>
      <c r="B49" s="61"/>
      <c r="C49" s="61"/>
      <c r="E49" s="68"/>
      <c r="F49" s="59"/>
      <c r="G49" s="49"/>
      <c r="H49" s="118"/>
      <c r="I49" s="49"/>
      <c r="J49" s="59"/>
      <c r="K49" s="49"/>
      <c r="L49" s="118"/>
      <c r="M49" s="49"/>
    </row>
    <row r="50" spans="1:13" s="67" customFormat="1" ht="16.5" customHeight="1" x14ac:dyDescent="0.25">
      <c r="A50" s="109"/>
      <c r="B50" s="61"/>
      <c r="C50" s="61"/>
      <c r="E50" s="68"/>
      <c r="F50" s="59"/>
      <c r="G50" s="49"/>
      <c r="H50" s="118"/>
      <c r="I50" s="49"/>
      <c r="J50" s="59"/>
      <c r="K50" s="49"/>
      <c r="L50" s="118"/>
      <c r="M50" s="49"/>
    </row>
    <row r="51" spans="1:13" s="67" customFormat="1" ht="16.5" customHeight="1" x14ac:dyDescent="0.25">
      <c r="A51" s="109"/>
      <c r="B51" s="61"/>
      <c r="C51" s="61"/>
      <c r="E51" s="68"/>
      <c r="F51" s="59"/>
      <c r="G51" s="49"/>
      <c r="H51" s="118"/>
      <c r="I51" s="49"/>
      <c r="J51" s="59"/>
      <c r="K51" s="49"/>
      <c r="L51" s="118"/>
      <c r="M51" s="49"/>
    </row>
    <row r="52" spans="1:13" s="67" customFormat="1" ht="16.5" customHeight="1" x14ac:dyDescent="0.25">
      <c r="A52" s="109"/>
      <c r="B52" s="61"/>
      <c r="C52" s="61"/>
      <c r="E52" s="68"/>
      <c r="F52" s="59"/>
      <c r="G52" s="49"/>
      <c r="H52" s="118"/>
      <c r="I52" s="49"/>
      <c r="J52" s="59"/>
      <c r="K52" s="49"/>
      <c r="L52" s="118"/>
      <c r="M52" s="49"/>
    </row>
    <row r="53" spans="1:13" s="67" customFormat="1" ht="16.5" customHeight="1" x14ac:dyDescent="0.25">
      <c r="A53" s="109"/>
      <c r="B53" s="61"/>
      <c r="C53" s="61"/>
      <c r="E53" s="68"/>
      <c r="F53" s="59"/>
      <c r="G53" s="49"/>
      <c r="H53" s="118"/>
      <c r="I53" s="49"/>
      <c r="J53" s="59"/>
      <c r="K53" s="49"/>
      <c r="L53" s="118"/>
      <c r="M53" s="49"/>
    </row>
    <row r="54" spans="1:13" s="67" customFormat="1" ht="16.5" customHeight="1" x14ac:dyDescent="0.25">
      <c r="A54" s="109"/>
      <c r="B54" s="61"/>
      <c r="C54" s="61"/>
      <c r="E54" s="68"/>
      <c r="F54" s="59"/>
      <c r="G54" s="49"/>
      <c r="H54" s="118"/>
      <c r="I54" s="49"/>
      <c r="J54" s="59"/>
      <c r="K54" s="49"/>
      <c r="L54" s="118"/>
      <c r="M54" s="49"/>
    </row>
    <row r="55" spans="1:13" s="67" customFormat="1" ht="16.5" customHeight="1" x14ac:dyDescent="0.25">
      <c r="A55" s="109"/>
      <c r="B55" s="61"/>
      <c r="C55" s="61"/>
      <c r="E55" s="68"/>
      <c r="F55" s="59"/>
      <c r="G55" s="49"/>
      <c r="H55" s="118"/>
      <c r="I55" s="49"/>
      <c r="J55" s="59"/>
      <c r="K55" s="49"/>
      <c r="L55" s="118"/>
      <c r="M55" s="49"/>
    </row>
    <row r="56" spans="1:13" s="67" customFormat="1" ht="16.5" customHeight="1" x14ac:dyDescent="0.25">
      <c r="A56" s="109"/>
      <c r="B56" s="61"/>
      <c r="C56" s="61"/>
      <c r="E56" s="68"/>
      <c r="F56" s="59"/>
      <c r="G56" s="49"/>
      <c r="H56" s="118"/>
      <c r="I56" s="49"/>
      <c r="J56" s="59"/>
      <c r="K56" s="49"/>
      <c r="L56" s="118"/>
      <c r="M56" s="49"/>
    </row>
    <row r="57" spans="1:13" s="67" customFormat="1" ht="16.5" customHeight="1" x14ac:dyDescent="0.25">
      <c r="A57" s="109"/>
      <c r="B57" s="61"/>
      <c r="C57" s="61"/>
      <c r="E57" s="68"/>
      <c r="F57" s="59"/>
      <c r="G57" s="49"/>
      <c r="H57" s="118"/>
      <c r="I57" s="49"/>
      <c r="J57" s="59"/>
      <c r="K57" s="49"/>
      <c r="L57" s="118"/>
      <c r="M57" s="49"/>
    </row>
    <row r="58" spans="1:13" s="67" customFormat="1" ht="6.75" customHeight="1" x14ac:dyDescent="0.25">
      <c r="A58" s="109"/>
      <c r="B58" s="61"/>
      <c r="C58" s="61"/>
      <c r="E58" s="68"/>
      <c r="F58" s="59"/>
      <c r="G58" s="49"/>
      <c r="H58" s="118"/>
      <c r="I58" s="49"/>
      <c r="J58" s="59"/>
      <c r="K58" s="49"/>
      <c r="L58" s="118"/>
      <c r="M58" s="49"/>
    </row>
    <row r="59" spans="1:13" s="67" customFormat="1" ht="22.2" customHeight="1" x14ac:dyDescent="0.25">
      <c r="A59" s="130" t="str">
        <f>+'[1]BS 2-4'!A51</f>
        <v>The accompanying notes form part of this interim financial information.</v>
      </c>
      <c r="B59" s="130"/>
      <c r="C59" s="130"/>
      <c r="D59" s="70"/>
      <c r="E59" s="71"/>
      <c r="F59" s="53"/>
      <c r="G59" s="50"/>
      <c r="H59" s="120"/>
      <c r="I59" s="50"/>
      <c r="J59" s="53"/>
      <c r="K59" s="50"/>
      <c r="L59" s="120"/>
      <c r="M59" s="50"/>
    </row>
    <row r="60" spans="1:13" s="67" customFormat="1" ht="16.5" customHeight="1" x14ac:dyDescent="0.25">
      <c r="A60" s="109" t="str">
        <f>+A1</f>
        <v>Dhipaya Group Holdings Public Company Limited</v>
      </c>
      <c r="B60" s="109"/>
      <c r="C60" s="109"/>
      <c r="E60" s="72"/>
      <c r="F60" s="59"/>
      <c r="G60" s="49"/>
      <c r="H60" s="118"/>
      <c r="I60" s="49"/>
      <c r="J60" s="59"/>
      <c r="K60" s="49"/>
      <c r="L60" s="118"/>
      <c r="M60" s="49"/>
    </row>
    <row r="61" spans="1:13" s="67" customFormat="1" ht="16.5" customHeight="1" x14ac:dyDescent="0.25">
      <c r="A61" s="109" t="s">
        <v>227</v>
      </c>
      <c r="B61" s="109"/>
      <c r="C61" s="109"/>
      <c r="E61" s="72"/>
      <c r="F61" s="59"/>
      <c r="G61" s="49"/>
      <c r="H61" s="118"/>
      <c r="I61" s="49"/>
      <c r="J61" s="59"/>
      <c r="K61" s="49"/>
      <c r="L61" s="118"/>
      <c r="M61" s="49"/>
    </row>
    <row r="62" spans="1:13" s="67" customFormat="1" ht="16.5" customHeight="1" x14ac:dyDescent="0.25">
      <c r="A62" s="131" t="str">
        <f>+A3</f>
        <v>For the three-month period ended 31 March 2025</v>
      </c>
      <c r="B62" s="131"/>
      <c r="C62" s="131"/>
      <c r="D62" s="70"/>
      <c r="E62" s="71"/>
      <c r="F62" s="53"/>
      <c r="G62" s="50"/>
      <c r="H62" s="120"/>
      <c r="I62" s="50"/>
      <c r="J62" s="53"/>
      <c r="K62" s="50"/>
      <c r="L62" s="120"/>
      <c r="M62" s="50"/>
    </row>
    <row r="63" spans="1:13" s="67" customFormat="1" ht="16.5" customHeight="1" x14ac:dyDescent="0.25">
      <c r="A63" s="109"/>
      <c r="B63" s="109"/>
      <c r="C63" s="109"/>
      <c r="E63" s="72"/>
      <c r="F63" s="59"/>
      <c r="G63" s="49"/>
      <c r="H63" s="118"/>
      <c r="I63" s="49"/>
      <c r="J63" s="59"/>
      <c r="K63" s="49"/>
      <c r="L63" s="118"/>
      <c r="M63" s="49"/>
    </row>
    <row r="64" spans="1:13" s="67" customFormat="1" ht="16.5" customHeight="1" x14ac:dyDescent="0.25">
      <c r="A64" s="109"/>
      <c r="B64" s="109"/>
      <c r="C64" s="109"/>
      <c r="E64" s="72"/>
      <c r="F64" s="59"/>
      <c r="G64" s="49"/>
      <c r="H64" s="118"/>
      <c r="I64" s="49"/>
      <c r="J64" s="59"/>
      <c r="K64" s="49"/>
      <c r="L64" s="118"/>
      <c r="M64" s="49"/>
    </row>
    <row r="65" spans="1:13" ht="16.5" customHeight="1" x14ac:dyDescent="0.25">
      <c r="A65" s="13"/>
      <c r="B65" s="59"/>
      <c r="C65" s="59"/>
      <c r="D65" s="60"/>
      <c r="E65" s="60"/>
      <c r="F65" s="60"/>
      <c r="G65" s="148" t="s">
        <v>2</v>
      </c>
      <c r="H65" s="148"/>
      <c r="I65" s="148"/>
      <c r="J65" s="15"/>
      <c r="K65" s="148" t="s">
        <v>3</v>
      </c>
      <c r="L65" s="148"/>
      <c r="M65" s="148"/>
    </row>
    <row r="66" spans="1:13" ht="16.5" customHeight="1" x14ac:dyDescent="0.25">
      <c r="A66" s="13"/>
      <c r="B66" s="59"/>
      <c r="C66" s="59"/>
      <c r="D66" s="60"/>
      <c r="E66" s="60"/>
      <c r="F66" s="60"/>
      <c r="G66" s="149" t="s">
        <v>4</v>
      </c>
      <c r="H66" s="149"/>
      <c r="I66" s="149"/>
      <c r="J66" s="15"/>
      <c r="K66" s="149" t="s">
        <v>4</v>
      </c>
      <c r="L66" s="149"/>
      <c r="M66" s="149"/>
    </row>
    <row r="67" spans="1:13" ht="16.5" customHeight="1" x14ac:dyDescent="0.25">
      <c r="A67" s="13"/>
      <c r="B67" s="59"/>
      <c r="C67" s="59"/>
      <c r="D67" s="60"/>
      <c r="E67" s="60"/>
      <c r="F67" s="60"/>
      <c r="G67" s="25"/>
      <c r="H67" s="16"/>
      <c r="I67" s="25" t="s">
        <v>149</v>
      </c>
      <c r="J67" s="60"/>
      <c r="K67" s="25"/>
      <c r="M67" s="25"/>
    </row>
    <row r="68" spans="1:13" ht="16.5" customHeight="1" x14ac:dyDescent="0.25">
      <c r="A68" s="63"/>
      <c r="B68" s="59"/>
      <c r="C68" s="59"/>
      <c r="D68" s="60"/>
      <c r="E68" s="60"/>
      <c r="F68" s="60"/>
      <c r="G68" s="21" t="s">
        <v>144</v>
      </c>
      <c r="H68" s="41"/>
      <c r="I68" s="21" t="s">
        <v>8</v>
      </c>
      <c r="J68" s="60"/>
      <c r="K68" s="21" t="s">
        <v>144</v>
      </c>
      <c r="L68" s="41"/>
      <c r="M68" s="21" t="s">
        <v>8</v>
      </c>
    </row>
    <row r="69" spans="1:13" ht="16.5" customHeight="1" x14ac:dyDescent="0.25">
      <c r="A69" s="63"/>
      <c r="B69" s="59"/>
      <c r="C69" s="59"/>
      <c r="D69" s="60"/>
      <c r="E69" s="22" t="s">
        <v>61</v>
      </c>
      <c r="F69" s="60"/>
      <c r="G69" s="23" t="s">
        <v>10</v>
      </c>
      <c r="H69" s="64"/>
      <c r="I69" s="23" t="s">
        <v>10</v>
      </c>
      <c r="J69" s="60"/>
      <c r="K69" s="23" t="s">
        <v>10</v>
      </c>
      <c r="L69" s="64"/>
      <c r="M69" s="23" t="s">
        <v>10</v>
      </c>
    </row>
    <row r="70" spans="1:13" ht="16.5" customHeight="1" x14ac:dyDescent="0.25">
      <c r="A70" s="73" t="s">
        <v>62</v>
      </c>
      <c r="B70" s="67"/>
      <c r="C70" s="67"/>
      <c r="E70" s="128"/>
      <c r="F70" s="59"/>
      <c r="G70" s="49"/>
      <c r="H70" s="65"/>
      <c r="I70" s="49"/>
      <c r="J70" s="59"/>
      <c r="K70" s="49"/>
      <c r="L70" s="65"/>
      <c r="M70" s="49"/>
    </row>
    <row r="71" spans="1:13" ht="16.5" customHeight="1" x14ac:dyDescent="0.25">
      <c r="A71" s="73"/>
      <c r="B71" s="74" t="s">
        <v>69</v>
      </c>
      <c r="C71" s="132"/>
      <c r="E71" s="128"/>
      <c r="F71" s="59"/>
      <c r="G71" s="49"/>
      <c r="H71" s="65"/>
      <c r="I71" s="49"/>
      <c r="J71" s="59"/>
      <c r="K71" s="49"/>
      <c r="L71" s="65"/>
      <c r="M71" s="49"/>
    </row>
    <row r="72" spans="1:13" ht="16.5" customHeight="1" x14ac:dyDescent="0.25">
      <c r="A72" s="73"/>
      <c r="B72" s="75"/>
      <c r="C72" s="74" t="s">
        <v>64</v>
      </c>
      <c r="E72" s="128"/>
      <c r="F72" s="59"/>
      <c r="G72" s="49"/>
      <c r="H72" s="65"/>
      <c r="I72" s="49"/>
      <c r="J72" s="59"/>
      <c r="K72" s="49"/>
      <c r="L72" s="65"/>
      <c r="M72" s="49"/>
    </row>
    <row r="73" spans="1:13" ht="16.5" customHeight="1" x14ac:dyDescent="0.25">
      <c r="A73" s="73"/>
      <c r="B73" s="74"/>
      <c r="C73" s="133" t="s">
        <v>217</v>
      </c>
      <c r="E73" s="128"/>
      <c r="F73" s="59"/>
      <c r="G73" s="49"/>
      <c r="H73" s="65"/>
      <c r="I73" s="49"/>
      <c r="J73" s="59"/>
    </row>
    <row r="74" spans="1:13" ht="16.5" customHeight="1" x14ac:dyDescent="0.25">
      <c r="A74" s="73"/>
      <c r="B74" s="75"/>
      <c r="C74" s="133"/>
      <c r="D74" s="61" t="s">
        <v>219</v>
      </c>
      <c r="E74" s="128"/>
      <c r="F74" s="59"/>
      <c r="G74" s="49"/>
      <c r="H74" s="65"/>
      <c r="I74" s="49"/>
      <c r="J74" s="59"/>
      <c r="K74" s="49"/>
      <c r="L74" s="65"/>
      <c r="M74" s="49"/>
    </row>
    <row r="75" spans="1:13" ht="16.5" customHeight="1" x14ac:dyDescent="0.25">
      <c r="A75" s="73"/>
      <c r="B75" s="75"/>
      <c r="C75" s="75"/>
      <c r="D75" s="61" t="s">
        <v>220</v>
      </c>
      <c r="E75" s="128"/>
      <c r="F75" s="59"/>
      <c r="G75" s="49">
        <v>-371101677</v>
      </c>
      <c r="H75" s="49"/>
      <c r="I75" s="49">
        <v>-55658637</v>
      </c>
      <c r="J75" s="59"/>
      <c r="K75" s="49">
        <v>0</v>
      </c>
      <c r="L75" s="65"/>
      <c r="M75" s="49">
        <v>0</v>
      </c>
    </row>
    <row r="76" spans="1:13" ht="16.5" customHeight="1" x14ac:dyDescent="0.25">
      <c r="A76" s="73"/>
      <c r="B76" s="75"/>
      <c r="C76" s="75" t="s">
        <v>221</v>
      </c>
      <c r="E76" s="128"/>
      <c r="F76" s="59"/>
      <c r="G76" s="49"/>
      <c r="H76" s="65"/>
      <c r="I76" s="49"/>
      <c r="J76" s="59"/>
    </row>
    <row r="77" spans="1:13" ht="16.5" customHeight="1" x14ac:dyDescent="0.25">
      <c r="A77" s="73"/>
      <c r="B77" s="75"/>
      <c r="D77" s="61" t="s">
        <v>222</v>
      </c>
      <c r="G77" s="134">
        <v>0</v>
      </c>
      <c r="I77" s="134">
        <v>0</v>
      </c>
      <c r="J77" s="59"/>
      <c r="K77" s="50">
        <v>0</v>
      </c>
      <c r="L77" s="65"/>
      <c r="M77" s="50">
        <v>0</v>
      </c>
    </row>
    <row r="78" spans="1:13" ht="16.5" customHeight="1" x14ac:dyDescent="0.25">
      <c r="A78" s="73"/>
      <c r="B78" s="75"/>
      <c r="C78" s="75"/>
      <c r="E78" s="128"/>
      <c r="F78" s="59"/>
      <c r="G78" s="49"/>
      <c r="H78" s="65"/>
      <c r="I78" s="49"/>
      <c r="J78" s="59"/>
      <c r="K78" s="49"/>
      <c r="L78" s="65"/>
      <c r="M78" s="49"/>
    </row>
    <row r="79" spans="1:13" ht="16.5" customHeight="1" x14ac:dyDescent="0.25">
      <c r="A79" s="73"/>
      <c r="B79" s="75"/>
      <c r="C79" s="133" t="s">
        <v>70</v>
      </c>
      <c r="E79" s="128"/>
      <c r="F79" s="59"/>
      <c r="G79" s="49"/>
      <c r="H79" s="65"/>
      <c r="I79" s="49"/>
      <c r="J79" s="59"/>
      <c r="K79" s="49"/>
      <c r="L79" s="65"/>
      <c r="M79" s="49"/>
    </row>
    <row r="80" spans="1:13" ht="16.5" customHeight="1" x14ac:dyDescent="0.25">
      <c r="A80" s="73"/>
      <c r="B80" s="75"/>
      <c r="C80" s="75" t="s">
        <v>66</v>
      </c>
      <c r="E80" s="128"/>
      <c r="F80" s="59"/>
      <c r="G80" s="50">
        <f>SUM(G75:G77)</f>
        <v>-371101677</v>
      </c>
      <c r="H80" s="65"/>
      <c r="I80" s="50">
        <f>SUM(I75:I77)</f>
        <v>-55658637</v>
      </c>
      <c r="J80" s="59"/>
      <c r="K80" s="50">
        <f>SUM(K75:K77)</f>
        <v>0</v>
      </c>
      <c r="L80" s="65"/>
      <c r="M80" s="50">
        <f>SUM(M75:M77)</f>
        <v>0</v>
      </c>
    </row>
    <row r="81" spans="1:13" ht="16.5" customHeight="1" x14ac:dyDescent="0.25">
      <c r="A81" s="73"/>
      <c r="B81" s="75"/>
      <c r="C81" s="75"/>
      <c r="E81" s="128"/>
      <c r="F81" s="59"/>
      <c r="G81" s="49"/>
      <c r="H81" s="65"/>
      <c r="I81" s="49"/>
      <c r="J81" s="59"/>
      <c r="K81" s="49"/>
      <c r="L81" s="65"/>
      <c r="M81" s="49"/>
    </row>
    <row r="82" spans="1:13" s="67" customFormat="1" ht="16.5" customHeight="1" x14ac:dyDescent="0.25">
      <c r="A82" s="73"/>
      <c r="B82" s="76" t="s">
        <v>63</v>
      </c>
      <c r="C82" s="76"/>
      <c r="D82" s="61"/>
      <c r="E82" s="128"/>
      <c r="F82" s="59"/>
      <c r="G82" s="49"/>
      <c r="H82" s="65"/>
      <c r="I82" s="49"/>
      <c r="J82" s="59"/>
      <c r="K82" s="49"/>
      <c r="L82" s="65"/>
      <c r="M82" s="49"/>
    </row>
    <row r="83" spans="1:13" s="67" customFormat="1" ht="16.5" customHeight="1" x14ac:dyDescent="0.25">
      <c r="A83" s="73"/>
      <c r="B83" s="76"/>
      <c r="C83" s="76" t="s">
        <v>64</v>
      </c>
      <c r="D83" s="61"/>
      <c r="E83" s="128"/>
      <c r="F83" s="59"/>
      <c r="H83" s="65"/>
      <c r="J83" s="59"/>
      <c r="L83" s="65"/>
    </row>
    <row r="84" spans="1:13" s="67" customFormat="1" ht="16.5" customHeight="1" x14ac:dyDescent="0.25">
      <c r="C84" s="75" t="s">
        <v>162</v>
      </c>
      <c r="D84" s="61"/>
      <c r="E84" s="128"/>
      <c r="F84" s="59"/>
      <c r="G84" s="49">
        <v>-57694363</v>
      </c>
      <c r="H84" s="65"/>
      <c r="I84" s="49">
        <v>-18802015</v>
      </c>
      <c r="J84" s="129"/>
      <c r="K84" s="49">
        <v>0</v>
      </c>
      <c r="L84" s="66"/>
      <c r="M84" s="49">
        <v>0</v>
      </c>
    </row>
    <row r="85" spans="1:13" s="67" customFormat="1" ht="16.5" customHeight="1" x14ac:dyDescent="0.25">
      <c r="C85" s="75" t="s">
        <v>209</v>
      </c>
      <c r="D85" s="61"/>
      <c r="E85" s="128"/>
      <c r="F85" s="59"/>
      <c r="G85" s="49"/>
      <c r="H85" s="65"/>
      <c r="I85" s="49"/>
      <c r="J85" s="129"/>
      <c r="K85" s="49"/>
      <c r="L85" s="66"/>
      <c r="M85" s="49"/>
    </row>
    <row r="86" spans="1:13" s="67" customFormat="1" ht="16.5" customHeight="1" x14ac:dyDescent="0.25">
      <c r="C86" s="75"/>
      <c r="D86" s="75" t="s">
        <v>210</v>
      </c>
      <c r="E86" s="128"/>
      <c r="F86" s="59"/>
      <c r="G86" s="49">
        <v>10784676</v>
      </c>
      <c r="H86" s="65"/>
      <c r="I86" s="49">
        <v>-6706082</v>
      </c>
      <c r="J86" s="129"/>
      <c r="K86" s="49">
        <v>0</v>
      </c>
      <c r="L86" s="66"/>
      <c r="M86" s="49">
        <v>0</v>
      </c>
    </row>
    <row r="87" spans="1:13" s="67" customFormat="1" ht="16.5" customHeight="1" x14ac:dyDescent="0.25">
      <c r="C87" s="75" t="s">
        <v>218</v>
      </c>
      <c r="D87" s="37"/>
      <c r="E87" s="128"/>
      <c r="F87" s="59"/>
      <c r="G87" s="49"/>
      <c r="H87" s="65"/>
      <c r="I87" s="49"/>
      <c r="J87" s="129"/>
      <c r="K87" s="49"/>
      <c r="L87" s="66"/>
      <c r="M87" s="49"/>
    </row>
    <row r="88" spans="1:13" s="67" customFormat="1" ht="16.5" customHeight="1" x14ac:dyDescent="0.25">
      <c r="C88" s="75"/>
      <c r="D88" s="61" t="s">
        <v>211</v>
      </c>
      <c r="E88" s="128"/>
      <c r="F88" s="59"/>
      <c r="G88" s="49"/>
      <c r="H88" s="65"/>
      <c r="I88" s="49"/>
      <c r="J88" s="129"/>
      <c r="K88" s="49"/>
      <c r="L88" s="66"/>
      <c r="M88" s="49"/>
    </row>
    <row r="89" spans="1:13" s="67" customFormat="1" ht="16.5" customHeight="1" x14ac:dyDescent="0.25">
      <c r="C89" s="61" t="s">
        <v>174</v>
      </c>
      <c r="D89" s="61" t="s">
        <v>212</v>
      </c>
      <c r="E89" s="128"/>
      <c r="F89" s="59"/>
      <c r="G89" s="125">
        <v>10881814</v>
      </c>
      <c r="H89" s="65"/>
      <c r="I89" s="125">
        <v>19985551</v>
      </c>
      <c r="J89" s="59"/>
      <c r="K89" s="125">
        <v>0</v>
      </c>
      <c r="L89" s="65"/>
      <c r="M89" s="125">
        <v>0</v>
      </c>
    </row>
    <row r="90" spans="1:13" ht="16.5" customHeight="1" x14ac:dyDescent="0.25">
      <c r="A90" s="73"/>
      <c r="B90" s="75"/>
      <c r="C90" s="75"/>
      <c r="E90" s="128"/>
      <c r="F90" s="59"/>
      <c r="G90" s="49"/>
      <c r="H90" s="65"/>
      <c r="I90" s="49"/>
      <c r="J90" s="59"/>
      <c r="K90" s="49"/>
      <c r="L90" s="65"/>
      <c r="M90" s="49"/>
    </row>
    <row r="91" spans="1:13" s="67" customFormat="1" ht="16.5" customHeight="1" x14ac:dyDescent="0.25">
      <c r="C91" s="133" t="s">
        <v>65</v>
      </c>
      <c r="D91" s="61"/>
      <c r="E91" s="128"/>
      <c r="F91" s="59"/>
      <c r="G91" s="124"/>
      <c r="H91" s="65"/>
      <c r="I91" s="124"/>
      <c r="J91" s="59"/>
      <c r="K91" s="124"/>
      <c r="L91" s="65"/>
      <c r="M91" s="124"/>
    </row>
    <row r="92" spans="1:13" s="67" customFormat="1" ht="16.5" customHeight="1" x14ac:dyDescent="0.25">
      <c r="C92" s="75" t="s">
        <v>66</v>
      </c>
      <c r="D92" s="61"/>
      <c r="E92" s="128"/>
      <c r="F92" s="59"/>
      <c r="G92" s="125">
        <f>SUM(G84:G89)</f>
        <v>-36027873</v>
      </c>
      <c r="H92" s="65"/>
      <c r="I92" s="125">
        <f>SUM(I84:I89)</f>
        <v>-5522546</v>
      </c>
      <c r="J92" s="59"/>
      <c r="K92" s="125">
        <f>SUM(K84:K89)</f>
        <v>0</v>
      </c>
      <c r="L92" s="65"/>
      <c r="M92" s="125">
        <f>SUM(M84:M89)</f>
        <v>0</v>
      </c>
    </row>
    <row r="93" spans="1:13" s="67" customFormat="1" ht="16.5" customHeight="1" x14ac:dyDescent="0.25">
      <c r="C93" s="61"/>
      <c r="D93" s="61"/>
      <c r="E93" s="128"/>
      <c r="F93" s="59"/>
      <c r="G93" s="127"/>
      <c r="H93" s="65"/>
      <c r="I93" s="127"/>
      <c r="J93" s="59"/>
      <c r="K93" s="127"/>
      <c r="L93" s="65"/>
      <c r="M93" s="127"/>
    </row>
    <row r="94" spans="1:13" s="67" customFormat="1" ht="16.5" customHeight="1" x14ac:dyDescent="0.25">
      <c r="A94" s="109" t="s">
        <v>62</v>
      </c>
      <c r="B94" s="109"/>
      <c r="C94" s="109"/>
      <c r="D94" s="61"/>
      <c r="E94" s="128"/>
      <c r="F94" s="59"/>
      <c r="J94" s="59"/>
    </row>
    <row r="95" spans="1:13" s="67" customFormat="1" ht="16.5" customHeight="1" x14ac:dyDescent="0.25">
      <c r="A95" s="109"/>
      <c r="B95" s="109" t="s">
        <v>67</v>
      </c>
      <c r="C95" s="109"/>
      <c r="D95" s="61"/>
      <c r="E95" s="128"/>
      <c r="F95" s="59"/>
      <c r="G95" s="125">
        <f>G92+G80</f>
        <v>-407129550</v>
      </c>
      <c r="H95" s="49"/>
      <c r="I95" s="125">
        <f>I92+I80</f>
        <v>-61181183</v>
      </c>
      <c r="J95" s="59"/>
      <c r="K95" s="125">
        <f>K92+K80</f>
        <v>0</v>
      </c>
      <c r="L95" s="49"/>
      <c r="M95" s="125">
        <f>M92+M80</f>
        <v>0</v>
      </c>
    </row>
    <row r="96" spans="1:13" s="67" customFormat="1" ht="16.5" customHeight="1" x14ac:dyDescent="0.25">
      <c r="B96" s="61"/>
      <c r="C96" s="61"/>
      <c r="D96" s="61"/>
      <c r="E96" s="128"/>
      <c r="F96" s="59"/>
      <c r="G96" s="49"/>
      <c r="H96" s="49"/>
      <c r="I96" s="49"/>
      <c r="J96" s="59"/>
      <c r="K96" s="49"/>
      <c r="L96" s="49"/>
      <c r="M96" s="49"/>
    </row>
    <row r="97" spans="1:13" s="67" customFormat="1" ht="16.5" customHeight="1" thickBot="1" x14ac:dyDescent="0.3">
      <c r="A97" s="109" t="s">
        <v>229</v>
      </c>
      <c r="B97" s="73"/>
      <c r="C97" s="73"/>
      <c r="D97" s="61"/>
      <c r="E97" s="128"/>
      <c r="F97" s="59"/>
      <c r="G97" s="69">
        <f>SUM(G43+G95)</f>
        <v>-120448023</v>
      </c>
      <c r="H97" s="65"/>
      <c r="I97" s="69">
        <f>SUM(I43+I95)</f>
        <v>460093019</v>
      </c>
      <c r="J97" s="59"/>
      <c r="K97" s="69">
        <f>SUM(K43+K95)</f>
        <v>659232492</v>
      </c>
      <c r="L97" s="65"/>
      <c r="M97" s="69">
        <f>SUM(M43+M95)</f>
        <v>649692681</v>
      </c>
    </row>
    <row r="98" spans="1:13" s="67" customFormat="1" ht="16.5" customHeight="1" thickTop="1" x14ac:dyDescent="0.25">
      <c r="B98" s="73"/>
      <c r="C98" s="73"/>
      <c r="D98" s="61"/>
      <c r="E98" s="128"/>
      <c r="F98" s="59"/>
      <c r="G98" s="49"/>
      <c r="H98" s="65"/>
      <c r="I98" s="49"/>
      <c r="J98" s="59"/>
      <c r="K98" s="49"/>
      <c r="L98" s="65"/>
      <c r="M98" s="49"/>
    </row>
    <row r="99" spans="1:13" s="67" customFormat="1" ht="16.5" customHeight="1" thickBot="1" x14ac:dyDescent="0.3">
      <c r="A99" s="109" t="s">
        <v>134</v>
      </c>
      <c r="B99" s="109"/>
      <c r="C99" s="109"/>
      <c r="D99" s="109"/>
      <c r="E99" s="115">
        <v>28</v>
      </c>
      <c r="F99" s="59"/>
      <c r="G99" s="77">
        <v>0.47994407082510315</v>
      </c>
      <c r="H99" s="78"/>
      <c r="I99" s="77">
        <v>0.87</v>
      </c>
      <c r="J99" s="135"/>
      <c r="K99" s="77">
        <v>1.1092730834072206</v>
      </c>
      <c r="L99" s="78"/>
      <c r="M99" s="77">
        <v>1.0932206956813255</v>
      </c>
    </row>
    <row r="100" spans="1:13" ht="16.5" customHeight="1" thickTop="1" x14ac:dyDescent="0.25"/>
    <row r="102" spans="1:13" ht="16.5" customHeight="1" x14ac:dyDescent="0.25">
      <c r="A102" s="109" t="s">
        <v>183</v>
      </c>
      <c r="B102" s="102"/>
      <c r="C102" s="102"/>
      <c r="D102" s="136"/>
    </row>
    <row r="103" spans="1:13" ht="16.5" customHeight="1" x14ac:dyDescent="0.25">
      <c r="A103" s="61" t="s">
        <v>184</v>
      </c>
      <c r="G103" s="62">
        <v>285227083</v>
      </c>
      <c r="I103" s="62">
        <v>517158798</v>
      </c>
      <c r="K103" s="62">
        <v>659232492</v>
      </c>
      <c r="M103" s="62">
        <v>649692681</v>
      </c>
    </row>
    <row r="104" spans="1:13" ht="16.5" customHeight="1" x14ac:dyDescent="0.25">
      <c r="A104" s="61" t="s">
        <v>54</v>
      </c>
      <c r="G104" s="134">
        <v>1454444</v>
      </c>
      <c r="I104" s="134">
        <v>4115404</v>
      </c>
      <c r="K104" s="134">
        <v>0</v>
      </c>
      <c r="M104" s="134">
        <v>0</v>
      </c>
    </row>
    <row r="105" spans="1:13" ht="16.5" customHeight="1" thickBot="1" x14ac:dyDescent="0.3">
      <c r="G105" s="137">
        <f>SUM(G103:G104)</f>
        <v>286681527</v>
      </c>
      <c r="I105" s="137">
        <f>SUM(I103:I104)</f>
        <v>521274202</v>
      </c>
      <c r="K105" s="137">
        <f>SUM(K103:K104)</f>
        <v>659232492</v>
      </c>
      <c r="M105" s="137">
        <f>SUM(M103:M104)</f>
        <v>649692681</v>
      </c>
    </row>
    <row r="106" spans="1:13" ht="16.5" customHeight="1" thickTop="1" x14ac:dyDescent="0.25"/>
    <row r="107" spans="1:13" ht="16.5" customHeight="1" x14ac:dyDescent="0.25">
      <c r="A107" s="109" t="s">
        <v>185</v>
      </c>
    </row>
    <row r="108" spans="1:13" ht="16.5" customHeight="1" x14ac:dyDescent="0.25">
      <c r="A108" s="61" t="s">
        <v>186</v>
      </c>
      <c r="G108" s="62">
        <v>-118040686</v>
      </c>
      <c r="I108" s="62">
        <v>456562453</v>
      </c>
      <c r="K108" s="62">
        <v>659232492</v>
      </c>
      <c r="M108" s="62">
        <v>649692681</v>
      </c>
    </row>
    <row r="109" spans="1:13" ht="16.5" customHeight="1" x14ac:dyDescent="0.25">
      <c r="A109" s="61" t="s">
        <v>54</v>
      </c>
      <c r="G109" s="62">
        <v>-2407337</v>
      </c>
      <c r="I109" s="62">
        <v>3530566</v>
      </c>
      <c r="K109" s="62">
        <v>0</v>
      </c>
      <c r="M109" s="62">
        <v>0</v>
      </c>
    </row>
    <row r="110" spans="1:13" ht="16.5" customHeight="1" thickBot="1" x14ac:dyDescent="0.3">
      <c r="G110" s="137">
        <f>SUM(G108:G109)</f>
        <v>-120448023</v>
      </c>
      <c r="I110" s="137">
        <f>SUM(I108:I109)</f>
        <v>460093019</v>
      </c>
      <c r="K110" s="137">
        <f>SUM(K108:K109)</f>
        <v>659232492</v>
      </c>
      <c r="M110" s="137">
        <f>SUM(M108:M109)</f>
        <v>649692681</v>
      </c>
    </row>
    <row r="111" spans="1:13" ht="16.5" customHeight="1" thickTop="1" x14ac:dyDescent="0.25"/>
    <row r="119" spans="1:13" ht="6.75" customHeight="1" x14ac:dyDescent="0.25"/>
    <row r="120" spans="1:13" ht="22.2" customHeight="1" x14ac:dyDescent="0.25">
      <c r="A120" s="130" t="str">
        <f>+'[1]BS 2-4'!A51</f>
        <v>The accompanying notes form part of this interim financial information.</v>
      </c>
      <c r="B120" s="130"/>
      <c r="C120" s="130"/>
      <c r="D120" s="130"/>
      <c r="E120" s="138"/>
      <c r="F120" s="130"/>
      <c r="G120" s="134"/>
      <c r="H120" s="134"/>
      <c r="I120" s="134"/>
      <c r="J120" s="130"/>
      <c r="K120" s="134"/>
      <c r="L120" s="134"/>
      <c r="M120" s="134"/>
    </row>
  </sheetData>
  <mergeCells count="8">
    <mergeCell ref="G66:I66"/>
    <mergeCell ref="K66:M66"/>
    <mergeCell ref="G6:I6"/>
    <mergeCell ref="K6:M6"/>
    <mergeCell ref="G7:I7"/>
    <mergeCell ref="K7:M7"/>
    <mergeCell ref="G65:I65"/>
    <mergeCell ref="K65:M65"/>
  </mergeCells>
  <pageMargins left="0.8" right="0.5" top="0.5" bottom="0.6" header="0.49" footer="0.4"/>
  <pageSetup paperSize="9" scale="73" firstPageNumber="5" orientation="portrait" useFirstPageNumber="1" horizontalDpi="1200" verticalDpi="1200" r:id="rId1"/>
  <headerFooter>
    <oddFooter>&amp;R&amp;"Arial,Regular"&amp;10&amp;P</oddFooter>
    <firstFooter>&amp;R2</firstFooter>
  </headerFooter>
  <rowBreaks count="1" manualBreakCount="1">
    <brk id="5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7DD97-4A49-4098-9B99-BE8360114921}">
  <dimension ref="A1:AD52"/>
  <sheetViews>
    <sheetView view="pageBreakPreview" zoomScale="55" zoomScaleNormal="70" zoomScaleSheetLayoutView="55" workbookViewId="0">
      <selection activeCell="AB5" sqref="AB5:AC5"/>
    </sheetView>
  </sheetViews>
  <sheetFormatPr defaultColWidth="9" defaultRowHeight="16.350000000000001" customHeight="1" x14ac:dyDescent="0.25"/>
  <cols>
    <col min="1" max="1" width="41.19921875" style="37" customWidth="1"/>
    <col min="2" max="2" width="6.09765625" style="37" bestFit="1" customWidth="1"/>
    <col min="3" max="3" width="0.59765625" style="42" customWidth="1"/>
    <col min="4" max="4" width="12.5" style="37" bestFit="1" customWidth="1"/>
    <col min="5" max="5" width="0.59765625" style="37" customWidth="1"/>
    <col min="6" max="6" width="10.69921875" style="37" customWidth="1"/>
    <col min="7" max="7" width="0.59765625" style="37" customWidth="1"/>
    <col min="8" max="8" width="11" style="37" customWidth="1"/>
    <col min="9" max="9" width="0.59765625" style="37" customWidth="1"/>
    <col min="10" max="10" width="14.69921875" style="37" bestFit="1" customWidth="1"/>
    <col min="11" max="11" width="0.59765625" style="37" customWidth="1"/>
    <col min="12" max="12" width="14.69921875" style="37" bestFit="1" customWidth="1"/>
    <col min="13" max="13" width="0.59765625" style="37" customWidth="1"/>
    <col min="14" max="14" width="15.69921875" style="37" bestFit="1" customWidth="1"/>
    <col min="15" max="15" width="0.59765625" style="37" customWidth="1"/>
    <col min="16" max="16" width="9.19921875" style="37" customWidth="1"/>
    <col min="17" max="17" width="0.59765625" style="37" customWidth="1"/>
    <col min="18" max="18" width="11.69921875" style="37" customWidth="1"/>
    <col min="19" max="19" width="0.59765625" style="37" customWidth="1"/>
    <col min="20" max="20" width="9.69921875" style="37" customWidth="1"/>
    <col min="21" max="21" width="0.59765625" style="37" customWidth="1"/>
    <col min="22" max="22" width="10.5" style="37" customWidth="1"/>
    <col min="23" max="23" width="0.59765625" style="37" customWidth="1"/>
    <col min="24" max="24" width="13.19921875" style="37" customWidth="1"/>
    <col min="25" max="25" width="0.59765625" style="37" customWidth="1"/>
    <col min="26" max="26" width="11.59765625" style="37" customWidth="1"/>
    <col min="27" max="27" width="0.59765625" style="37" customWidth="1"/>
    <col min="28" max="28" width="11.5" style="37" customWidth="1"/>
    <col min="29" max="29" width="0.59765625" style="37" customWidth="1"/>
    <col min="30" max="30" width="11.5" style="37" customWidth="1"/>
    <col min="31" max="16384" width="9" style="37"/>
  </cols>
  <sheetData>
    <row r="1" spans="1:30" ht="16.5" customHeight="1" x14ac:dyDescent="0.25">
      <c r="A1" s="26" t="s">
        <v>0</v>
      </c>
      <c r="B1" s="26"/>
      <c r="C1" s="3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8"/>
      <c r="U1" s="28"/>
      <c r="V1" s="28"/>
      <c r="W1" s="28"/>
      <c r="X1" s="28"/>
      <c r="Y1" s="28"/>
      <c r="AA1" s="28"/>
      <c r="AC1" s="28"/>
    </row>
    <row r="2" spans="1:30" ht="16.5" customHeight="1" x14ac:dyDescent="0.25">
      <c r="A2" s="26" t="s">
        <v>71</v>
      </c>
      <c r="B2" s="26"/>
      <c r="C2" s="3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8"/>
      <c r="AA2" s="28"/>
      <c r="AC2" s="28"/>
    </row>
    <row r="3" spans="1:30" ht="16.5" customHeight="1" x14ac:dyDescent="0.25">
      <c r="A3" s="38" t="s">
        <v>145</v>
      </c>
      <c r="B3" s="38"/>
      <c r="C3" s="39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29"/>
      <c r="U3" s="29"/>
      <c r="V3" s="29"/>
      <c r="W3" s="29"/>
      <c r="X3" s="29"/>
      <c r="Y3" s="29"/>
      <c r="Z3" s="27"/>
      <c r="AA3" s="29"/>
      <c r="AB3" s="27"/>
      <c r="AC3" s="29"/>
      <c r="AD3" s="27"/>
    </row>
    <row r="4" spans="1:30" ht="16.2" customHeight="1" x14ac:dyDescent="0.25">
      <c r="A4" s="15"/>
      <c r="B4" s="15"/>
      <c r="C4" s="36"/>
      <c r="D4" s="40"/>
      <c r="E4" s="36"/>
      <c r="F4" s="36"/>
      <c r="G4" s="36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151"/>
      <c r="U4" s="151"/>
      <c r="V4" s="151"/>
      <c r="W4" s="40"/>
      <c r="X4" s="40"/>
      <c r="Y4" s="40"/>
      <c r="Z4" s="40"/>
      <c r="AA4" s="40"/>
      <c r="AB4" s="40"/>
      <c r="AC4" s="40"/>
      <c r="AD4" s="40"/>
    </row>
    <row r="5" spans="1:30" s="47" customFormat="1" ht="16.2" customHeight="1" x14ac:dyDescent="0.25">
      <c r="A5" s="33"/>
      <c r="B5" s="33"/>
      <c r="C5" s="45"/>
      <c r="D5" s="80"/>
      <c r="E5" s="45"/>
      <c r="F5" s="45"/>
      <c r="G5" s="45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152"/>
      <c r="U5" s="152"/>
      <c r="V5" s="152"/>
      <c r="W5" s="80"/>
      <c r="X5" s="80"/>
      <c r="Y5" s="80"/>
      <c r="Z5" s="80"/>
      <c r="AA5" s="80"/>
      <c r="AB5" s="80"/>
      <c r="AC5" s="80"/>
      <c r="AD5" s="80"/>
    </row>
    <row r="6" spans="1:30" s="47" customFormat="1" ht="16.2" customHeight="1" x14ac:dyDescent="0.25">
      <c r="A6" s="46"/>
      <c r="B6" s="46"/>
      <c r="C6" s="45"/>
      <c r="D6" s="153" t="s">
        <v>72</v>
      </c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</row>
    <row r="7" spans="1:30" s="47" customFormat="1" ht="16.2" customHeight="1" x14ac:dyDescent="0.25">
      <c r="A7" s="46"/>
      <c r="B7" s="46"/>
      <c r="C7" s="45"/>
      <c r="D7" s="45"/>
      <c r="E7" s="45"/>
      <c r="F7" s="45"/>
      <c r="G7" s="45"/>
      <c r="H7" s="45"/>
      <c r="I7" s="45"/>
      <c r="J7" s="150" t="s">
        <v>73</v>
      </c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45"/>
      <c r="AB7" s="45"/>
      <c r="AC7" s="45"/>
      <c r="AD7" s="45"/>
    </row>
    <row r="8" spans="1:30" s="47" customFormat="1" ht="16.2" customHeight="1" x14ac:dyDescent="0.25">
      <c r="A8" s="46"/>
      <c r="B8" s="46"/>
      <c r="C8" s="45"/>
      <c r="D8" s="46"/>
      <c r="E8" s="46"/>
      <c r="F8" s="46"/>
      <c r="G8" s="46"/>
      <c r="H8" s="46"/>
      <c r="I8" s="46"/>
      <c r="J8" s="153" t="s">
        <v>51</v>
      </c>
      <c r="K8" s="153"/>
      <c r="L8" s="153"/>
      <c r="M8" s="153"/>
      <c r="N8" s="153"/>
      <c r="O8" s="153"/>
      <c r="P8" s="153"/>
      <c r="Q8" s="153"/>
      <c r="R8" s="153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</row>
    <row r="9" spans="1:30" s="47" customFormat="1" ht="16.2" customHeight="1" x14ac:dyDescent="0.25">
      <c r="A9" s="46"/>
      <c r="B9" s="46"/>
      <c r="C9" s="45"/>
      <c r="D9" s="46"/>
      <c r="E9" s="46"/>
      <c r="F9" s="46"/>
      <c r="G9" s="46"/>
      <c r="H9" s="46"/>
      <c r="I9" s="46"/>
      <c r="J9" s="81" t="s">
        <v>202</v>
      </c>
      <c r="K9" s="80"/>
      <c r="L9" s="80" t="s">
        <v>38</v>
      </c>
      <c r="M9" s="80"/>
      <c r="N9" s="80"/>
      <c r="O9" s="46"/>
      <c r="P9" s="46"/>
      <c r="Q9" s="46"/>
      <c r="R9" s="80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</row>
    <row r="10" spans="1:30" s="47" customFormat="1" ht="16.2" customHeight="1" x14ac:dyDescent="0.25">
      <c r="A10" s="46"/>
      <c r="B10" s="46"/>
      <c r="C10" s="45"/>
      <c r="D10" s="46"/>
      <c r="E10" s="46"/>
      <c r="F10" s="46"/>
      <c r="G10" s="46"/>
      <c r="H10" s="46"/>
      <c r="I10" s="46"/>
      <c r="J10" s="80" t="s">
        <v>203</v>
      </c>
      <c r="K10" s="80"/>
      <c r="L10" s="80" t="s">
        <v>205</v>
      </c>
      <c r="M10" s="80"/>
      <c r="N10" s="80"/>
      <c r="O10" s="46"/>
      <c r="P10" s="46"/>
      <c r="Q10" s="46"/>
      <c r="R10" s="80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</row>
    <row r="11" spans="1:30" s="47" customFormat="1" ht="16.2" customHeight="1" x14ac:dyDescent="0.25">
      <c r="A11" s="33"/>
      <c r="B11" s="33"/>
      <c r="C11" s="57"/>
      <c r="D11" s="57"/>
      <c r="E11" s="57"/>
      <c r="F11" s="57"/>
      <c r="G11" s="57"/>
      <c r="H11" s="57"/>
      <c r="I11" s="57"/>
      <c r="J11" s="80" t="s">
        <v>204</v>
      </c>
      <c r="K11" s="80"/>
      <c r="L11" s="80" t="s">
        <v>204</v>
      </c>
      <c r="M11" s="80"/>
      <c r="N11" s="80" t="s">
        <v>197</v>
      </c>
      <c r="O11" s="57"/>
      <c r="P11" s="57"/>
      <c r="Q11" s="57"/>
      <c r="R11" s="80"/>
      <c r="S11" s="57"/>
      <c r="T11" s="57"/>
      <c r="U11" s="57"/>
      <c r="V11" s="57"/>
      <c r="W11" s="57"/>
      <c r="X11" s="57"/>
      <c r="Y11" s="57"/>
      <c r="Z11" s="82"/>
      <c r="AA11" s="57"/>
      <c r="AB11" s="82"/>
      <c r="AC11" s="57"/>
      <c r="AD11" s="82"/>
    </row>
    <row r="12" spans="1:30" s="47" customFormat="1" ht="16.2" customHeight="1" x14ac:dyDescent="0.25">
      <c r="A12" s="33"/>
      <c r="B12" s="33"/>
      <c r="C12" s="45"/>
      <c r="D12" s="45"/>
      <c r="E12" s="45"/>
      <c r="F12" s="45"/>
      <c r="G12" s="45"/>
      <c r="H12" s="80"/>
      <c r="I12" s="45"/>
      <c r="J12" s="80" t="s">
        <v>193</v>
      </c>
      <c r="K12" s="80"/>
      <c r="L12" s="80" t="s">
        <v>193</v>
      </c>
      <c r="M12" s="80"/>
      <c r="N12" s="80" t="s">
        <v>198</v>
      </c>
      <c r="O12" s="45"/>
      <c r="P12" s="45"/>
      <c r="Q12" s="45"/>
      <c r="R12" s="80"/>
      <c r="S12" s="45"/>
      <c r="Y12" s="45"/>
      <c r="Z12" s="45"/>
      <c r="AA12" s="45"/>
      <c r="AB12" s="45"/>
      <c r="AC12" s="45"/>
      <c r="AD12" s="45"/>
    </row>
    <row r="13" spans="1:30" s="47" customFormat="1" ht="16.2" customHeight="1" x14ac:dyDescent="0.25">
      <c r="A13" s="33"/>
      <c r="B13" s="33"/>
      <c r="C13" s="45"/>
      <c r="H13" s="80" t="s">
        <v>139</v>
      </c>
      <c r="I13" s="45"/>
      <c r="J13" s="80" t="s">
        <v>194</v>
      </c>
      <c r="K13" s="80"/>
      <c r="L13" s="80" t="s">
        <v>194</v>
      </c>
      <c r="M13" s="80"/>
      <c r="N13" s="80" t="s">
        <v>199</v>
      </c>
      <c r="O13" s="45"/>
      <c r="P13" s="80" t="s">
        <v>74</v>
      </c>
      <c r="Q13" s="45"/>
      <c r="S13" s="45"/>
      <c r="T13" s="153" t="s">
        <v>46</v>
      </c>
      <c r="U13" s="153"/>
      <c r="V13" s="153"/>
      <c r="W13" s="153"/>
      <c r="X13" s="153"/>
      <c r="Y13" s="45"/>
      <c r="AA13" s="45"/>
      <c r="AC13" s="45"/>
      <c r="AD13" s="45"/>
    </row>
    <row r="14" spans="1:30" s="47" customFormat="1" ht="16.2" customHeight="1" x14ac:dyDescent="0.25">
      <c r="A14" s="33"/>
      <c r="B14" s="33"/>
      <c r="C14" s="45"/>
      <c r="D14" s="80" t="s">
        <v>75</v>
      </c>
      <c r="E14" s="45"/>
      <c r="F14" s="45"/>
      <c r="G14" s="45"/>
      <c r="H14" s="80" t="s">
        <v>140</v>
      </c>
      <c r="I14" s="80"/>
      <c r="J14" s="80" t="s">
        <v>195</v>
      </c>
      <c r="K14" s="80"/>
      <c r="L14" s="80" t="s">
        <v>195</v>
      </c>
      <c r="M14" s="80"/>
      <c r="N14" s="80" t="s">
        <v>200</v>
      </c>
      <c r="O14" s="80"/>
      <c r="P14" s="80" t="s">
        <v>76</v>
      </c>
      <c r="Q14" s="80"/>
      <c r="R14" s="80" t="s">
        <v>77</v>
      </c>
      <c r="S14" s="80"/>
      <c r="T14" s="150" t="s">
        <v>78</v>
      </c>
      <c r="U14" s="150"/>
      <c r="V14" s="150"/>
      <c r="W14" s="80"/>
      <c r="X14" s="80"/>
      <c r="Y14" s="80"/>
      <c r="Z14" s="80"/>
      <c r="AA14" s="80"/>
      <c r="AB14" s="80"/>
      <c r="AC14" s="80"/>
      <c r="AD14" s="80"/>
    </row>
    <row r="15" spans="1:30" s="47" customFormat="1" ht="16.2" customHeight="1" x14ac:dyDescent="0.25">
      <c r="A15" s="33"/>
      <c r="B15" s="33"/>
      <c r="C15" s="45"/>
      <c r="D15" s="80" t="s">
        <v>79</v>
      </c>
      <c r="E15" s="80"/>
      <c r="F15" s="80" t="s">
        <v>80</v>
      </c>
      <c r="G15" s="80"/>
      <c r="H15" s="80" t="s">
        <v>91</v>
      </c>
      <c r="I15" s="80"/>
      <c r="J15" s="83" t="s">
        <v>196</v>
      </c>
      <c r="K15" s="80"/>
      <c r="L15" s="83" t="s">
        <v>196</v>
      </c>
      <c r="M15" s="80"/>
      <c r="N15" s="83" t="s">
        <v>201</v>
      </c>
      <c r="O15" s="80"/>
      <c r="P15" s="80" t="s">
        <v>137</v>
      </c>
      <c r="Q15" s="80"/>
      <c r="R15" s="80" t="s">
        <v>81</v>
      </c>
      <c r="S15" s="80"/>
      <c r="T15" s="80" t="s">
        <v>82</v>
      </c>
      <c r="U15" s="80"/>
      <c r="V15" s="80" t="s">
        <v>83</v>
      </c>
      <c r="W15" s="80"/>
      <c r="Y15" s="80"/>
      <c r="Z15" s="80" t="s">
        <v>141</v>
      </c>
      <c r="AA15" s="80"/>
      <c r="AB15" s="45" t="s">
        <v>84</v>
      </c>
      <c r="AC15" s="80"/>
    </row>
    <row r="16" spans="1:30" s="47" customFormat="1" ht="16.2" customHeight="1" x14ac:dyDescent="0.25">
      <c r="A16" s="33"/>
      <c r="B16" s="33"/>
      <c r="C16" s="45"/>
      <c r="D16" s="80" t="s">
        <v>85</v>
      </c>
      <c r="E16" s="80"/>
      <c r="F16" s="80" t="s">
        <v>86</v>
      </c>
      <c r="G16" s="80"/>
      <c r="H16" s="80" t="s">
        <v>87</v>
      </c>
      <c r="I16" s="80"/>
      <c r="J16" s="83" t="s">
        <v>88</v>
      </c>
      <c r="K16" s="83"/>
      <c r="L16" s="83" t="s">
        <v>88</v>
      </c>
      <c r="M16" s="83"/>
      <c r="N16" s="83" t="s">
        <v>88</v>
      </c>
      <c r="O16" s="80"/>
      <c r="P16" s="83" t="s">
        <v>88</v>
      </c>
      <c r="Q16" s="80"/>
      <c r="R16" s="80" t="s">
        <v>89</v>
      </c>
      <c r="S16" s="80"/>
      <c r="T16" s="80" t="s">
        <v>90</v>
      </c>
      <c r="U16" s="80"/>
      <c r="V16" s="80" t="s">
        <v>90</v>
      </c>
      <c r="W16" s="80"/>
      <c r="X16" s="80" t="s">
        <v>50</v>
      </c>
      <c r="Y16" s="80"/>
      <c r="Z16" s="80" t="s">
        <v>142</v>
      </c>
      <c r="AA16" s="80"/>
      <c r="AB16" s="80" t="s">
        <v>91</v>
      </c>
      <c r="AC16" s="80"/>
      <c r="AD16" s="80" t="s">
        <v>55</v>
      </c>
    </row>
    <row r="17" spans="1:30" s="47" customFormat="1" ht="16.2" customHeight="1" x14ac:dyDescent="0.25">
      <c r="A17" s="33"/>
      <c r="B17" s="58" t="s">
        <v>9</v>
      </c>
      <c r="C17" s="45"/>
      <c r="D17" s="56" t="s">
        <v>10</v>
      </c>
      <c r="E17" s="54"/>
      <c r="F17" s="56" t="s">
        <v>10</v>
      </c>
      <c r="G17" s="54"/>
      <c r="H17" s="56" t="s">
        <v>10</v>
      </c>
      <c r="I17" s="54"/>
      <c r="J17" s="56" t="s">
        <v>10</v>
      </c>
      <c r="K17" s="54"/>
      <c r="L17" s="56" t="s">
        <v>10</v>
      </c>
      <c r="M17" s="54"/>
      <c r="N17" s="56" t="s">
        <v>10</v>
      </c>
      <c r="O17" s="54"/>
      <c r="P17" s="56" t="s">
        <v>10</v>
      </c>
      <c r="Q17" s="54"/>
      <c r="R17" s="56" t="s">
        <v>10</v>
      </c>
      <c r="S17" s="54"/>
      <c r="T17" s="56" t="s">
        <v>10</v>
      </c>
      <c r="U17" s="54"/>
      <c r="V17" s="56" t="s">
        <v>10</v>
      </c>
      <c r="W17" s="54"/>
      <c r="X17" s="56" t="s">
        <v>10</v>
      </c>
      <c r="Y17" s="54"/>
      <c r="Z17" s="56" t="s">
        <v>10</v>
      </c>
      <c r="AA17" s="54"/>
      <c r="AB17" s="56" t="s">
        <v>10</v>
      </c>
      <c r="AC17" s="54"/>
      <c r="AD17" s="56" t="s">
        <v>10</v>
      </c>
    </row>
    <row r="18" spans="1:30" s="47" customFormat="1" ht="16.2" customHeight="1" x14ac:dyDescent="0.25">
      <c r="A18" s="33"/>
      <c r="B18" s="33"/>
      <c r="C18" s="57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</row>
    <row r="19" spans="1:30" s="47" customFormat="1" ht="16.2" customHeight="1" x14ac:dyDescent="0.25">
      <c r="A19" s="32" t="s">
        <v>206</v>
      </c>
      <c r="B19" s="32"/>
      <c r="C19" s="55"/>
      <c r="E19" s="84"/>
    </row>
    <row r="20" spans="1:30" s="47" customFormat="1" ht="16.2" customHeight="1" x14ac:dyDescent="0.25">
      <c r="A20" s="32" t="s">
        <v>188</v>
      </c>
      <c r="B20" s="32"/>
      <c r="C20" s="55"/>
      <c r="D20" s="84">
        <v>594292336</v>
      </c>
      <c r="E20" s="84"/>
      <c r="F20" s="84">
        <v>895385444</v>
      </c>
      <c r="G20" s="84"/>
      <c r="H20" s="84">
        <v>1354834</v>
      </c>
      <c r="I20" s="85"/>
      <c r="J20" s="84">
        <v>-35504336</v>
      </c>
      <c r="K20" s="84"/>
      <c r="L20" s="84">
        <v>-3250069922</v>
      </c>
      <c r="M20" s="84"/>
      <c r="N20" s="84">
        <v>0</v>
      </c>
      <c r="O20" s="85"/>
      <c r="P20" s="84">
        <v>13200675</v>
      </c>
      <c r="Q20" s="85"/>
      <c r="R20" s="34">
        <v>-3272373583</v>
      </c>
      <c r="S20" s="55"/>
      <c r="T20" s="84">
        <v>119920324</v>
      </c>
      <c r="U20" s="79"/>
      <c r="V20" s="84">
        <v>1197602141</v>
      </c>
      <c r="W20" s="34"/>
      <c r="X20" s="34">
        <v>9301597622</v>
      </c>
      <c r="Y20" s="55"/>
      <c r="Z20" s="34">
        <f>D20+F20+H20+R20+T20+V20+X20</f>
        <v>8837779118</v>
      </c>
      <c r="AA20" s="55"/>
      <c r="AB20" s="34">
        <v>155966371</v>
      </c>
      <c r="AC20" s="55"/>
      <c r="AD20" s="34">
        <f>Z20+AB20</f>
        <v>8993745489</v>
      </c>
    </row>
    <row r="21" spans="1:30" s="47" customFormat="1" ht="16.2" customHeight="1" x14ac:dyDescent="0.25">
      <c r="A21" s="33" t="s">
        <v>189</v>
      </c>
      <c r="B21" s="32"/>
      <c r="C21" s="55"/>
      <c r="D21" s="84"/>
      <c r="E21" s="84"/>
      <c r="F21" s="84"/>
      <c r="G21" s="84"/>
      <c r="H21" s="84"/>
      <c r="I21" s="85"/>
      <c r="J21" s="84"/>
      <c r="K21" s="84"/>
      <c r="L21" s="84"/>
      <c r="M21" s="84"/>
      <c r="N21" s="84"/>
      <c r="O21" s="85"/>
      <c r="P21" s="84"/>
      <c r="Q21" s="85"/>
      <c r="R21" s="34"/>
      <c r="S21" s="55"/>
      <c r="T21" s="84"/>
      <c r="U21" s="79"/>
      <c r="V21" s="84"/>
      <c r="W21" s="34"/>
      <c r="X21" s="34"/>
      <c r="Y21" s="55"/>
      <c r="Z21" s="34"/>
      <c r="AA21" s="55"/>
      <c r="AB21" s="34"/>
      <c r="AC21" s="55"/>
      <c r="AD21" s="34"/>
    </row>
    <row r="22" spans="1:30" s="47" customFormat="1" ht="16.2" customHeight="1" x14ac:dyDescent="0.25">
      <c r="A22" s="33" t="s">
        <v>190</v>
      </c>
      <c r="B22" s="48">
        <v>5</v>
      </c>
      <c r="C22" s="55"/>
      <c r="D22" s="87">
        <v>0</v>
      </c>
      <c r="E22" s="84"/>
      <c r="F22" s="87">
        <v>0</v>
      </c>
      <c r="G22" s="84"/>
      <c r="H22" s="87">
        <v>0</v>
      </c>
      <c r="I22" s="85"/>
      <c r="J22" s="87">
        <v>1292655</v>
      </c>
      <c r="K22" s="84"/>
      <c r="L22" s="87">
        <v>0</v>
      </c>
      <c r="M22" s="84"/>
      <c r="N22" s="87">
        <v>26024410</v>
      </c>
      <c r="O22" s="85"/>
      <c r="P22" s="87">
        <v>0</v>
      </c>
      <c r="Q22" s="85"/>
      <c r="R22" s="35">
        <v>27317065</v>
      </c>
      <c r="S22" s="55"/>
      <c r="T22" s="87">
        <v>0</v>
      </c>
      <c r="U22" s="79"/>
      <c r="V22" s="87">
        <v>0</v>
      </c>
      <c r="W22" s="34"/>
      <c r="X22" s="35">
        <v>-1200863926</v>
      </c>
      <c r="Y22" s="55"/>
      <c r="Z22" s="35">
        <f>R22+T22+V22+X22</f>
        <v>-1173546861</v>
      </c>
      <c r="AA22" s="55"/>
      <c r="AB22" s="35">
        <v>-11095356</v>
      </c>
      <c r="AC22" s="55"/>
      <c r="AD22" s="35">
        <f>Z22+AB22</f>
        <v>-1184642217</v>
      </c>
    </row>
    <row r="23" spans="1:30" s="47" customFormat="1" ht="16.2" customHeight="1" x14ac:dyDescent="0.25">
      <c r="A23" s="33"/>
      <c r="B23" s="32"/>
      <c r="C23" s="55"/>
      <c r="D23" s="84"/>
      <c r="E23" s="84"/>
      <c r="F23" s="84"/>
      <c r="G23" s="84"/>
      <c r="H23" s="84"/>
      <c r="I23" s="85"/>
      <c r="J23" s="84"/>
      <c r="K23" s="84"/>
      <c r="L23" s="84"/>
      <c r="M23" s="84"/>
      <c r="N23" s="84"/>
      <c r="O23" s="85"/>
      <c r="P23" s="84"/>
      <c r="Q23" s="85"/>
      <c r="R23" s="34"/>
      <c r="S23" s="55"/>
      <c r="T23" s="84"/>
      <c r="U23" s="79"/>
      <c r="V23" s="84"/>
      <c r="W23" s="34"/>
      <c r="X23" s="34"/>
      <c r="Y23" s="55"/>
      <c r="Z23" s="34"/>
      <c r="AA23" s="55"/>
      <c r="AB23" s="34"/>
      <c r="AC23" s="55"/>
      <c r="AD23" s="34"/>
    </row>
    <row r="24" spans="1:30" s="47" customFormat="1" ht="16.2" customHeight="1" x14ac:dyDescent="0.25">
      <c r="A24" s="32" t="s">
        <v>207</v>
      </c>
      <c r="B24" s="32"/>
      <c r="C24" s="55"/>
      <c r="D24" s="84">
        <f>D20+D22</f>
        <v>594292336</v>
      </c>
      <c r="E24" s="84"/>
      <c r="F24" s="84">
        <f>F20+F22</f>
        <v>895385444</v>
      </c>
      <c r="G24" s="84"/>
      <c r="H24" s="84">
        <f>H20+H22</f>
        <v>1354834</v>
      </c>
      <c r="I24" s="85"/>
      <c r="J24" s="84">
        <f>J20+J22</f>
        <v>-34211681</v>
      </c>
      <c r="K24" s="84"/>
      <c r="L24" s="84">
        <f>L20+L22</f>
        <v>-3250069922</v>
      </c>
      <c r="M24" s="84"/>
      <c r="N24" s="84">
        <f>N20+N22</f>
        <v>26024410</v>
      </c>
      <c r="O24" s="85"/>
      <c r="P24" s="84">
        <f>P20+P22</f>
        <v>13200675</v>
      </c>
      <c r="Q24" s="85"/>
      <c r="R24" s="84">
        <f>R20+R22</f>
        <v>-3245056518</v>
      </c>
      <c r="S24" s="55"/>
      <c r="T24" s="84">
        <f>T20+T22</f>
        <v>119920324</v>
      </c>
      <c r="U24" s="79"/>
      <c r="V24" s="84">
        <f>V20+V22</f>
        <v>1197602141</v>
      </c>
      <c r="W24" s="34"/>
      <c r="X24" s="84">
        <f>X20+X22</f>
        <v>8100733696</v>
      </c>
      <c r="Y24" s="55"/>
      <c r="Z24" s="84">
        <f>Z20+Z22</f>
        <v>7664232257</v>
      </c>
      <c r="AA24" s="55"/>
      <c r="AB24" s="84">
        <f>AB20+AB22</f>
        <v>144871015</v>
      </c>
      <c r="AC24" s="55"/>
      <c r="AD24" s="84">
        <f>AD20+AD22</f>
        <v>7809103272</v>
      </c>
    </row>
    <row r="25" spans="1:30" s="47" customFormat="1" ht="16.2" customHeight="1" x14ac:dyDescent="0.25">
      <c r="A25" s="32"/>
      <c r="B25" s="32"/>
      <c r="C25" s="55"/>
      <c r="D25" s="84"/>
      <c r="E25" s="84"/>
      <c r="F25" s="84"/>
      <c r="G25" s="84"/>
      <c r="H25" s="84"/>
      <c r="I25" s="85"/>
      <c r="J25" s="84"/>
      <c r="K25" s="84"/>
      <c r="L25" s="84"/>
      <c r="M25" s="84"/>
      <c r="N25" s="84"/>
      <c r="O25" s="85"/>
      <c r="P25" s="84"/>
      <c r="Q25" s="85"/>
      <c r="R25" s="34"/>
      <c r="S25" s="55"/>
      <c r="T25" s="84"/>
      <c r="U25" s="79"/>
      <c r="V25" s="84"/>
      <c r="W25" s="34"/>
      <c r="X25" s="34"/>
      <c r="Y25" s="55"/>
      <c r="Z25" s="34"/>
      <c r="AA25" s="55"/>
      <c r="AB25" s="34"/>
      <c r="AC25" s="55"/>
      <c r="AD25" s="34"/>
    </row>
    <row r="26" spans="1:30" s="47" customFormat="1" ht="16.2" customHeight="1" x14ac:dyDescent="0.25">
      <c r="A26" s="32" t="s">
        <v>192</v>
      </c>
      <c r="B26" s="32"/>
      <c r="C26" s="55"/>
      <c r="D26" s="84"/>
      <c r="E26" s="84"/>
      <c r="F26" s="84"/>
      <c r="G26" s="84"/>
      <c r="H26" s="84"/>
      <c r="I26" s="85"/>
      <c r="J26" s="84"/>
      <c r="K26" s="84"/>
      <c r="L26" s="84"/>
      <c r="M26" s="84"/>
      <c r="N26" s="84"/>
      <c r="O26" s="85"/>
      <c r="P26" s="84"/>
      <c r="Q26" s="85"/>
      <c r="R26" s="34"/>
      <c r="S26" s="55"/>
      <c r="T26" s="84"/>
      <c r="U26" s="79"/>
      <c r="V26" s="84"/>
      <c r="W26" s="34"/>
      <c r="X26" s="34"/>
      <c r="Y26" s="55"/>
      <c r="Z26" s="34"/>
      <c r="AA26" s="55"/>
      <c r="AB26" s="34"/>
      <c r="AC26" s="55"/>
      <c r="AD26" s="34"/>
    </row>
    <row r="27" spans="1:30" s="47" customFormat="1" ht="16.2" customHeight="1" x14ac:dyDescent="0.25">
      <c r="A27" s="47" t="s">
        <v>123</v>
      </c>
      <c r="C27" s="79"/>
      <c r="D27" s="84">
        <v>0</v>
      </c>
      <c r="E27" s="84"/>
      <c r="F27" s="84">
        <v>0</v>
      </c>
      <c r="G27" s="84"/>
      <c r="H27" s="84">
        <v>0</v>
      </c>
      <c r="I27" s="85"/>
      <c r="J27" s="84">
        <v>0</v>
      </c>
      <c r="K27" s="84"/>
      <c r="L27" s="84">
        <v>0</v>
      </c>
      <c r="M27" s="84"/>
      <c r="N27" s="84">
        <v>0</v>
      </c>
      <c r="O27" s="85"/>
      <c r="P27" s="84">
        <v>0</v>
      </c>
      <c r="Q27" s="85"/>
      <c r="R27" s="34">
        <f>SUM(J27:P27)</f>
        <v>0</v>
      </c>
      <c r="S27" s="55"/>
      <c r="T27" s="84">
        <v>0</v>
      </c>
      <c r="U27" s="79"/>
      <c r="V27" s="84">
        <v>0</v>
      </c>
      <c r="W27" s="34"/>
      <c r="X27" s="34">
        <f>'PL 5-6 (3-month)'!I103</f>
        <v>517158798</v>
      </c>
      <c r="Y27" s="55"/>
      <c r="Z27" s="34">
        <f>D27+F27+H27+R27+T27+V27+X27</f>
        <v>517158798</v>
      </c>
      <c r="AA27" s="55"/>
      <c r="AB27" s="34">
        <f>'PL 5-6 (3-month)'!I104</f>
        <v>4115404</v>
      </c>
      <c r="AC27" s="55"/>
      <c r="AD27" s="34">
        <f t="shared" ref="AD27:AD30" si="0">Z27+AB27</f>
        <v>521274202</v>
      </c>
    </row>
    <row r="28" spans="1:30" s="47" customFormat="1" ht="16.2" customHeight="1" x14ac:dyDescent="0.25">
      <c r="A28" s="47" t="s">
        <v>92</v>
      </c>
      <c r="B28" s="48">
        <v>20</v>
      </c>
      <c r="C28" s="79"/>
      <c r="D28" s="84">
        <v>0</v>
      </c>
      <c r="E28" s="84"/>
      <c r="F28" s="84">
        <v>0</v>
      </c>
      <c r="G28" s="84"/>
      <c r="H28" s="84">
        <v>0</v>
      </c>
      <c r="I28" s="85"/>
      <c r="J28" s="84">
        <v>0</v>
      </c>
      <c r="K28" s="84"/>
      <c r="L28" s="84">
        <v>0</v>
      </c>
      <c r="M28" s="84"/>
      <c r="N28" s="84">
        <v>0</v>
      </c>
      <c r="O28" s="85"/>
      <c r="P28" s="84">
        <v>0</v>
      </c>
      <c r="Q28" s="85"/>
      <c r="R28" s="34">
        <f t="shared" ref="R28:R34" si="1">SUM(J28:P28)</f>
        <v>0</v>
      </c>
      <c r="S28" s="55"/>
      <c r="T28" s="84">
        <v>0</v>
      </c>
      <c r="U28" s="79"/>
      <c r="V28" s="84">
        <v>0</v>
      </c>
      <c r="W28" s="34"/>
      <c r="X28" s="34">
        <v>0</v>
      </c>
      <c r="Y28" s="55"/>
      <c r="Z28" s="34">
        <f t="shared" ref="Z28:Z32" si="2">D28+F28+H28+R28+T28+V28+X28</f>
        <v>0</v>
      </c>
      <c r="AA28" s="55"/>
      <c r="AB28" s="34">
        <v>-15670681</v>
      </c>
      <c r="AC28" s="55"/>
      <c r="AD28" s="34">
        <f>Z28+AB28</f>
        <v>-15670681</v>
      </c>
    </row>
    <row r="29" spans="1:30" s="47" customFormat="1" ht="16.2" customHeight="1" x14ac:dyDescent="0.25">
      <c r="A29" s="33" t="s">
        <v>121</v>
      </c>
      <c r="B29" s="48"/>
      <c r="C29" s="79"/>
      <c r="D29" s="84">
        <v>0</v>
      </c>
      <c r="E29" s="84"/>
      <c r="F29" s="84">
        <v>0</v>
      </c>
      <c r="G29" s="84"/>
      <c r="H29" s="84">
        <v>0</v>
      </c>
      <c r="I29" s="85"/>
      <c r="J29" s="84">
        <v>0</v>
      </c>
      <c r="K29" s="84"/>
      <c r="L29" s="84">
        <v>0</v>
      </c>
      <c r="M29" s="84"/>
      <c r="N29" s="84">
        <v>0</v>
      </c>
      <c r="O29" s="85"/>
      <c r="P29" s="84">
        <v>0</v>
      </c>
      <c r="Q29" s="85"/>
      <c r="R29" s="34">
        <f t="shared" si="1"/>
        <v>0</v>
      </c>
      <c r="S29" s="55"/>
      <c r="T29" s="84">
        <v>0</v>
      </c>
      <c r="U29" s="79"/>
      <c r="V29" s="84">
        <v>0</v>
      </c>
      <c r="W29" s="34"/>
      <c r="X29" s="34">
        <v>0</v>
      </c>
      <c r="Y29" s="55"/>
      <c r="Z29" s="34">
        <f t="shared" si="2"/>
        <v>0</v>
      </c>
      <c r="AA29" s="55"/>
      <c r="AB29" s="34">
        <v>0</v>
      </c>
      <c r="AC29" s="55"/>
      <c r="AD29" s="34">
        <f t="shared" si="0"/>
        <v>0</v>
      </c>
    </row>
    <row r="30" spans="1:30" s="47" customFormat="1" ht="16.2" customHeight="1" x14ac:dyDescent="0.25">
      <c r="A30" s="47" t="s">
        <v>132</v>
      </c>
      <c r="C30" s="79"/>
      <c r="D30" s="84">
        <v>0</v>
      </c>
      <c r="E30" s="84"/>
      <c r="F30" s="84">
        <v>0</v>
      </c>
      <c r="G30" s="84"/>
      <c r="H30" s="84">
        <v>0</v>
      </c>
      <c r="I30" s="85"/>
      <c r="J30" s="84">
        <v>0</v>
      </c>
      <c r="K30" s="84"/>
      <c r="L30" s="84">
        <v>0</v>
      </c>
      <c r="M30" s="84"/>
      <c r="N30" s="84">
        <v>0</v>
      </c>
      <c r="O30" s="85"/>
      <c r="P30" s="84">
        <v>0</v>
      </c>
      <c r="Q30" s="85"/>
      <c r="R30" s="34">
        <f t="shared" si="1"/>
        <v>0</v>
      </c>
      <c r="S30" s="55"/>
      <c r="T30" s="84">
        <v>0</v>
      </c>
      <c r="U30" s="79"/>
      <c r="V30" s="84">
        <v>0</v>
      </c>
      <c r="W30" s="34"/>
      <c r="X30" s="34">
        <v>0</v>
      </c>
      <c r="Y30" s="55"/>
      <c r="Z30" s="34">
        <f t="shared" si="2"/>
        <v>0</v>
      </c>
      <c r="AA30" s="55"/>
      <c r="AB30" s="34">
        <v>-30</v>
      </c>
      <c r="AC30" s="55"/>
      <c r="AD30" s="34">
        <f t="shared" si="0"/>
        <v>-30</v>
      </c>
    </row>
    <row r="31" spans="1:30" s="47" customFormat="1" ht="16.2" customHeight="1" x14ac:dyDescent="0.25">
      <c r="A31" s="47" t="s">
        <v>93</v>
      </c>
      <c r="B31" s="48">
        <v>20</v>
      </c>
      <c r="C31" s="79"/>
      <c r="D31" s="84">
        <v>0</v>
      </c>
      <c r="E31" s="84"/>
      <c r="F31" s="84">
        <v>0</v>
      </c>
      <c r="G31" s="84"/>
      <c r="H31" s="84">
        <v>0</v>
      </c>
      <c r="I31" s="85"/>
      <c r="J31" s="84">
        <v>0</v>
      </c>
      <c r="K31" s="84"/>
      <c r="L31" s="84">
        <v>-11171318</v>
      </c>
      <c r="M31" s="84"/>
      <c r="N31" s="84">
        <v>0</v>
      </c>
      <c r="O31" s="85"/>
      <c r="P31" s="84">
        <v>0</v>
      </c>
      <c r="Q31" s="85"/>
      <c r="R31" s="34">
        <f t="shared" si="1"/>
        <v>-11171318</v>
      </c>
      <c r="S31" s="55"/>
      <c r="T31" s="84">
        <v>0</v>
      </c>
      <c r="U31" s="79"/>
      <c r="V31" s="84">
        <v>91871306</v>
      </c>
      <c r="W31" s="34"/>
      <c r="X31" s="34">
        <v>-80699988</v>
      </c>
      <c r="Y31" s="55"/>
      <c r="Z31" s="34">
        <f t="shared" si="2"/>
        <v>0</v>
      </c>
      <c r="AA31" s="55"/>
      <c r="AB31" s="84">
        <v>0</v>
      </c>
      <c r="AC31" s="55"/>
      <c r="AD31" s="34">
        <v>0</v>
      </c>
    </row>
    <row r="32" spans="1:30" s="47" customFormat="1" ht="16.2" customHeight="1" x14ac:dyDescent="0.25">
      <c r="A32" s="47" t="s">
        <v>48</v>
      </c>
      <c r="B32" s="48">
        <v>20</v>
      </c>
      <c r="C32" s="79"/>
      <c r="D32" s="84">
        <v>0</v>
      </c>
      <c r="E32" s="84"/>
      <c r="F32" s="84">
        <v>0</v>
      </c>
      <c r="G32" s="84"/>
      <c r="H32" s="84">
        <v>0</v>
      </c>
      <c r="I32" s="85"/>
      <c r="J32" s="84">
        <v>0</v>
      </c>
      <c r="K32" s="84"/>
      <c r="L32" s="84">
        <v>0</v>
      </c>
      <c r="M32" s="84"/>
      <c r="N32" s="84">
        <v>0</v>
      </c>
      <c r="O32" s="85"/>
      <c r="P32" s="84">
        <v>0</v>
      </c>
      <c r="Q32" s="85"/>
      <c r="R32" s="34">
        <f t="shared" si="1"/>
        <v>0</v>
      </c>
      <c r="S32" s="55"/>
      <c r="T32" s="84">
        <v>1553510</v>
      </c>
      <c r="U32" s="79"/>
      <c r="V32" s="84">
        <v>0</v>
      </c>
      <c r="W32" s="34"/>
      <c r="X32" s="34">
        <v>-1553510</v>
      </c>
      <c r="Y32" s="55"/>
      <c r="Z32" s="34">
        <f t="shared" si="2"/>
        <v>0</v>
      </c>
      <c r="AA32" s="55"/>
      <c r="AB32" s="84">
        <v>0</v>
      </c>
      <c r="AC32" s="55"/>
      <c r="AD32" s="34">
        <v>0</v>
      </c>
    </row>
    <row r="33" spans="1:30" s="47" customFormat="1" ht="16.2" customHeight="1" x14ac:dyDescent="0.25">
      <c r="A33" s="47" t="s">
        <v>179</v>
      </c>
      <c r="B33" s="86"/>
      <c r="C33" s="79"/>
      <c r="R33" s="34"/>
    </row>
    <row r="34" spans="1:30" s="47" customFormat="1" ht="16.2" customHeight="1" x14ac:dyDescent="0.25">
      <c r="A34" s="47" t="s">
        <v>178</v>
      </c>
      <c r="B34" s="86"/>
      <c r="C34" s="79"/>
      <c r="D34" s="87">
        <v>0</v>
      </c>
      <c r="E34" s="84"/>
      <c r="F34" s="87">
        <v>0</v>
      </c>
      <c r="G34" s="84"/>
      <c r="H34" s="87">
        <v>0</v>
      </c>
      <c r="J34" s="87">
        <v>19795100</v>
      </c>
      <c r="K34" s="84"/>
      <c r="L34" s="87">
        <v>-55129463</v>
      </c>
      <c r="M34" s="84"/>
      <c r="N34" s="87">
        <v>-25261982</v>
      </c>
      <c r="O34" s="85"/>
      <c r="P34" s="87">
        <v>0</v>
      </c>
      <c r="Q34" s="85"/>
      <c r="R34" s="35">
        <f t="shared" si="1"/>
        <v>-60596345</v>
      </c>
      <c r="S34" s="55"/>
      <c r="T34" s="87">
        <v>0</v>
      </c>
      <c r="U34" s="79"/>
      <c r="V34" s="87">
        <v>0</v>
      </c>
      <c r="W34" s="34"/>
      <c r="X34" s="87">
        <v>0</v>
      </c>
      <c r="Y34" s="55"/>
      <c r="Z34" s="35">
        <f t="shared" ref="Z34" si="3">D34+F34+H34+R34+T34+V34+X34</f>
        <v>-60596345</v>
      </c>
      <c r="AA34" s="55"/>
      <c r="AB34" s="35">
        <v>-584838</v>
      </c>
      <c r="AC34" s="55"/>
      <c r="AD34" s="35">
        <f>Z34+AB34</f>
        <v>-61181183</v>
      </c>
    </row>
    <row r="35" spans="1:30" s="47" customFormat="1" ht="16.2" customHeight="1" x14ac:dyDescent="0.25">
      <c r="A35" s="33"/>
      <c r="B35" s="33"/>
      <c r="C35" s="45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</row>
    <row r="36" spans="1:30" s="47" customFormat="1" ht="16.2" customHeight="1" thickBot="1" x14ac:dyDescent="0.3">
      <c r="A36" s="32" t="s">
        <v>208</v>
      </c>
      <c r="B36" s="32"/>
      <c r="C36" s="55"/>
      <c r="D36" s="88">
        <f>SUM(D24:D34)</f>
        <v>594292336</v>
      </c>
      <c r="E36" s="34"/>
      <c r="F36" s="88">
        <f>SUM(F24:F34)</f>
        <v>895385444</v>
      </c>
      <c r="G36" s="34"/>
      <c r="H36" s="88">
        <f>SUM(H24:H34)</f>
        <v>1354834</v>
      </c>
      <c r="I36" s="34"/>
      <c r="J36" s="88">
        <f>SUM(J24:J34)</f>
        <v>-14416581</v>
      </c>
      <c r="K36" s="34"/>
      <c r="L36" s="88">
        <f>SUM(L24:L34)</f>
        <v>-3316370703</v>
      </c>
      <c r="M36" s="34"/>
      <c r="N36" s="88">
        <f>SUM(N24:N34)</f>
        <v>762428</v>
      </c>
      <c r="O36" s="34"/>
      <c r="P36" s="88">
        <f>SUM(P24:P34)</f>
        <v>13200675</v>
      </c>
      <c r="Q36" s="34"/>
      <c r="R36" s="88">
        <f>SUM(R24:R34)</f>
        <v>-3316824181</v>
      </c>
      <c r="S36" s="34"/>
      <c r="T36" s="88">
        <f>SUM(T24:T34)</f>
        <v>121473834</v>
      </c>
      <c r="U36" s="34"/>
      <c r="V36" s="88">
        <f>SUM(V24:V34)</f>
        <v>1289473447</v>
      </c>
      <c r="W36" s="34"/>
      <c r="X36" s="88">
        <f>SUM(X24:X34)</f>
        <v>8535638996</v>
      </c>
      <c r="Y36" s="34"/>
      <c r="Z36" s="88">
        <f>SUM(Z24:Z34)</f>
        <v>8120794710</v>
      </c>
      <c r="AA36" s="34"/>
      <c r="AB36" s="88">
        <f>SUM(AB24:AB34)</f>
        <v>132730870</v>
      </c>
      <c r="AC36" s="34"/>
      <c r="AD36" s="88">
        <f>SUM(AD24:AD34)</f>
        <v>8253525580</v>
      </c>
    </row>
    <row r="37" spans="1:30" s="47" customFormat="1" ht="16.2" customHeight="1" thickTop="1" x14ac:dyDescent="0.25">
      <c r="A37" s="46"/>
      <c r="B37" s="46"/>
      <c r="C37" s="45"/>
      <c r="D37" s="46"/>
      <c r="E37" s="46"/>
      <c r="F37" s="46"/>
      <c r="G37" s="46"/>
      <c r="H37" s="46"/>
      <c r="I37" s="46"/>
      <c r="J37" s="81"/>
      <c r="K37" s="80"/>
      <c r="L37" s="80"/>
      <c r="M37" s="80"/>
      <c r="N37" s="80"/>
      <c r="O37" s="46"/>
      <c r="P37" s="46"/>
      <c r="Q37" s="46"/>
      <c r="R37" s="80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</row>
    <row r="38" spans="1:30" s="47" customFormat="1" ht="16.2" customHeight="1" x14ac:dyDescent="0.25">
      <c r="A38" s="46"/>
      <c r="B38" s="46"/>
      <c r="C38" s="45"/>
      <c r="D38" s="46"/>
      <c r="E38" s="46"/>
      <c r="F38" s="46"/>
      <c r="G38" s="46"/>
      <c r="H38" s="46"/>
      <c r="I38" s="46"/>
      <c r="J38" s="80"/>
      <c r="K38" s="80"/>
      <c r="L38" s="80"/>
      <c r="M38" s="80"/>
      <c r="N38" s="80"/>
      <c r="O38" s="46"/>
      <c r="P38" s="46"/>
      <c r="Q38" s="46"/>
      <c r="R38" s="80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</row>
    <row r="39" spans="1:30" ht="16.2" customHeight="1" x14ac:dyDescent="0.25"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16.2" customHeight="1" x14ac:dyDescent="0.25"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</row>
    <row r="41" spans="1:30" ht="16.2" customHeight="1" x14ac:dyDescent="0.25"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</row>
    <row r="42" spans="1:30" ht="16.2" customHeight="1" x14ac:dyDescent="0.25"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</row>
    <row r="43" spans="1:30" ht="16.2" customHeight="1" x14ac:dyDescent="0.25">
      <c r="A43" s="28"/>
      <c r="B43" s="28"/>
      <c r="C43" s="36"/>
      <c r="D43" s="28"/>
      <c r="E43" s="28"/>
      <c r="F43" s="28"/>
      <c r="G43" s="28"/>
      <c r="H43" s="28"/>
      <c r="I43" s="28"/>
      <c r="J43" s="40"/>
      <c r="K43" s="40"/>
      <c r="L43" s="40"/>
      <c r="M43" s="40"/>
      <c r="N43" s="40"/>
      <c r="O43" s="28"/>
      <c r="P43" s="28"/>
      <c r="Q43" s="28"/>
      <c r="R43" s="40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</row>
    <row r="44" spans="1:30" ht="12" customHeight="1" x14ac:dyDescent="0.25">
      <c r="A44" s="28"/>
      <c r="B44" s="28"/>
      <c r="C44" s="36"/>
      <c r="D44" s="28"/>
      <c r="E44" s="28"/>
      <c r="F44" s="28"/>
      <c r="G44" s="28"/>
      <c r="H44" s="28"/>
      <c r="I44" s="28"/>
      <c r="J44" s="40"/>
      <c r="K44" s="40"/>
      <c r="L44" s="40"/>
      <c r="M44" s="40"/>
      <c r="N44" s="40"/>
      <c r="O44" s="28"/>
      <c r="P44" s="28"/>
      <c r="Q44" s="28"/>
      <c r="R44" s="40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</row>
    <row r="45" spans="1:30" ht="22.2" customHeight="1" x14ac:dyDescent="0.25">
      <c r="A45" s="18" t="s">
        <v>28</v>
      </c>
      <c r="B45" s="18"/>
      <c r="C45" s="44"/>
      <c r="D45" s="44"/>
      <c r="E45" s="44"/>
      <c r="F45" s="19"/>
      <c r="G45" s="44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27"/>
      <c r="AA45" s="19"/>
      <c r="AB45" s="27"/>
      <c r="AC45" s="19"/>
      <c r="AD45" s="27"/>
    </row>
    <row r="46" spans="1:30" ht="16.350000000000001" customHeight="1" x14ac:dyDescent="0.25"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</row>
    <row r="47" spans="1:30" ht="16.350000000000001" customHeight="1" x14ac:dyDescent="0.25"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</row>
    <row r="48" spans="1:30" ht="16.350000000000001" customHeight="1" x14ac:dyDescent="0.25"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</row>
    <row r="49" spans="4:30" ht="16.350000000000001" customHeight="1" x14ac:dyDescent="0.25"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</row>
    <row r="50" spans="4:30" ht="16.350000000000001" customHeight="1" x14ac:dyDescent="0.25"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</row>
    <row r="51" spans="4:30" ht="16.350000000000001" customHeight="1" x14ac:dyDescent="0.25"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</row>
    <row r="52" spans="4:30" ht="16.350000000000001" customHeight="1" x14ac:dyDescent="0.25"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</row>
  </sheetData>
  <mergeCells count="7">
    <mergeCell ref="T14:V14"/>
    <mergeCell ref="T4:V4"/>
    <mergeCell ref="T5:V5"/>
    <mergeCell ref="D6:AD6"/>
    <mergeCell ref="J7:Z7"/>
    <mergeCell ref="J8:R8"/>
    <mergeCell ref="T13:X13"/>
  </mergeCells>
  <pageMargins left="0.3" right="0.3" top="0.5" bottom="0.6" header="0.49" footer="0.4"/>
  <pageSetup paperSize="9" scale="59" firstPageNumber="7" orientation="landscape" useFirstPageNumber="1" horizontalDpi="1200" verticalDpi="1200" r:id="rId1"/>
  <headerFooter>
    <oddFooter>&amp;R&amp;"Arial,Regular"&amp;10&amp;P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560BD-A0C1-44DB-88AF-40F8FDB19C99}">
  <dimension ref="A1:AD52"/>
  <sheetViews>
    <sheetView tabSelected="1" view="pageBreakPreview" topLeftCell="B25" zoomScale="85" zoomScaleNormal="70" zoomScaleSheetLayoutView="85" workbookViewId="0">
      <selection activeCell="Z16" sqref="Z16"/>
    </sheetView>
  </sheetViews>
  <sheetFormatPr defaultColWidth="9" defaultRowHeight="16.350000000000001" customHeight="1" x14ac:dyDescent="0.25"/>
  <cols>
    <col min="1" max="1" width="41.19921875" style="37" customWidth="1"/>
    <col min="2" max="2" width="6.09765625" style="37" bestFit="1" customWidth="1"/>
    <col min="3" max="3" width="0.59765625" style="42" customWidth="1"/>
    <col min="4" max="4" width="9.69921875" style="37" customWidth="1"/>
    <col min="5" max="5" width="0.59765625" style="37" customWidth="1"/>
    <col min="6" max="6" width="9.19921875" style="37" customWidth="1"/>
    <col min="7" max="7" width="0.59765625" style="37" customWidth="1"/>
    <col min="8" max="8" width="11" style="37" customWidth="1"/>
    <col min="9" max="9" width="0.59765625" style="37" customWidth="1"/>
    <col min="10" max="10" width="14.69921875" style="37" bestFit="1" customWidth="1"/>
    <col min="11" max="11" width="0.59765625" style="37" customWidth="1"/>
    <col min="12" max="12" width="14.69921875" style="37" bestFit="1" customWidth="1"/>
    <col min="13" max="13" width="0.59765625" style="37" customWidth="1"/>
    <col min="14" max="14" width="15.69921875" style="37" bestFit="1" customWidth="1"/>
    <col min="15" max="15" width="0.59765625" style="37" customWidth="1"/>
    <col min="16" max="16" width="9.19921875" style="37" customWidth="1"/>
    <col min="17" max="17" width="0.59765625" style="37" customWidth="1"/>
    <col min="18" max="18" width="11.69921875" style="37" customWidth="1"/>
    <col min="19" max="19" width="0.59765625" style="37" customWidth="1"/>
    <col min="20" max="20" width="9.69921875" style="37" customWidth="1"/>
    <col min="21" max="21" width="0.59765625" style="37" customWidth="1"/>
    <col min="22" max="22" width="10.5" style="37" customWidth="1"/>
    <col min="23" max="23" width="0.59765625" style="37" customWidth="1"/>
    <col min="24" max="24" width="11.59765625" style="37" customWidth="1"/>
    <col min="25" max="25" width="0.59765625" style="37" customWidth="1"/>
    <col min="26" max="26" width="14.69921875" style="37" bestFit="1" customWidth="1"/>
    <col min="27" max="27" width="0.59765625" style="37" customWidth="1"/>
    <col min="28" max="28" width="15" style="37" bestFit="1" customWidth="1"/>
    <col min="29" max="29" width="0.59765625" style="37" customWidth="1"/>
    <col min="30" max="30" width="11.5" style="37" customWidth="1"/>
    <col min="31" max="16384" width="9" style="37"/>
  </cols>
  <sheetData>
    <row r="1" spans="1:30" ht="16.5" customHeight="1" x14ac:dyDescent="0.25">
      <c r="A1" s="26" t="s">
        <v>0</v>
      </c>
      <c r="B1" s="26"/>
      <c r="C1" s="3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8"/>
      <c r="U1" s="28"/>
      <c r="V1" s="28"/>
      <c r="W1" s="28"/>
      <c r="X1" s="28"/>
      <c r="Y1" s="28"/>
      <c r="AA1" s="28"/>
      <c r="AC1" s="28"/>
    </row>
    <row r="2" spans="1:30" ht="16.5" customHeight="1" x14ac:dyDescent="0.25">
      <c r="A2" s="26" t="s">
        <v>71</v>
      </c>
      <c r="B2" s="26"/>
      <c r="C2" s="3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8"/>
      <c r="AA2" s="28"/>
      <c r="AC2" s="28"/>
    </row>
    <row r="3" spans="1:30" ht="16.5" customHeight="1" x14ac:dyDescent="0.25">
      <c r="A3" s="38" t="s">
        <v>145</v>
      </c>
      <c r="B3" s="38"/>
      <c r="C3" s="39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29"/>
      <c r="U3" s="29"/>
      <c r="V3" s="29"/>
      <c r="W3" s="29"/>
      <c r="X3" s="29"/>
      <c r="Y3" s="29"/>
      <c r="Z3" s="27"/>
      <c r="AA3" s="29"/>
      <c r="AB3" s="27"/>
      <c r="AC3" s="29"/>
      <c r="AD3" s="27"/>
    </row>
    <row r="4" spans="1:30" ht="16.2" customHeight="1" x14ac:dyDescent="0.25">
      <c r="A4" s="15"/>
      <c r="B4" s="15"/>
      <c r="C4" s="36"/>
      <c r="D4" s="40"/>
      <c r="E4" s="36"/>
      <c r="F4" s="36"/>
      <c r="G4" s="36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151"/>
      <c r="U4" s="151"/>
      <c r="V4" s="151"/>
      <c r="W4" s="40"/>
      <c r="X4" s="40"/>
      <c r="Y4" s="40"/>
      <c r="Z4" s="40"/>
      <c r="AA4" s="40"/>
      <c r="AB4" s="40"/>
      <c r="AC4" s="40"/>
      <c r="AD4" s="40"/>
    </row>
    <row r="5" spans="1:30" s="47" customFormat="1" ht="16.2" customHeight="1" x14ac:dyDescent="0.25">
      <c r="A5" s="33"/>
      <c r="B5" s="33"/>
      <c r="C5" s="45"/>
      <c r="D5" s="80"/>
      <c r="E5" s="45"/>
      <c r="F5" s="45"/>
      <c r="G5" s="45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152"/>
      <c r="U5" s="152"/>
      <c r="V5" s="152"/>
      <c r="W5" s="80"/>
      <c r="X5" s="80"/>
      <c r="Y5" s="80"/>
      <c r="Z5" s="80"/>
      <c r="AA5" s="80"/>
      <c r="AB5" s="80"/>
      <c r="AC5" s="80"/>
      <c r="AD5" s="80"/>
    </row>
    <row r="6" spans="1:30" s="47" customFormat="1" ht="16.2" customHeight="1" x14ac:dyDescent="0.25">
      <c r="A6" s="46"/>
      <c r="B6" s="46"/>
      <c r="C6" s="45"/>
      <c r="D6" s="153" t="s">
        <v>72</v>
      </c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</row>
    <row r="7" spans="1:30" s="47" customFormat="1" ht="16.2" customHeight="1" x14ac:dyDescent="0.25">
      <c r="A7" s="46"/>
      <c r="B7" s="46"/>
      <c r="C7" s="45"/>
      <c r="D7" s="45"/>
      <c r="E7" s="45"/>
      <c r="F7" s="45"/>
      <c r="G7" s="45"/>
      <c r="H7" s="45"/>
      <c r="I7" s="45"/>
      <c r="J7" s="150" t="s">
        <v>73</v>
      </c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45"/>
      <c r="AB7" s="45"/>
      <c r="AC7" s="45"/>
      <c r="AD7" s="45"/>
    </row>
    <row r="8" spans="1:30" s="47" customFormat="1" ht="16.2" customHeight="1" x14ac:dyDescent="0.25">
      <c r="A8" s="46"/>
      <c r="B8" s="46"/>
      <c r="C8" s="45"/>
      <c r="D8" s="46"/>
      <c r="E8" s="46"/>
      <c r="F8" s="46"/>
      <c r="G8" s="46"/>
      <c r="H8" s="46"/>
      <c r="I8" s="46"/>
      <c r="J8" s="153" t="s">
        <v>51</v>
      </c>
      <c r="K8" s="153"/>
      <c r="L8" s="153"/>
      <c r="M8" s="153"/>
      <c r="N8" s="153"/>
      <c r="O8" s="153"/>
      <c r="P8" s="153"/>
      <c r="Q8" s="153"/>
      <c r="R8" s="153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</row>
    <row r="9" spans="1:30" s="47" customFormat="1" ht="16.2" customHeight="1" x14ac:dyDescent="0.25">
      <c r="A9" s="46"/>
      <c r="B9" s="46"/>
      <c r="C9" s="45"/>
      <c r="D9" s="46"/>
      <c r="E9" s="46"/>
      <c r="F9" s="46"/>
      <c r="G9" s="46"/>
      <c r="H9" s="46"/>
      <c r="I9" s="46"/>
      <c r="J9" s="81" t="s">
        <v>202</v>
      </c>
      <c r="K9" s="80"/>
      <c r="L9" s="80" t="s">
        <v>38</v>
      </c>
      <c r="M9" s="80"/>
      <c r="N9" s="80"/>
      <c r="O9" s="46"/>
      <c r="P9" s="46"/>
      <c r="Q9" s="46"/>
      <c r="R9" s="80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</row>
    <row r="10" spans="1:30" s="47" customFormat="1" ht="16.2" customHeight="1" x14ac:dyDescent="0.25">
      <c r="A10" s="46"/>
      <c r="B10" s="46"/>
      <c r="C10" s="45"/>
      <c r="D10" s="46"/>
      <c r="E10" s="46"/>
      <c r="F10" s="46"/>
      <c r="G10" s="46"/>
      <c r="H10" s="46"/>
      <c r="I10" s="46"/>
      <c r="J10" s="80" t="s">
        <v>203</v>
      </c>
      <c r="K10" s="80"/>
      <c r="L10" s="80" t="s">
        <v>205</v>
      </c>
      <c r="M10" s="80"/>
      <c r="N10" s="80"/>
      <c r="O10" s="46"/>
      <c r="P10" s="46"/>
      <c r="Q10" s="46"/>
      <c r="R10" s="80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</row>
    <row r="11" spans="1:30" s="47" customFormat="1" ht="16.2" customHeight="1" x14ac:dyDescent="0.25">
      <c r="A11" s="33"/>
      <c r="B11" s="33"/>
      <c r="C11" s="57"/>
      <c r="D11" s="57"/>
      <c r="E11" s="57"/>
      <c r="F11" s="57"/>
      <c r="G11" s="57"/>
      <c r="H11" s="57"/>
      <c r="I11" s="57"/>
      <c r="J11" s="80" t="s">
        <v>204</v>
      </c>
      <c r="K11" s="80"/>
      <c r="L11" s="80" t="s">
        <v>204</v>
      </c>
      <c r="M11" s="80"/>
      <c r="N11" s="80" t="s">
        <v>197</v>
      </c>
      <c r="O11" s="57"/>
      <c r="P11" s="57"/>
      <c r="Q11" s="57"/>
      <c r="R11" s="80"/>
      <c r="S11" s="57"/>
      <c r="T11" s="57"/>
      <c r="U11" s="57"/>
      <c r="V11" s="57"/>
      <c r="W11" s="57"/>
      <c r="X11" s="57"/>
      <c r="Y11" s="57"/>
      <c r="Z11" s="82"/>
      <c r="AA11" s="57"/>
      <c r="AB11" s="82"/>
      <c r="AC11" s="57"/>
      <c r="AD11" s="82"/>
    </row>
    <row r="12" spans="1:30" s="47" customFormat="1" ht="16.2" customHeight="1" x14ac:dyDescent="0.25">
      <c r="A12" s="33"/>
      <c r="B12" s="33"/>
      <c r="C12" s="45"/>
      <c r="D12" s="45"/>
      <c r="E12" s="45"/>
      <c r="F12" s="45"/>
      <c r="G12" s="45"/>
      <c r="H12" s="80"/>
      <c r="I12" s="45"/>
      <c r="J12" s="80" t="s">
        <v>193</v>
      </c>
      <c r="K12" s="80"/>
      <c r="L12" s="80" t="s">
        <v>193</v>
      </c>
      <c r="M12" s="80"/>
      <c r="N12" s="80" t="s">
        <v>198</v>
      </c>
      <c r="O12" s="45"/>
      <c r="P12" s="45"/>
      <c r="Q12" s="45"/>
      <c r="R12" s="80"/>
      <c r="S12" s="45"/>
      <c r="Y12" s="45"/>
      <c r="Z12" s="45"/>
      <c r="AA12" s="45"/>
      <c r="AB12" s="45"/>
      <c r="AC12" s="45"/>
      <c r="AD12" s="45"/>
    </row>
    <row r="13" spans="1:30" s="47" customFormat="1" ht="16.2" customHeight="1" x14ac:dyDescent="0.25">
      <c r="A13" s="33"/>
      <c r="B13" s="33"/>
      <c r="C13" s="45"/>
      <c r="H13" s="80" t="s">
        <v>139</v>
      </c>
      <c r="I13" s="45"/>
      <c r="J13" s="80" t="s">
        <v>194</v>
      </c>
      <c r="K13" s="80"/>
      <c r="L13" s="80" t="s">
        <v>194</v>
      </c>
      <c r="M13" s="80"/>
      <c r="N13" s="80" t="s">
        <v>199</v>
      </c>
      <c r="O13" s="45"/>
      <c r="P13" s="80" t="s">
        <v>74</v>
      </c>
      <c r="Q13" s="45"/>
      <c r="S13" s="45"/>
      <c r="T13" s="153" t="s">
        <v>46</v>
      </c>
      <c r="U13" s="153"/>
      <c r="V13" s="153"/>
      <c r="W13" s="153"/>
      <c r="X13" s="153"/>
      <c r="Y13" s="45"/>
      <c r="AA13" s="45"/>
      <c r="AC13" s="45"/>
      <c r="AD13" s="45"/>
    </row>
    <row r="14" spans="1:30" s="47" customFormat="1" ht="16.2" customHeight="1" x14ac:dyDescent="0.25">
      <c r="A14" s="33"/>
      <c r="B14" s="33"/>
      <c r="C14" s="45"/>
      <c r="D14" s="80" t="s">
        <v>75</v>
      </c>
      <c r="E14" s="45"/>
      <c r="F14" s="45"/>
      <c r="G14" s="45"/>
      <c r="H14" s="80" t="s">
        <v>140</v>
      </c>
      <c r="I14" s="80"/>
      <c r="J14" s="80" t="s">
        <v>195</v>
      </c>
      <c r="K14" s="80"/>
      <c r="L14" s="80" t="s">
        <v>195</v>
      </c>
      <c r="M14" s="80"/>
      <c r="N14" s="80" t="s">
        <v>200</v>
      </c>
      <c r="O14" s="80"/>
      <c r="P14" s="80" t="s">
        <v>76</v>
      </c>
      <c r="Q14" s="80"/>
      <c r="R14" s="80" t="s">
        <v>77</v>
      </c>
      <c r="S14" s="80"/>
      <c r="T14" s="150" t="s">
        <v>78</v>
      </c>
      <c r="U14" s="150"/>
      <c r="V14" s="150"/>
      <c r="W14" s="80"/>
      <c r="X14" s="80"/>
      <c r="Y14" s="80"/>
      <c r="Z14" s="80"/>
      <c r="AA14" s="80"/>
      <c r="AB14" s="80"/>
      <c r="AC14" s="80"/>
      <c r="AD14" s="80"/>
    </row>
    <row r="15" spans="1:30" s="47" customFormat="1" ht="16.2" customHeight="1" x14ac:dyDescent="0.25">
      <c r="A15" s="33"/>
      <c r="B15" s="33"/>
      <c r="C15" s="45"/>
      <c r="D15" s="80" t="s">
        <v>79</v>
      </c>
      <c r="E15" s="80"/>
      <c r="F15" s="80" t="s">
        <v>80</v>
      </c>
      <c r="G15" s="80"/>
      <c r="H15" s="80" t="s">
        <v>91</v>
      </c>
      <c r="I15" s="80"/>
      <c r="J15" s="83" t="s">
        <v>196</v>
      </c>
      <c r="K15" s="80"/>
      <c r="L15" s="83" t="s">
        <v>196</v>
      </c>
      <c r="M15" s="80"/>
      <c r="N15" s="83" t="s">
        <v>201</v>
      </c>
      <c r="O15" s="80"/>
      <c r="P15" s="80" t="s">
        <v>137</v>
      </c>
      <c r="Q15" s="80"/>
      <c r="R15" s="80" t="s">
        <v>81</v>
      </c>
      <c r="S15" s="80"/>
      <c r="T15" s="80" t="s">
        <v>82</v>
      </c>
      <c r="U15" s="80"/>
      <c r="V15" s="80" t="s">
        <v>83</v>
      </c>
      <c r="W15" s="80"/>
      <c r="Y15" s="80"/>
      <c r="Z15" s="80" t="s">
        <v>141</v>
      </c>
      <c r="AA15" s="80"/>
      <c r="AB15" s="45" t="s">
        <v>84</v>
      </c>
      <c r="AC15" s="80"/>
    </row>
    <row r="16" spans="1:30" s="47" customFormat="1" ht="16.2" customHeight="1" x14ac:dyDescent="0.25">
      <c r="A16" s="33"/>
      <c r="B16" s="33"/>
      <c r="C16" s="45"/>
      <c r="D16" s="80" t="s">
        <v>85</v>
      </c>
      <c r="E16" s="80"/>
      <c r="F16" s="80" t="s">
        <v>86</v>
      </c>
      <c r="G16" s="80"/>
      <c r="H16" s="80" t="s">
        <v>87</v>
      </c>
      <c r="I16" s="80"/>
      <c r="J16" s="83" t="s">
        <v>88</v>
      </c>
      <c r="K16" s="83"/>
      <c r="L16" s="83" t="s">
        <v>88</v>
      </c>
      <c r="M16" s="83"/>
      <c r="N16" s="83" t="s">
        <v>88</v>
      </c>
      <c r="O16" s="80"/>
      <c r="P16" s="83" t="s">
        <v>88</v>
      </c>
      <c r="Q16" s="80"/>
      <c r="R16" s="80" t="s">
        <v>89</v>
      </c>
      <c r="S16" s="80"/>
      <c r="T16" s="80" t="s">
        <v>90</v>
      </c>
      <c r="U16" s="80"/>
      <c r="V16" s="80" t="s">
        <v>90</v>
      </c>
      <c r="W16" s="80"/>
      <c r="X16" s="80" t="s">
        <v>50</v>
      </c>
      <c r="Y16" s="80"/>
      <c r="Z16" s="80" t="s">
        <v>142</v>
      </c>
      <c r="AA16" s="80"/>
      <c r="AB16" s="80" t="s">
        <v>91</v>
      </c>
      <c r="AC16" s="80"/>
      <c r="AD16" s="80" t="s">
        <v>55</v>
      </c>
    </row>
    <row r="17" spans="1:30" s="47" customFormat="1" ht="16.2" customHeight="1" x14ac:dyDescent="0.25">
      <c r="A17" s="33"/>
      <c r="B17" s="58" t="s">
        <v>9</v>
      </c>
      <c r="C17" s="45"/>
      <c r="D17" s="56" t="s">
        <v>10</v>
      </c>
      <c r="E17" s="54"/>
      <c r="F17" s="56" t="s">
        <v>10</v>
      </c>
      <c r="G17" s="54"/>
      <c r="H17" s="56" t="s">
        <v>10</v>
      </c>
      <c r="I17" s="54"/>
      <c r="J17" s="56" t="s">
        <v>10</v>
      </c>
      <c r="K17" s="54"/>
      <c r="L17" s="56" t="s">
        <v>10</v>
      </c>
      <c r="M17" s="54"/>
      <c r="N17" s="56" t="s">
        <v>10</v>
      </c>
      <c r="O17" s="54"/>
      <c r="P17" s="56" t="s">
        <v>10</v>
      </c>
      <c r="Q17" s="54"/>
      <c r="R17" s="56" t="s">
        <v>10</v>
      </c>
      <c r="S17" s="54"/>
      <c r="T17" s="56" t="s">
        <v>10</v>
      </c>
      <c r="U17" s="54"/>
      <c r="V17" s="56" t="s">
        <v>10</v>
      </c>
      <c r="W17" s="54"/>
      <c r="X17" s="56" t="s">
        <v>10</v>
      </c>
      <c r="Y17" s="54"/>
      <c r="Z17" s="56" t="s">
        <v>10</v>
      </c>
      <c r="AA17" s="54"/>
      <c r="AB17" s="56" t="s">
        <v>10</v>
      </c>
      <c r="AC17" s="54"/>
      <c r="AD17" s="56" t="s">
        <v>10</v>
      </c>
    </row>
    <row r="18" spans="1:30" s="47" customFormat="1" ht="16.2" customHeight="1" x14ac:dyDescent="0.25">
      <c r="A18" s="33"/>
      <c r="B18" s="33"/>
      <c r="C18" s="57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</row>
    <row r="19" spans="1:30" s="47" customFormat="1" ht="16.2" customHeight="1" x14ac:dyDescent="0.25">
      <c r="A19" s="32" t="s">
        <v>187</v>
      </c>
      <c r="B19" s="32"/>
      <c r="C19" s="55"/>
      <c r="E19" s="84"/>
    </row>
    <row r="20" spans="1:30" s="47" customFormat="1" ht="16.2" customHeight="1" x14ac:dyDescent="0.25">
      <c r="A20" s="32" t="s">
        <v>188</v>
      </c>
      <c r="B20" s="32"/>
      <c r="C20" s="55"/>
      <c r="D20" s="84">
        <v>594292336</v>
      </c>
      <c r="E20" s="84"/>
      <c r="F20" s="84">
        <v>895385444</v>
      </c>
      <c r="G20" s="84"/>
      <c r="H20" s="84">
        <v>1354834</v>
      </c>
      <c r="I20" s="85"/>
      <c r="J20" s="84">
        <v>-2159118</v>
      </c>
      <c r="K20" s="84"/>
      <c r="L20" s="84">
        <v>-3576361814</v>
      </c>
      <c r="M20" s="84"/>
      <c r="N20" s="84">
        <v>0</v>
      </c>
      <c r="O20" s="85"/>
      <c r="P20" s="84">
        <v>67989354</v>
      </c>
      <c r="Q20" s="85"/>
      <c r="R20" s="34">
        <f>SUM(J20:P20)</f>
        <v>-3510531578</v>
      </c>
      <c r="S20" s="55"/>
      <c r="T20" s="84">
        <v>121473834</v>
      </c>
      <c r="U20" s="79">
        <v>0</v>
      </c>
      <c r="V20" s="84">
        <v>1289473447</v>
      </c>
      <c r="W20" s="34">
        <v>0</v>
      </c>
      <c r="X20" s="34">
        <v>9778547056</v>
      </c>
      <c r="Y20" s="55"/>
      <c r="Z20" s="34">
        <f>D20+F20+H20+R20+T20+V20+X20</f>
        <v>9169995373</v>
      </c>
      <c r="AA20" s="55"/>
      <c r="AB20" s="34">
        <v>188744666</v>
      </c>
      <c r="AC20" s="55"/>
      <c r="AD20" s="34">
        <f>Z20+AB20</f>
        <v>9358740039</v>
      </c>
    </row>
    <row r="21" spans="1:30" s="47" customFormat="1" ht="16.2" customHeight="1" x14ac:dyDescent="0.25">
      <c r="A21" s="33" t="s">
        <v>189</v>
      </c>
      <c r="B21" s="32"/>
      <c r="C21" s="55"/>
      <c r="D21" s="84"/>
      <c r="E21" s="84"/>
      <c r="F21" s="84"/>
      <c r="G21" s="84"/>
      <c r="H21" s="84"/>
      <c r="I21" s="85"/>
      <c r="J21" s="84"/>
      <c r="K21" s="84"/>
      <c r="L21" s="84"/>
      <c r="M21" s="84"/>
      <c r="N21" s="84"/>
      <c r="O21" s="85"/>
      <c r="P21" s="84"/>
      <c r="Q21" s="85"/>
      <c r="R21" s="34"/>
      <c r="S21" s="55"/>
      <c r="T21" s="84"/>
      <c r="U21" s="79"/>
      <c r="V21" s="84"/>
      <c r="W21" s="34"/>
      <c r="X21" s="34"/>
      <c r="Y21" s="55"/>
      <c r="Z21" s="34"/>
      <c r="AA21" s="55"/>
      <c r="AB21" s="34"/>
      <c r="AC21" s="55"/>
      <c r="AD21" s="34"/>
    </row>
    <row r="22" spans="1:30" s="47" customFormat="1" ht="16.2" customHeight="1" x14ac:dyDescent="0.25">
      <c r="A22" s="33" t="s">
        <v>190</v>
      </c>
      <c r="B22" s="48">
        <v>5</v>
      </c>
      <c r="C22" s="55"/>
      <c r="D22" s="87">
        <v>0</v>
      </c>
      <c r="E22" s="84"/>
      <c r="F22" s="87">
        <v>0</v>
      </c>
      <c r="G22" s="84"/>
      <c r="H22" s="87">
        <v>0</v>
      </c>
      <c r="I22" s="85"/>
      <c r="J22" s="87">
        <v>1270085</v>
      </c>
      <c r="K22" s="84"/>
      <c r="L22" s="87">
        <v>0</v>
      </c>
      <c r="M22" s="84"/>
      <c r="N22" s="87">
        <v>15853159</v>
      </c>
      <c r="O22" s="85"/>
      <c r="P22" s="87">
        <v>0</v>
      </c>
      <c r="Q22" s="85"/>
      <c r="R22" s="35">
        <f>SUM(J22:P22)</f>
        <v>17123244</v>
      </c>
      <c r="S22" s="55"/>
      <c r="T22" s="87">
        <v>0</v>
      </c>
      <c r="U22" s="79"/>
      <c r="V22" s="87">
        <v>0</v>
      </c>
      <c r="W22" s="34"/>
      <c r="X22" s="35">
        <v>-1144141371</v>
      </c>
      <c r="Y22" s="55"/>
      <c r="Z22" s="35">
        <f>R22+T22+V22+X22</f>
        <v>-1127018127</v>
      </c>
      <c r="AA22" s="55"/>
      <c r="AB22" s="35">
        <v>-6157706</v>
      </c>
      <c r="AC22" s="55"/>
      <c r="AD22" s="35">
        <f>Z22+AB22</f>
        <v>-1133175833</v>
      </c>
    </row>
    <row r="23" spans="1:30" s="47" customFormat="1" ht="16.2" customHeight="1" x14ac:dyDescent="0.25">
      <c r="A23" s="33"/>
      <c r="B23" s="32"/>
      <c r="C23" s="55"/>
      <c r="D23" s="84"/>
      <c r="E23" s="84"/>
      <c r="F23" s="84"/>
      <c r="G23" s="84"/>
      <c r="H23" s="84"/>
      <c r="I23" s="85"/>
      <c r="J23" s="84"/>
      <c r="K23" s="84"/>
      <c r="L23" s="84"/>
      <c r="M23" s="84"/>
      <c r="N23" s="84"/>
      <c r="O23" s="85"/>
      <c r="P23" s="84"/>
      <c r="Q23" s="85"/>
      <c r="R23" s="34"/>
      <c r="S23" s="55"/>
      <c r="T23" s="84"/>
      <c r="U23" s="79"/>
      <c r="V23" s="84"/>
      <c r="W23" s="34"/>
      <c r="X23" s="34"/>
      <c r="Y23" s="55"/>
      <c r="Z23" s="34"/>
      <c r="AA23" s="55"/>
      <c r="AB23" s="34"/>
      <c r="AC23" s="55"/>
      <c r="AD23" s="34"/>
    </row>
    <row r="24" spans="1:30" s="47" customFormat="1" ht="16.2" customHeight="1" x14ac:dyDescent="0.25">
      <c r="A24" s="32" t="s">
        <v>191</v>
      </c>
      <c r="B24" s="32"/>
      <c r="C24" s="55"/>
      <c r="D24" s="84">
        <f>D20+D22</f>
        <v>594292336</v>
      </c>
      <c r="E24" s="84"/>
      <c r="F24" s="84">
        <f>F20+F22</f>
        <v>895385444</v>
      </c>
      <c r="G24" s="84"/>
      <c r="H24" s="84">
        <f>H20+H22</f>
        <v>1354834</v>
      </c>
      <c r="I24" s="85"/>
      <c r="J24" s="84">
        <f>J20+J22</f>
        <v>-889033</v>
      </c>
      <c r="K24" s="84"/>
      <c r="L24" s="84">
        <f>L20+L22</f>
        <v>-3576361814</v>
      </c>
      <c r="M24" s="84"/>
      <c r="N24" s="84">
        <f>N20+N22</f>
        <v>15853159</v>
      </c>
      <c r="O24" s="85"/>
      <c r="P24" s="84">
        <f>P20+P22</f>
        <v>67989354</v>
      </c>
      <c r="Q24" s="85"/>
      <c r="R24" s="84">
        <f>R20+R22</f>
        <v>-3493408334</v>
      </c>
      <c r="S24" s="55"/>
      <c r="T24" s="84">
        <f>T20+T22</f>
        <v>121473834</v>
      </c>
      <c r="U24" s="79"/>
      <c r="V24" s="84">
        <f>V20+V22</f>
        <v>1289473447</v>
      </c>
      <c r="W24" s="34"/>
      <c r="X24" s="84">
        <f>X20+X22</f>
        <v>8634405685</v>
      </c>
      <c r="Y24" s="55"/>
      <c r="Z24" s="84">
        <f>Z20+Z22</f>
        <v>8042977246</v>
      </c>
      <c r="AA24" s="55"/>
      <c r="AB24" s="84">
        <f>AB20+AB22</f>
        <v>182586960</v>
      </c>
      <c r="AC24" s="55"/>
      <c r="AD24" s="84">
        <f>AD20+AD22</f>
        <v>8225564206</v>
      </c>
    </row>
    <row r="25" spans="1:30" s="47" customFormat="1" ht="16.2" customHeight="1" x14ac:dyDescent="0.25">
      <c r="A25" s="32"/>
      <c r="B25" s="32"/>
      <c r="C25" s="55"/>
      <c r="D25" s="84"/>
      <c r="E25" s="84"/>
      <c r="F25" s="84"/>
      <c r="G25" s="84"/>
      <c r="H25" s="84"/>
      <c r="I25" s="85"/>
      <c r="J25" s="84"/>
      <c r="K25" s="84"/>
      <c r="L25" s="84"/>
      <c r="M25" s="84"/>
      <c r="N25" s="84"/>
      <c r="O25" s="85"/>
      <c r="P25" s="84"/>
      <c r="Q25" s="85"/>
      <c r="R25" s="34"/>
      <c r="S25" s="55"/>
      <c r="T25" s="84"/>
      <c r="U25" s="79"/>
      <c r="V25" s="84"/>
      <c r="W25" s="34"/>
      <c r="X25" s="34"/>
      <c r="Y25" s="55"/>
      <c r="Z25" s="34"/>
      <c r="AA25" s="55"/>
      <c r="AB25" s="34"/>
      <c r="AC25" s="55"/>
      <c r="AD25" s="34"/>
    </row>
    <row r="26" spans="1:30" s="47" customFormat="1" ht="16.2" customHeight="1" x14ac:dyDescent="0.25">
      <c r="A26" s="32" t="s">
        <v>192</v>
      </c>
      <c r="B26" s="32"/>
      <c r="C26" s="55"/>
      <c r="D26" s="84"/>
      <c r="E26" s="84"/>
      <c r="F26" s="84"/>
      <c r="G26" s="84"/>
      <c r="H26" s="84"/>
      <c r="I26" s="85"/>
      <c r="J26" s="84"/>
      <c r="K26" s="84"/>
      <c r="L26" s="84"/>
      <c r="M26" s="84"/>
      <c r="N26" s="84"/>
      <c r="O26" s="85"/>
      <c r="P26" s="84"/>
      <c r="Q26" s="85"/>
      <c r="R26" s="34"/>
      <c r="S26" s="55"/>
      <c r="T26" s="84"/>
      <c r="U26" s="79"/>
      <c r="V26" s="84"/>
      <c r="W26" s="34"/>
      <c r="X26" s="34"/>
      <c r="Y26" s="55"/>
      <c r="Z26" s="34"/>
      <c r="AA26" s="55"/>
      <c r="AB26" s="34"/>
      <c r="AC26" s="55"/>
      <c r="AD26" s="34"/>
    </row>
    <row r="27" spans="1:30" s="47" customFormat="1" ht="16.2" customHeight="1" x14ac:dyDescent="0.25">
      <c r="A27" s="47" t="s">
        <v>123</v>
      </c>
      <c r="C27" s="79"/>
      <c r="D27" s="84">
        <v>0</v>
      </c>
      <c r="E27" s="84"/>
      <c r="F27" s="84">
        <v>0</v>
      </c>
      <c r="G27" s="84"/>
      <c r="H27" s="84">
        <v>0</v>
      </c>
      <c r="I27" s="85"/>
      <c r="J27" s="84">
        <v>0</v>
      </c>
      <c r="K27" s="84"/>
      <c r="L27" s="84">
        <v>0</v>
      </c>
      <c r="M27" s="84"/>
      <c r="N27" s="84">
        <v>0</v>
      </c>
      <c r="O27" s="85"/>
      <c r="P27" s="84">
        <v>0</v>
      </c>
      <c r="Q27" s="85"/>
      <c r="R27" s="34">
        <f>SUM(J27:P27)</f>
        <v>0</v>
      </c>
      <c r="S27" s="55"/>
      <c r="T27" s="84">
        <v>0</v>
      </c>
      <c r="U27" s="79"/>
      <c r="V27" s="84">
        <v>0</v>
      </c>
      <c r="W27" s="34"/>
      <c r="X27" s="34">
        <f>'PL 5-6 (3-month)'!G103</f>
        <v>285227083</v>
      </c>
      <c r="Y27" s="55"/>
      <c r="Z27" s="34">
        <f>D27+F27+H27+R27+T27+V27+X27</f>
        <v>285227083</v>
      </c>
      <c r="AA27" s="55"/>
      <c r="AB27" s="34">
        <f>'PL 5-6 (3-month)'!G104</f>
        <v>1454444</v>
      </c>
      <c r="AC27" s="55"/>
      <c r="AD27" s="34">
        <f t="shared" ref="AD27:AD30" si="0">Z27+AB27</f>
        <v>286681527</v>
      </c>
    </row>
    <row r="28" spans="1:30" s="47" customFormat="1" ht="16.2" customHeight="1" x14ac:dyDescent="0.25">
      <c r="A28" s="47" t="s">
        <v>92</v>
      </c>
      <c r="B28" s="48">
        <v>20</v>
      </c>
      <c r="C28" s="79"/>
      <c r="D28" s="84">
        <v>0</v>
      </c>
      <c r="E28" s="84"/>
      <c r="F28" s="84">
        <v>0</v>
      </c>
      <c r="G28" s="84"/>
      <c r="H28" s="84">
        <v>0</v>
      </c>
      <c r="I28" s="85"/>
      <c r="J28" s="84">
        <v>0</v>
      </c>
      <c r="K28" s="84"/>
      <c r="L28" s="84">
        <v>0</v>
      </c>
      <c r="M28" s="84"/>
      <c r="N28" s="84">
        <v>0</v>
      </c>
      <c r="O28" s="85"/>
      <c r="P28" s="84">
        <v>0</v>
      </c>
      <c r="Q28" s="85"/>
      <c r="R28" s="34">
        <f t="shared" ref="R28:R34" si="1">SUM(J28:P28)</f>
        <v>0</v>
      </c>
      <c r="S28" s="55"/>
      <c r="T28" s="84">
        <v>0</v>
      </c>
      <c r="U28" s="79"/>
      <c r="V28" s="84">
        <v>0</v>
      </c>
      <c r="W28" s="34"/>
      <c r="X28" s="34">
        <v>0</v>
      </c>
      <c r="Y28" s="55"/>
      <c r="Z28" s="34">
        <f t="shared" ref="Z28:Z32" si="2">D28+F28+H28+R28+T28+V28+X28</f>
        <v>0</v>
      </c>
      <c r="AA28" s="55"/>
      <c r="AB28" s="34">
        <v>-18793184</v>
      </c>
      <c r="AC28" s="55"/>
      <c r="AD28" s="34">
        <f>Z28+AB28</f>
        <v>-18793184</v>
      </c>
    </row>
    <row r="29" spans="1:30" s="47" customFormat="1" ht="16.2" customHeight="1" x14ac:dyDescent="0.25">
      <c r="A29" s="33" t="s">
        <v>121</v>
      </c>
      <c r="B29" s="48"/>
      <c r="C29" s="79"/>
      <c r="D29" s="84">
        <v>0</v>
      </c>
      <c r="E29" s="84"/>
      <c r="F29" s="84">
        <v>0</v>
      </c>
      <c r="G29" s="84"/>
      <c r="H29" s="84">
        <v>0</v>
      </c>
      <c r="I29" s="85"/>
      <c r="J29" s="84">
        <v>0</v>
      </c>
      <c r="K29" s="84"/>
      <c r="L29" s="84">
        <v>0</v>
      </c>
      <c r="M29" s="84"/>
      <c r="N29" s="84">
        <v>0</v>
      </c>
      <c r="O29" s="85"/>
      <c r="P29" s="84">
        <v>0</v>
      </c>
      <c r="Q29" s="85"/>
      <c r="R29" s="34">
        <f t="shared" si="1"/>
        <v>0</v>
      </c>
      <c r="S29" s="55"/>
      <c r="T29" s="84">
        <v>0</v>
      </c>
      <c r="U29" s="79"/>
      <c r="V29" s="84">
        <v>0</v>
      </c>
      <c r="W29" s="34"/>
      <c r="X29" s="34">
        <v>0</v>
      </c>
      <c r="Y29" s="55"/>
      <c r="Z29" s="34">
        <f t="shared" si="2"/>
        <v>0</v>
      </c>
      <c r="AA29" s="55"/>
      <c r="AB29" s="34">
        <v>0</v>
      </c>
      <c r="AC29" s="55"/>
      <c r="AD29" s="34">
        <v>0</v>
      </c>
    </row>
    <row r="30" spans="1:30" s="47" customFormat="1" ht="16.2" customHeight="1" x14ac:dyDescent="0.25">
      <c r="A30" s="47" t="s">
        <v>132</v>
      </c>
      <c r="C30" s="79"/>
      <c r="D30" s="84">
        <v>0</v>
      </c>
      <c r="E30" s="84"/>
      <c r="F30" s="84">
        <v>0</v>
      </c>
      <c r="G30" s="84"/>
      <c r="H30" s="84">
        <v>0</v>
      </c>
      <c r="I30" s="85"/>
      <c r="J30" s="84">
        <v>0</v>
      </c>
      <c r="K30" s="84"/>
      <c r="L30" s="84">
        <v>0</v>
      </c>
      <c r="M30" s="84"/>
      <c r="N30" s="84">
        <v>0</v>
      </c>
      <c r="O30" s="85"/>
      <c r="P30" s="84">
        <v>0</v>
      </c>
      <c r="Q30" s="85"/>
      <c r="R30" s="34">
        <f t="shared" si="1"/>
        <v>0</v>
      </c>
      <c r="S30" s="55"/>
      <c r="T30" s="84">
        <v>0</v>
      </c>
      <c r="U30" s="79"/>
      <c r="V30" s="84">
        <v>0</v>
      </c>
      <c r="W30" s="34"/>
      <c r="X30" s="34">
        <v>0</v>
      </c>
      <c r="Y30" s="55"/>
      <c r="Z30" s="34">
        <f t="shared" si="2"/>
        <v>0</v>
      </c>
      <c r="AA30" s="55"/>
      <c r="AB30" s="34">
        <v>0</v>
      </c>
      <c r="AC30" s="55"/>
      <c r="AD30" s="34">
        <f t="shared" si="0"/>
        <v>0</v>
      </c>
    </row>
    <row r="31" spans="1:30" s="47" customFormat="1" ht="16.2" customHeight="1" x14ac:dyDescent="0.25">
      <c r="A31" s="47" t="s">
        <v>93</v>
      </c>
      <c r="B31" s="48">
        <v>20</v>
      </c>
      <c r="C31" s="79"/>
      <c r="D31" s="84">
        <v>0</v>
      </c>
      <c r="E31" s="84"/>
      <c r="F31" s="84">
        <v>0</v>
      </c>
      <c r="G31" s="84"/>
      <c r="H31" s="84">
        <v>0</v>
      </c>
      <c r="I31" s="85"/>
      <c r="J31" s="84">
        <v>0</v>
      </c>
      <c r="K31" s="84"/>
      <c r="L31" s="84">
        <v>36083938</v>
      </c>
      <c r="M31" s="84"/>
      <c r="N31" s="84">
        <v>0</v>
      </c>
      <c r="O31" s="85"/>
      <c r="P31" s="84">
        <v>0</v>
      </c>
      <c r="Q31" s="85"/>
      <c r="R31" s="34">
        <f t="shared" si="1"/>
        <v>36083938</v>
      </c>
      <c r="S31" s="55"/>
      <c r="T31" s="84">
        <v>0</v>
      </c>
      <c r="U31" s="79"/>
      <c r="V31" s="84">
        <v>79408941</v>
      </c>
      <c r="W31" s="34"/>
      <c r="X31" s="34">
        <v>-115492879</v>
      </c>
      <c r="Y31" s="55"/>
      <c r="Z31" s="34">
        <f t="shared" si="2"/>
        <v>0</v>
      </c>
      <c r="AA31" s="55"/>
      <c r="AB31" s="84">
        <v>0</v>
      </c>
      <c r="AC31" s="55"/>
      <c r="AD31" s="34">
        <v>0</v>
      </c>
    </row>
    <row r="32" spans="1:30" s="47" customFormat="1" ht="16.2" customHeight="1" x14ac:dyDescent="0.25">
      <c r="A32" s="47" t="s">
        <v>48</v>
      </c>
      <c r="B32" s="48">
        <v>20</v>
      </c>
      <c r="C32" s="79"/>
      <c r="D32" s="84">
        <v>0</v>
      </c>
      <c r="E32" s="84"/>
      <c r="F32" s="84">
        <v>0</v>
      </c>
      <c r="G32" s="84"/>
      <c r="H32" s="84">
        <v>0</v>
      </c>
      <c r="I32" s="85"/>
      <c r="J32" s="84">
        <v>0</v>
      </c>
      <c r="K32" s="84"/>
      <c r="L32" s="84">
        <v>0</v>
      </c>
      <c r="M32" s="84"/>
      <c r="N32" s="84">
        <v>0</v>
      </c>
      <c r="O32" s="85"/>
      <c r="P32" s="84">
        <v>0</v>
      </c>
      <c r="Q32" s="85"/>
      <c r="R32" s="34">
        <f t="shared" si="1"/>
        <v>0</v>
      </c>
      <c r="S32" s="55"/>
      <c r="T32" s="84">
        <v>1686563</v>
      </c>
      <c r="U32" s="79"/>
      <c r="V32" s="84">
        <v>0</v>
      </c>
      <c r="W32" s="34"/>
      <c r="X32" s="34">
        <v>-1686563</v>
      </c>
      <c r="Y32" s="55"/>
      <c r="Z32" s="34">
        <f t="shared" si="2"/>
        <v>0</v>
      </c>
      <c r="AA32" s="55"/>
      <c r="AB32" s="84">
        <v>0</v>
      </c>
      <c r="AC32" s="55"/>
      <c r="AD32" s="34">
        <v>0</v>
      </c>
    </row>
    <row r="33" spans="1:30" s="47" customFormat="1" ht="16.2" customHeight="1" x14ac:dyDescent="0.25">
      <c r="A33" s="47" t="s">
        <v>179</v>
      </c>
      <c r="B33" s="86"/>
      <c r="C33" s="79"/>
      <c r="R33" s="34"/>
    </row>
    <row r="34" spans="1:30" s="47" customFormat="1" ht="16.2" customHeight="1" x14ac:dyDescent="0.25">
      <c r="A34" s="47" t="s">
        <v>178</v>
      </c>
      <c r="B34" s="86"/>
      <c r="C34" s="79"/>
      <c r="D34" s="87">
        <v>0</v>
      </c>
      <c r="E34" s="84"/>
      <c r="F34" s="87">
        <v>0</v>
      </c>
      <c r="G34" s="84"/>
      <c r="H34" s="87">
        <v>0</v>
      </c>
      <c r="J34" s="87">
        <v>10771824</v>
      </c>
      <c r="K34" s="84"/>
      <c r="L34" s="87">
        <v>-367564422</v>
      </c>
      <c r="M34" s="84"/>
      <c r="N34" s="87">
        <v>-46475171</v>
      </c>
      <c r="O34" s="85"/>
      <c r="P34" s="87">
        <v>0</v>
      </c>
      <c r="Q34" s="85"/>
      <c r="R34" s="35">
        <f t="shared" si="1"/>
        <v>-403267769</v>
      </c>
      <c r="S34" s="55"/>
      <c r="T34" s="87">
        <v>0</v>
      </c>
      <c r="U34" s="79"/>
      <c r="V34" s="87">
        <v>0</v>
      </c>
      <c r="W34" s="34"/>
      <c r="X34" s="87">
        <v>0</v>
      </c>
      <c r="Y34" s="55"/>
      <c r="Z34" s="35">
        <f t="shared" ref="Z34" si="3">D34+F34+H34+R34+T34+V34+X34</f>
        <v>-403267769</v>
      </c>
      <c r="AA34" s="55"/>
      <c r="AB34" s="35">
        <v>-3861781</v>
      </c>
      <c r="AC34" s="55"/>
      <c r="AD34" s="35">
        <f>Z34+AB34</f>
        <v>-407129550</v>
      </c>
    </row>
    <row r="35" spans="1:30" s="47" customFormat="1" ht="16.2" customHeight="1" x14ac:dyDescent="0.25">
      <c r="A35" s="33"/>
      <c r="B35" s="33"/>
      <c r="C35" s="45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</row>
    <row r="36" spans="1:30" s="47" customFormat="1" ht="16.2" customHeight="1" thickBot="1" x14ac:dyDescent="0.3">
      <c r="A36" s="32" t="s">
        <v>146</v>
      </c>
      <c r="B36" s="32"/>
      <c r="C36" s="55"/>
      <c r="D36" s="88">
        <f>SUM(D24:D34)</f>
        <v>594292336</v>
      </c>
      <c r="E36" s="34"/>
      <c r="F36" s="88">
        <f>SUM(F24:F34)</f>
        <v>895385444</v>
      </c>
      <c r="G36" s="34"/>
      <c r="H36" s="88">
        <f>SUM(H24:H34)</f>
        <v>1354834</v>
      </c>
      <c r="I36" s="34"/>
      <c r="J36" s="88">
        <f>SUM(J24:J34)</f>
        <v>9882791</v>
      </c>
      <c r="K36" s="34"/>
      <c r="L36" s="88">
        <f>SUM(L24:L34)</f>
        <v>-3907842298</v>
      </c>
      <c r="M36" s="34"/>
      <c r="N36" s="88">
        <f>SUM(N24:N34)</f>
        <v>-30622012</v>
      </c>
      <c r="O36" s="34"/>
      <c r="P36" s="88">
        <f>SUM(P24:P34)</f>
        <v>67989354</v>
      </c>
      <c r="Q36" s="34"/>
      <c r="R36" s="88">
        <f>SUM(R24:R34)</f>
        <v>-3860592165</v>
      </c>
      <c r="S36" s="34"/>
      <c r="T36" s="88">
        <f>SUM(T24:T34)</f>
        <v>123160397</v>
      </c>
      <c r="U36" s="34"/>
      <c r="V36" s="88">
        <f>SUM(V24:V34)</f>
        <v>1368882388</v>
      </c>
      <c r="W36" s="34"/>
      <c r="X36" s="88">
        <f>SUM(X24:X34)</f>
        <v>8802453326</v>
      </c>
      <c r="Y36" s="34"/>
      <c r="Z36" s="88">
        <f>SUM(Z24:Z34)</f>
        <v>7924936560</v>
      </c>
      <c r="AA36" s="34"/>
      <c r="AB36" s="88">
        <f>SUM(AB24:AB34)</f>
        <v>161386439</v>
      </c>
      <c r="AC36" s="34"/>
      <c r="AD36" s="88">
        <f>SUM(AD24:AD34)</f>
        <v>8086322999</v>
      </c>
    </row>
    <row r="37" spans="1:30" s="47" customFormat="1" ht="16.2" customHeight="1" thickTop="1" x14ac:dyDescent="0.25">
      <c r="A37" s="46"/>
      <c r="B37" s="46"/>
      <c r="C37" s="45"/>
      <c r="D37" s="46"/>
      <c r="E37" s="46"/>
      <c r="F37" s="46"/>
      <c r="G37" s="46"/>
      <c r="H37" s="46"/>
      <c r="I37" s="46"/>
      <c r="J37" s="81"/>
      <c r="K37" s="80"/>
      <c r="L37" s="80"/>
      <c r="M37" s="80"/>
      <c r="N37" s="80"/>
      <c r="O37" s="46"/>
      <c r="P37" s="46"/>
      <c r="Q37" s="46"/>
      <c r="R37" s="80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</row>
    <row r="38" spans="1:30" s="47" customFormat="1" ht="16.2" customHeight="1" x14ac:dyDescent="0.25">
      <c r="A38" s="46"/>
      <c r="B38" s="46"/>
      <c r="C38" s="45"/>
      <c r="D38" s="46"/>
      <c r="E38" s="46"/>
      <c r="F38" s="46"/>
      <c r="G38" s="46"/>
      <c r="H38" s="46"/>
      <c r="I38" s="46"/>
      <c r="J38" s="80"/>
      <c r="K38" s="80"/>
      <c r="L38" s="80"/>
      <c r="M38" s="80"/>
      <c r="N38" s="80"/>
      <c r="O38" s="46"/>
      <c r="P38" s="46"/>
      <c r="Q38" s="46"/>
      <c r="R38" s="80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</row>
    <row r="39" spans="1:30" ht="16.2" customHeight="1" x14ac:dyDescent="0.25"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D39" s="16"/>
    </row>
    <row r="40" spans="1:30" ht="16.2" customHeight="1" x14ac:dyDescent="0.25"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</row>
    <row r="41" spans="1:30" ht="16.2" customHeight="1" x14ac:dyDescent="0.25"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</row>
    <row r="42" spans="1:30" ht="16.2" customHeight="1" x14ac:dyDescent="0.25"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</row>
    <row r="43" spans="1:30" ht="16.2" customHeight="1" x14ac:dyDescent="0.25">
      <c r="A43" s="28"/>
      <c r="B43" s="28"/>
      <c r="C43" s="36"/>
      <c r="D43" s="28"/>
      <c r="E43" s="28"/>
      <c r="F43" s="28"/>
      <c r="G43" s="28"/>
      <c r="H43" s="28"/>
      <c r="I43" s="28"/>
      <c r="J43" s="40"/>
      <c r="K43" s="40"/>
      <c r="L43" s="40"/>
      <c r="M43" s="40"/>
      <c r="N43" s="40"/>
      <c r="O43" s="28"/>
      <c r="P43" s="28"/>
      <c r="Q43" s="28"/>
      <c r="R43" s="40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</row>
    <row r="44" spans="1:30" ht="12" customHeight="1" x14ac:dyDescent="0.25">
      <c r="A44" s="28"/>
      <c r="B44" s="28"/>
      <c r="C44" s="36"/>
      <c r="D44" s="28"/>
      <c r="E44" s="28"/>
      <c r="F44" s="28"/>
      <c r="G44" s="28"/>
      <c r="H44" s="28"/>
      <c r="I44" s="28"/>
      <c r="J44" s="40"/>
      <c r="K44" s="40"/>
      <c r="L44" s="40"/>
      <c r="M44" s="40"/>
      <c r="N44" s="40"/>
      <c r="O44" s="28"/>
      <c r="P44" s="28"/>
      <c r="Q44" s="28"/>
      <c r="R44" s="40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</row>
    <row r="45" spans="1:30" ht="22.2" customHeight="1" x14ac:dyDescent="0.25">
      <c r="A45" s="18" t="s">
        <v>28</v>
      </c>
      <c r="B45" s="18"/>
      <c r="C45" s="44"/>
      <c r="D45" s="44"/>
      <c r="E45" s="44"/>
      <c r="F45" s="19"/>
      <c r="G45" s="44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27"/>
      <c r="AA45" s="19"/>
      <c r="AB45" s="27"/>
      <c r="AC45" s="19"/>
      <c r="AD45" s="27"/>
    </row>
    <row r="46" spans="1:30" ht="16.350000000000001" customHeight="1" x14ac:dyDescent="0.25"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</row>
    <row r="47" spans="1:30" ht="16.350000000000001" customHeight="1" x14ac:dyDescent="0.25"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</row>
    <row r="48" spans="1:30" ht="16.350000000000001" customHeight="1" x14ac:dyDescent="0.25"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</row>
    <row r="49" spans="4:30" ht="16.350000000000001" customHeight="1" x14ac:dyDescent="0.25"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</row>
    <row r="50" spans="4:30" ht="16.350000000000001" customHeight="1" x14ac:dyDescent="0.25"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</row>
    <row r="51" spans="4:30" ht="16.350000000000001" customHeight="1" x14ac:dyDescent="0.25"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</row>
    <row r="52" spans="4:30" ht="16.350000000000001" customHeight="1" x14ac:dyDescent="0.25"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</row>
  </sheetData>
  <mergeCells count="7">
    <mergeCell ref="T14:V14"/>
    <mergeCell ref="T4:V4"/>
    <mergeCell ref="T5:V5"/>
    <mergeCell ref="D6:AD6"/>
    <mergeCell ref="J7:Z7"/>
    <mergeCell ref="J8:R8"/>
    <mergeCell ref="T13:X13"/>
  </mergeCells>
  <pageMargins left="0.3" right="0.3" top="0.5" bottom="0.6" header="0.49" footer="0.4"/>
  <pageSetup paperSize="9" scale="59" firstPageNumber="8" orientation="landscape" useFirstPageNumber="1" horizontalDpi="1200" verticalDpi="1200" r:id="rId1"/>
  <headerFooter>
    <oddFooter>&amp;R&amp;"Arial,Regular"&amp;10&amp;P</oddFooter>
    <firstFooter>&amp;R2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4B5AE-E17F-4567-8720-D60A9DEBED41}">
  <dimension ref="A1:T40"/>
  <sheetViews>
    <sheetView zoomScale="55" zoomScaleNormal="55" zoomScaleSheetLayoutView="130" workbookViewId="0">
      <selection activeCell="F34" sqref="F34"/>
    </sheetView>
  </sheetViews>
  <sheetFormatPr defaultColWidth="9" defaultRowHeight="16.350000000000001" customHeight="1" x14ac:dyDescent="0.25"/>
  <cols>
    <col min="1" max="1" width="37" style="37" customWidth="1"/>
    <col min="2" max="2" width="4.59765625" style="37" customWidth="1"/>
    <col min="3" max="3" width="0.59765625" style="42" customWidth="1"/>
    <col min="4" max="4" width="13.59765625" style="37" bestFit="1" customWidth="1"/>
    <col min="5" max="5" width="0.59765625" style="37" customWidth="1"/>
    <col min="6" max="6" width="11.3984375" style="37" bestFit="1" customWidth="1"/>
    <col min="7" max="7" width="0.59765625" style="37" customWidth="1"/>
    <col min="8" max="8" width="19.69921875" style="37" bestFit="1" customWidth="1"/>
    <col min="9" max="9" width="0.59765625" style="37" customWidth="1"/>
    <col min="10" max="10" width="11.59765625" style="37" bestFit="1" customWidth="1"/>
    <col min="11" max="11" width="0.5" style="37" customWidth="1"/>
    <col min="12" max="12" width="13.19921875" style="37" bestFit="1" customWidth="1"/>
    <col min="13" max="13" width="0.59765625" style="37" customWidth="1"/>
    <col min="14" max="14" width="13.69921875" style="37" bestFit="1" customWidth="1"/>
    <col min="15" max="15" width="0.59765625" style="37" customWidth="1"/>
    <col min="16" max="16" width="16.5" style="37" bestFit="1" customWidth="1"/>
    <col min="17" max="17" width="0.59765625" style="37" customWidth="1"/>
    <col min="18" max="18" width="15.69921875" style="37" bestFit="1" customWidth="1"/>
    <col min="19" max="19" width="0.59765625" style="37" customWidth="1"/>
    <col min="20" max="20" width="13.09765625" style="37" bestFit="1" customWidth="1"/>
    <col min="21" max="16384" width="9" style="37"/>
  </cols>
  <sheetData>
    <row r="1" spans="1:20" ht="16.5" customHeight="1" x14ac:dyDescent="0.25">
      <c r="A1" s="26" t="s">
        <v>0</v>
      </c>
      <c r="B1" s="26"/>
      <c r="C1" s="36"/>
      <c r="D1" s="26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spans="1:20" ht="16.5" customHeight="1" x14ac:dyDescent="0.25">
      <c r="A2" s="26" t="s">
        <v>71</v>
      </c>
      <c r="B2" s="26"/>
      <c r="C2" s="3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8"/>
    </row>
    <row r="3" spans="1:20" ht="16.5" customHeight="1" x14ac:dyDescent="0.25">
      <c r="A3" s="38" t="str">
        <f>'EQ 8'!A3</f>
        <v>For the three-month period ended 31 March 2025</v>
      </c>
      <c r="B3" s="38"/>
      <c r="C3" s="39"/>
      <c r="D3" s="38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7"/>
    </row>
    <row r="4" spans="1:20" ht="16.5" customHeight="1" x14ac:dyDescent="0.25">
      <c r="A4" s="28"/>
      <c r="B4" s="28"/>
      <c r="C4" s="36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</row>
    <row r="5" spans="1:20" ht="16.5" customHeight="1" x14ac:dyDescent="0.25">
      <c r="A5" s="28"/>
      <c r="B5" s="28"/>
      <c r="C5" s="36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</row>
    <row r="6" spans="1:20" ht="16.5" customHeight="1" x14ac:dyDescent="0.25">
      <c r="A6" s="28"/>
      <c r="B6" s="28"/>
      <c r="C6" s="36"/>
      <c r="D6" s="154" t="s">
        <v>94</v>
      </c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</row>
    <row r="7" spans="1:20" ht="16.5" customHeight="1" x14ac:dyDescent="0.25">
      <c r="A7" s="15"/>
      <c r="B7" s="15"/>
      <c r="C7" s="36"/>
      <c r="D7" s="40"/>
      <c r="E7" s="40"/>
      <c r="F7" s="40"/>
      <c r="G7" s="40"/>
      <c r="H7" s="155" t="s">
        <v>51</v>
      </c>
      <c r="I7" s="155"/>
      <c r="J7" s="155"/>
      <c r="K7" s="155"/>
      <c r="L7" s="155"/>
      <c r="M7" s="40"/>
      <c r="N7" s="40"/>
      <c r="O7" s="40"/>
      <c r="P7" s="40"/>
      <c r="Q7" s="40"/>
      <c r="R7" s="40"/>
      <c r="S7" s="40"/>
      <c r="T7" s="40"/>
    </row>
    <row r="8" spans="1:20" ht="16.5" customHeight="1" x14ac:dyDescent="0.25">
      <c r="A8" s="28"/>
      <c r="B8" s="28"/>
      <c r="C8" s="36"/>
      <c r="D8" s="40"/>
      <c r="E8" s="40"/>
      <c r="F8" s="40"/>
      <c r="G8" s="40"/>
      <c r="H8" s="80" t="s">
        <v>232</v>
      </c>
      <c r="I8" s="40"/>
      <c r="J8" s="40" t="s">
        <v>74</v>
      </c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ht="16.5" customHeight="1" x14ac:dyDescent="0.25">
      <c r="A9" s="15"/>
      <c r="B9" s="15"/>
      <c r="C9" s="36"/>
      <c r="D9" s="40" t="s">
        <v>75</v>
      </c>
      <c r="E9" s="40"/>
      <c r="F9" s="40"/>
      <c r="G9" s="40"/>
      <c r="H9" s="80" t="s">
        <v>234</v>
      </c>
      <c r="I9" s="40"/>
      <c r="J9" s="40" t="s">
        <v>76</v>
      </c>
      <c r="K9" s="40"/>
      <c r="L9" s="40" t="s">
        <v>236</v>
      </c>
      <c r="M9" s="40"/>
      <c r="N9" s="154" t="s">
        <v>46</v>
      </c>
      <c r="O9" s="154"/>
      <c r="P9" s="154"/>
      <c r="Q9" s="154"/>
      <c r="R9" s="154"/>
      <c r="S9" s="40"/>
      <c r="T9" s="40"/>
    </row>
    <row r="10" spans="1:20" ht="16.5" customHeight="1" x14ac:dyDescent="0.25">
      <c r="A10" s="15"/>
      <c r="B10" s="15"/>
      <c r="C10" s="36"/>
      <c r="D10" s="40" t="s">
        <v>79</v>
      </c>
      <c r="E10" s="40"/>
      <c r="F10" s="40" t="s">
        <v>80</v>
      </c>
      <c r="G10" s="40"/>
      <c r="H10" s="80" t="s">
        <v>233</v>
      </c>
      <c r="I10" s="40"/>
      <c r="J10" s="40" t="s">
        <v>137</v>
      </c>
      <c r="K10" s="40"/>
      <c r="L10" s="40" t="s">
        <v>237</v>
      </c>
      <c r="M10" s="40"/>
      <c r="N10" s="155" t="s">
        <v>78</v>
      </c>
      <c r="O10" s="155"/>
      <c r="P10" s="155"/>
      <c r="Q10" s="40"/>
      <c r="R10" s="40"/>
      <c r="S10" s="40"/>
      <c r="T10" s="100"/>
    </row>
    <row r="11" spans="1:20" ht="16.5" customHeight="1" x14ac:dyDescent="0.25">
      <c r="A11" s="15"/>
      <c r="B11" s="15"/>
      <c r="C11" s="36"/>
      <c r="D11" s="40" t="s">
        <v>85</v>
      </c>
      <c r="E11" s="40"/>
      <c r="F11" s="40" t="s">
        <v>86</v>
      </c>
      <c r="G11" s="40"/>
      <c r="H11" s="83" t="s">
        <v>235</v>
      </c>
      <c r="I11" s="40"/>
      <c r="J11" s="40" t="s">
        <v>88</v>
      </c>
      <c r="K11" s="40"/>
      <c r="L11" s="40" t="s">
        <v>238</v>
      </c>
      <c r="M11" s="40"/>
      <c r="N11" s="40" t="s">
        <v>48</v>
      </c>
      <c r="O11" s="40"/>
      <c r="P11" s="40" t="s">
        <v>49</v>
      </c>
      <c r="Q11" s="40"/>
      <c r="R11" s="40" t="s">
        <v>50</v>
      </c>
      <c r="S11" s="40"/>
      <c r="T11" s="40" t="s">
        <v>95</v>
      </c>
    </row>
    <row r="12" spans="1:20" ht="16.5" customHeight="1" x14ac:dyDescent="0.25">
      <c r="A12" s="15"/>
      <c r="B12" s="15"/>
      <c r="C12" s="36"/>
      <c r="D12" s="23" t="s">
        <v>10</v>
      </c>
      <c r="E12" s="25"/>
      <c r="F12" s="23" t="s">
        <v>10</v>
      </c>
      <c r="G12" s="25"/>
      <c r="H12" s="56" t="s">
        <v>10</v>
      </c>
      <c r="I12" s="25"/>
      <c r="J12" s="23" t="s">
        <v>10</v>
      </c>
      <c r="K12" s="25"/>
      <c r="L12" s="23" t="s">
        <v>10</v>
      </c>
      <c r="M12" s="25"/>
      <c r="N12" s="23" t="s">
        <v>10</v>
      </c>
      <c r="O12" s="25"/>
      <c r="P12" s="23" t="s">
        <v>10</v>
      </c>
      <c r="Q12" s="25"/>
      <c r="R12" s="23" t="s">
        <v>10</v>
      </c>
      <c r="S12" s="25"/>
      <c r="T12" s="23" t="s">
        <v>10</v>
      </c>
    </row>
    <row r="13" spans="1:20" ht="16.5" customHeight="1" x14ac:dyDescent="0.25">
      <c r="A13" s="15"/>
      <c r="B13" s="15"/>
      <c r="C13" s="14"/>
      <c r="D13" s="15"/>
      <c r="E13" s="15"/>
      <c r="F13" s="15"/>
      <c r="G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ht="16.5" customHeight="1" x14ac:dyDescent="0.25">
      <c r="A14" s="26" t="s">
        <v>168</v>
      </c>
      <c r="B14" s="15"/>
      <c r="C14" s="41"/>
      <c r="D14" s="16">
        <v>594292336</v>
      </c>
      <c r="E14" s="16"/>
      <c r="F14" s="16">
        <v>8541105044</v>
      </c>
      <c r="G14" s="16"/>
      <c r="H14" s="16">
        <v>0</v>
      </c>
      <c r="I14" s="16"/>
      <c r="J14" s="16">
        <v>1052326</v>
      </c>
      <c r="K14" s="16"/>
      <c r="L14" s="16">
        <f>SUM(H14:J14)</f>
        <v>1052326</v>
      </c>
      <c r="M14" s="16"/>
      <c r="N14" s="16">
        <v>59429234</v>
      </c>
      <c r="O14" s="16"/>
      <c r="P14" s="16">
        <v>0</v>
      </c>
      <c r="Q14" s="16"/>
      <c r="R14" s="16">
        <v>48156403</v>
      </c>
      <c r="S14" s="16"/>
      <c r="T14" s="16">
        <f>SUM(D14:F14,L14,N14:R14)</f>
        <v>9244035343</v>
      </c>
    </row>
    <row r="15" spans="1:20" ht="16.5" customHeight="1" x14ac:dyDescent="0.25">
      <c r="A15" s="37" t="s">
        <v>120</v>
      </c>
      <c r="B15" s="42"/>
      <c r="C15" s="11"/>
      <c r="D15" s="7">
        <v>0</v>
      </c>
      <c r="E15" s="16"/>
      <c r="F15" s="7">
        <v>0</v>
      </c>
      <c r="G15" s="16"/>
      <c r="H15" s="7">
        <v>0</v>
      </c>
      <c r="I15" s="16"/>
      <c r="J15" s="7">
        <v>0</v>
      </c>
      <c r="K15" s="6"/>
      <c r="L15" s="19">
        <f>SUM(H15:J15)</f>
        <v>0</v>
      </c>
      <c r="M15" s="16"/>
      <c r="N15" s="7">
        <v>0</v>
      </c>
      <c r="O15" s="6"/>
      <c r="P15" s="7">
        <v>0</v>
      </c>
      <c r="Q15" s="16"/>
      <c r="R15" s="7">
        <f>'PL 5-6 (3-month)'!M43</f>
        <v>649692681</v>
      </c>
      <c r="S15" s="6"/>
      <c r="T15" s="19">
        <f>SUM(D15:F15,L15,N15:R15)</f>
        <v>649692681</v>
      </c>
    </row>
    <row r="16" spans="1:20" ht="16.5" customHeight="1" x14ac:dyDescent="0.25">
      <c r="A16" s="15"/>
      <c r="B16" s="15"/>
      <c r="C16" s="3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</row>
    <row r="17" spans="1:20" ht="16.5" customHeight="1" thickBot="1" x14ac:dyDescent="0.3">
      <c r="A17" s="26" t="s">
        <v>208</v>
      </c>
      <c r="B17" s="26"/>
      <c r="C17" s="41"/>
      <c r="D17" s="43">
        <f>SUM(D14:D15)</f>
        <v>594292336</v>
      </c>
      <c r="E17" s="16"/>
      <c r="F17" s="43">
        <f>SUM(F14:F15)</f>
        <v>8541105044</v>
      </c>
      <c r="G17" s="16"/>
      <c r="H17" s="43">
        <f>SUM(H14:H15)</f>
        <v>0</v>
      </c>
      <c r="I17" s="16"/>
      <c r="J17" s="43">
        <f>SUM(J14:J15)</f>
        <v>1052326</v>
      </c>
      <c r="K17" s="16"/>
      <c r="L17" s="43">
        <f>SUM(H17:J17)</f>
        <v>1052326</v>
      </c>
      <c r="M17" s="16"/>
      <c r="N17" s="43">
        <f>SUM(N14:N15)</f>
        <v>59429234</v>
      </c>
      <c r="O17" s="16"/>
      <c r="P17" s="43">
        <f>SUM(P14:P15)</f>
        <v>0</v>
      </c>
      <c r="Q17" s="16"/>
      <c r="R17" s="43">
        <f>SUM(R14:R15)</f>
        <v>697849084</v>
      </c>
      <c r="S17" s="16"/>
      <c r="T17" s="43">
        <f>SUM(T14:T15)</f>
        <v>9893728024</v>
      </c>
    </row>
    <row r="18" spans="1:20" ht="16.5" customHeight="1" thickTop="1" x14ac:dyDescent="0.25">
      <c r="A18" s="26"/>
      <c r="B18" s="26"/>
      <c r="C18" s="41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</row>
    <row r="19" spans="1:20" ht="16.5" customHeight="1" x14ac:dyDescent="0.25">
      <c r="A19" s="26"/>
      <c r="B19" s="26"/>
      <c r="C19" s="41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</row>
    <row r="20" spans="1:20" ht="16.5" customHeight="1" x14ac:dyDescent="0.25">
      <c r="A20" s="26" t="s">
        <v>169</v>
      </c>
      <c r="B20" s="26"/>
      <c r="C20" s="41"/>
      <c r="D20" s="12">
        <v>594292336</v>
      </c>
      <c r="E20" s="16"/>
      <c r="F20" s="12">
        <v>8541105044</v>
      </c>
      <c r="G20" s="16"/>
      <c r="H20" s="12">
        <v>0</v>
      </c>
      <c r="I20" s="16"/>
      <c r="J20" s="12">
        <v>1573053</v>
      </c>
      <c r="K20" s="12"/>
      <c r="L20" s="16">
        <f t="shared" ref="L20:L21" si="0">SUM(H20:J20)</f>
        <v>1573053</v>
      </c>
      <c r="M20" s="16"/>
      <c r="N20" s="12">
        <v>59429234</v>
      </c>
      <c r="O20" s="12"/>
      <c r="P20" s="12">
        <v>0</v>
      </c>
      <c r="Q20" s="16"/>
      <c r="R20" s="12">
        <v>11835187</v>
      </c>
      <c r="S20" s="11"/>
      <c r="T20" s="16">
        <f>SUM(D20:F20,L20,N20:R20)</f>
        <v>9208234854</v>
      </c>
    </row>
    <row r="21" spans="1:20" ht="16.5" customHeight="1" x14ac:dyDescent="0.25">
      <c r="A21" s="37" t="s">
        <v>120</v>
      </c>
      <c r="B21" s="42"/>
      <c r="C21" s="11"/>
      <c r="D21" s="10">
        <v>0</v>
      </c>
      <c r="E21" s="16"/>
      <c r="F21" s="10">
        <v>0</v>
      </c>
      <c r="G21" s="16"/>
      <c r="H21" s="10">
        <v>0</v>
      </c>
      <c r="I21" s="16"/>
      <c r="J21" s="10">
        <v>0</v>
      </c>
      <c r="K21" s="12"/>
      <c r="L21" s="19">
        <f t="shared" si="0"/>
        <v>0</v>
      </c>
      <c r="M21" s="16"/>
      <c r="N21" s="10">
        <v>0</v>
      </c>
      <c r="O21" s="12"/>
      <c r="P21" s="10">
        <v>0</v>
      </c>
      <c r="Q21" s="16"/>
      <c r="R21" s="10">
        <f>'PL 5-6 (3-month)'!K43</f>
        <v>659232492</v>
      </c>
      <c r="S21" s="11"/>
      <c r="T21" s="19">
        <f>SUM(D21:F21,L21,N21:R21)</f>
        <v>659232492</v>
      </c>
    </row>
    <row r="22" spans="1:20" ht="16.5" customHeight="1" x14ac:dyDescent="0.25">
      <c r="A22" s="15"/>
      <c r="B22" s="15"/>
      <c r="C22" s="36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ht="16.5" customHeight="1" thickBot="1" x14ac:dyDescent="0.3">
      <c r="A23" s="26" t="s">
        <v>146</v>
      </c>
      <c r="B23" s="26"/>
      <c r="C23" s="41"/>
      <c r="D23" s="43">
        <f>SUM(D20:D21)</f>
        <v>594292336</v>
      </c>
      <c r="E23" s="16"/>
      <c r="F23" s="43">
        <f>SUM(F20:F21)</f>
        <v>8541105044</v>
      </c>
      <c r="G23" s="16"/>
      <c r="H23" s="43">
        <f>SUM(H20:H21)</f>
        <v>0</v>
      </c>
      <c r="I23" s="16"/>
      <c r="J23" s="43">
        <f>SUM(J20:J21)</f>
        <v>1573053</v>
      </c>
      <c r="K23" s="16"/>
      <c r="L23" s="43">
        <f>SUM(H23:J23)</f>
        <v>1573053</v>
      </c>
      <c r="M23" s="16"/>
      <c r="N23" s="43">
        <f>SUM(N20:N21)</f>
        <v>59429234</v>
      </c>
      <c r="O23" s="16"/>
      <c r="P23" s="43">
        <f>SUM(P20:P21)</f>
        <v>0</v>
      </c>
      <c r="Q23" s="16"/>
      <c r="R23" s="43">
        <f>SUM(R20:R21)</f>
        <v>671067679</v>
      </c>
      <c r="S23" s="16"/>
      <c r="T23" s="43">
        <f>SUM(T20:T21)</f>
        <v>9867467346</v>
      </c>
    </row>
    <row r="24" spans="1:20" ht="16.5" customHeight="1" thickTop="1" x14ac:dyDescent="0.25">
      <c r="A24" s="26"/>
      <c r="B24" s="26"/>
      <c r="C24" s="41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</row>
    <row r="25" spans="1:20" ht="15" customHeight="1" x14ac:dyDescent="0.25">
      <c r="A25" s="26"/>
      <c r="B25" s="26"/>
      <c r="C25" s="41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</row>
    <row r="26" spans="1:20" ht="16.5" customHeight="1" x14ac:dyDescent="0.25">
      <c r="A26" s="26"/>
      <c r="B26" s="26"/>
      <c r="C26" s="41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</row>
    <row r="27" spans="1:20" ht="15" customHeight="1" x14ac:dyDescent="0.25">
      <c r="A27" s="26"/>
      <c r="B27" s="26"/>
      <c r="C27" s="41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</row>
    <row r="28" spans="1:20" ht="22.2" customHeight="1" x14ac:dyDescent="0.25">
      <c r="A28" s="18" t="str">
        <f>'[1]BS 2-4'!A51</f>
        <v>The accompanying notes form part of this interim financial information.</v>
      </c>
      <c r="B28" s="18"/>
      <c r="C28" s="44"/>
      <c r="D28" s="44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27"/>
    </row>
    <row r="29" spans="1:20" ht="16.5" customHeight="1" x14ac:dyDescent="0.25"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</row>
    <row r="30" spans="1:20" ht="16.5" customHeight="1" x14ac:dyDescent="0.25"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</row>
    <row r="31" spans="1:20" ht="16.5" customHeight="1" x14ac:dyDescent="0.25"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</row>
    <row r="32" spans="1:20" ht="16.5" customHeight="1" x14ac:dyDescent="0.25"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</row>
    <row r="33" spans="4:20" ht="16.350000000000001" customHeight="1" x14ac:dyDescent="0.25"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</row>
    <row r="34" spans="4:20" ht="16.350000000000001" customHeight="1" x14ac:dyDescent="0.25"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</row>
    <row r="35" spans="4:20" ht="16.350000000000001" customHeight="1" x14ac:dyDescent="0.25"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</row>
    <row r="36" spans="4:20" ht="16.350000000000001" customHeight="1" x14ac:dyDescent="0.25"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</row>
    <row r="37" spans="4:20" ht="16.350000000000001" customHeight="1" x14ac:dyDescent="0.25"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</row>
    <row r="38" spans="4:20" ht="16.350000000000001" customHeight="1" x14ac:dyDescent="0.25"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</row>
    <row r="39" spans="4:20" ht="16.350000000000001" customHeight="1" x14ac:dyDescent="0.25"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</row>
    <row r="40" spans="4:20" ht="16.350000000000001" customHeight="1" x14ac:dyDescent="0.25"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</row>
  </sheetData>
  <mergeCells count="4">
    <mergeCell ref="D6:T6"/>
    <mergeCell ref="N9:R9"/>
    <mergeCell ref="H7:L7"/>
    <mergeCell ref="N10:P10"/>
  </mergeCells>
  <pageMargins left="0.7" right="0.7" top="0.5" bottom="0.6" header="0.49" footer="0.4"/>
  <pageSetup paperSize="9" firstPageNumber="9" orientation="landscape" useFirstPageNumber="1" horizontalDpi="1200" verticalDpi="1200" r:id="rId1"/>
  <headerFooter>
    <oddFooter>&amp;R&amp;"Arial,Regular"&amp;10&amp;P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53A29-4114-4762-9A18-A21CC906B608}">
  <dimension ref="A1:L104"/>
  <sheetViews>
    <sheetView topLeftCell="A22" zoomScale="55" zoomScaleNormal="55" zoomScaleSheetLayoutView="100" workbookViewId="0">
      <selection activeCell="C23" sqref="C23"/>
    </sheetView>
  </sheetViews>
  <sheetFormatPr defaultColWidth="9" defaultRowHeight="16.5" customHeight="1" x14ac:dyDescent="0.25"/>
  <cols>
    <col min="1" max="2" width="1.19921875" style="15" customWidth="1"/>
    <col min="3" max="3" width="45.59765625" style="15" customWidth="1"/>
    <col min="4" max="4" width="7.19921875" style="15" bestFit="1" customWidth="1"/>
    <col min="5" max="5" width="0.69921875" style="15" customWidth="1"/>
    <col min="6" max="6" width="12.59765625" style="16" customWidth="1"/>
    <col min="7" max="7" width="0.59765625" style="16" customWidth="1"/>
    <col min="8" max="8" width="12.59765625" style="16" customWidth="1"/>
    <col min="9" max="9" width="0.59765625" style="15" customWidth="1"/>
    <col min="10" max="10" width="12.59765625" style="16" customWidth="1"/>
    <col min="11" max="11" width="0.59765625" style="16" customWidth="1"/>
    <col min="12" max="12" width="12.59765625" style="16" customWidth="1"/>
    <col min="13" max="16384" width="9" style="15"/>
  </cols>
  <sheetData>
    <row r="1" spans="1:12" ht="16.5" customHeight="1" x14ac:dyDescent="0.25">
      <c r="A1" s="28" t="s">
        <v>0</v>
      </c>
      <c r="B1" s="28"/>
      <c r="C1" s="28"/>
      <c r="D1" s="20"/>
      <c r="E1" s="20"/>
      <c r="F1" s="89"/>
      <c r="G1" s="89"/>
      <c r="H1" s="89"/>
      <c r="I1" s="20"/>
      <c r="J1" s="89"/>
      <c r="K1" s="89"/>
      <c r="L1" s="89"/>
    </row>
    <row r="2" spans="1:12" ht="16.5" customHeight="1" x14ac:dyDescent="0.25">
      <c r="A2" s="17" t="s">
        <v>231</v>
      </c>
      <c r="B2" s="28"/>
      <c r="C2" s="28"/>
      <c r="D2" s="20"/>
      <c r="E2" s="20"/>
      <c r="F2" s="89"/>
      <c r="G2" s="89"/>
      <c r="H2" s="89"/>
      <c r="I2" s="20"/>
      <c r="J2" s="89"/>
      <c r="K2" s="89"/>
      <c r="L2" s="89"/>
    </row>
    <row r="3" spans="1:12" ht="16.5" customHeight="1" x14ac:dyDescent="0.25">
      <c r="A3" s="52" t="str">
        <f>'EQ 9'!A3</f>
        <v>For the three-month period ended 31 March 2025</v>
      </c>
      <c r="B3" s="53"/>
      <c r="C3" s="53"/>
      <c r="D3" s="30"/>
      <c r="E3" s="30"/>
      <c r="F3" s="90"/>
      <c r="G3" s="90"/>
      <c r="H3" s="90"/>
      <c r="I3" s="30"/>
      <c r="J3" s="90"/>
      <c r="K3" s="90"/>
      <c r="L3" s="90"/>
    </row>
    <row r="4" spans="1:12" ht="16.5" customHeight="1" x14ac:dyDescent="0.25">
      <c r="A4" s="17"/>
      <c r="B4" s="59"/>
      <c r="C4" s="59"/>
      <c r="D4" s="20"/>
      <c r="E4" s="20"/>
      <c r="F4" s="89"/>
      <c r="G4" s="89"/>
      <c r="H4" s="89"/>
      <c r="I4" s="20"/>
      <c r="J4" s="89"/>
      <c r="K4" s="89"/>
      <c r="L4" s="89"/>
    </row>
    <row r="5" spans="1:12" ht="16.5" customHeight="1" x14ac:dyDescent="0.25">
      <c r="A5" s="20"/>
      <c r="B5" s="20"/>
      <c r="C5" s="91"/>
      <c r="D5" s="20"/>
      <c r="E5" s="20"/>
      <c r="F5" s="89"/>
      <c r="G5" s="89"/>
      <c r="H5" s="89"/>
      <c r="I5" s="20"/>
      <c r="J5" s="89"/>
      <c r="K5" s="89"/>
      <c r="L5" s="89"/>
    </row>
    <row r="6" spans="1:12" s="61" customFormat="1" ht="16.5" customHeight="1" x14ac:dyDescent="0.25">
      <c r="A6" s="13"/>
      <c r="B6" s="59"/>
      <c r="C6" s="59"/>
      <c r="D6" s="60"/>
      <c r="E6" s="60"/>
      <c r="F6" s="148" t="s">
        <v>2</v>
      </c>
      <c r="G6" s="148"/>
      <c r="H6" s="148"/>
      <c r="I6" s="15"/>
      <c r="J6" s="148" t="s">
        <v>3</v>
      </c>
      <c r="K6" s="148"/>
      <c r="L6" s="157"/>
    </row>
    <row r="7" spans="1:12" s="61" customFormat="1" ht="16.5" customHeight="1" x14ac:dyDescent="0.25">
      <c r="A7" s="13"/>
      <c r="B7" s="59"/>
      <c r="C7" s="59"/>
      <c r="D7" s="60"/>
      <c r="E7" s="60"/>
      <c r="F7" s="149" t="s">
        <v>4</v>
      </c>
      <c r="G7" s="149"/>
      <c r="H7" s="149"/>
      <c r="I7" s="15"/>
      <c r="J7" s="149" t="s">
        <v>4</v>
      </c>
      <c r="K7" s="149"/>
      <c r="L7" s="156"/>
    </row>
    <row r="8" spans="1:12" s="61" customFormat="1" ht="16.5" customHeight="1" x14ac:dyDescent="0.25">
      <c r="A8" s="13"/>
      <c r="B8" s="59"/>
      <c r="C8" s="59"/>
      <c r="D8" s="60"/>
      <c r="E8" s="60"/>
      <c r="F8" s="25"/>
      <c r="G8" s="16"/>
      <c r="H8" s="104" t="s">
        <v>149</v>
      </c>
      <c r="I8" s="60"/>
      <c r="J8" s="25"/>
      <c r="K8" s="62"/>
      <c r="L8" s="25"/>
    </row>
    <row r="9" spans="1:12" s="61" customFormat="1" ht="16.5" customHeight="1" x14ac:dyDescent="0.25">
      <c r="A9" s="63"/>
      <c r="B9" s="59"/>
      <c r="C9" s="59"/>
      <c r="D9"/>
      <c r="E9" s="60"/>
      <c r="F9" s="21" t="s">
        <v>144</v>
      </c>
      <c r="G9" s="41"/>
      <c r="H9" s="21" t="s">
        <v>8</v>
      </c>
      <c r="I9" s="60"/>
      <c r="J9" s="21" t="s">
        <v>144</v>
      </c>
      <c r="K9" s="41"/>
      <c r="L9" s="21" t="s">
        <v>8</v>
      </c>
    </row>
    <row r="10" spans="1:12" s="61" customFormat="1" ht="16.5" customHeight="1" x14ac:dyDescent="0.25">
      <c r="A10" s="63"/>
      <c r="B10" s="59"/>
      <c r="C10" s="59"/>
      <c r="D10"/>
      <c r="E10" s="60"/>
      <c r="F10" s="23" t="s">
        <v>10</v>
      </c>
      <c r="G10" s="64"/>
      <c r="H10" s="23" t="s">
        <v>10</v>
      </c>
      <c r="I10" s="60"/>
      <c r="J10" s="23" t="s">
        <v>10</v>
      </c>
      <c r="K10" s="64"/>
      <c r="L10" s="23" t="s">
        <v>10</v>
      </c>
    </row>
    <row r="11" spans="1:12" ht="16.5" customHeight="1" x14ac:dyDescent="0.25">
      <c r="D11"/>
      <c r="F11" s="92"/>
      <c r="G11" s="92"/>
      <c r="H11" s="92"/>
      <c r="J11" s="92"/>
      <c r="K11" s="92"/>
      <c r="L11" s="92"/>
    </row>
    <row r="12" spans="1:12" ht="16.5" customHeight="1" x14ac:dyDescent="0.25">
      <c r="A12" s="93" t="s">
        <v>124</v>
      </c>
      <c r="B12" s="26"/>
      <c r="D12"/>
    </row>
    <row r="13" spans="1:12" ht="16.5" customHeight="1" x14ac:dyDescent="0.25">
      <c r="B13" s="15" t="s">
        <v>216</v>
      </c>
      <c r="D13"/>
      <c r="E13" s="94"/>
      <c r="F13" s="1">
        <v>7043414414</v>
      </c>
      <c r="H13" s="1">
        <v>8187697015</v>
      </c>
      <c r="I13" s="95"/>
      <c r="J13" s="1">
        <v>0</v>
      </c>
      <c r="K13" s="15"/>
      <c r="L13" s="1">
        <v>0</v>
      </c>
    </row>
    <row r="14" spans="1:12" ht="16.5" customHeight="1" x14ac:dyDescent="0.25">
      <c r="B14" s="15" t="s">
        <v>215</v>
      </c>
      <c r="D14"/>
      <c r="E14" s="94"/>
      <c r="F14" s="1">
        <v>-4035585714</v>
      </c>
      <c r="H14" s="1">
        <v>-4913320063</v>
      </c>
      <c r="I14" s="95"/>
      <c r="J14" s="1">
        <v>0</v>
      </c>
      <c r="K14" s="15"/>
      <c r="L14" s="1">
        <v>0</v>
      </c>
    </row>
    <row r="15" spans="1:12" ht="16.5" customHeight="1" x14ac:dyDescent="0.25">
      <c r="B15" s="15" t="s">
        <v>223</v>
      </c>
      <c r="D15"/>
      <c r="E15" s="94"/>
      <c r="F15" s="16">
        <v>3001942470</v>
      </c>
      <c r="H15" s="16">
        <v>4712676528</v>
      </c>
      <c r="I15" s="95"/>
      <c r="J15" s="1">
        <v>0</v>
      </c>
      <c r="K15" s="15"/>
      <c r="L15" s="1">
        <v>0</v>
      </c>
    </row>
    <row r="16" spans="1:12" ht="16.5" customHeight="1" x14ac:dyDescent="0.25">
      <c r="B16" s="15" t="s">
        <v>214</v>
      </c>
      <c r="D16"/>
      <c r="E16" s="94"/>
      <c r="F16" s="1">
        <v>-4396906260</v>
      </c>
      <c r="H16" s="1">
        <v>-5572535177</v>
      </c>
      <c r="I16" s="95"/>
      <c r="J16" s="1">
        <v>0</v>
      </c>
      <c r="K16" s="15"/>
      <c r="L16" s="1">
        <v>0</v>
      </c>
    </row>
    <row r="17" spans="1:12" ht="16.5" customHeight="1" x14ac:dyDescent="0.25">
      <c r="B17" s="15" t="s">
        <v>213</v>
      </c>
      <c r="D17" s="41"/>
      <c r="E17" s="94"/>
      <c r="F17" s="1">
        <v>-1202589873</v>
      </c>
      <c r="H17" s="1">
        <v>-1210754963</v>
      </c>
      <c r="I17" s="95"/>
      <c r="J17" s="1">
        <v>0</v>
      </c>
      <c r="K17" s="15"/>
      <c r="L17" s="1">
        <v>0</v>
      </c>
    </row>
    <row r="18" spans="1:12" ht="16.5" customHeight="1" x14ac:dyDescent="0.25">
      <c r="B18" s="15" t="s">
        <v>224</v>
      </c>
      <c r="D18" s="41"/>
      <c r="E18" s="94"/>
      <c r="F18" s="1">
        <v>-231894051</v>
      </c>
      <c r="H18" s="1">
        <v>-162343837</v>
      </c>
      <c r="I18" s="95"/>
      <c r="J18" s="1">
        <v>50214216</v>
      </c>
      <c r="K18" s="15"/>
      <c r="L18" s="1">
        <v>0</v>
      </c>
    </row>
    <row r="19" spans="1:12" ht="16.5" customHeight="1" x14ac:dyDescent="0.25">
      <c r="B19" s="15" t="s">
        <v>96</v>
      </c>
      <c r="D19" s="94"/>
      <c r="E19" s="94"/>
      <c r="F19" s="16">
        <v>40346841</v>
      </c>
      <c r="H19" s="16">
        <v>41564351</v>
      </c>
      <c r="I19" s="95"/>
      <c r="J19" s="1">
        <v>0</v>
      </c>
      <c r="K19" s="1"/>
      <c r="L19" s="1">
        <v>0</v>
      </c>
    </row>
    <row r="20" spans="1:12" ht="16.5" customHeight="1" x14ac:dyDescent="0.25">
      <c r="B20" s="15" t="s">
        <v>97</v>
      </c>
      <c r="D20" s="94"/>
      <c r="E20" s="94"/>
      <c r="F20" s="1">
        <v>54734221</v>
      </c>
      <c r="H20" s="1">
        <v>50290705</v>
      </c>
      <c r="I20" s="95"/>
      <c r="J20" s="1">
        <v>0</v>
      </c>
      <c r="K20" s="1"/>
      <c r="L20" s="1">
        <v>0</v>
      </c>
    </row>
    <row r="21" spans="1:12" ht="16.5" customHeight="1" x14ac:dyDescent="0.25">
      <c r="B21" s="15" t="s">
        <v>58</v>
      </c>
      <c r="D21" s="94"/>
      <c r="E21" s="94"/>
      <c r="F21" s="1">
        <v>40864749</v>
      </c>
      <c r="H21" s="1">
        <v>33504696</v>
      </c>
      <c r="I21" s="95"/>
      <c r="J21" s="1">
        <v>0</v>
      </c>
      <c r="K21" s="1"/>
      <c r="L21" s="1">
        <v>0</v>
      </c>
    </row>
    <row r="22" spans="1:12" ht="16.5" customHeight="1" x14ac:dyDescent="0.25">
      <c r="B22" s="15" t="s">
        <v>60</v>
      </c>
      <c r="D22" s="41"/>
      <c r="E22" s="94"/>
      <c r="F22" s="16">
        <v>-226605422</v>
      </c>
      <c r="H22" s="16">
        <v>-185075871</v>
      </c>
      <c r="I22" s="95"/>
      <c r="J22" s="1">
        <v>-26414343</v>
      </c>
      <c r="K22" s="15"/>
      <c r="L22" s="1">
        <v>-20175694</v>
      </c>
    </row>
    <row r="23" spans="1:12" ht="16.5" customHeight="1" x14ac:dyDescent="0.25">
      <c r="B23" s="15" t="s">
        <v>98</v>
      </c>
      <c r="D23" s="94"/>
      <c r="E23" s="94"/>
      <c r="F23" s="1">
        <v>-49671686</v>
      </c>
      <c r="H23" s="1">
        <v>-57069246</v>
      </c>
      <c r="I23" s="95"/>
      <c r="J23" s="1">
        <v>-2469099</v>
      </c>
      <c r="K23" s="15"/>
      <c r="L23" s="1">
        <v>3088</v>
      </c>
    </row>
    <row r="24" spans="1:12" ht="16.5" customHeight="1" x14ac:dyDescent="0.25">
      <c r="B24" s="37" t="s">
        <v>99</v>
      </c>
      <c r="D24" s="94"/>
      <c r="E24" s="94"/>
      <c r="F24" s="1">
        <v>1128298546</v>
      </c>
      <c r="H24" s="1">
        <v>1041615892</v>
      </c>
      <c r="I24" s="95"/>
      <c r="J24" s="1">
        <v>0</v>
      </c>
      <c r="K24" s="15"/>
      <c r="L24" s="1">
        <v>0</v>
      </c>
    </row>
    <row r="25" spans="1:12" ht="16.5" customHeight="1" x14ac:dyDescent="0.25">
      <c r="B25" s="37" t="s">
        <v>100</v>
      </c>
      <c r="D25" s="94"/>
      <c r="E25" s="94"/>
      <c r="F25" s="16">
        <v>-1121282227</v>
      </c>
      <c r="H25" s="16">
        <v>-2157621346</v>
      </c>
      <c r="I25" s="95"/>
      <c r="J25" s="1">
        <v>0</v>
      </c>
      <c r="K25" s="15"/>
      <c r="L25" s="1">
        <v>0</v>
      </c>
    </row>
    <row r="26" spans="1:12" ht="16.5" customHeight="1" x14ac:dyDescent="0.25">
      <c r="B26" s="15" t="s">
        <v>101</v>
      </c>
      <c r="D26" s="94"/>
      <c r="E26" s="94"/>
      <c r="F26" s="96">
        <v>-185453656</v>
      </c>
      <c r="H26" s="96">
        <v>-121157030</v>
      </c>
      <c r="I26" s="95"/>
      <c r="J26" s="96">
        <v>2316242</v>
      </c>
      <c r="K26" s="15"/>
      <c r="L26" s="96">
        <v>554172</v>
      </c>
    </row>
    <row r="27" spans="1:12" ht="16.5" customHeight="1" x14ac:dyDescent="0.25">
      <c r="D27" s="94"/>
      <c r="E27" s="94"/>
      <c r="F27" s="97"/>
      <c r="H27" s="97"/>
      <c r="I27" s="94"/>
      <c r="J27" s="97"/>
      <c r="L27" s="97"/>
    </row>
    <row r="28" spans="1:12" ht="16.5" customHeight="1" x14ac:dyDescent="0.25">
      <c r="A28" s="37" t="s">
        <v>129</v>
      </c>
      <c r="D28" s="14"/>
      <c r="E28" s="14"/>
      <c r="F28" s="96">
        <f>SUM(F13:F26)</f>
        <v>-140387648</v>
      </c>
      <c r="G28" s="97"/>
      <c r="H28" s="96">
        <f>SUM(H13:H26)</f>
        <v>-312528346</v>
      </c>
      <c r="I28" s="14"/>
      <c r="J28" s="96">
        <f>SUM(J13:J26)</f>
        <v>23647016</v>
      </c>
      <c r="K28" s="97"/>
      <c r="L28" s="96">
        <f>SUM(L13:L26)</f>
        <v>-19618434</v>
      </c>
    </row>
    <row r="29" spans="1:12" ht="16.5" customHeight="1" x14ac:dyDescent="0.25">
      <c r="A29" s="37"/>
    </row>
    <row r="30" spans="1:12" ht="16.5" customHeight="1" x14ac:dyDescent="0.25">
      <c r="A30" s="13" t="s">
        <v>125</v>
      </c>
      <c r="D30" s="14"/>
      <c r="E30" s="14"/>
      <c r="F30" s="1"/>
      <c r="H30" s="1"/>
      <c r="I30" s="14"/>
      <c r="J30" s="1"/>
      <c r="L30" s="1"/>
    </row>
    <row r="31" spans="1:12" ht="16.5" customHeight="1" x14ac:dyDescent="0.25">
      <c r="B31" s="98" t="s">
        <v>126</v>
      </c>
      <c r="D31" s="14"/>
      <c r="E31" s="14"/>
      <c r="F31" s="1"/>
      <c r="H31" s="1"/>
      <c r="I31" s="14"/>
      <c r="J31" s="1"/>
      <c r="L31" s="1"/>
    </row>
    <row r="32" spans="1:12" ht="16.5" customHeight="1" x14ac:dyDescent="0.25">
      <c r="B32" s="98"/>
      <c r="C32" s="37" t="s">
        <v>102</v>
      </c>
      <c r="D32" s="14"/>
      <c r="E32" s="14"/>
      <c r="F32" s="1"/>
      <c r="H32" s="1"/>
      <c r="I32" s="14"/>
      <c r="J32" s="1"/>
      <c r="L32" s="1"/>
    </row>
    <row r="33" spans="1:12" ht="16.5" customHeight="1" x14ac:dyDescent="0.25">
      <c r="B33" s="98"/>
      <c r="C33" s="15" t="s">
        <v>103</v>
      </c>
      <c r="D33" s="14"/>
      <c r="E33" s="14"/>
      <c r="F33" s="96">
        <v>0</v>
      </c>
      <c r="H33" s="96">
        <v>322430</v>
      </c>
      <c r="I33" s="41"/>
      <c r="J33" s="96">
        <v>0</v>
      </c>
      <c r="K33" s="15"/>
      <c r="L33" s="96">
        <v>0</v>
      </c>
    </row>
    <row r="34" spans="1:12" ht="16.5" customHeight="1" x14ac:dyDescent="0.25">
      <c r="D34" s="94"/>
      <c r="E34" s="94"/>
      <c r="F34" s="97"/>
      <c r="H34" s="97"/>
      <c r="I34" s="94"/>
      <c r="J34" s="97"/>
      <c r="L34" s="97"/>
    </row>
    <row r="35" spans="1:12" ht="16.5" customHeight="1" x14ac:dyDescent="0.25">
      <c r="C35" s="37" t="s">
        <v>127</v>
      </c>
      <c r="D35" s="14"/>
      <c r="E35" s="14"/>
      <c r="F35" s="96">
        <f>SUM(F31:F33)</f>
        <v>0</v>
      </c>
      <c r="G35" s="97"/>
      <c r="H35" s="96">
        <f>SUM(H31:H33)</f>
        <v>322430</v>
      </c>
      <c r="I35" s="14"/>
      <c r="J35" s="96">
        <f>SUM(J31:J33)</f>
        <v>0</v>
      </c>
      <c r="K35" s="97"/>
      <c r="L35" s="96">
        <f>SUM(L31:L33)</f>
        <v>0</v>
      </c>
    </row>
    <row r="37" spans="1:12" ht="16.5" customHeight="1" x14ac:dyDescent="0.25">
      <c r="B37" s="98" t="s">
        <v>104</v>
      </c>
    </row>
    <row r="38" spans="1:12" ht="16.5" customHeight="1" x14ac:dyDescent="0.25">
      <c r="C38" s="37" t="s">
        <v>105</v>
      </c>
      <c r="D38" s="94"/>
      <c r="E38" s="94"/>
      <c r="F38" s="16">
        <v>-4259476</v>
      </c>
      <c r="H38" s="16">
        <v>-23123245</v>
      </c>
      <c r="I38" s="16"/>
      <c r="J38" s="16">
        <v>0</v>
      </c>
      <c r="K38" s="15"/>
      <c r="L38" s="16">
        <v>0</v>
      </c>
    </row>
    <row r="39" spans="1:12" ht="16.5" customHeight="1" x14ac:dyDescent="0.25">
      <c r="C39" s="37" t="s">
        <v>106</v>
      </c>
      <c r="D39" s="94"/>
      <c r="E39" s="94"/>
      <c r="F39" s="19">
        <v>-22635460</v>
      </c>
      <c r="H39" s="19">
        <v>-842355</v>
      </c>
      <c r="I39" s="16"/>
      <c r="J39" s="19">
        <v>0</v>
      </c>
      <c r="K39" s="15"/>
      <c r="L39" s="19">
        <v>0</v>
      </c>
    </row>
    <row r="40" spans="1:12" ht="16.5" customHeight="1" x14ac:dyDescent="0.25">
      <c r="B40" s="37"/>
      <c r="D40" s="94"/>
      <c r="E40" s="94"/>
      <c r="I40" s="94"/>
    </row>
    <row r="41" spans="1:12" ht="16.5" customHeight="1" x14ac:dyDescent="0.25">
      <c r="A41" s="13"/>
      <c r="C41" s="37" t="s">
        <v>107</v>
      </c>
      <c r="F41" s="19">
        <f>SUM(F37:F39)</f>
        <v>-26894936</v>
      </c>
      <c r="H41" s="19">
        <f>SUM(H37:H39)</f>
        <v>-23965600</v>
      </c>
      <c r="J41" s="19">
        <f>SUM(J37:J39)</f>
        <v>0</v>
      </c>
      <c r="L41" s="19">
        <f>SUM(L37:L39)</f>
        <v>0</v>
      </c>
    </row>
    <row r="42" spans="1:12" ht="16.5" customHeight="1" x14ac:dyDescent="0.25">
      <c r="B42" s="37"/>
    </row>
    <row r="43" spans="1:12" ht="16.5" customHeight="1" x14ac:dyDescent="0.25">
      <c r="A43" s="37" t="s">
        <v>108</v>
      </c>
      <c r="F43" s="19">
        <f>F41+F35</f>
        <v>-26894936</v>
      </c>
      <c r="H43" s="19">
        <f>H41+H35</f>
        <v>-23643170</v>
      </c>
      <c r="J43" s="19">
        <f>J41+J35</f>
        <v>0</v>
      </c>
      <c r="L43" s="19">
        <f>L41+L35</f>
        <v>0</v>
      </c>
    </row>
    <row r="44" spans="1:12" ht="16.5" customHeight="1" x14ac:dyDescent="0.25">
      <c r="A44" s="37"/>
    </row>
    <row r="45" spans="1:12" ht="16.5" customHeight="1" x14ac:dyDescent="0.25">
      <c r="A45" s="37"/>
    </row>
    <row r="46" spans="1:12" ht="16.5" customHeight="1" x14ac:dyDescent="0.25">
      <c r="A46" s="37"/>
    </row>
    <row r="47" spans="1:12" ht="16.5" customHeight="1" x14ac:dyDescent="0.25">
      <c r="A47" s="37"/>
    </row>
    <row r="48" spans="1:12" ht="16.5" customHeight="1" x14ac:dyDescent="0.25">
      <c r="A48" s="37"/>
    </row>
    <row r="49" spans="1:12" ht="16.5" customHeight="1" x14ac:dyDescent="0.25">
      <c r="A49" s="37"/>
    </row>
    <row r="50" spans="1:12" ht="16.5" customHeight="1" x14ac:dyDescent="0.25">
      <c r="A50" s="37"/>
    </row>
    <row r="51" spans="1:12" ht="16.5" customHeight="1" x14ac:dyDescent="0.25">
      <c r="A51" s="37"/>
    </row>
    <row r="52" spans="1:12" ht="16.5" customHeight="1" x14ac:dyDescent="0.25">
      <c r="A52" s="37"/>
    </row>
    <row r="53" spans="1:12" ht="16.5" customHeight="1" x14ac:dyDescent="0.25">
      <c r="A53" s="37"/>
    </row>
    <row r="54" spans="1:12" ht="16.5" customHeight="1" x14ac:dyDescent="0.25">
      <c r="A54" s="37"/>
    </row>
    <row r="55" spans="1:12" ht="16.5" customHeight="1" x14ac:dyDescent="0.25">
      <c r="A55" s="37"/>
    </row>
    <row r="56" spans="1:12" ht="12.75" customHeight="1" x14ac:dyDescent="0.25">
      <c r="A56" s="37"/>
    </row>
    <row r="57" spans="1:12" ht="22.2" customHeight="1" x14ac:dyDescent="0.25">
      <c r="A57" s="18" t="str">
        <f>'[1]BS 2-4'!A51</f>
        <v>The accompanying notes form part of this interim financial information.</v>
      </c>
      <c r="B57" s="18"/>
      <c r="C57" s="18"/>
      <c r="D57" s="18"/>
      <c r="E57" s="18"/>
      <c r="F57" s="19"/>
      <c r="G57" s="19"/>
      <c r="H57" s="19"/>
      <c r="I57" s="18"/>
      <c r="J57" s="19"/>
      <c r="K57" s="19"/>
      <c r="L57" s="19"/>
    </row>
    <row r="58" spans="1:12" ht="16.5" customHeight="1" x14ac:dyDescent="0.25">
      <c r="A58" s="28" t="str">
        <f>A1</f>
        <v>Dhipaya Group Holdings Public Company Limited</v>
      </c>
      <c r="B58" s="28"/>
      <c r="C58" s="28"/>
      <c r="D58" s="20"/>
      <c r="E58" s="20"/>
      <c r="F58" s="89"/>
      <c r="G58" s="89"/>
      <c r="H58" s="89"/>
      <c r="I58" s="20"/>
      <c r="J58" s="89"/>
      <c r="K58" s="89"/>
      <c r="L58" s="89"/>
    </row>
    <row r="59" spans="1:12" ht="16.5" customHeight="1" x14ac:dyDescent="0.25">
      <c r="A59" s="17" t="s">
        <v>230</v>
      </c>
      <c r="B59" s="28"/>
      <c r="C59" s="28"/>
      <c r="D59" s="20"/>
      <c r="E59" s="20"/>
      <c r="F59" s="89"/>
      <c r="G59" s="89"/>
      <c r="H59" s="89"/>
      <c r="I59" s="20"/>
      <c r="J59" s="89"/>
      <c r="K59" s="89"/>
      <c r="L59" s="89"/>
    </row>
    <row r="60" spans="1:12" ht="16.5" customHeight="1" x14ac:dyDescent="0.25">
      <c r="A60" s="52" t="str">
        <f>A3</f>
        <v>For the three-month period ended 31 March 2025</v>
      </c>
      <c r="B60" s="53"/>
      <c r="C60" s="53"/>
      <c r="D60" s="30"/>
      <c r="E60" s="30"/>
      <c r="F60" s="90"/>
      <c r="G60" s="90"/>
      <c r="H60" s="90"/>
      <c r="I60" s="30"/>
      <c r="J60" s="90"/>
      <c r="K60" s="90"/>
      <c r="L60" s="90"/>
    </row>
    <row r="61" spans="1:12" ht="16.5" customHeight="1" x14ac:dyDescent="0.25">
      <c r="A61" s="28"/>
      <c r="B61" s="20"/>
      <c r="C61" s="20"/>
      <c r="D61" s="20"/>
      <c r="E61" s="20"/>
      <c r="F61" s="89"/>
      <c r="G61" s="89"/>
      <c r="H61" s="89"/>
      <c r="I61" s="20"/>
      <c r="J61" s="89"/>
      <c r="K61" s="89"/>
      <c r="L61" s="89"/>
    </row>
    <row r="62" spans="1:12" ht="16.5" customHeight="1" x14ac:dyDescent="0.25">
      <c r="A62" s="28"/>
      <c r="B62" s="20"/>
      <c r="C62" s="20"/>
      <c r="D62" s="20"/>
      <c r="E62" s="20"/>
      <c r="F62" s="89"/>
      <c r="G62" s="89"/>
      <c r="H62" s="89"/>
      <c r="I62" s="20"/>
      <c r="J62" s="89"/>
      <c r="K62" s="89"/>
      <c r="L62" s="89"/>
    </row>
    <row r="63" spans="1:12" s="61" customFormat="1" ht="16.5" customHeight="1" x14ac:dyDescent="0.25">
      <c r="A63" s="13"/>
      <c r="B63" s="59"/>
      <c r="C63" s="59"/>
      <c r="D63" s="60"/>
      <c r="E63" s="60"/>
      <c r="F63" s="148" t="s">
        <v>2</v>
      </c>
      <c r="G63" s="148"/>
      <c r="H63" s="148"/>
      <c r="I63" s="15"/>
      <c r="J63" s="148" t="s">
        <v>3</v>
      </c>
      <c r="K63" s="148"/>
      <c r="L63" s="157"/>
    </row>
    <row r="64" spans="1:12" s="61" customFormat="1" ht="16.5" customHeight="1" x14ac:dyDescent="0.25">
      <c r="A64" s="13"/>
      <c r="B64" s="59"/>
      <c r="C64" s="59"/>
      <c r="D64" s="60"/>
      <c r="E64" s="60"/>
      <c r="F64" s="149" t="s">
        <v>4</v>
      </c>
      <c r="G64" s="149"/>
      <c r="H64" s="149"/>
      <c r="I64" s="15"/>
      <c r="J64" s="149" t="s">
        <v>4</v>
      </c>
      <c r="K64" s="149"/>
      <c r="L64" s="156"/>
    </row>
    <row r="65" spans="1:12" s="61" customFormat="1" ht="16.5" customHeight="1" x14ac:dyDescent="0.25">
      <c r="A65" s="13"/>
      <c r="B65" s="59"/>
      <c r="C65" s="59"/>
      <c r="D65" s="60"/>
      <c r="E65" s="60"/>
      <c r="F65" s="25"/>
      <c r="G65" s="16"/>
      <c r="H65" s="104" t="s">
        <v>149</v>
      </c>
      <c r="I65" s="60"/>
      <c r="J65" s="25"/>
      <c r="K65" s="62"/>
      <c r="L65" s="25"/>
    </row>
    <row r="66" spans="1:12" s="61" customFormat="1" ht="16.5" customHeight="1" x14ac:dyDescent="0.25">
      <c r="A66" s="63"/>
      <c r="B66" s="59"/>
      <c r="C66" s="59"/>
      <c r="D66" s="60"/>
      <c r="E66" s="60"/>
      <c r="F66" s="21" t="s">
        <v>144</v>
      </c>
      <c r="G66" s="41"/>
      <c r="H66" s="21" t="s">
        <v>8</v>
      </c>
      <c r="I66" s="60"/>
      <c r="J66" s="21" t="s">
        <v>144</v>
      </c>
      <c r="K66" s="41"/>
      <c r="L66" s="21" t="s">
        <v>8</v>
      </c>
    </row>
    <row r="67" spans="1:12" s="61" customFormat="1" ht="16.5" customHeight="1" x14ac:dyDescent="0.25">
      <c r="A67" s="63"/>
      <c r="B67" s="59"/>
      <c r="C67" s="59"/>
      <c r="D67" s="22" t="s">
        <v>9</v>
      </c>
      <c r="E67" s="60"/>
      <c r="F67" s="23" t="s">
        <v>10</v>
      </c>
      <c r="G67" s="64"/>
      <c r="H67" s="23" t="s">
        <v>10</v>
      </c>
      <c r="I67" s="60"/>
      <c r="J67" s="23" t="s">
        <v>10</v>
      </c>
      <c r="K67" s="64"/>
      <c r="L67" s="23" t="s">
        <v>10</v>
      </c>
    </row>
    <row r="68" spans="1:12" ht="16.5" customHeight="1" x14ac:dyDescent="0.25">
      <c r="A68" s="37"/>
    </row>
    <row r="69" spans="1:12" ht="16.5" customHeight="1" x14ac:dyDescent="0.25">
      <c r="A69" s="13" t="s">
        <v>128</v>
      </c>
      <c r="F69" s="1"/>
      <c r="H69" s="1"/>
      <c r="J69" s="1"/>
      <c r="L69" s="1"/>
    </row>
    <row r="70" spans="1:12" ht="16.5" customHeight="1" x14ac:dyDescent="0.25">
      <c r="A70" s="13"/>
      <c r="B70" s="15" t="s">
        <v>59</v>
      </c>
      <c r="F70" s="1">
        <v>-17341370</v>
      </c>
      <c r="H70" s="1">
        <v>-17341370</v>
      </c>
      <c r="I70" s="16"/>
      <c r="J70" s="1">
        <v>-17341370</v>
      </c>
      <c r="K70" s="15"/>
      <c r="L70" s="1">
        <v>-17341370</v>
      </c>
    </row>
    <row r="71" spans="1:12" ht="16.5" customHeight="1" x14ac:dyDescent="0.25">
      <c r="B71" s="37" t="s">
        <v>109</v>
      </c>
      <c r="D71" s="94"/>
      <c r="E71" s="94"/>
      <c r="F71" s="96">
        <v>-17385452</v>
      </c>
      <c r="H71" s="96">
        <v>-15482322</v>
      </c>
      <c r="I71" s="16"/>
      <c r="J71" s="96">
        <v>-1773191</v>
      </c>
      <c r="K71" s="15"/>
      <c r="L71" s="96">
        <v>-234972</v>
      </c>
    </row>
    <row r="72" spans="1:12" ht="16.5" customHeight="1" x14ac:dyDescent="0.25">
      <c r="D72" s="94"/>
      <c r="E72" s="94"/>
      <c r="I72" s="94"/>
    </row>
    <row r="73" spans="1:12" ht="16.5" customHeight="1" x14ac:dyDescent="0.25">
      <c r="A73" s="37" t="s">
        <v>110</v>
      </c>
      <c r="D73" s="94"/>
      <c r="E73" s="94"/>
      <c r="F73" s="19">
        <f>SUM(F70:F72)</f>
        <v>-34726822</v>
      </c>
      <c r="H73" s="19">
        <f>SUM(H70:H72)</f>
        <v>-32823692</v>
      </c>
      <c r="I73" s="94"/>
      <c r="J73" s="19">
        <f>SUM(J70:J72)</f>
        <v>-19114561</v>
      </c>
      <c r="L73" s="19">
        <f>SUM(L70:L72)</f>
        <v>-17576342</v>
      </c>
    </row>
    <row r="74" spans="1:12" ht="16.5" customHeight="1" x14ac:dyDescent="0.25">
      <c r="D74" s="94"/>
      <c r="E74" s="94"/>
      <c r="I74" s="94"/>
    </row>
    <row r="75" spans="1:12" ht="16.5" customHeight="1" x14ac:dyDescent="0.25">
      <c r="A75" s="13" t="s">
        <v>111</v>
      </c>
      <c r="B75" s="13"/>
      <c r="D75" s="94"/>
      <c r="E75" s="94"/>
      <c r="F75" s="1">
        <f>F28+F35+F41+F73</f>
        <v>-202009406</v>
      </c>
      <c r="G75" s="1"/>
      <c r="H75" s="1">
        <f>H28+H35+H41+H73</f>
        <v>-368995208</v>
      </c>
      <c r="I75" s="94"/>
      <c r="J75" s="1">
        <f>J28+J35+J41+J73</f>
        <v>4532455</v>
      </c>
      <c r="K75" s="1"/>
      <c r="L75" s="1">
        <v>-37194776</v>
      </c>
    </row>
    <row r="76" spans="1:12" ht="16.5" customHeight="1" x14ac:dyDescent="0.25">
      <c r="A76" s="37" t="s">
        <v>135</v>
      </c>
      <c r="D76" s="103">
        <v>8</v>
      </c>
      <c r="E76" s="94"/>
      <c r="F76" s="96">
        <v>1781041573</v>
      </c>
      <c r="H76" s="96">
        <v>2607629149</v>
      </c>
      <c r="I76" s="95"/>
      <c r="J76" s="96">
        <v>50878713</v>
      </c>
      <c r="K76" s="15"/>
      <c r="L76" s="96">
        <v>291171065</v>
      </c>
    </row>
    <row r="77" spans="1:12" ht="16.5" customHeight="1" x14ac:dyDescent="0.25">
      <c r="D77" s="94"/>
      <c r="E77" s="94"/>
      <c r="F77" s="97"/>
      <c r="H77" s="97"/>
      <c r="I77" s="94"/>
      <c r="J77" s="97"/>
      <c r="L77" s="97"/>
    </row>
    <row r="78" spans="1:12" ht="16.5" customHeight="1" thickBot="1" x14ac:dyDescent="0.3">
      <c r="A78" s="13" t="s">
        <v>136</v>
      </c>
      <c r="D78" s="103">
        <v>8</v>
      </c>
      <c r="E78" s="94"/>
      <c r="F78" s="99">
        <f>SUM(F75:F77)</f>
        <v>1579032167</v>
      </c>
      <c r="G78" s="97"/>
      <c r="H78" s="99">
        <f>SUM(H75:H77)</f>
        <v>2238633941</v>
      </c>
      <c r="I78" s="94"/>
      <c r="J78" s="99">
        <f>SUM(J75:J77)</f>
        <v>55411168</v>
      </c>
      <c r="K78" s="97"/>
      <c r="L78" s="99">
        <f>SUM(L75:L77)</f>
        <v>253976289</v>
      </c>
    </row>
    <row r="79" spans="1:12" ht="16.5" customHeight="1" thickTop="1" x14ac:dyDescent="0.25"/>
    <row r="80" spans="1:12" ht="16.5" customHeight="1" x14ac:dyDescent="0.25">
      <c r="A80" s="26" t="s">
        <v>112</v>
      </c>
      <c r="F80" s="15"/>
      <c r="G80" s="15"/>
      <c r="H80" s="15"/>
      <c r="J80" s="15"/>
      <c r="K80" s="15"/>
      <c r="L80" s="15"/>
    </row>
    <row r="81" spans="1:12" ht="16.5" customHeight="1" x14ac:dyDescent="0.25">
      <c r="F81" s="15"/>
      <c r="G81" s="15"/>
      <c r="H81" s="15"/>
      <c r="J81" s="15"/>
      <c r="K81" s="15"/>
      <c r="L81" s="15"/>
    </row>
    <row r="82" spans="1:12" ht="16.5" customHeight="1" x14ac:dyDescent="0.25">
      <c r="A82" s="15" t="s">
        <v>122</v>
      </c>
      <c r="F82" s="5">
        <v>140281</v>
      </c>
      <c r="G82" s="15"/>
      <c r="H82" s="31">
        <v>2892191</v>
      </c>
      <c r="J82" s="5">
        <v>0</v>
      </c>
      <c r="K82" s="15"/>
      <c r="L82" s="5">
        <v>0</v>
      </c>
    </row>
    <row r="83" spans="1:12" ht="16.5" customHeight="1" x14ac:dyDescent="0.25">
      <c r="A83" s="15" t="s">
        <v>113</v>
      </c>
      <c r="F83" s="5">
        <v>1585160</v>
      </c>
      <c r="H83" s="31">
        <v>5638160</v>
      </c>
      <c r="I83" s="16"/>
      <c r="J83" s="5">
        <v>0</v>
      </c>
      <c r="L83" s="5">
        <v>0</v>
      </c>
    </row>
    <row r="84" spans="1:12" ht="16.5" customHeight="1" x14ac:dyDescent="0.25">
      <c r="A84" s="15" t="s">
        <v>114</v>
      </c>
      <c r="D84" s="103">
        <v>14</v>
      </c>
      <c r="F84" s="5">
        <v>25099194</v>
      </c>
      <c r="H84" s="16">
        <v>21091906</v>
      </c>
      <c r="I84" s="16"/>
      <c r="J84" s="5">
        <v>1523353</v>
      </c>
      <c r="L84" s="5">
        <v>1296891</v>
      </c>
    </row>
    <row r="85" spans="1:12" ht="16.5" customHeight="1" x14ac:dyDescent="0.25">
      <c r="A85" s="15" t="s">
        <v>115</v>
      </c>
      <c r="I85" s="16"/>
    </row>
    <row r="86" spans="1:12" ht="16.5" customHeight="1" x14ac:dyDescent="0.25">
      <c r="B86" s="15" t="s">
        <v>116</v>
      </c>
      <c r="I86" s="16"/>
    </row>
    <row r="87" spans="1:12" ht="16.5" customHeight="1" x14ac:dyDescent="0.25">
      <c r="B87" s="15" t="s">
        <v>117</v>
      </c>
      <c r="I87" s="16"/>
    </row>
    <row r="88" spans="1:12" ht="16.5" customHeight="1" x14ac:dyDescent="0.25">
      <c r="B88" s="15" t="s">
        <v>118</v>
      </c>
      <c r="F88" s="16">
        <v>0</v>
      </c>
      <c r="H88" s="16">
        <v>99980812</v>
      </c>
      <c r="I88" s="16"/>
      <c r="J88" s="5">
        <v>0</v>
      </c>
      <c r="L88" s="5">
        <v>0</v>
      </c>
    </row>
    <row r="89" spans="1:12" ht="16.5" customHeight="1" x14ac:dyDescent="0.25">
      <c r="F89" s="15"/>
      <c r="G89" s="15"/>
      <c r="H89" s="15"/>
      <c r="J89" s="15"/>
      <c r="L89" s="15"/>
    </row>
    <row r="90" spans="1:12" ht="16.5" customHeight="1" x14ac:dyDescent="0.25">
      <c r="F90" s="15"/>
      <c r="G90" s="15"/>
      <c r="H90" s="15"/>
      <c r="J90" s="15"/>
      <c r="L90" s="15"/>
    </row>
    <row r="91" spans="1:12" ht="16.5" customHeight="1" x14ac:dyDescent="0.25">
      <c r="F91" s="15"/>
      <c r="G91" s="15"/>
      <c r="H91" s="15"/>
      <c r="J91" s="15"/>
      <c r="L91" s="15"/>
    </row>
    <row r="92" spans="1:12" ht="16.5" customHeight="1" x14ac:dyDescent="0.25">
      <c r="F92" s="15"/>
      <c r="G92" s="15"/>
      <c r="H92" s="15"/>
      <c r="J92" s="15"/>
      <c r="L92" s="15"/>
    </row>
    <row r="93" spans="1:12" ht="16.5" customHeight="1" x14ac:dyDescent="0.25">
      <c r="F93" s="15"/>
      <c r="G93" s="15"/>
      <c r="H93" s="15"/>
      <c r="J93" s="15"/>
      <c r="L93" s="15"/>
    </row>
    <row r="94" spans="1:12" ht="16.5" customHeight="1" x14ac:dyDescent="0.25">
      <c r="F94" s="15"/>
      <c r="G94" s="15"/>
      <c r="H94" s="15"/>
      <c r="J94" s="15"/>
      <c r="L94" s="15"/>
    </row>
    <row r="95" spans="1:12" ht="16.5" customHeight="1" x14ac:dyDescent="0.25">
      <c r="F95" s="15"/>
      <c r="G95" s="15"/>
      <c r="H95" s="15"/>
      <c r="J95" s="15"/>
      <c r="L95" s="15"/>
    </row>
    <row r="96" spans="1:12" ht="16.5" customHeight="1" x14ac:dyDescent="0.25">
      <c r="F96" s="15"/>
      <c r="G96" s="15"/>
      <c r="H96" s="15"/>
      <c r="J96" s="15"/>
      <c r="L96" s="15"/>
    </row>
    <row r="97" spans="1:12" ht="16.5" customHeight="1" x14ac:dyDescent="0.25">
      <c r="F97" s="15"/>
      <c r="G97" s="15"/>
      <c r="H97" s="15"/>
      <c r="J97" s="15"/>
      <c r="L97" s="15"/>
    </row>
    <row r="98" spans="1:12" ht="16.5" customHeight="1" x14ac:dyDescent="0.25">
      <c r="F98" s="15"/>
      <c r="G98" s="15"/>
      <c r="H98" s="15"/>
      <c r="J98" s="15"/>
      <c r="L98" s="15"/>
    </row>
    <row r="99" spans="1:12" ht="16.5" customHeight="1" x14ac:dyDescent="0.25">
      <c r="F99" s="15"/>
      <c r="G99" s="15"/>
      <c r="H99" s="15"/>
      <c r="J99" s="15"/>
      <c r="L99" s="15"/>
    </row>
    <row r="100" spans="1:12" ht="16.5" customHeight="1" x14ac:dyDescent="0.25">
      <c r="F100" s="15"/>
      <c r="G100" s="15"/>
      <c r="H100" s="15"/>
      <c r="J100" s="15"/>
      <c r="L100" s="15"/>
    </row>
    <row r="101" spans="1:12" ht="16.5" customHeight="1" x14ac:dyDescent="0.25">
      <c r="F101" s="15"/>
      <c r="G101" s="15"/>
      <c r="H101" s="15"/>
      <c r="J101" s="15"/>
      <c r="L101" s="15"/>
    </row>
    <row r="102" spans="1:12" ht="16.5" customHeight="1" x14ac:dyDescent="0.25">
      <c r="F102" s="15"/>
      <c r="G102" s="15"/>
      <c r="H102" s="15"/>
      <c r="J102" s="15"/>
      <c r="L102" s="15"/>
    </row>
    <row r="103" spans="1:12" ht="12.75" customHeight="1" x14ac:dyDescent="0.25">
      <c r="F103" s="15"/>
      <c r="G103" s="15"/>
      <c r="H103" s="15"/>
      <c r="J103" s="15"/>
      <c r="L103" s="15"/>
    </row>
    <row r="104" spans="1:12" ht="22.2" customHeight="1" x14ac:dyDescent="0.25">
      <c r="A104" s="18" t="str">
        <f>+A57</f>
        <v>The accompanying notes form part of this interim financial information.</v>
      </c>
      <c r="B104" s="18"/>
      <c r="C104" s="18"/>
      <c r="D104" s="18"/>
      <c r="E104" s="18"/>
      <c r="F104" s="19"/>
      <c r="G104" s="19"/>
      <c r="H104" s="19"/>
      <c r="I104" s="18"/>
      <c r="J104" s="19"/>
      <c r="K104" s="19"/>
      <c r="L104" s="19"/>
    </row>
  </sheetData>
  <mergeCells count="8">
    <mergeCell ref="F64:H64"/>
    <mergeCell ref="J64:L64"/>
    <mergeCell ref="F6:H6"/>
    <mergeCell ref="J6:L6"/>
    <mergeCell ref="F7:H7"/>
    <mergeCell ref="J7:L7"/>
    <mergeCell ref="F63:H63"/>
    <mergeCell ref="J63:L63"/>
  </mergeCells>
  <pageMargins left="0.8" right="0.5" top="0.5" bottom="0.6" header="0.49" footer="0.4"/>
  <pageSetup paperSize="9" scale="78" firstPageNumber="10" orientation="portrait" useFirstPageNumber="1" horizontalDpi="1200" verticalDpi="1200" r:id="rId1"/>
  <headerFooter>
    <oddFooter>&amp;R&amp;"Arial,Regular"&amp;10&amp;P</oddFooter>
    <firstFooter>&amp;R2</firstFooter>
  </headerFooter>
  <rowBreaks count="1" manualBreakCount="1">
    <brk id="5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2f6402d-d83c-4e93-a1fe-7acb564e4d46">
      <Terms xmlns="http://schemas.microsoft.com/office/infopath/2007/PartnerControls"/>
    </lcf76f155ced4ddcb4097134ff3c332f>
    <TaxCatchAll xmlns="57bf0166-6ab9-4d31-bb86-8cd35e2d772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A2B441A376CC5B40838EB62EAF38E1CD" ma:contentTypeVersion="15" ma:contentTypeDescription="สร้างเอกสารใหม่" ma:contentTypeScope="" ma:versionID="050d7eec61bcd207e6d89e385b2f2385">
  <xsd:schema xmlns:xsd="http://www.w3.org/2001/XMLSchema" xmlns:xs="http://www.w3.org/2001/XMLSchema" xmlns:p="http://schemas.microsoft.com/office/2006/metadata/properties" xmlns:ns2="62f6402d-d83c-4e93-a1fe-7acb564e4d46" xmlns:ns3="57bf0166-6ab9-4d31-bb86-8cd35e2d772a" targetNamespace="http://schemas.microsoft.com/office/2006/metadata/properties" ma:root="true" ma:fieldsID="125d19caf6568d46d0a77329b4812853" ns2:_="" ns3:_="">
    <xsd:import namespace="62f6402d-d83c-4e93-a1fe-7acb564e4d46"/>
    <xsd:import namespace="57bf0166-6ab9-4d31-bb86-8cd35e2d77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f6402d-d83c-4e93-a1fe-7acb564e4d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แท็กรูป" ma:readOnly="false" ma:fieldId="{5cf76f15-5ced-4ddc-b409-7134ff3c332f}" ma:taxonomyMulti="true" ma:sspId="2ef50f7e-d493-4597-8443-5f3fee5ddae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bf0166-6ab9-4d31-bb86-8cd35e2d772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191eb17-a609-4d75-9339-ea82f42ebc2b}" ma:internalName="TaxCatchAll" ma:showField="CatchAllData" ma:web="57bf0166-6ab9-4d31-bb86-8cd35e2d77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009B1C-1AFE-48D1-91F6-77606AD215BD}">
  <ds:schemaRefs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  <ds:schemaRef ds:uri="http://schemas.openxmlformats.org/package/2006/metadata/core-properties"/>
    <ds:schemaRef ds:uri="c5e7f796-a762-4818-bb6c-7d2552fefad0"/>
    <ds:schemaRef ds:uri="143fe5c9-70ff-4ee8-baa6-fb2c532e0aaf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000735E-D039-43EC-BF20-EDAD777ABE7E}"/>
</file>

<file path=customXml/itemProps3.xml><?xml version="1.0" encoding="utf-8"?>
<ds:datastoreItem xmlns:ds="http://schemas.openxmlformats.org/officeDocument/2006/customXml" ds:itemID="{49A8D0D6-EDE0-4B0B-91BD-86485447B62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 2-4</vt:lpstr>
      <vt:lpstr>PL 5-6 (3-month)</vt:lpstr>
      <vt:lpstr>EQ 7</vt:lpstr>
      <vt:lpstr>EQ 8</vt:lpstr>
      <vt:lpstr>EQ 9</vt:lpstr>
      <vt:lpstr>CF 10-11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</dc:creator>
  <cp:keywords/>
  <dc:description/>
  <cp:lastModifiedBy>Waruntorn Suwanratsamee (TH)</cp:lastModifiedBy>
  <cp:revision/>
  <cp:lastPrinted>2025-05-15T22:57:54Z</cp:lastPrinted>
  <dcterms:created xsi:type="dcterms:W3CDTF">2009-02-23T10:22:48Z</dcterms:created>
  <dcterms:modified xsi:type="dcterms:W3CDTF">2025-05-16T00:48:10Z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d6aa48f-5ea3-4df9-940a-fee9968a059a_Enabled">
    <vt:lpwstr>true</vt:lpwstr>
  </property>
  <property fmtid="{D5CDD505-2E9C-101B-9397-08002B2CF9AE}" pid="3" name="MSIP_Label_cd6aa48f-5ea3-4df9-940a-fee9968a059a_SetDate">
    <vt:lpwstr>2023-07-23T15:34:09Z</vt:lpwstr>
  </property>
  <property fmtid="{D5CDD505-2E9C-101B-9397-08002B2CF9AE}" pid="4" name="MSIP_Label_cd6aa48f-5ea3-4df9-940a-fee9968a059a_Method">
    <vt:lpwstr>Privileged</vt:lpwstr>
  </property>
  <property fmtid="{D5CDD505-2E9C-101B-9397-08002B2CF9AE}" pid="5" name="MSIP_Label_cd6aa48f-5ea3-4df9-940a-fee9968a059a_Name">
    <vt:lpwstr>Public - Not Protected</vt:lpwstr>
  </property>
  <property fmtid="{D5CDD505-2E9C-101B-9397-08002B2CF9AE}" pid="6" name="MSIP_Label_cd6aa48f-5ea3-4df9-940a-fee9968a059a_SiteId">
    <vt:lpwstr>9d9217a5-0363-442b-910c-adfac4b22fe2</vt:lpwstr>
  </property>
  <property fmtid="{D5CDD505-2E9C-101B-9397-08002B2CF9AE}" pid="7" name="MSIP_Label_cd6aa48f-5ea3-4df9-940a-fee9968a059a_ActionId">
    <vt:lpwstr>e3b133c0-95dc-4ba8-b819-f1bc3f7e724c</vt:lpwstr>
  </property>
  <property fmtid="{D5CDD505-2E9C-101B-9397-08002B2CF9AE}" pid="8" name="MSIP_Label_cd6aa48f-5ea3-4df9-940a-fee9968a059a_ContentBits">
    <vt:lpwstr>0</vt:lpwstr>
  </property>
  <property fmtid="{D5CDD505-2E9C-101B-9397-08002B2CF9AE}" pid="9" name="ContentTypeId">
    <vt:lpwstr>0x010100A2B441A376CC5B40838EB62EAF38E1CD</vt:lpwstr>
  </property>
  <property fmtid="{D5CDD505-2E9C-101B-9397-08002B2CF9AE}" pid="10" name="MediaServiceImageTags">
    <vt:lpwstr/>
  </property>
</Properties>
</file>