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wcapac-my.sharepoint.com/personal/waruntorn_suwanratsamee_pwc_com/Documents/Desktop/Dhipaya/FY2025/Q1 2025/TIPH/แก้งบจากโฟลเดอร์นี้/TH/"/>
    </mc:Choice>
  </mc:AlternateContent>
  <xr:revisionPtr revIDLastSave="8" documentId="13_ncr:1_{6237778D-4630-4F24-AF4B-29EF1BDB5D0B}" xr6:coauthVersionLast="47" xr6:coauthVersionMax="47" xr10:uidLastSave="{7BF7FB97-71E0-4AAB-A453-6499CCABB4DC}"/>
  <bookViews>
    <workbookView showHorizontalScroll="0" showVerticalScroll="0" xWindow="-108" yWindow="-108" windowWidth="23256" windowHeight="13896" tabRatio="763" activeTab="4" xr2:uid="{00000000-000D-0000-FFFF-FFFF00000000}"/>
  </bookViews>
  <sheets>
    <sheet name="BS 2-4" sheetId="26" r:id="rId1"/>
    <sheet name="Revenue 5-6" sheetId="22" r:id="rId2"/>
    <sheet name="7SH" sheetId="24" r:id="rId3"/>
    <sheet name="8 SH" sheetId="28" r:id="rId4"/>
    <sheet name="CF 9-10" sheetId="29" r:id="rId5"/>
  </sheets>
  <externalReferences>
    <externalReference r:id="rId6"/>
  </externalReferences>
  <definedNames>
    <definedName name="_Hlk58262159" localSheetId="4">'CF 9-10'!$D$9</definedName>
    <definedName name="AS2DocOpenMode" hidden="1">"AS2DocumentEdit"</definedName>
    <definedName name="_xlnm.Print_Area" localSheetId="2">'7SH'!$A$1:$AE$54</definedName>
    <definedName name="_xlnm.Print_Area" localSheetId="3">'8 SH'!$A$1:$T$34</definedName>
    <definedName name="_xlnm.Print_Area" localSheetId="4">'CF 9-10'!$A$1:$L$104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29" l="1"/>
  <c r="P24" i="28" l="1"/>
  <c r="N24" i="28"/>
  <c r="L24" i="28"/>
  <c r="J24" i="28"/>
  <c r="H24" i="28"/>
  <c r="F24" i="28"/>
  <c r="D24" i="28"/>
  <c r="L16" i="28"/>
  <c r="L33" i="26"/>
  <c r="L73" i="26"/>
  <c r="Q34" i="24"/>
  <c r="Q45" i="24" s="1"/>
  <c r="O34" i="24"/>
  <c r="O45" i="24" s="1"/>
  <c r="M34" i="24"/>
  <c r="M45" i="24" s="1"/>
  <c r="K34" i="24"/>
  <c r="K45" i="24" s="1"/>
  <c r="I34" i="24"/>
  <c r="I45" i="24" s="1"/>
  <c r="G34" i="24"/>
  <c r="G45" i="24" s="1"/>
  <c r="E34" i="24"/>
  <c r="E45" i="24" s="1"/>
  <c r="U34" i="24"/>
  <c r="U45" i="24" s="1"/>
  <c r="W34" i="24"/>
  <c r="W45" i="24" s="1"/>
  <c r="Y34" i="24"/>
  <c r="AC34" i="24"/>
  <c r="S32" i="24"/>
  <c r="AA32" i="24" s="1"/>
  <c r="AE32" i="24" s="1"/>
  <c r="F97" i="22"/>
  <c r="S43" i="24"/>
  <c r="AA43" i="24" s="1"/>
  <c r="S42" i="24"/>
  <c r="AA42" i="24" s="1"/>
  <c r="AE42" i="24" s="1"/>
  <c r="S41" i="24"/>
  <c r="AA41" i="24" s="1"/>
  <c r="AE41" i="24" s="1"/>
  <c r="S40" i="24"/>
  <c r="AA40" i="24" s="1"/>
  <c r="AE40" i="24" s="1"/>
  <c r="S39" i="24"/>
  <c r="AA39" i="24" s="1"/>
  <c r="AE39" i="24" s="1"/>
  <c r="S38" i="24"/>
  <c r="AA38" i="24" s="1"/>
  <c r="AE38" i="24" s="1"/>
  <c r="S37" i="24"/>
  <c r="S31" i="24"/>
  <c r="S27" i="24"/>
  <c r="AA27" i="24" s="1"/>
  <c r="AE27" i="24" s="1"/>
  <c r="S26" i="24"/>
  <c r="AA26" i="24" s="1"/>
  <c r="AE26" i="24" s="1"/>
  <c r="S25" i="24"/>
  <c r="AA25" i="24" s="1"/>
  <c r="AE25" i="24" s="1"/>
  <c r="S24" i="24"/>
  <c r="AA24" i="24" s="1"/>
  <c r="AE24" i="24" s="1"/>
  <c r="S23" i="24"/>
  <c r="AA23" i="24" s="1"/>
  <c r="AE23" i="24" s="1"/>
  <c r="S22" i="24"/>
  <c r="AA22" i="24" s="1"/>
  <c r="AE22" i="24" s="1"/>
  <c r="S21" i="24"/>
  <c r="AA21" i="24" s="1"/>
  <c r="AE21" i="24" s="1"/>
  <c r="S16" i="24"/>
  <c r="AA16" i="24" s="1"/>
  <c r="AE16" i="24" s="1"/>
  <c r="S15" i="24"/>
  <c r="AC18" i="24"/>
  <c r="AC29" i="24" s="1"/>
  <c r="Y18" i="24"/>
  <c r="W18" i="24"/>
  <c r="U18" i="24"/>
  <c r="Q18" i="24"/>
  <c r="O18" i="24"/>
  <c r="M18" i="24"/>
  <c r="K18" i="24"/>
  <c r="I18" i="24"/>
  <c r="G18" i="24"/>
  <c r="E18" i="24"/>
  <c r="S18" i="24" l="1"/>
  <c r="S29" i="24" s="1"/>
  <c r="S34" i="24"/>
  <c r="S45" i="24" s="1"/>
  <c r="AA31" i="24"/>
  <c r="AE31" i="24" s="1"/>
  <c r="AE34" i="24" s="1"/>
  <c r="AC45" i="24"/>
  <c r="Y45" i="24"/>
  <c r="AE43" i="24"/>
  <c r="AA37" i="24"/>
  <c r="AE37" i="24" s="1"/>
  <c r="AA15" i="24"/>
  <c r="AE15" i="24" s="1"/>
  <c r="AE18" i="24" s="1"/>
  <c r="AE29" i="24" s="1"/>
  <c r="AA34" i="24" l="1"/>
  <c r="AA45" i="24" s="1"/>
  <c r="AE45" i="24"/>
  <c r="AA18" i="24"/>
  <c r="F103" i="22" l="1"/>
  <c r="H103" i="22"/>
  <c r="H97" i="22"/>
  <c r="J33" i="26" l="1"/>
  <c r="A34" i="28" l="1"/>
  <c r="L103" i="22"/>
  <c r="L97" i="22"/>
  <c r="H22" i="22"/>
  <c r="H73" i="26" l="1"/>
  <c r="J73" i="26"/>
  <c r="F85" i="22" l="1"/>
  <c r="F27" i="22"/>
  <c r="F22" i="22"/>
  <c r="F29" i="22" l="1"/>
  <c r="H33" i="26" l="1"/>
  <c r="Q29" i="24"/>
  <c r="W29" i="24" l="1"/>
  <c r="E29" i="24"/>
  <c r="O29" i="24"/>
  <c r="M29" i="24"/>
  <c r="U29" i="24"/>
  <c r="G29" i="24"/>
  <c r="I29" i="24"/>
  <c r="K29" i="24"/>
  <c r="Y29" i="24"/>
  <c r="AA29" i="24" l="1"/>
  <c r="L15" i="22" l="1"/>
  <c r="J15" i="22"/>
  <c r="F15" i="22"/>
  <c r="F38" i="22" s="1"/>
  <c r="H15" i="22"/>
  <c r="F33" i="26" l="1"/>
  <c r="H28" i="29" l="1"/>
  <c r="J28" i="29"/>
  <c r="F78" i="29"/>
  <c r="R19" i="28"/>
  <c r="D19" i="28"/>
  <c r="F19" i="28"/>
  <c r="H19" i="28"/>
  <c r="J19" i="28"/>
  <c r="N19" i="28"/>
  <c r="P19" i="28"/>
  <c r="T17" i="28"/>
  <c r="T21" i="28"/>
  <c r="L19" i="28"/>
  <c r="T16" i="28" l="1"/>
  <c r="L85" i="22" l="1"/>
  <c r="J85" i="22"/>
  <c r="H85" i="22"/>
  <c r="L75" i="22"/>
  <c r="J75" i="22"/>
  <c r="H75" i="22"/>
  <c r="F75" i="22"/>
  <c r="F87" i="22" s="1"/>
  <c r="H87" i="22" l="1"/>
  <c r="J87" i="22"/>
  <c r="L87" i="22"/>
  <c r="F73" i="26" l="1"/>
  <c r="L27" i="22" l="1"/>
  <c r="J27" i="22"/>
  <c r="H27" i="22"/>
  <c r="H29" i="22" s="1"/>
  <c r="H38" i="22" s="1"/>
  <c r="L22" i="22"/>
  <c r="J22" i="22"/>
  <c r="N73" i="26"/>
  <c r="L78" i="29"/>
  <c r="J78" i="29"/>
  <c r="H78" i="29"/>
  <c r="L70" i="29"/>
  <c r="J70" i="29"/>
  <c r="H70" i="29"/>
  <c r="F70" i="29"/>
  <c r="L64" i="29"/>
  <c r="J64" i="29"/>
  <c r="H64" i="29"/>
  <c r="F64" i="29"/>
  <c r="A50" i="29"/>
  <c r="A104" i="29" s="1"/>
  <c r="L28" i="29"/>
  <c r="A53" i="29"/>
  <c r="J72" i="29" l="1"/>
  <c r="L72" i="29"/>
  <c r="J80" i="29"/>
  <c r="J83" i="29" s="1"/>
  <c r="F72" i="29"/>
  <c r="H41" i="22"/>
  <c r="H89" i="22" s="1"/>
  <c r="J29" i="22"/>
  <c r="J38" i="22" s="1"/>
  <c r="F41" i="22"/>
  <c r="H72" i="29"/>
  <c r="H80" i="29"/>
  <c r="H83" i="29" s="1"/>
  <c r="L80" i="29"/>
  <c r="L83" i="29" s="1"/>
  <c r="F80" i="29"/>
  <c r="F83" i="29" s="1"/>
  <c r="L29" i="22"/>
  <c r="L38" i="22" s="1"/>
  <c r="J41" i="22" l="1"/>
  <c r="F89" i="22"/>
  <c r="L41" i="22"/>
  <c r="J89" i="22" l="1"/>
  <c r="L89" i="22"/>
  <c r="N132" i="26"/>
  <c r="N135" i="26" s="1"/>
  <c r="N33" i="26"/>
  <c r="T19" i="28"/>
  <c r="A3" i="28"/>
  <c r="J132" i="26"/>
  <c r="J135" i="26" s="1"/>
  <c r="H132" i="26"/>
  <c r="H135" i="26" s="1"/>
  <c r="F132" i="26"/>
  <c r="F135" i="26" s="1"/>
  <c r="F137" i="26" s="1"/>
  <c r="N137" i="26" l="1"/>
  <c r="L132" i="26" l="1"/>
  <c r="L135" i="26" s="1"/>
  <c r="L137" i="26" s="1"/>
  <c r="R24" i="28"/>
  <c r="T22" i="28"/>
  <c r="T24" i="28" s="1"/>
  <c r="J103" i="22"/>
  <c r="J97" i="22"/>
  <c r="A3" i="24"/>
  <c r="A113" i="22"/>
  <c r="A58" i="22"/>
  <c r="A56" i="22"/>
  <c r="A152" i="26"/>
  <c r="A103" i="26"/>
  <c r="A100" i="26"/>
  <c r="J137" i="26"/>
  <c r="H137" i="26"/>
  <c r="A53" i="26"/>
  <c r="A51" i="26"/>
  <c r="A101" i="26" s="1"/>
</calcChain>
</file>

<file path=xl/sharedStrings.xml><?xml version="1.0" encoding="utf-8"?>
<sst xmlns="http://schemas.openxmlformats.org/spreadsheetml/2006/main" count="452" uniqueCount="217">
  <si>
    <t xml:space="preserve">งบฐานะการเงิน </t>
  </si>
  <si>
    <t>ณ วันที่ 31 มีนาคม พ.ศ. 2568</t>
  </si>
  <si>
    <t>(ปรับปรุงใหม่)</t>
  </si>
  <si>
    <t>(ยังไม่ได้ตรวจสอบ)</t>
  </si>
  <si>
    <t>31 มีนาคม</t>
  </si>
  <si>
    <t>1 มกราคม</t>
  </si>
  <si>
    <t>พ.ศ. 2568</t>
  </si>
  <si>
    <t>พ.ศ. 2567</t>
  </si>
  <si>
    <t>หมายเหตุ</t>
  </si>
  <si>
    <t>บาท</t>
  </si>
  <si>
    <t xml:space="preserve">สินทรัพย์ </t>
  </si>
  <si>
    <t>สินทรัพย์จากสัญญาประกันภัยต่อ</t>
  </si>
  <si>
    <t>สินทรัพย์ลงทุน</t>
  </si>
  <si>
    <t>อสังหาริมทรัพย์เพื่อการลงทุนสุทธิ</t>
  </si>
  <si>
    <t>ที่ดิน อาคารและอุปกรณ์สุทธิ</t>
  </si>
  <si>
    <t>สินทรัพย์ไม่มีตัวตนสุทธิ</t>
  </si>
  <si>
    <t>สินทรัพย์ภาษีเงินได้ของรอบระยะเวลาปัจจุบัน</t>
  </si>
  <si>
    <t>สินทรัพย์ภาษีเงินได้รอการตัดบัญชีสุทธิ</t>
  </si>
  <si>
    <t>สินทรัพย์อื่น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</si>
  <si>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</si>
  <si>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</si>
  <si>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งบฐานะการเงิน</t>
    </r>
    <r>
      <rPr>
        <sz val="14"/>
        <rFont val="Browallia New"/>
        <family val="2"/>
      </rPr>
      <t xml:space="preserve"> (ต่อ)</t>
    </r>
  </si>
  <si>
    <t>หนี้สินและส่วนของเจ้าของ</t>
  </si>
  <si>
    <t>หนี้สิน</t>
  </si>
  <si>
    <t>หนี้สินจากสัญญาประกันภัย</t>
  </si>
  <si>
    <t>หนี้สินจากสัญญาประกันภัยต่อ</t>
  </si>
  <si>
    <t>ภาษีเงินได้นิติบุคคลค้างจ่าย</t>
  </si>
  <si>
    <t>ภาระผูกพันผลประโยชน์พนักงาน</t>
  </si>
  <si>
    <t>หนี้สินอื่น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</si>
  <si>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</si>
  <si>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</si>
  <si>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</si>
  <si>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</si>
  <si>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   มูลค่าที่ตราไว้หุ้นละ 1 บาท</t>
  </si>
  <si>
    <t>ทุนที่ออกและชำระแล้ว</t>
  </si>
  <si>
    <t xml:space="preserve">   จ่ายชำระแล้วหุ้นละ 1 บาท</t>
  </si>
  <si>
    <t>ส่วนเกินมูลค่าหุ้น</t>
  </si>
  <si>
    <t>กำไรสะสม</t>
  </si>
  <si>
    <t>จัดสรรแล้ว</t>
  </si>
  <si>
    <t>ทุนสำรองตามกฎหมาย</t>
  </si>
  <si>
    <t>สำรองทั่วไป</t>
  </si>
  <si>
    <t>ยังไม่ได้จัดสรร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</si>
  <si>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</si>
  <si>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</si>
  <si>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</si>
  <si>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สำหรับรอบระยะเวลาสามเดือนสิ้นสุดวันที่ 31 มีนาคม พ.ศ. 2568</t>
  </si>
  <si>
    <t>รายได้จากการประกันภัย</t>
  </si>
  <si>
    <t>ค่าใช้จ่ายในการบริการประกันภัย</t>
  </si>
  <si>
    <t xml:space="preserve">ค่าใช้จ่ายสุทธิจากสัญญาประกันภัยต่อที่ถือไว้ </t>
  </si>
  <si>
    <t>ผลการดำเนินงานการบริการประกันภัย</t>
  </si>
  <si>
    <t>ค่าใช้จ่ายทางการเงินจากสัญญาประกันภัยที่ออก</t>
  </si>
  <si>
    <t>รายได้จากการลงทุนและค่าใช้จ่ายทางการเงินจากสัญญาประกันภัยสุทธิ</t>
  </si>
  <si>
    <t>ค่าใช้จ่ายในการดำเนินงาน</t>
  </si>
  <si>
    <t>กำไรก่อนภาษีเงินได้</t>
  </si>
  <si>
    <t>ค่าใช้จ่ายภาษีเงินได้</t>
  </si>
  <si>
    <t>กำไรสุทธิสำหรับรอบระยะเวลา</t>
  </si>
  <si>
    <t>กำไรขาดทุนเบ็ดเสร็จอื่น</t>
  </si>
  <si>
    <t>รายการที่จะไม่จัดประเภทรายการใหม่เข้าไปยัง</t>
  </si>
  <si>
    <t>กำไรหรือขาดทุนในภายหลัง</t>
  </si>
  <si>
    <t>กำไร (ขาดทุน) จากการวัดมูลค่าเงินลงทุนในตราสารทุนด้วยมูลค่ายุติธรรม</t>
  </si>
  <si>
    <t xml:space="preserve">   ผ่านกำไรขาดทุนเบ็ดเสร็จอื่น - สุทธิจากภาษีเงินได้</t>
  </si>
  <si>
    <t>กำไร (ขาดทุน) จากการประมาณการตามหลักคณิตศาสตร์ประกันภัย</t>
  </si>
  <si>
    <t xml:space="preserve">    สำหรับโครงการผลประโยชน์พนักงาน - สุทธิจากภาษีเงินได้</t>
  </si>
  <si>
    <t>รวมรายการที่จะไม่จัดประเภทรายการใหม่เข้าไปไว้ใน</t>
  </si>
  <si>
    <t xml:space="preserve">    กำไรหรือขาดทุนในภายหลัง</t>
  </si>
  <si>
    <t>รายการที่จะจัดประเภทรายการใหม่เข้าไปยัง</t>
  </si>
  <si>
    <t>กำไร (ขาดทุน) จากการวัดมูลค่าเงินลงทุนในตราสารหนี้ด้วยมูลค่ายุติธรรม</t>
  </si>
  <si>
    <t>รวมรายการที่จะจัดประเภทรายการใหม่เข้าไปไว้ใน</t>
  </si>
  <si>
    <t>กำไรต่อหุ้นขั้นพื้นฐาน (บาท)</t>
  </si>
  <si>
    <t>งบการเปลี่ยนแปลงส่วนของเจ้าของ (ยังไม่ได้ตรวจสอบ)</t>
  </si>
  <si>
    <t>การวัดมูลค่าเงินลงทุน</t>
  </si>
  <si>
    <t>ในตราสารหนี้ด้วย</t>
  </si>
  <si>
    <t>ในตราสารทุนด้วย</t>
  </si>
  <si>
    <t>กำไร (ขาดทุน) จาก</t>
  </si>
  <si>
    <t>รวม</t>
  </si>
  <si>
    <t>มูลค่ายุติธรรมผ่าน</t>
  </si>
  <si>
    <t>การประมาณการตามหลัก</t>
  </si>
  <si>
    <t>องค์ประกอบอื่น</t>
  </si>
  <si>
    <t>กำไรสะสมจัดสรรแล้ว</t>
  </si>
  <si>
    <t>ทุนที่ออก</t>
  </si>
  <si>
    <t>คณิตศาสตร์ประกันภัย</t>
  </si>
  <si>
    <t>ของส่วนของ</t>
  </si>
  <si>
    <t>และชำระแล้ว</t>
  </si>
  <si>
    <t xml:space="preserve"> - สุทธิจากภาษี</t>
  </si>
  <si>
    <t>เจ้าของ</t>
  </si>
  <si>
    <t>กฎหมาย</t>
  </si>
  <si>
    <t>สำรองอื่น</t>
  </si>
  <si>
    <t>ยอดคงเหลือ ณ วันที่ 1 มกราคม พ.ศ. 2567  - ตามที่รายงานไว้เดิม</t>
  </si>
  <si>
    <t>ผลกระทบของการเปลี่ยนแปลงนโยบายการบัญชี</t>
  </si>
  <si>
    <t>ยอดคงเหลือต้นงวดที่ปรับปรุงแล้ว - ปรับปรุงใหม่</t>
  </si>
  <si>
    <t>การเปลี่ยนแปลงในส่วนของเจ้าของสำหรับรอบระยะเวลา</t>
  </si>
  <si>
    <t>เงินปันผลจ่าย</t>
  </si>
  <si>
    <t>โอนกำไรสะสมที่ยังไม่จัดสรร</t>
  </si>
  <si>
    <t>ยอดคงเหลือ ณ วันที่ 31 มีนาคม พ.ศ. 2567</t>
  </si>
  <si>
    <t>ยอดคงเหลือ ณ วันที่ 1 มกราคม พ.ศ. 2568  - ตามที่รายงานไว้เดิม</t>
  </si>
  <si>
    <t>ยอดคงเหลือ ณ วันที่ 31 มีนาคม พ.ศ. 2568</t>
  </si>
  <si>
    <t>กระแสเงินสดจากกิจกรรมดำเนินงาน</t>
  </si>
  <si>
    <t>กระแสเงินสดที่ทำให้ได้มาซึ่งการประกันภัย</t>
  </si>
  <si>
    <t>ดอกเบี้ยรับ</t>
  </si>
  <si>
    <t>เงินปันผลรับ</t>
  </si>
  <si>
    <t>รายได้อื่น</t>
  </si>
  <si>
    <t>เงินรับเกี่ยวกับสินทรัพย์ทางการเงิน</t>
  </si>
  <si>
    <t>เงินจ่ายเกี่ยวกับสินทรัพย์ทางการเงิน</t>
  </si>
  <si>
    <t>อื่น ๆ</t>
  </si>
  <si>
    <t>เงินสดสุทธิได้มา(ใช้ไป)จากกิจกรรมดำเนินงาน</t>
  </si>
  <si>
    <t>กระแสเงินสดจากกิจกรรมลงทุน</t>
  </si>
  <si>
    <t>กระแสเงินสดได้มา</t>
  </si>
  <si>
    <t>เงินสดรับจากการขายที่ดิน อาคารและอุปกรณ์</t>
  </si>
  <si>
    <t>เงินสดได้มาจากกิจกรรมลงทุน</t>
  </si>
  <si>
    <t>กระแสเงินสดใช้ไป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</si>
  <si>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</si>
  <si>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</si>
  <si>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เงินสดใช้ไปจากกิจกรรมลงทุน</t>
  </si>
  <si>
    <t>เงินสดสุทธิใช้ไปจากกิจกรรมลงทุน</t>
  </si>
  <si>
    <t>กระแสเงินสดจากกิจกรรมจัดหาเงิน</t>
  </si>
  <si>
    <t>จ่ายชำระหนี้ตามสัญญาเช่า</t>
  </si>
  <si>
    <t>เงินสดสุทธิใช้ไปจากกิจกรรมจัดหาเงิน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</si>
  <si>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</si>
  <si>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</si>
  <si>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รายการที่ไม่ใช่เงินสดที่มีสาระสำคัญประกอบด้วย:</t>
  </si>
  <si>
    <t>ซื้อที่ดิน อาคาร และอุปกรณ์โดยยังไม่ได้ชำระเงิน</t>
  </si>
  <si>
    <t>ซื้อสินทรัพย์ไม่มีตัวตนโดยยังไม่ได้ชำระเงิน</t>
  </si>
  <si>
    <t>การได้มาซึ่งสินทรัพย์สิทธิการใช้</t>
  </si>
  <si>
    <t>จัดประเภทเงินลงทุนในหลักทรัพย์ที่มีระยะเวลาครบกำหนด</t>
  </si>
  <si>
    <t>ไม่เกิน 3 เดือน นับแต่วันที่ได้มาจากเงินลงทุนที่วัดมูลค่ายุติธรรม</t>
  </si>
  <si>
    <t>ผ่านกำไรขาดทุนเบ็ดเสร็จอื่นไปเงินสดและรายการเทียบเท่าเงินสด</t>
  </si>
  <si>
    <t>บริษัท ทิพย กรุ๊ป โฮลดิ้งส์ จำกัด (มหาชน)</t>
  </si>
  <si>
    <t>ลูกหนี้การค้าสุทธิ</t>
  </si>
  <si>
    <t>เงินลงทุนในบริษัทร่วม</t>
  </si>
  <si>
    <t>เงินลงทุนในบริษัทย่อย</t>
  </si>
  <si>
    <t>ค่าความนิยม</t>
  </si>
  <si>
    <t>เงินให้กู้ยืมแก่กิจการที่เกี่ยวข้องกัน</t>
  </si>
  <si>
    <t>หุ้นกู้สุทธิ</t>
  </si>
  <si>
    <t>หุ้นสามัญ จำนวน 600,010,000 หุ้น</t>
  </si>
  <si>
    <t xml:space="preserve">หุ้นสามัญ จำนวน 594,292,336 หุ้น </t>
  </si>
  <si>
    <t>ส่วนเกินทุนจากการเปลี่ยนแปลง</t>
  </si>
  <si>
    <t>ส่วนได้เสียในบริษัทย่อย</t>
  </si>
  <si>
    <t>รวมส่วนของผู้เป็นเจ้าของของบริษัท</t>
  </si>
  <si>
    <t>ส่วนได้เสียที่ไม่มีอำนาจควบคุม</t>
  </si>
  <si>
    <t>เงินสดและรายการเทียบเท่าเงินสด</t>
  </si>
  <si>
    <t>รายได้จากการลงทุนค้างรับ</t>
  </si>
  <si>
    <t xml:space="preserve">รายได้จากการลงทุนสุทธิ </t>
  </si>
  <si>
    <t>ค่าใช้จ่ายทางการเงินจากสัญญาประกันภัยสุทธิ</t>
  </si>
  <si>
    <t>ส่วนแบ่งกำไรจากเงินลงทุนในบริษัทร่วม</t>
  </si>
  <si>
    <t>รายได้ค่าบริการอื่น</t>
  </si>
  <si>
    <t>ต้นทุนทางการเงิน</t>
  </si>
  <si>
    <t>ต้นทุนบริการ</t>
  </si>
  <si>
    <t>การเปลี่ยนแปลงส่วนได้เสียในบริษัทย่อย</t>
  </si>
  <si>
    <t>สำรองตามกฎหมาย</t>
  </si>
  <si>
    <t>ทุนที่ออกและ</t>
  </si>
  <si>
    <t>สำหรับการปรับ</t>
  </si>
  <si>
    <t>โครงสร้างกิจการ</t>
  </si>
  <si>
    <t>ส่วนได้เสีย</t>
  </si>
  <si>
    <t>ที่ไม่มีอำนาจ</t>
  </si>
  <si>
    <t>- บริษัท</t>
  </si>
  <si>
    <t>ควบคุม</t>
  </si>
  <si>
    <t>ข้อมูลทางการเงินรวม</t>
  </si>
  <si>
    <t>ข้อมูลทางการเงินเฉพาะกิจการ</t>
  </si>
  <si>
    <t>สินทรัพย์ทางการเงินตราสารหนี้</t>
  </si>
  <si>
    <t>สินทรัพย์ทางการเงินตราสารทุน</t>
  </si>
  <si>
    <t>กำไรขาดทุนเบ็ดเสร็จรวมสำหรับรอบระยะเวลา - สุทธิจากภาษี</t>
  </si>
  <si>
    <t>สินทรัพย์จากสัญญาประกันภัย</t>
  </si>
  <si>
    <t>เบี้ยประกันภัยรับ</t>
  </si>
  <si>
    <t>รับคืนจากการประกันภัยต่อ</t>
  </si>
  <si>
    <t>31 ธันวาคม</t>
  </si>
  <si>
    <t>8</t>
  </si>
  <si>
    <t>9</t>
  </si>
  <si>
    <t>12.1</t>
  </si>
  <si>
    <t>12.2</t>
  </si>
  <si>
    <t>13</t>
  </si>
  <si>
    <t>14</t>
  </si>
  <si>
    <t>15</t>
  </si>
  <si>
    <t>18</t>
  </si>
  <si>
    <t>กำไร(ขาดทุน)จากการปรับมูลค่ายุติธรรมของเครื่องมือทางการเงิน</t>
  </si>
  <si>
    <t>รายได้จากการลงทุนสุทธิ</t>
  </si>
  <si>
    <t>ผลกำไร (ขาดทุน)</t>
  </si>
  <si>
    <t>ที่ยังไม่เกิดขึ้นจริงจาก</t>
  </si>
  <si>
    <t>ที่วัดมูลค่ายุติธรรมผ่าน</t>
  </si>
  <si>
    <t>สำรองทางการเงินจาก</t>
  </si>
  <si>
    <t>สัญญาประกันภัย</t>
  </si>
  <si>
    <t>และสัญญาประกันภัยต่อ</t>
  </si>
  <si>
    <t/>
  </si>
  <si>
    <t>5,17.1</t>
  </si>
  <si>
    <t>5,17.2</t>
  </si>
  <si>
    <t>5,10</t>
  </si>
  <si>
    <t>5,11</t>
  </si>
  <si>
    <t>5,16</t>
  </si>
  <si>
    <t>5</t>
  </si>
  <si>
    <t>รายได้ (ค่าใช้จ่าย) ทางการเงินจากสัญญาประกันภัยต่อที่ถือไว้</t>
  </si>
  <si>
    <t>การแบ่งปันกำไร: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</si>
  <si>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</si>
  <si>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</si>
  <si>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การแบ่งปันกำไรเบ็ดเสร็จรวม:</t>
  </si>
  <si>
    <t>ส่วนเกิน</t>
  </si>
  <si>
    <t>มูลค่าหุ้น</t>
  </si>
  <si>
    <t>ที่เกี่ยวข้องโดยตรงเกี่ยวกับการประกันภัยต่อ</t>
  </si>
  <si>
    <t>เบี้ยประกันภัยจ่ายสุทธิค่าใช้จ่าย</t>
  </si>
  <si>
    <t>(ตรวจสอบแล้ว)</t>
  </si>
  <si>
    <t>งบกำไรขาดทุนเบ็ดเสร็จ (ยังไม่ได้ตรวจสอบ)</t>
  </si>
  <si>
    <r>
      <t xml:space="preserve">งบกำไรขาดทุนเบ็ดเสร็จ (ยังไม่ได้ตรวจสอบ) </t>
    </r>
    <r>
      <rPr>
        <sz val="14"/>
        <rFont val="Browallia New"/>
        <family val="2"/>
      </rPr>
      <t>(ต่อ)</t>
    </r>
  </si>
  <si>
    <t xml:space="preserve">ยอดคงเหลือ ณ วันที่ 1 มกราคม พ.ศ. 2567  </t>
  </si>
  <si>
    <t xml:space="preserve">ยอดคงเหลือ ณ วันที่ 1 มกราคม พ.ศ. 2568  </t>
  </si>
  <si>
    <t>กำไร(ขาดทุน)สุทธิจากเครื่องมือทางการเงิน</t>
  </si>
  <si>
    <t>ผลขาดทุนด้านเครดิตที่คาดว่าจะเกิดขึ้น (เพิ่มขึ้น) ลดลง</t>
  </si>
  <si>
    <t>5,19</t>
  </si>
  <si>
    <t>ค่าสินไหมทดแทนและค่าใช้จ่ายที่เกี่ยวข้องโดยตรงที่จ่ายแล้ว</t>
  </si>
  <si>
    <t>เงินรับ(จ่าย)เกี่ยวกับค่าบริการอื่น</t>
  </si>
  <si>
    <t>29</t>
  </si>
  <si>
    <t>ยอดคงเหลือต้นรอบระยะเวลาที่ปรับปรุงแล้ว - ปรับปรุงใหม่</t>
  </si>
  <si>
    <t>ทุนสำรองตาม</t>
  </si>
  <si>
    <t>รายได้ทางการเงินจากสัญญาประกันภัยต่อที่ถือไว้</t>
  </si>
  <si>
    <t>กำไร(ขาดทุน)เบ็ดเสร็จอื่นสำหรับรอบระยะเวลา - สุทธิจากภาษี</t>
  </si>
  <si>
    <t>งบกระแสเงินสด (ยังไม่ได้ตรวจสอบ)</t>
  </si>
  <si>
    <r>
      <t xml:space="preserve">งบกระแสเงินสด (ยังไม่ได้ตรวจสอบ) </t>
    </r>
    <r>
      <rPr>
        <sz val="14"/>
        <rFont val="Browallia New"/>
        <family val="2"/>
      </rPr>
      <t>(ต่อ)</t>
    </r>
  </si>
  <si>
    <t>กำไร(ขาดทุน)เบ็ดเสร็จรวมสำหรับรอบระยะเวลา</t>
  </si>
  <si>
    <t>เงินสดและรายการเทียบเท่าเงินสดเพิ่มขึ้น(ลดลง)สุทธิ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</si>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</sst>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&quot;$&quot;#,##0_);\(&quot;$&quot;#,##0\)"/>
    <numFmt numFmtId="165" formatCode="&quot;$&quot;#,##0_);[Red]\(&quot;$&quot;#,##0\)"/>
    <numFmt numFmtId="166" formatCode="_(* #,##0.00_);_(* \(#,##0.00\);_(* &quot;-&quot;??_);_(@_)"/>
    <numFmt numFmtId="167" formatCode="\t&quot;$&quot;#,##0.00_);[Red]\(\t&quot;$&quot;#,##0.00\)"/>
    <numFmt numFmtId="168" formatCode="_-* #,##0.00_-;\-* #,##0.00_-;_-* &quot;-&quot;&quot;?&quot;&quot;?&quot;_-;_-@_-"/>
    <numFmt numFmtId="169" formatCode="#,##0\ ;\(#,##0\)"/>
    <numFmt numFmtId="170" formatCode="#,##0;\(#,##0\);\-"/>
    <numFmt numFmtId="171" formatCode="#,##0.00;\(#,##0.00\);\-"/>
    <numFmt numFmtId="172" formatCode="#,##0;\(#,##0\);&quot;-&quot;;@"/>
    <numFmt numFmtId="173" formatCode="#,##0;\(#,##0\);0"/>
    <numFmt numFmtId="174" formatCode="0.0%"/>
    <numFmt numFmtId="175" formatCode="\t&quot;?&quot;#,##0.00_);\(\t&quot;?&quot;#,##0.00\)"/>
    <numFmt numFmtId="176" formatCode="_(* #,##0.00_);_(* \(#,##0.00\);_(* &quot;-&quot;&quot;?&quot;&quot;?&quot;_);_(@_)"/>
    <numFmt numFmtId="177" formatCode="#,##0.00\ &quot;F&quot;;\-#,##0.00\ &quot;F&quot;"/>
    <numFmt numFmtId="178" formatCode="dd\-mmm\-yy_)"/>
    <numFmt numFmtId="179" formatCode="0.00_)"/>
    <numFmt numFmtId="180" formatCode="_-[$€]* #,##0.00_-;\-[$€]* #,##0.00_-;_-[$€]* &quot;-&quot;??_-;_-@_-"/>
    <numFmt numFmtId="181" formatCode="#,##0;\(#,##0\)"/>
    <numFmt numFmtId="182" formatCode="_(* #,##0_);_(* \(#,##0\);_(* &quot;-&quot;??_);_(@_)"/>
    <numFmt numFmtId="183" formatCode="&quot;$&quot;#,##0.00_);[Red]\(&quot;$&quot;#,##0.00\)"/>
    <numFmt numFmtId="184" formatCode="\t&quot;฿&quot;#,##0_);[Red]\(\t&quot;฿&quot;#,##0\)"/>
    <numFmt numFmtId="185" formatCode="\$#,##0.00;\(\$#,##0.00\)"/>
    <numFmt numFmtId="186" formatCode="\$#,##0;\(\$#,##0\)"/>
  </numFmts>
  <fonts count="72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CordiaUPC"/>
      <family val="2"/>
      <charset val="222"/>
    </font>
    <font>
      <sz val="15"/>
      <name val="Angsana New"/>
      <family val="1"/>
    </font>
    <font>
      <u/>
      <sz val="15"/>
      <color indexed="12"/>
      <name val="Angsana New"/>
      <family val="1"/>
    </font>
    <font>
      <sz val="14"/>
      <name val="Cordia New"/>
      <family val="2"/>
    </font>
    <font>
      <sz val="10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sz val="10"/>
      <name val="Arial Unicode MS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MS Sans Serif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  <charset val="222"/>
    </font>
    <font>
      <sz val="10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</font>
    <font>
      <u/>
      <sz val="10"/>
      <color theme="10"/>
      <name val="Georgia"/>
      <family val="1"/>
    </font>
    <font>
      <u/>
      <sz val="10"/>
      <color rgb="FF0563C1"/>
      <name val="Georgia"/>
      <family val="1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Browallia New"/>
      <family val="2"/>
    </font>
    <font>
      <b/>
      <sz val="14"/>
      <color theme="1"/>
      <name val="Browallia New"/>
      <family val="2"/>
    </font>
    <font>
      <b/>
      <sz val="14"/>
      <name val="Browallia New"/>
      <family val="2"/>
    </font>
    <font>
      <sz val="14"/>
      <name val="Browallia New"/>
      <family val="2"/>
    </font>
    <font>
      <b/>
      <i/>
      <sz val="14"/>
      <name val="Browallia New"/>
      <family val="2"/>
    </font>
    <font>
      <u/>
      <sz val="14"/>
      <name val="Browallia New"/>
      <family val="2"/>
    </font>
    <font>
      <sz val="13"/>
      <name val="Browallia New"/>
      <family val="2"/>
    </font>
    <font>
      <i/>
      <sz val="14"/>
      <name val="Browallia New"/>
      <family val="2"/>
    </font>
    <font>
      <sz val="14"/>
      <color theme="5"/>
      <name val="Browallia New"/>
      <family val="2"/>
    </font>
    <font>
      <sz val="14"/>
      <color rgb="FFFF0000"/>
      <name val="Browallia New"/>
      <family val="2"/>
    </font>
    <font>
      <sz val="9"/>
      <color theme="1"/>
      <name val="Verdana Pro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6"/>
      <color theme="1"/>
      <name val="Angsana New"/>
      <family val="2"/>
      <charset val="222"/>
    </font>
    <font>
      <sz val="14"/>
      <name val="CordiaUPC"/>
      <family val="2"/>
    </font>
    <font>
      <sz val="14"/>
      <color theme="1"/>
      <name val="TH Sarabun New"/>
      <family val="2"/>
    </font>
    <font>
      <sz val="10"/>
      <name val="Times New Roman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4"/>
      <name val="BrowalliaUPC"/>
      <family val="2"/>
      <charset val="222"/>
    </font>
    <font>
      <b/>
      <i/>
      <sz val="16"/>
      <name val="Helv"/>
      <charset val="222"/>
    </font>
    <font>
      <sz val="11"/>
      <color rgb="FF000000"/>
      <name val="Calibri"/>
      <family val="2"/>
      <scheme val="minor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Helv"/>
      <charset val="222"/>
    </font>
    <font>
      <b/>
      <sz val="13"/>
      <name val="Browallia New"/>
      <family val="2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85">
    <xf numFmtId="37" fontId="0" fillId="0" borderId="0"/>
    <xf numFmtId="0" fontId="22" fillId="4" borderId="0" applyNumberFormat="0" applyBorder="0" applyAlignment="0" applyProtection="0"/>
    <xf numFmtId="168" fontId="9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168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4" fillId="0" borderId="0" applyFont="0" applyFill="0" applyBorder="0" applyAlignment="0" applyProtection="0"/>
    <xf numFmtId="168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14" fillId="0" borderId="0" applyFont="0" applyFill="0" applyBorder="0" applyAlignment="0" applyProtection="0"/>
    <xf numFmtId="176" fontId="18" fillId="0" borderId="0" applyFont="0" applyFill="0" applyBorder="0" applyAlignment="0" applyProtection="0"/>
    <xf numFmtId="168" fontId="1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6" fillId="0" borderId="0" applyFont="0" applyFill="0" applyBorder="0" applyAlignment="0" applyProtection="0"/>
    <xf numFmtId="168" fontId="14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3" fillId="0" borderId="0" applyFont="0" applyFill="0" applyBorder="0" applyAlignment="0" applyProtection="0"/>
    <xf numFmtId="177" fontId="18" fillId="0" borderId="0"/>
    <xf numFmtId="178" fontId="18" fillId="0" borderId="0"/>
    <xf numFmtId="174" fontId="18" fillId="0" borderId="0"/>
    <xf numFmtId="180" fontId="14" fillId="0" borderId="0" applyFont="0" applyFill="0" applyBorder="0" applyAlignment="0" applyProtection="0"/>
    <xf numFmtId="38" fontId="16" fillId="2" borderId="0" applyNumberFormat="0" applyBorder="0" applyAlignment="0" applyProtection="0"/>
    <xf numFmtId="0" fontId="29" fillId="0" borderId="1" applyNumberFormat="0" applyFill="0" applyAlignment="0">
      <protection locked="0"/>
    </xf>
    <xf numFmtId="0" fontId="30" fillId="0" borderId="1" applyNumberFormat="0" applyFill="0" applyBorder="0" applyAlignment="0">
      <alignment wrapText="1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1" fontId="10" fillId="0" borderId="0" applyFont="0" applyFill="0" applyBorder="0" applyAlignment="0" applyProtection="0"/>
    <xf numFmtId="10" fontId="16" fillId="3" borderId="2" applyNumberFormat="0" applyBorder="0" applyAlignment="0" applyProtection="0"/>
    <xf numFmtId="1" fontId="14" fillId="0" borderId="0" applyFont="0" applyFill="0" applyBorder="0" applyAlignment="0" applyProtection="0"/>
    <xf numFmtId="37" fontId="19" fillId="0" borderId="0"/>
    <xf numFmtId="179" fontId="20" fillId="0" borderId="0"/>
    <xf numFmtId="0" fontId="14" fillId="0" borderId="0"/>
    <xf numFmtId="0" fontId="23" fillId="0" borderId="0"/>
    <xf numFmtId="0" fontId="26" fillId="0" borderId="0"/>
    <xf numFmtId="0" fontId="14" fillId="0" borderId="0"/>
    <xf numFmtId="0" fontId="27" fillId="0" borderId="0"/>
    <xf numFmtId="0" fontId="23" fillId="0" borderId="0"/>
    <xf numFmtId="0" fontId="23" fillId="0" borderId="0"/>
    <xf numFmtId="0" fontId="14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0" fontId="14" fillId="0" borderId="0"/>
    <xf numFmtId="0" fontId="14" fillId="0" borderId="0"/>
    <xf numFmtId="0" fontId="13" fillId="0" borderId="0"/>
    <xf numFmtId="37" fontId="15" fillId="0" borderId="0"/>
    <xf numFmtId="0" fontId="28" fillId="0" borderId="0"/>
    <xf numFmtId="0" fontId="23" fillId="0" borderId="0"/>
    <xf numFmtId="37" fontId="15" fillId="0" borderId="0"/>
    <xf numFmtId="37" fontId="15" fillId="0" borderId="0"/>
    <xf numFmtId="37" fontId="15" fillId="0" borderId="0"/>
    <xf numFmtId="0" fontId="23" fillId="0" borderId="0"/>
    <xf numFmtId="0" fontId="14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1" fillId="0" borderId="0"/>
    <xf numFmtId="0" fontId="23" fillId="0" borderId="0"/>
    <xf numFmtId="0" fontId="17" fillId="0" borderId="0"/>
    <xf numFmtId="0" fontId="14" fillId="0" borderId="0"/>
    <xf numFmtId="37" fontId="11" fillId="0" borderId="0"/>
    <xf numFmtId="0" fontId="13" fillId="0" borderId="0"/>
    <xf numFmtId="0" fontId="23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0" fontId="23" fillId="0" borderId="0"/>
    <xf numFmtId="0" fontId="14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37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8" fillId="0" borderId="0"/>
    <xf numFmtId="0" fontId="26" fillId="0" borderId="0"/>
    <xf numFmtId="0" fontId="14" fillId="0" borderId="0"/>
    <xf numFmtId="0" fontId="23" fillId="0" borderId="0"/>
    <xf numFmtId="0" fontId="27" fillId="0" borderId="0"/>
    <xf numFmtId="0" fontId="23" fillId="0" borderId="0"/>
    <xf numFmtId="0" fontId="28" fillId="0" borderId="0"/>
    <xf numFmtId="0" fontId="9" fillId="0" borderId="0"/>
    <xf numFmtId="0" fontId="10" fillId="0" borderId="3" applyFont="0" applyFill="0" applyBorder="0" applyAlignment="0" applyProtection="0"/>
    <xf numFmtId="0" fontId="10" fillId="0" borderId="3" applyFont="0" applyFill="0" applyBorder="0" applyAlignment="0" applyProtection="0"/>
    <xf numFmtId="10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1" fillId="0" borderId="0" applyNumberFormat="0" applyFont="0" applyFill="0" applyBorder="0" applyAlignment="0" applyProtection="0">
      <alignment horizontal="left"/>
    </xf>
    <xf numFmtId="1" fontId="14" fillId="0" borderId="4" applyNumberFormat="0" applyFill="0" applyAlignment="0" applyProtection="0">
      <alignment horizontal="center" vertical="center"/>
    </xf>
    <xf numFmtId="176" fontId="18" fillId="0" borderId="0" applyFont="0" applyFill="0" applyBorder="0" applyAlignment="0" applyProtection="0"/>
    <xf numFmtId="0" fontId="18" fillId="0" borderId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6" fontId="25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8" fontId="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8" fontId="9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9" fillId="0" borderId="0"/>
    <xf numFmtId="0" fontId="7" fillId="0" borderId="0"/>
    <xf numFmtId="168" fontId="9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43" fillId="0" borderId="0"/>
    <xf numFmtId="0" fontId="44" fillId="0" borderId="0"/>
    <xf numFmtId="0" fontId="11" fillId="0" borderId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4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22" borderId="0" applyNumberFormat="0" applyBorder="0" applyAlignment="0" applyProtection="0"/>
    <xf numFmtId="0" fontId="46" fillId="6" borderId="0" applyNumberFormat="0" applyBorder="0" applyAlignment="0" applyProtection="0"/>
    <xf numFmtId="0" fontId="47" fillId="23" borderId="8" applyNumberFormat="0" applyAlignment="0" applyProtection="0"/>
    <xf numFmtId="0" fontId="48" fillId="24" borderId="9" applyNumberFormat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182" fontId="14" fillId="0" borderId="0" applyFont="0" applyFill="0" applyBorder="0" applyAlignment="0" applyProtection="0"/>
    <xf numFmtId="164" fontId="9" fillId="0" borderId="0" applyFill="0" applyBorder="0" applyAlignment="0" applyProtection="0"/>
    <xf numFmtId="43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1" fontId="14" fillId="0" borderId="0" applyFont="0" applyFill="0" applyBorder="0" applyAlignment="0" applyProtection="0"/>
    <xf numFmtId="183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4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4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4" fillId="0" borderId="0" applyNumberFormat="0" applyFill="0" applyBorder="0" applyAlignment="0" applyProtection="0"/>
    <xf numFmtId="43" fontId="5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1" fillId="0" borderId="0" applyFont="0" applyFill="0" applyBorder="0" applyAlignment="0" applyProtection="0"/>
    <xf numFmtId="184" fontId="14" fillId="0" borderId="0" applyFont="0" applyFill="0" applyBorder="0" applyAlignment="0" applyProtection="0"/>
    <xf numFmtId="43" fontId="52" fillId="0" borderId="0"/>
    <xf numFmtId="43" fontId="26" fillId="0" borderId="0" applyFont="0" applyFill="0" applyBorder="0" applyAlignment="0" applyProtection="0"/>
    <xf numFmtId="184" fontId="1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6" fillId="0" borderId="0" applyFont="0" applyFill="0" applyBorder="0" applyAlignment="0" applyProtection="0"/>
    <xf numFmtId="181" fontId="53" fillId="0" borderId="0"/>
    <xf numFmtId="185" fontId="53" fillId="0" borderId="0"/>
    <xf numFmtId="186" fontId="53" fillId="0" borderId="0"/>
    <xf numFmtId="0" fontId="54" fillId="0" borderId="0" applyNumberFormat="0" applyFill="0" applyBorder="0" applyAlignment="0" applyProtection="0"/>
    <xf numFmtId="0" fontId="55" fillId="7" borderId="0" applyNumberFormat="0" applyBorder="0" applyAlignment="0" applyProtection="0"/>
    <xf numFmtId="38" fontId="16" fillId="2" borderId="0" applyNumberFormat="0" applyBorder="0" applyAlignment="0" applyProtection="0"/>
    <xf numFmtId="38" fontId="56" fillId="2" borderId="0" applyNumberFormat="0" applyBorder="0" applyAlignment="0" applyProtection="0"/>
    <xf numFmtId="0" fontId="57" fillId="0" borderId="10" applyNumberFormat="0" applyFill="0" applyAlignment="0" applyProtection="0"/>
    <xf numFmtId="0" fontId="58" fillId="0" borderId="11" applyNumberFormat="0" applyFill="0" applyAlignment="0" applyProtection="0"/>
    <xf numFmtId="0" fontId="59" fillId="0" borderId="12" applyNumberFormat="0" applyFill="0" applyAlignment="0" applyProtection="0"/>
    <xf numFmtId="0" fontId="59" fillId="0" borderId="0" applyNumberFormat="0" applyFill="0" applyBorder="0" applyAlignment="0" applyProtection="0"/>
    <xf numFmtId="10" fontId="16" fillId="3" borderId="2" applyNumberFormat="0" applyBorder="0" applyAlignment="0" applyProtection="0"/>
    <xf numFmtId="10" fontId="56" fillId="3" borderId="2" applyNumberFormat="0" applyBorder="0" applyAlignment="0" applyProtection="0"/>
    <xf numFmtId="0" fontId="60" fillId="10" borderId="8" applyNumberFormat="0" applyAlignment="0" applyProtection="0"/>
    <xf numFmtId="0" fontId="60" fillId="10" borderId="8" applyNumberFormat="0" applyAlignment="0" applyProtection="0"/>
    <xf numFmtId="0" fontId="61" fillId="0" borderId="13" applyNumberFormat="0" applyFill="0" applyAlignment="0" applyProtection="0"/>
    <xf numFmtId="0" fontId="62" fillId="25" borderId="0" applyNumberFormat="0" applyBorder="0" applyAlignment="0" applyProtection="0"/>
    <xf numFmtId="37" fontId="19" fillId="0" borderId="0"/>
    <xf numFmtId="37" fontId="19" fillId="0" borderId="0"/>
    <xf numFmtId="0" fontId="63" fillId="0" borderId="0"/>
    <xf numFmtId="179" fontId="64" fillId="0" borderId="0"/>
    <xf numFmtId="0" fontId="14" fillId="0" borderId="0"/>
    <xf numFmtId="0" fontId="26" fillId="0" borderId="0"/>
    <xf numFmtId="0" fontId="26" fillId="0" borderId="0"/>
    <xf numFmtId="0" fontId="14" fillId="0" borderId="0"/>
    <xf numFmtId="0" fontId="26" fillId="0" borderId="0"/>
    <xf numFmtId="0" fontId="2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1" fillId="0" borderId="0"/>
    <xf numFmtId="0" fontId="2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65" fillId="0" borderId="0"/>
    <xf numFmtId="0" fontId="14" fillId="0" borderId="0"/>
    <xf numFmtId="0" fontId="44" fillId="0" borderId="0"/>
    <xf numFmtId="0" fontId="2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1" fillId="0" borderId="0"/>
    <xf numFmtId="0" fontId="5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4" fillId="0" borderId="0"/>
    <xf numFmtId="0" fontId="11" fillId="0" borderId="0"/>
    <xf numFmtId="0" fontId="2" fillId="0" borderId="0"/>
    <xf numFmtId="0" fontId="2" fillId="0" borderId="0"/>
    <xf numFmtId="0" fontId="44" fillId="0" borderId="0"/>
    <xf numFmtId="0" fontId="14" fillId="0" borderId="0"/>
    <xf numFmtId="0" fontId="26" fillId="0" borderId="0"/>
    <xf numFmtId="0" fontId="52" fillId="0" borderId="0">
      <alignment vertical="top"/>
    </xf>
    <xf numFmtId="0" fontId="11" fillId="0" borderId="0"/>
    <xf numFmtId="0" fontId="14" fillId="0" borderId="0"/>
    <xf numFmtId="0" fontId="26" fillId="0" borderId="0"/>
    <xf numFmtId="0" fontId="9" fillId="0" borderId="0"/>
    <xf numFmtId="0" fontId="11" fillId="0" borderId="0"/>
    <xf numFmtId="0" fontId="14" fillId="0" borderId="0"/>
    <xf numFmtId="0" fontId="26" fillId="0" borderId="0"/>
    <xf numFmtId="0" fontId="26" fillId="0" borderId="0"/>
    <xf numFmtId="0" fontId="14" fillId="0" borderId="0"/>
    <xf numFmtId="0" fontId="26" fillId="0" borderId="0"/>
    <xf numFmtId="0" fontId="26" fillId="0" borderId="0"/>
    <xf numFmtId="0" fontId="14" fillId="26" borderId="14" applyNumberFormat="0" applyFont="0" applyAlignment="0" applyProtection="0"/>
    <xf numFmtId="0" fontId="66" fillId="23" borderId="15" applyNumberFormat="0" applyAlignment="0" applyProtection="0"/>
    <xf numFmtId="10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4" fillId="0" borderId="0" applyFont="0" applyFill="0" applyBorder="0" applyAlignment="0" applyProtection="0"/>
    <xf numFmtId="1" fontId="14" fillId="0" borderId="4" applyNumberFormat="0" applyFill="0" applyAlignment="0" applyProtection="0">
      <alignment horizontal="center" vertical="center"/>
    </xf>
    <xf numFmtId="1" fontId="14" fillId="0" borderId="4" applyNumberFormat="0" applyFill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4" fillId="0" borderId="0" applyNumberFormat="0" applyFill="0" applyBorder="0" applyAlignment="0" applyProtection="0"/>
    <xf numFmtId="43" fontId="14" fillId="0" borderId="0" applyNumberFormat="0" applyFill="0" applyBorder="0" applyAlignment="0" applyProtection="0"/>
    <xf numFmtId="43" fontId="14" fillId="0" borderId="0" applyNumberFormat="0" applyFill="0" applyBorder="0" applyAlignment="0" applyProtection="0"/>
    <xf numFmtId="0" fontId="70" fillId="0" borderId="0"/>
    <xf numFmtId="0" fontId="14" fillId="0" borderId="0"/>
    <xf numFmtId="0" fontId="9" fillId="0" borderId="0"/>
    <xf numFmtId="0" fontId="70" fillId="0" borderId="0"/>
    <xf numFmtId="0" fontId="9" fillId="0" borderId="0"/>
    <xf numFmtId="0" fontId="51" fillId="0" borderId="0"/>
    <xf numFmtId="0" fontId="14" fillId="0" borderId="0"/>
    <xf numFmtId="0" fontId="9" fillId="0" borderId="0"/>
    <xf numFmtId="0" fontId="70" fillId="0" borderId="0"/>
    <xf numFmtId="0" fontId="14" fillId="0" borderId="0"/>
    <xf numFmtId="0" fontId="14" fillId="0" borderId="0"/>
    <xf numFmtId="0" fontId="70" fillId="0" borderId="0"/>
    <xf numFmtId="0" fontId="14" fillId="0" borderId="0"/>
    <xf numFmtId="0" fontId="14" fillId="0" borderId="0"/>
    <xf numFmtId="0" fontId="14" fillId="0" borderId="0"/>
    <xf numFmtId="0" fontId="44" fillId="0" borderId="0"/>
    <xf numFmtId="9" fontId="44" fillId="0" borderId="0" applyFont="0" applyFill="0" applyBorder="0" applyAlignment="0" applyProtection="0"/>
    <xf numFmtId="37" fontId="11" fillId="0" borderId="0"/>
    <xf numFmtId="0" fontId="1" fillId="0" borderId="0"/>
    <xf numFmtId="0" fontId="11" fillId="0" borderId="0"/>
    <xf numFmtId="181" fontId="14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34">
    <xf numFmtId="37" fontId="0" fillId="0" borderId="0" xfId="0"/>
    <xf numFmtId="170" fontId="33" fillId="0" borderId="6" xfId="188" applyNumberFormat="1" applyFont="1" applyFill="1" applyBorder="1" applyAlignment="1">
      <alignment vertical="center"/>
    </xf>
    <xf numFmtId="170" fontId="33" fillId="0" borderId="0" xfId="188" applyNumberFormat="1" applyFont="1" applyFill="1" applyAlignment="1">
      <alignment vertical="center"/>
    </xf>
    <xf numFmtId="170" fontId="33" fillId="0" borderId="0" xfId="188" applyNumberFormat="1" applyFont="1" applyFill="1" applyBorder="1" applyAlignment="1">
      <alignment vertical="center"/>
    </xf>
    <xf numFmtId="170" fontId="36" fillId="0" borderId="0" xfId="188" applyNumberFormat="1" applyFont="1" applyFill="1" applyBorder="1" applyAlignment="1">
      <alignment horizontal="right" vertical="center"/>
    </xf>
    <xf numFmtId="170" fontId="36" fillId="0" borderId="5" xfId="188" applyNumberFormat="1" applyFont="1" applyFill="1" applyBorder="1" applyAlignment="1">
      <alignment horizontal="right" vertical="center"/>
    </xf>
    <xf numFmtId="170" fontId="36" fillId="0" borderId="6" xfId="188" applyNumberFormat="1" applyFont="1" applyFill="1" applyBorder="1" applyAlignment="1">
      <alignment horizontal="right" vertical="center"/>
    </xf>
    <xf numFmtId="170" fontId="36" fillId="0" borderId="0" xfId="188" applyNumberFormat="1" applyFont="1" applyFill="1" applyAlignment="1">
      <alignment horizontal="right" vertical="center"/>
    </xf>
    <xf numFmtId="170" fontId="35" fillId="0" borderId="0" xfId="188" applyNumberFormat="1" applyFont="1" applyFill="1" applyBorder="1" applyAlignment="1">
      <alignment horizontal="right" vertical="center"/>
    </xf>
    <xf numFmtId="168" fontId="36" fillId="0" borderId="0" xfId="2" applyFont="1" applyFill="1" applyAlignment="1">
      <alignment vertical="center"/>
    </xf>
    <xf numFmtId="170" fontId="33" fillId="0" borderId="5" xfId="188" applyNumberFormat="1" applyFont="1" applyFill="1" applyBorder="1" applyAlignment="1">
      <alignment vertical="center"/>
    </xf>
    <xf numFmtId="37" fontId="36" fillId="0" borderId="0" xfId="0" applyFont="1" applyAlignment="1">
      <alignment vertical="center"/>
    </xf>
    <xf numFmtId="37" fontId="36" fillId="0" borderId="5" xfId="0" applyFont="1" applyBorder="1" applyAlignment="1">
      <alignment vertical="center"/>
    </xf>
    <xf numFmtId="37" fontId="35" fillId="0" borderId="0" xfId="0" applyFont="1" applyAlignment="1">
      <alignment horizontal="left" vertical="center"/>
    </xf>
    <xf numFmtId="170" fontId="36" fillId="0" borderId="0" xfId="0" applyNumberFormat="1" applyFont="1" applyAlignment="1">
      <alignment vertical="center"/>
    </xf>
    <xf numFmtId="37" fontId="36" fillId="0" borderId="0" xfId="0" applyFont="1" applyAlignment="1">
      <alignment horizontal="left" vertical="center"/>
    </xf>
    <xf numFmtId="172" fontId="36" fillId="0" borderId="0" xfId="0" applyNumberFormat="1" applyFont="1"/>
    <xf numFmtId="0" fontId="35" fillId="0" borderId="0" xfId="258" applyFont="1" applyAlignment="1">
      <alignment vertical="center"/>
    </xf>
    <xf numFmtId="170" fontId="35" fillId="0" borderId="0" xfId="258" applyNumberFormat="1" applyFont="1" applyAlignment="1">
      <alignment vertical="center"/>
    </xf>
    <xf numFmtId="0" fontId="35" fillId="0" borderId="5" xfId="258" applyFont="1" applyBorder="1" applyAlignment="1">
      <alignment vertical="center"/>
    </xf>
    <xf numFmtId="170" fontId="35" fillId="0" borderId="5" xfId="258" applyNumberFormat="1" applyFont="1" applyBorder="1" applyAlignment="1">
      <alignment vertical="center"/>
    </xf>
    <xf numFmtId="170" fontId="36" fillId="0" borderId="5" xfId="0" applyNumberFormat="1" applyFont="1" applyBorder="1" applyAlignment="1">
      <alignment vertical="center"/>
    </xf>
    <xf numFmtId="37" fontId="39" fillId="0" borderId="0" xfId="0" applyFont="1" applyAlignment="1">
      <alignment vertical="center"/>
    </xf>
    <xf numFmtId="170" fontId="36" fillId="0" borderId="0" xfId="19" applyNumberFormat="1" applyFont="1" applyFill="1" applyAlignment="1">
      <alignment horizontal="right" vertical="center"/>
    </xf>
    <xf numFmtId="37" fontId="36" fillId="0" borderId="0" xfId="0" applyFont="1" applyAlignment="1">
      <alignment horizontal="left"/>
    </xf>
    <xf numFmtId="170" fontId="36" fillId="0" borderId="0" xfId="188" applyNumberFormat="1" applyFont="1" applyFill="1" applyAlignment="1">
      <alignment horizontal="right"/>
    </xf>
    <xf numFmtId="173" fontId="36" fillId="0" borderId="0" xfId="2" applyNumberFormat="1" applyFont="1" applyFill="1" applyAlignment="1">
      <alignment horizontal="right"/>
    </xf>
    <xf numFmtId="173" fontId="36" fillId="0" borderId="0" xfId="2" applyNumberFormat="1" applyFont="1" applyFill="1" applyAlignment="1">
      <alignment horizontal="right" vertical="center"/>
    </xf>
    <xf numFmtId="37" fontId="35" fillId="0" borderId="0" xfId="0" applyFont="1" applyAlignment="1">
      <alignment horizontal="left"/>
    </xf>
    <xf numFmtId="170" fontId="36" fillId="0" borderId="0" xfId="188" applyNumberFormat="1" applyFont="1" applyFill="1" applyBorder="1" applyAlignment="1">
      <alignment horizontal="right"/>
    </xf>
    <xf numFmtId="173" fontId="36" fillId="0" borderId="0" xfId="2" applyNumberFormat="1" applyFont="1" applyFill="1" applyAlignment="1">
      <alignment vertical="center"/>
    </xf>
    <xf numFmtId="37" fontId="39" fillId="0" borderId="0" xfId="0" applyFont="1" applyAlignment="1">
      <alignment horizontal="left"/>
    </xf>
    <xf numFmtId="172" fontId="39" fillId="0" borderId="0" xfId="0" applyNumberFormat="1" applyFont="1"/>
    <xf numFmtId="170" fontId="71" fillId="0" borderId="0" xfId="0" applyNumberFormat="1" applyFont="1" applyAlignment="1">
      <alignment horizontal="right" vertical="center"/>
    </xf>
    <xf numFmtId="170" fontId="71" fillId="0" borderId="0" xfId="0" applyNumberFormat="1" applyFont="1" applyAlignment="1">
      <alignment horizontal="center"/>
    </xf>
    <xf numFmtId="170" fontId="71" fillId="0" borderId="0" xfId="0" applyNumberFormat="1" applyFont="1"/>
    <xf numFmtId="170" fontId="71" fillId="0" borderId="0" xfId="0" applyNumberFormat="1" applyFont="1" applyAlignment="1">
      <alignment horizontal="center" vertical="center"/>
    </xf>
    <xf numFmtId="39" fontId="71" fillId="0" borderId="0" xfId="0" applyNumberFormat="1" applyFont="1" applyAlignment="1">
      <alignment horizontal="right"/>
    </xf>
    <xf numFmtId="170" fontId="71" fillId="0" borderId="0" xfId="0" applyNumberFormat="1" applyFont="1" applyAlignment="1">
      <alignment horizontal="right"/>
    </xf>
    <xf numFmtId="37" fontId="39" fillId="0" borderId="0" xfId="0" applyFont="1"/>
    <xf numFmtId="37" fontId="71" fillId="0" borderId="0" xfId="0" applyFont="1" applyAlignment="1">
      <alignment horizontal="right" vertical="center"/>
    </xf>
    <xf numFmtId="0" fontId="71" fillId="0" borderId="0" xfId="258" applyFont="1" applyAlignment="1">
      <alignment horizontal="left" vertical="center"/>
    </xf>
    <xf numFmtId="170" fontId="71" fillId="0" borderId="5" xfId="0" applyNumberFormat="1" applyFont="1" applyBorder="1" applyAlignment="1">
      <alignment horizontal="right" vertical="center"/>
    </xf>
    <xf numFmtId="170" fontId="39" fillId="0" borderId="0" xfId="188" applyNumberFormat="1" applyFont="1" applyFill="1" applyAlignment="1">
      <alignment horizontal="right"/>
    </xf>
    <xf numFmtId="170" fontId="39" fillId="0" borderId="0" xfId="0" applyNumberFormat="1" applyFont="1" applyAlignment="1">
      <alignment horizontal="right" vertical="center"/>
    </xf>
    <xf numFmtId="170" fontId="39" fillId="0" borderId="0" xfId="188" applyNumberFormat="1" applyFont="1" applyFill="1" applyAlignment="1">
      <alignment horizontal="right" vertical="center"/>
    </xf>
    <xf numFmtId="37" fontId="71" fillId="0" borderId="0" xfId="0" applyFont="1" applyAlignment="1">
      <alignment horizontal="left"/>
    </xf>
    <xf numFmtId="172" fontId="39" fillId="0" borderId="0" xfId="0" applyNumberFormat="1" applyFont="1" applyAlignment="1">
      <alignment horizontal="center" vertical="center"/>
    </xf>
    <xf numFmtId="173" fontId="39" fillId="0" borderId="0" xfId="188" applyNumberFormat="1" applyFont="1" applyFill="1" applyAlignment="1">
      <alignment horizontal="right"/>
    </xf>
    <xf numFmtId="173" fontId="39" fillId="0" borderId="0" xfId="188" applyNumberFormat="1" applyFont="1" applyFill="1" applyAlignment="1">
      <alignment horizontal="right" vertical="center"/>
    </xf>
    <xf numFmtId="39" fontId="39" fillId="0" borderId="0" xfId="0" applyNumberFormat="1" applyFont="1"/>
    <xf numFmtId="170" fontId="39" fillId="0" borderId="5" xfId="188" applyNumberFormat="1" applyFont="1" applyFill="1" applyBorder="1" applyAlignment="1">
      <alignment horizontal="right"/>
    </xf>
    <xf numFmtId="170" fontId="39" fillId="0" borderId="0" xfId="188" applyNumberFormat="1" applyFont="1" applyFill="1" applyBorder="1" applyAlignment="1">
      <alignment horizontal="right"/>
    </xf>
    <xf numFmtId="173" fontId="39" fillId="0" borderId="0" xfId="188" applyNumberFormat="1" applyFont="1" applyFill="1"/>
    <xf numFmtId="173" fontId="39" fillId="0" borderId="0" xfId="188" applyNumberFormat="1" applyFont="1" applyFill="1" applyAlignment="1">
      <alignment vertical="center"/>
    </xf>
    <xf numFmtId="37" fontId="71" fillId="0" borderId="0" xfId="0" applyFont="1" applyAlignment="1">
      <alignment horizontal="left" vertical="center"/>
    </xf>
    <xf numFmtId="172" fontId="39" fillId="0" borderId="0" xfId="0" applyNumberFormat="1" applyFont="1" applyAlignment="1">
      <alignment vertical="center"/>
    </xf>
    <xf numFmtId="170" fontId="39" fillId="0" borderId="6" xfId="188" applyNumberFormat="1" applyFont="1" applyFill="1" applyBorder="1" applyAlignment="1">
      <alignment horizontal="right"/>
    </xf>
    <xf numFmtId="168" fontId="39" fillId="0" borderId="0" xfId="2" applyFont="1" applyFill="1" applyAlignment="1">
      <alignment vertical="center"/>
    </xf>
    <xf numFmtId="173" fontId="39" fillId="0" borderId="0" xfId="2" applyNumberFormat="1" applyFont="1" applyFill="1" applyAlignment="1">
      <alignment horizontal="right"/>
    </xf>
    <xf numFmtId="173" fontId="39" fillId="0" borderId="0" xfId="2" applyNumberFormat="1" applyFont="1" applyFill="1" applyAlignment="1">
      <alignment horizontal="right" vertical="center"/>
    </xf>
    <xf numFmtId="173" fontId="39" fillId="0" borderId="0" xfId="2" applyNumberFormat="1" applyFont="1" applyFill="1"/>
    <xf numFmtId="173" fontId="39" fillId="0" borderId="0" xfId="2" applyNumberFormat="1" applyFont="1" applyFill="1" applyAlignment="1">
      <alignment vertical="center"/>
    </xf>
    <xf numFmtId="37" fontId="36" fillId="0" borderId="5" xfId="0" quotePrefix="1" applyFont="1" applyBorder="1" applyAlignment="1">
      <alignment vertical="center"/>
    </xf>
    <xf numFmtId="172" fontId="36" fillId="0" borderId="0" xfId="268" applyNumberFormat="1" applyFont="1" applyFill="1" applyAlignment="1">
      <alignment vertical="center"/>
    </xf>
    <xf numFmtId="172" fontId="36" fillId="0" borderId="0" xfId="268" applyNumberFormat="1" applyFont="1" applyFill="1" applyBorder="1" applyAlignment="1">
      <alignment vertical="center"/>
    </xf>
    <xf numFmtId="172" fontId="36" fillId="0" borderId="5" xfId="268" applyNumberFormat="1" applyFont="1" applyFill="1" applyBorder="1" applyAlignment="1">
      <alignment vertical="center"/>
    </xf>
    <xf numFmtId="172" fontId="36" fillId="0" borderId="6" xfId="268" applyNumberFormat="1" applyFont="1" applyFill="1" applyBorder="1" applyAlignment="1">
      <alignment vertical="center"/>
    </xf>
    <xf numFmtId="172" fontId="36" fillId="0" borderId="0" xfId="269" applyNumberFormat="1" applyFont="1" applyFill="1" applyAlignment="1">
      <alignment vertical="center"/>
    </xf>
    <xf numFmtId="39" fontId="36" fillId="0" borderId="0" xfId="15" applyNumberFormat="1" applyFont="1" applyFill="1" applyBorder="1" applyAlignment="1">
      <alignment vertical="center"/>
    </xf>
    <xf numFmtId="39" fontId="35" fillId="0" borderId="0" xfId="15" applyNumberFormat="1" applyFont="1" applyFill="1" applyBorder="1" applyAlignment="1">
      <alignment vertical="center"/>
    </xf>
    <xf numFmtId="39" fontId="40" fillId="0" borderId="0" xfId="15" applyNumberFormat="1" applyFont="1" applyFill="1" applyBorder="1" applyAlignment="1">
      <alignment vertical="center"/>
    </xf>
    <xf numFmtId="172" fontId="36" fillId="0" borderId="0" xfId="15" applyNumberFormat="1" applyFont="1" applyFill="1" applyBorder="1" applyAlignment="1">
      <alignment horizontal="right" vertical="center"/>
    </xf>
    <xf numFmtId="172" fontId="36" fillId="0" borderId="0" xfId="15" applyNumberFormat="1" applyFont="1" applyFill="1" applyAlignment="1">
      <alignment horizontal="right" vertical="center"/>
    </xf>
    <xf numFmtId="172" fontId="36" fillId="0" borderId="5" xfId="15" applyNumberFormat="1" applyFont="1" applyFill="1" applyBorder="1" applyAlignment="1">
      <alignment horizontal="right" vertical="center"/>
    </xf>
    <xf numFmtId="39" fontId="36" fillId="0" borderId="0" xfId="15" applyNumberFormat="1" applyFont="1" applyFill="1" applyBorder="1" applyAlignment="1">
      <alignment vertical="center" wrapText="1"/>
    </xf>
    <xf numFmtId="39" fontId="36" fillId="0" borderId="0" xfId="188" applyNumberFormat="1" applyFont="1" applyFill="1" applyBorder="1" applyAlignment="1">
      <alignment vertical="center" wrapText="1"/>
    </xf>
    <xf numFmtId="39" fontId="36" fillId="0" borderId="0" xfId="15" applyNumberFormat="1" applyFont="1" applyFill="1" applyAlignment="1">
      <alignment vertical="center"/>
    </xf>
    <xf numFmtId="170" fontId="36" fillId="0" borderId="0" xfId="483" applyNumberFormat="1" applyFont="1" applyFill="1" applyBorder="1" applyAlignment="1">
      <alignment horizontal="right" vertical="center"/>
    </xf>
    <xf numFmtId="172" fontId="36" fillId="0" borderId="0" xfId="483" applyNumberFormat="1" applyFont="1" applyFill="1" applyBorder="1" applyAlignment="1">
      <alignment horizontal="right" vertical="center"/>
    </xf>
    <xf numFmtId="170" fontId="36" fillId="0" borderId="5" xfId="483" applyNumberFormat="1" applyFont="1" applyFill="1" applyBorder="1" applyAlignment="1">
      <alignment horizontal="right" vertical="center"/>
    </xf>
    <xf numFmtId="172" fontId="36" fillId="0" borderId="5" xfId="483" applyNumberFormat="1" applyFont="1" applyFill="1" applyBorder="1" applyAlignment="1">
      <alignment horizontal="right" vertical="center"/>
    </xf>
    <xf numFmtId="39" fontId="35" fillId="0" borderId="0" xfId="483" applyNumberFormat="1" applyFont="1" applyFill="1" applyBorder="1" applyAlignment="1">
      <alignment vertical="center"/>
    </xf>
    <xf numFmtId="170" fontId="36" fillId="0" borderId="6" xfId="483" applyNumberFormat="1" applyFont="1" applyFill="1" applyBorder="1" applyAlignment="1">
      <alignment horizontal="right" vertical="center"/>
    </xf>
    <xf numFmtId="172" fontId="36" fillId="0" borderId="0" xfId="483" applyNumberFormat="1" applyFont="1" applyFill="1" applyAlignment="1">
      <alignment horizontal="right" vertical="center"/>
    </xf>
    <xf numFmtId="172" fontId="36" fillId="0" borderId="6" xfId="483" applyNumberFormat="1" applyFont="1" applyFill="1" applyBorder="1" applyAlignment="1">
      <alignment horizontal="right" vertical="center"/>
    </xf>
    <xf numFmtId="170" fontId="36" fillId="0" borderId="0" xfId="2" applyNumberFormat="1" applyFont="1" applyFill="1" applyAlignment="1">
      <alignment vertical="center"/>
    </xf>
    <xf numFmtId="170" fontId="36" fillId="0" borderId="5" xfId="19" applyNumberFormat="1" applyFont="1" applyFill="1" applyBorder="1" applyAlignment="1">
      <alignment horizontal="right" vertical="center"/>
    </xf>
    <xf numFmtId="9" fontId="36" fillId="0" borderId="0" xfId="484" applyFont="1" applyFill="1" applyAlignment="1">
      <alignment horizontal="right" vertical="center"/>
    </xf>
    <xf numFmtId="39" fontId="35" fillId="0" borderId="0" xfId="266" applyNumberFormat="1" applyFont="1" applyAlignment="1">
      <alignment horizontal="left" vertical="center"/>
    </xf>
    <xf numFmtId="39" fontId="36" fillId="0" borderId="0" xfId="266" applyNumberFormat="1" applyFont="1" applyAlignment="1">
      <alignment horizontal="centerContinuous" vertical="center"/>
    </xf>
    <xf numFmtId="172" fontId="36" fillId="0" borderId="0" xfId="266" applyNumberFormat="1" applyFont="1" applyAlignment="1">
      <alignment horizontal="centerContinuous" vertical="center"/>
    </xf>
    <xf numFmtId="39" fontId="36" fillId="0" borderId="0" xfId="266" applyNumberFormat="1" applyFont="1" applyAlignment="1">
      <alignment vertical="center"/>
    </xf>
    <xf numFmtId="39" fontId="35" fillId="0" borderId="5" xfId="267" applyNumberFormat="1" applyFont="1" applyBorder="1" applyAlignment="1">
      <alignment horizontal="left" vertical="center"/>
    </xf>
    <xf numFmtId="39" fontId="36" fillId="0" borderId="5" xfId="266" applyNumberFormat="1" applyFont="1" applyBorder="1" applyAlignment="1">
      <alignment horizontal="centerContinuous" vertical="center"/>
    </xf>
    <xf numFmtId="172" fontId="36" fillId="0" borderId="5" xfId="266" applyNumberFormat="1" applyFont="1" applyBorder="1" applyAlignment="1">
      <alignment horizontal="centerContinuous" vertical="center"/>
    </xf>
    <xf numFmtId="39" fontId="35" fillId="0" borderId="0" xfId="267" applyNumberFormat="1" applyFont="1" applyAlignment="1">
      <alignment horizontal="left" vertical="center"/>
    </xf>
    <xf numFmtId="37" fontId="35" fillId="0" borderId="5" xfId="0" applyFont="1" applyBorder="1" applyAlignment="1">
      <alignment horizontal="center" vertical="center"/>
    </xf>
    <xf numFmtId="37" fontId="35" fillId="0" borderId="0" xfId="0" applyFont="1" applyAlignment="1">
      <alignment vertical="center"/>
    </xf>
    <xf numFmtId="0" fontId="35" fillId="0" borderId="0" xfId="160" applyFont="1" applyAlignment="1">
      <alignment horizontal="left" vertical="center"/>
    </xf>
    <xf numFmtId="0" fontId="36" fillId="0" borderId="0" xfId="160" applyFont="1" applyAlignment="1">
      <alignment vertical="center"/>
    </xf>
    <xf numFmtId="37" fontId="35" fillId="0" borderId="0" xfId="0" applyFont="1" applyAlignment="1">
      <alignment horizontal="right" vertical="center"/>
    </xf>
    <xf numFmtId="0" fontId="35" fillId="0" borderId="0" xfId="160" applyFont="1" applyAlignment="1">
      <alignment vertical="center"/>
    </xf>
    <xf numFmtId="172" fontId="34" fillId="0" borderId="0" xfId="239" quotePrefix="1" applyNumberFormat="1" applyFont="1" applyAlignment="1">
      <alignment horizontal="right" vertical="center"/>
    </xf>
    <xf numFmtId="37" fontId="36" fillId="0" borderId="0" xfId="0" applyFont="1" applyAlignment="1">
      <alignment horizontal="center" vertical="center"/>
    </xf>
    <xf numFmtId="170" fontId="35" fillId="0" borderId="0" xfId="0" applyNumberFormat="1" applyFont="1" applyAlignment="1">
      <alignment horizontal="right" vertical="center"/>
    </xf>
    <xf numFmtId="170" fontId="35" fillId="0" borderId="5" xfId="0" applyNumberFormat="1" applyFont="1" applyBorder="1" applyAlignment="1">
      <alignment horizontal="right" vertical="center"/>
    </xf>
    <xf numFmtId="39" fontId="40" fillId="0" borderId="0" xfId="266" applyNumberFormat="1" applyFont="1" applyAlignment="1">
      <alignment horizontal="center" vertical="center"/>
    </xf>
    <xf numFmtId="172" fontId="36" fillId="0" borderId="0" xfId="266" applyNumberFormat="1" applyFont="1" applyAlignment="1">
      <alignment vertical="center"/>
    </xf>
    <xf numFmtId="39" fontId="35" fillId="0" borderId="0" xfId="266" applyNumberFormat="1" applyFont="1" applyAlignment="1">
      <alignment vertical="center"/>
    </xf>
    <xf numFmtId="0" fontId="36" fillId="0" borderId="0" xfId="266" applyFont="1" applyAlignment="1">
      <alignment vertical="center"/>
    </xf>
    <xf numFmtId="37" fontId="36" fillId="0" borderId="0" xfId="267" applyNumberFormat="1" applyFont="1" applyAlignment="1">
      <alignment horizontal="center" vertical="center" shrinkToFit="1"/>
    </xf>
    <xf numFmtId="172" fontId="36" fillId="0" borderId="5" xfId="266" applyNumberFormat="1" applyFont="1" applyBorder="1" applyAlignment="1">
      <alignment vertical="center"/>
    </xf>
    <xf numFmtId="39" fontId="36" fillId="0" borderId="0" xfId="266" applyNumberFormat="1" applyFont="1" applyAlignment="1">
      <alignment horizontal="center" vertical="center"/>
    </xf>
    <xf numFmtId="39" fontId="36" fillId="0" borderId="5" xfId="266" applyNumberFormat="1" applyFont="1" applyBorder="1" applyAlignment="1">
      <alignment vertical="center"/>
    </xf>
    <xf numFmtId="172" fontId="36" fillId="0" borderId="0" xfId="266" applyNumberFormat="1" applyFont="1" applyAlignment="1">
      <alignment horizontal="center" vertical="center"/>
    </xf>
    <xf numFmtId="39" fontId="36" fillId="0" borderId="5" xfId="267" applyNumberFormat="1" applyFont="1" applyBorder="1" applyAlignment="1">
      <alignment horizontal="center" vertical="center"/>
    </xf>
    <xf numFmtId="39" fontId="36" fillId="0" borderId="5" xfId="266" applyNumberFormat="1" applyFont="1" applyBorder="1" applyAlignment="1">
      <alignment horizontal="center" vertical="center"/>
    </xf>
    <xf numFmtId="172" fontId="36" fillId="0" borderId="5" xfId="266" applyNumberFormat="1" applyFont="1" applyBorder="1" applyAlignment="1">
      <alignment horizontal="center" vertical="center"/>
    </xf>
    <xf numFmtId="39" fontId="36" fillId="0" borderId="0" xfId="267" applyNumberFormat="1" applyFont="1" applyAlignment="1">
      <alignment horizontal="centerContinuous" vertical="center"/>
    </xf>
    <xf numFmtId="39" fontId="38" fillId="0" borderId="0" xfId="266" applyNumberFormat="1" applyFont="1" applyAlignment="1">
      <alignment vertical="center"/>
    </xf>
    <xf numFmtId="37" fontId="36" fillId="0" borderId="0" xfId="266" applyNumberFormat="1" applyFont="1" applyAlignment="1">
      <alignment vertical="center"/>
    </xf>
    <xf numFmtId="39" fontId="36" fillId="0" borderId="5" xfId="266" quotePrefix="1" applyNumberFormat="1" applyFont="1" applyBorder="1" applyAlignment="1">
      <alignment vertical="center"/>
    </xf>
    <xf numFmtId="172" fontId="36" fillId="0" borderId="5" xfId="266" applyNumberFormat="1" applyFont="1" applyBorder="1" applyAlignment="1">
      <alignment horizontal="right" vertical="center"/>
    </xf>
    <xf numFmtId="39" fontId="71" fillId="0" borderId="0" xfId="0" applyNumberFormat="1" applyFont="1" applyAlignment="1">
      <alignment vertical="center"/>
    </xf>
    <xf numFmtId="39" fontId="71" fillId="0" borderId="0" xfId="0" applyNumberFormat="1" applyFont="1"/>
    <xf numFmtId="39" fontId="71" fillId="0" borderId="5" xfId="0" applyNumberFormat="1" applyFont="1" applyBorder="1" applyAlignment="1">
      <alignment horizontal="right"/>
    </xf>
    <xf numFmtId="170" fontId="39" fillId="0" borderId="0" xfId="480" applyNumberFormat="1" applyFont="1" applyAlignment="1">
      <alignment horizontal="right" vertical="center"/>
    </xf>
    <xf numFmtId="181" fontId="39" fillId="0" borderId="0" xfId="158" applyNumberFormat="1" applyFont="1" applyAlignment="1">
      <alignment vertical="center"/>
    </xf>
    <xf numFmtId="170" fontId="39" fillId="0" borderId="5" xfId="480" applyNumberFormat="1" applyFont="1" applyBorder="1" applyAlignment="1">
      <alignment horizontal="right" vertical="center"/>
    </xf>
    <xf numFmtId="172" fontId="39" fillId="0" borderId="6" xfId="480" applyNumberFormat="1" applyFont="1" applyBorder="1"/>
    <xf numFmtId="172" fontId="39" fillId="0" borderId="0" xfId="480" applyNumberFormat="1" applyFont="1"/>
    <xf numFmtId="170" fontId="39" fillId="0" borderId="5" xfId="0" applyNumberFormat="1" applyFont="1" applyBorder="1" applyAlignment="1">
      <alignment horizontal="right" vertical="center"/>
    </xf>
    <xf numFmtId="172" fontId="36" fillId="0" borderId="0" xfId="0" applyNumberFormat="1" applyFont="1" applyAlignment="1">
      <alignment vertical="center"/>
    </xf>
    <xf numFmtId="172" fontId="36" fillId="0" borderId="0" xfId="0" applyNumberFormat="1" applyFont="1" applyAlignment="1">
      <alignment wrapText="1"/>
    </xf>
    <xf numFmtId="37" fontId="36" fillId="0" borderId="5" xfId="0" applyFont="1" applyBorder="1" applyAlignment="1">
      <alignment horizontal="left" vertical="center"/>
    </xf>
    <xf numFmtId="37" fontId="36" fillId="0" borderId="0" xfId="0" applyFont="1"/>
    <xf numFmtId="0" fontId="35" fillId="0" borderId="0" xfId="0" applyNumberFormat="1" applyFont="1" applyAlignment="1">
      <alignment vertical="center"/>
    </xf>
    <xf numFmtId="0" fontId="35" fillId="0" borderId="5" xfId="0" applyNumberFormat="1" applyFont="1" applyBorder="1" applyAlignment="1">
      <alignment vertical="center"/>
    </xf>
    <xf numFmtId="37" fontId="35" fillId="0" borderId="5" xfId="0" applyFont="1" applyBorder="1" applyAlignment="1">
      <alignment vertical="center"/>
    </xf>
    <xf numFmtId="37" fontId="36" fillId="0" borderId="5" xfId="0" applyFont="1" applyBorder="1" applyAlignment="1">
      <alignment horizontal="center" vertical="center"/>
    </xf>
    <xf numFmtId="172" fontId="35" fillId="0" borderId="0" xfId="239" quotePrefix="1" applyNumberFormat="1" applyFont="1" applyAlignment="1">
      <alignment horizontal="right" vertical="center"/>
    </xf>
    <xf numFmtId="37" fontId="37" fillId="0" borderId="0" xfId="0" applyFont="1" applyAlignment="1">
      <alignment horizontal="left" vertical="center"/>
    </xf>
    <xf numFmtId="37" fontId="36" fillId="0" borderId="0" xfId="0" quotePrefix="1" applyFont="1" applyAlignment="1">
      <alignment horizontal="center" vertical="center"/>
    </xf>
    <xf numFmtId="169" fontId="36" fillId="0" borderId="0" xfId="160" applyNumberFormat="1" applyFont="1" applyAlignment="1">
      <alignment vertical="center"/>
    </xf>
    <xf numFmtId="170" fontId="36" fillId="0" borderId="0" xfId="160" applyNumberFormat="1" applyFont="1" applyAlignment="1">
      <alignment vertical="center"/>
    </xf>
    <xf numFmtId="49" fontId="36" fillId="0" borderId="0" xfId="0" applyNumberFormat="1" applyFont="1" applyAlignment="1">
      <alignment vertical="center"/>
    </xf>
    <xf numFmtId="169" fontId="36" fillId="0" borderId="0" xfId="160" applyNumberFormat="1" applyFont="1" applyAlignment="1">
      <alignment horizontal="right" vertical="center"/>
    </xf>
    <xf numFmtId="170" fontId="36" fillId="0" borderId="5" xfId="160" applyNumberFormat="1" applyFont="1" applyBorder="1" applyAlignment="1">
      <alignment vertical="center"/>
    </xf>
    <xf numFmtId="0" fontId="36" fillId="0" borderId="0" xfId="160" quotePrefix="1" applyFont="1" applyAlignment="1">
      <alignment horizontal="center" vertical="center"/>
    </xf>
    <xf numFmtId="49" fontId="35" fillId="0" borderId="0" xfId="0" applyNumberFormat="1" applyFont="1" applyAlignment="1">
      <alignment vertical="center"/>
    </xf>
    <xf numFmtId="0" fontId="36" fillId="0" borderId="0" xfId="160" applyFont="1" applyAlignment="1">
      <alignment horizontal="left" vertical="center"/>
    </xf>
    <xf numFmtId="39" fontId="36" fillId="0" borderId="0" xfId="97" applyNumberFormat="1" applyFont="1" applyAlignment="1">
      <alignment vertical="center"/>
    </xf>
    <xf numFmtId="170" fontId="36" fillId="0" borderId="5" xfId="0" applyNumberFormat="1" applyFont="1" applyBorder="1" applyAlignment="1">
      <alignment horizontal="right" vertical="center"/>
    </xf>
    <xf numFmtId="49" fontId="35" fillId="0" borderId="0" xfId="263" applyNumberFormat="1" applyFont="1" applyAlignment="1">
      <alignment vertical="center"/>
    </xf>
    <xf numFmtId="0" fontId="36" fillId="0" borderId="0" xfId="160" applyFont="1" applyAlignment="1">
      <alignment horizontal="center" vertical="center"/>
    </xf>
    <xf numFmtId="39" fontId="36" fillId="0" borderId="0" xfId="374" applyNumberFormat="1" applyFont="1" applyAlignment="1">
      <alignment vertical="center"/>
    </xf>
    <xf numFmtId="169" fontId="35" fillId="0" borderId="0" xfId="160" applyNumberFormat="1" applyFont="1" applyAlignment="1">
      <alignment horizontal="right" vertical="center"/>
    </xf>
    <xf numFmtId="170" fontId="36" fillId="0" borderId="0" xfId="0" applyNumberFormat="1" applyFont="1" applyAlignment="1">
      <alignment horizontal="right" vertical="center"/>
    </xf>
    <xf numFmtId="37" fontId="36" fillId="0" borderId="5" xfId="160" quotePrefix="1" applyNumberFormat="1" applyFont="1" applyBorder="1" applyAlignment="1">
      <alignment horizontal="left" vertical="center"/>
    </xf>
    <xf numFmtId="0" fontId="36" fillId="0" borderId="5" xfId="160" applyFont="1" applyBorder="1" applyAlignment="1">
      <alignment horizontal="left" vertical="center"/>
    </xf>
    <xf numFmtId="0" fontId="36" fillId="0" borderId="5" xfId="160" applyFont="1" applyBorder="1" applyAlignment="1">
      <alignment horizontal="center" vertical="center"/>
    </xf>
    <xf numFmtId="0" fontId="36" fillId="0" borderId="5" xfId="160" applyFont="1" applyBorder="1" applyAlignment="1">
      <alignment vertical="center"/>
    </xf>
    <xf numFmtId="37" fontId="35" fillId="0" borderId="0" xfId="0" applyFont="1" applyAlignment="1">
      <alignment horizontal="center" vertical="center"/>
    </xf>
    <xf numFmtId="39" fontId="40" fillId="0" borderId="0" xfId="267" applyNumberFormat="1" applyFont="1" applyAlignment="1">
      <alignment vertical="center"/>
    </xf>
    <xf numFmtId="39" fontId="36" fillId="0" borderId="0" xfId="267" applyNumberFormat="1" applyFont="1" applyAlignment="1">
      <alignment vertical="center"/>
    </xf>
    <xf numFmtId="39" fontId="36" fillId="0" borderId="0" xfId="0" applyNumberFormat="1" applyFont="1" applyAlignment="1">
      <alignment vertical="center"/>
    </xf>
    <xf numFmtId="172" fontId="35" fillId="0" borderId="0" xfId="0" applyNumberFormat="1" applyFont="1" applyAlignment="1">
      <alignment horizontal="right" vertical="center"/>
    </xf>
    <xf numFmtId="172" fontId="36" fillId="0" borderId="0" xfId="267" applyNumberFormat="1" applyFont="1" applyAlignment="1">
      <alignment horizontal="right" vertical="center" shrinkToFit="1"/>
    </xf>
    <xf numFmtId="37" fontId="40" fillId="0" borderId="0" xfId="0" applyFont="1" applyAlignment="1">
      <alignment horizontal="left" vertical="center"/>
    </xf>
    <xf numFmtId="37" fontId="40" fillId="0" borderId="0" xfId="0" applyFont="1" applyAlignment="1">
      <alignment horizontal="center" vertical="center"/>
    </xf>
    <xf numFmtId="170" fontId="36" fillId="0" borderId="6" xfId="0" applyNumberFormat="1" applyFont="1" applyBorder="1" applyAlignment="1">
      <alignment horizontal="right" vertical="center"/>
    </xf>
    <xf numFmtId="171" fontId="36" fillId="0" borderId="6" xfId="0" applyNumberFormat="1" applyFont="1" applyBorder="1" applyAlignment="1">
      <alignment horizontal="right" vertical="center"/>
    </xf>
    <xf numFmtId="39" fontId="35" fillId="0" borderId="0" xfId="482" applyNumberFormat="1" applyFont="1" applyAlignment="1">
      <alignment vertical="center"/>
    </xf>
    <xf numFmtId="39" fontId="36" fillId="0" borderId="0" xfId="482" applyNumberFormat="1" applyFont="1" applyAlignment="1">
      <alignment vertical="center"/>
    </xf>
    <xf numFmtId="39" fontId="36" fillId="0" borderId="0" xfId="482" applyNumberFormat="1" applyFont="1" applyAlignment="1">
      <alignment horizontal="left" vertical="center"/>
    </xf>
    <xf numFmtId="171" fontId="36" fillId="0" borderId="0" xfId="160" applyNumberFormat="1" applyFont="1" applyAlignment="1">
      <alignment vertical="center"/>
    </xf>
    <xf numFmtId="37" fontId="36" fillId="0" borderId="5" xfId="160" applyNumberFormat="1" applyFont="1" applyBorder="1" applyAlignment="1">
      <alignment horizontal="left" vertical="center"/>
    </xf>
    <xf numFmtId="0" fontId="35" fillId="0" borderId="0" xfId="0" applyNumberFormat="1" applyFont="1" applyAlignment="1">
      <alignment horizontal="right" vertical="center"/>
    </xf>
    <xf numFmtId="37" fontId="36" fillId="0" borderId="0" xfId="0" applyFont="1" applyAlignment="1">
      <alignment horizontal="right" vertical="center"/>
    </xf>
    <xf numFmtId="0" fontId="34" fillId="0" borderId="0" xfId="0" applyNumberFormat="1" applyFont="1" applyAlignment="1">
      <alignment vertical="center"/>
    </xf>
    <xf numFmtId="37" fontId="34" fillId="0" borderId="0" xfId="0" applyFont="1" applyAlignment="1">
      <alignment vertical="center"/>
    </xf>
    <xf numFmtId="37" fontId="33" fillId="0" borderId="0" xfId="0" applyFont="1" applyAlignment="1">
      <alignment horizontal="center" vertical="center"/>
    </xf>
    <xf numFmtId="172" fontId="35" fillId="0" borderId="0" xfId="239" applyNumberFormat="1" applyFont="1" applyAlignment="1">
      <alignment horizontal="right" vertical="center"/>
    </xf>
    <xf numFmtId="37" fontId="33" fillId="0" borderId="0" xfId="0" applyFont="1" applyAlignment="1">
      <alignment vertical="center"/>
    </xf>
    <xf numFmtId="37" fontId="34" fillId="0" borderId="0" xfId="0" applyFont="1" applyAlignment="1">
      <alignment horizontal="right" vertical="center"/>
    </xf>
    <xf numFmtId="0" fontId="34" fillId="0" borderId="0" xfId="0" applyNumberFormat="1" applyFont="1" applyAlignment="1">
      <alignment horizontal="left" vertical="center"/>
    </xf>
    <xf numFmtId="37" fontId="34" fillId="0" borderId="0" xfId="0" applyFont="1" applyAlignment="1">
      <alignment horizontal="left" vertical="center"/>
    </xf>
    <xf numFmtId="37" fontId="34" fillId="0" borderId="5" xfId="0" applyFont="1" applyBorder="1" applyAlignment="1">
      <alignment horizontal="center" vertical="center"/>
    </xf>
    <xf numFmtId="37" fontId="34" fillId="0" borderId="0" xfId="0" applyFont="1" applyAlignment="1">
      <alignment horizontal="center" vertical="center"/>
    </xf>
    <xf numFmtId="170" fontId="34" fillId="0" borderId="5" xfId="0" applyNumberFormat="1" applyFont="1" applyBorder="1" applyAlignment="1">
      <alignment horizontal="right" vertical="center"/>
    </xf>
    <xf numFmtId="0" fontId="35" fillId="0" borderId="0" xfId="0" applyNumberFormat="1" applyFont="1" applyAlignment="1">
      <alignment horizontal="left" vertical="center"/>
    </xf>
    <xf numFmtId="49" fontId="35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170" fontId="35" fillId="0" borderId="0" xfId="0" quotePrefix="1" applyNumberFormat="1" applyFont="1" applyAlignment="1">
      <alignment horizontal="right" vertical="center"/>
    </xf>
    <xf numFmtId="0" fontId="36" fillId="0" borderId="0" xfId="0" applyNumberFormat="1" applyFont="1" applyAlignment="1">
      <alignment vertical="center"/>
    </xf>
    <xf numFmtId="182" fontId="36" fillId="0" borderId="0" xfId="0" applyNumberFormat="1" applyFont="1" applyAlignment="1">
      <alignment vertical="center"/>
    </xf>
    <xf numFmtId="170" fontId="42" fillId="0" borderId="0" xfId="0" applyNumberFormat="1" applyFont="1" applyAlignment="1">
      <alignment horizontal="right" vertical="center"/>
    </xf>
    <xf numFmtId="170" fontId="33" fillId="0" borderId="0" xfId="0" applyNumberFormat="1" applyFont="1" applyAlignment="1">
      <alignment horizontal="right" vertical="center"/>
    </xf>
    <xf numFmtId="49" fontId="36" fillId="0" borderId="0" xfId="0" quotePrefix="1" applyNumberFormat="1" applyFont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0" fontId="36" fillId="0" borderId="5" xfId="0" applyNumberFormat="1" applyFont="1" applyBorder="1" applyAlignment="1">
      <alignment vertical="center"/>
    </xf>
    <xf numFmtId="49" fontId="36" fillId="0" borderId="5" xfId="0" applyNumberFormat="1" applyFont="1" applyBorder="1" applyAlignment="1">
      <alignment vertical="center"/>
    </xf>
    <xf numFmtId="49" fontId="36" fillId="0" borderId="5" xfId="0" applyNumberFormat="1" applyFont="1" applyBorder="1" applyAlignment="1">
      <alignment horizontal="center" vertical="center"/>
    </xf>
    <xf numFmtId="0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left" vertical="center"/>
    </xf>
    <xf numFmtId="0" fontId="36" fillId="0" borderId="5" xfId="0" applyNumberFormat="1" applyFont="1" applyBorder="1" applyAlignment="1">
      <alignment horizontal="left" vertical="center"/>
    </xf>
    <xf numFmtId="170" fontId="41" fillId="0" borderId="0" xfId="0" applyNumberFormat="1" applyFont="1" applyAlignment="1">
      <alignment vertical="center"/>
    </xf>
    <xf numFmtId="170" fontId="35" fillId="0" borderId="0" xfId="0" applyNumberFormat="1" applyFont="1"/>
    <xf numFmtId="170" fontId="35" fillId="0" borderId="0" xfId="0" applyNumberFormat="1" applyFont="1" applyAlignment="1">
      <alignment horizontal="center" vertical="center"/>
    </xf>
    <xf numFmtId="170" fontId="35" fillId="0" borderId="0" xfId="0" applyNumberFormat="1" applyFont="1" applyAlignment="1">
      <alignment horizontal="center"/>
    </xf>
    <xf numFmtId="170" fontId="35" fillId="0" borderId="0" xfId="0" applyNumberFormat="1" applyFont="1" applyAlignment="1">
      <alignment horizontal="right"/>
    </xf>
    <xf numFmtId="39" fontId="35" fillId="0" borderId="0" xfId="0" applyNumberFormat="1" applyFont="1" applyAlignment="1">
      <alignment horizontal="right"/>
    </xf>
    <xf numFmtId="37" fontId="36" fillId="0" borderId="0" xfId="0" applyFont="1" applyAlignment="1">
      <alignment horizontal="right"/>
    </xf>
    <xf numFmtId="0" fontId="35" fillId="0" borderId="0" xfId="258" applyFont="1" applyAlignment="1">
      <alignment horizontal="left" vertical="center"/>
    </xf>
    <xf numFmtId="39" fontId="36" fillId="0" borderId="0" xfId="0" applyNumberFormat="1" applyFont="1"/>
    <xf numFmtId="39" fontId="36" fillId="0" borderId="0" xfId="0" applyNumberFormat="1" applyFont="1" applyAlignment="1">
      <alignment horizontal="center"/>
    </xf>
    <xf numFmtId="170" fontId="36" fillId="0" borderId="5" xfId="188" applyNumberFormat="1" applyFont="1" applyFill="1" applyBorder="1" applyAlignment="1">
      <alignment horizontal="right"/>
    </xf>
    <xf numFmtId="173" fontId="36" fillId="0" borderId="0" xfId="2" applyNumberFormat="1" applyFont="1" applyFill="1"/>
    <xf numFmtId="172" fontId="36" fillId="0" borderId="6" xfId="0" applyNumberFormat="1" applyFont="1" applyBorder="1"/>
    <xf numFmtId="39" fontId="36" fillId="0" borderId="0" xfId="0" applyNumberFormat="1" applyFont="1" applyAlignment="1">
      <alignment horizontal="center" vertical="center"/>
    </xf>
    <xf numFmtId="172" fontId="36" fillId="0" borderId="0" xfId="0" applyNumberFormat="1" applyFont="1" applyAlignment="1">
      <alignment horizontal="center" vertical="center"/>
    </xf>
    <xf numFmtId="37" fontId="35" fillId="0" borderId="5" xfId="0" applyFont="1" applyBorder="1" applyAlignment="1">
      <alignment horizontal="center" vertical="center"/>
    </xf>
    <xf numFmtId="37" fontId="35" fillId="0" borderId="0" xfId="0" applyFont="1" applyAlignment="1">
      <alignment horizontal="left" vertical="center"/>
    </xf>
    <xf numFmtId="170" fontId="71" fillId="0" borderId="5" xfId="188" applyNumberFormat="1" applyFont="1" applyFill="1" applyBorder="1" applyAlignment="1">
      <alignment horizontal="center" vertical="center"/>
    </xf>
    <xf numFmtId="37" fontId="36" fillId="0" borderId="5" xfId="0" quotePrefix="1" applyFont="1" applyBorder="1" applyAlignment="1">
      <alignment horizontal="left" vertical="center"/>
    </xf>
    <xf numFmtId="39" fontId="71" fillId="0" borderId="5" xfId="0" applyNumberFormat="1" applyFont="1" applyBorder="1" applyAlignment="1">
      <alignment horizontal="center" vertical="center"/>
    </xf>
    <xf numFmtId="39" fontId="71" fillId="0" borderId="7" xfId="0" applyNumberFormat="1" applyFont="1" applyBorder="1" applyAlignment="1">
      <alignment horizontal="center"/>
    </xf>
    <xf numFmtId="170" fontId="71" fillId="0" borderId="7" xfId="0" applyNumberFormat="1" applyFont="1" applyBorder="1" applyAlignment="1">
      <alignment horizontal="center"/>
    </xf>
    <xf numFmtId="39" fontId="35" fillId="0" borderId="7" xfId="0" applyNumberFormat="1" applyFont="1" applyBorder="1" applyAlignment="1">
      <alignment horizontal="center"/>
    </xf>
    <xf numFmtId="170" fontId="35" fillId="0" borderId="5" xfId="188" applyNumberFormat="1" applyFont="1" applyFill="1" applyBorder="1" applyAlignment="1">
      <alignment horizontal="center" vertical="center"/>
    </xf>
    <xf numFmtId="39" fontId="35" fillId="0" borderId="5" xfId="0" applyNumberFormat="1" applyFont="1" applyBorder="1" applyAlignment="1">
      <alignment horizontal="center" vertical="center"/>
    </xf>
    <xf numFmtId="170" fontId="35" fillId="0" borderId="5" xfId="0" applyNumberFormat="1" applyFont="1" applyBorder="1" applyAlignment="1">
      <alignment horizontal="center"/>
    </xf>
    <xf numFmtId="170" fontId="35" fillId="0" borderId="7" xfId="0" applyNumberFormat="1" applyFont="1" applyBorder="1" applyAlignment="1">
      <alignment horizontal="center"/>
    </xf>
  </cellXfs>
  <cellStyles count="485">
    <cellStyle name="20% - Accent1 2" xfId="270" xr:uid="{7D88372D-518A-4CAD-9BCD-C8B745947506}"/>
    <cellStyle name="20% - Accent2 2" xfId="271" xr:uid="{49A1B9D1-A049-41DA-84C0-8F1E579B9CD5}"/>
    <cellStyle name="20% - Accent3 2" xfId="272" xr:uid="{70787E78-653C-4909-9DC4-B42FCDB468DD}"/>
    <cellStyle name="20% - Accent4 2" xfId="273" xr:uid="{9DF62F75-F016-4AFD-A4F5-51FE5FF4CEA2}"/>
    <cellStyle name="20% - Accent5 2" xfId="274" xr:uid="{A014C17D-FA47-4A84-88E6-C99E4DAB8761}"/>
    <cellStyle name="20% - Accent6 2" xfId="275" xr:uid="{0C2A5B47-135F-418C-859E-4D909680F8E5}"/>
    <cellStyle name="40% - Accent1 2" xfId="276" xr:uid="{498D353A-43A3-43B8-892F-3AF770506C46}"/>
    <cellStyle name="40% - Accent2 2" xfId="277" xr:uid="{ADFB9AF2-9E27-4CC8-9F42-635419E2977E}"/>
    <cellStyle name="40% - Accent3 2" xfId="278" xr:uid="{48AA4893-65B7-47AD-987D-204C9D6C506E}"/>
    <cellStyle name="40% - Accent4 2" xfId="279" xr:uid="{F5D6BDFE-388A-45C2-8FEB-FF644D206356}"/>
    <cellStyle name="40% - Accent5 2" xfId="280" xr:uid="{903B8278-6805-4A4F-93BB-E65FBD2F78D8}"/>
    <cellStyle name="40% - Accent6 2" xfId="281" xr:uid="{3B1D92D7-5EE7-48EA-9BCC-BFCF047E7EC3}"/>
    <cellStyle name="60% - Accent1 2" xfId="282" xr:uid="{E441A56E-4452-4A43-A317-30050BF2EA1E}"/>
    <cellStyle name="60% - Accent2 2" xfId="283" xr:uid="{7C9DB3DC-943B-4F93-9C8B-933E8FBEBC22}"/>
    <cellStyle name="60% - Accent3 2" xfId="284" xr:uid="{FA197D2D-9DF9-4183-9F88-87819154A27A}"/>
    <cellStyle name="60% - Accent4 2" xfId="285" xr:uid="{B3D1C30C-707F-4C6D-82F9-35EFBF3118CF}"/>
    <cellStyle name="60% - Accent5 2" xfId="286" xr:uid="{683210B4-1035-4375-8BA0-4E68DA5EB75A}"/>
    <cellStyle name="60% - Accent6 2" xfId="287" xr:uid="{852EE693-7385-4076-AF17-0F820A05227B}"/>
    <cellStyle name="Accent1 2" xfId="288" xr:uid="{7DBEF454-A30B-4BBA-AC44-EBC04F3CFB74}"/>
    <cellStyle name="Accent2 2" xfId="289" xr:uid="{59D3DE0F-9274-4F8E-858C-C44EEA19F804}"/>
    <cellStyle name="Accent3 2" xfId="290" xr:uid="{5F59750E-84A9-4377-AD61-4B15C32578DA}"/>
    <cellStyle name="Accent4 2" xfId="1" xr:uid="{00000000-0005-0000-0000-000000000000}"/>
    <cellStyle name="Accent4 2 2" xfId="291" xr:uid="{EB841C87-5BD4-46AB-956F-9A7EB00885E8}"/>
    <cellStyle name="Accent5 2" xfId="292" xr:uid="{BE7D4A69-C401-467B-A351-AD8FF20846D8}"/>
    <cellStyle name="Accent6 2" xfId="293" xr:uid="{C9ED1B7A-6B35-46F3-8809-F2E3D2E39951}"/>
    <cellStyle name="Bad 2" xfId="294" xr:uid="{B19F9E29-240C-45A5-8D89-5AAF23F9756D}"/>
    <cellStyle name="Calculation 2" xfId="295" xr:uid="{9760CE07-CC7C-455B-B08A-658B7FEB4E58}"/>
    <cellStyle name="Check Cell 2" xfId="296" xr:uid="{CFC31BED-3C44-4717-91C8-6F3805095068}"/>
    <cellStyle name="Comma" xfId="2" builtinId="3"/>
    <cellStyle name="Comma 10" xfId="3" xr:uid="{00000000-0005-0000-0000-000002000000}"/>
    <cellStyle name="Comma 10 2" xfId="174" xr:uid="{00000000-0005-0000-0000-000002000000}"/>
    <cellStyle name="Comma 10 2 2" xfId="297" xr:uid="{BE96AB99-5B2F-4B89-AA4F-A41F8F14B8B7}"/>
    <cellStyle name="Comma 10 3" xfId="298" xr:uid="{7D58E06D-F296-4687-B14F-8B9BCE54E854}"/>
    <cellStyle name="Comma 11" xfId="4" xr:uid="{00000000-0005-0000-0000-000003000000}"/>
    <cellStyle name="Comma 11 2" xfId="175" xr:uid="{00000000-0005-0000-0000-000003000000}"/>
    <cellStyle name="Comma 11 3" xfId="299" xr:uid="{8C7ED708-CC6E-44E4-AC1C-3F4A5237820C}"/>
    <cellStyle name="Comma 12" xfId="5" xr:uid="{00000000-0005-0000-0000-000004000000}"/>
    <cellStyle name="Comma 12 2" xfId="6" xr:uid="{00000000-0005-0000-0000-000005000000}"/>
    <cellStyle name="Comma 12 2 2" xfId="177" xr:uid="{00000000-0005-0000-0000-000005000000}"/>
    <cellStyle name="Comma 12 3" xfId="176" xr:uid="{00000000-0005-0000-0000-000004000000}"/>
    <cellStyle name="Comma 12 4" xfId="300" xr:uid="{77FEB6D6-8868-45B9-B123-7F7DA7966AD5}"/>
    <cellStyle name="Comma 13" xfId="7" xr:uid="{00000000-0005-0000-0000-000006000000}"/>
    <cellStyle name="Comma 13 2" xfId="178" xr:uid="{00000000-0005-0000-0000-000006000000}"/>
    <cellStyle name="Comma 13 3" xfId="301" xr:uid="{8588055A-888D-4625-928F-ECBF1C64F567}"/>
    <cellStyle name="Comma 14" xfId="8" xr:uid="{00000000-0005-0000-0000-000007000000}"/>
    <cellStyle name="Comma 14 2" xfId="179" xr:uid="{00000000-0005-0000-0000-000007000000}"/>
    <cellStyle name="Comma 14 3" xfId="302" xr:uid="{7F1A6F56-2951-483C-B41D-316A7A92172F}"/>
    <cellStyle name="Comma 15" xfId="9" xr:uid="{00000000-0005-0000-0000-000008000000}"/>
    <cellStyle name="Comma 15 2" xfId="180" xr:uid="{00000000-0005-0000-0000-000008000000}"/>
    <cellStyle name="Comma 16" xfId="10" xr:uid="{00000000-0005-0000-0000-000009000000}"/>
    <cellStyle name="Comma 16 2" xfId="181" xr:uid="{00000000-0005-0000-0000-000009000000}"/>
    <cellStyle name="Comma 16 3" xfId="303" xr:uid="{19173E56-87CA-4DAE-97EC-8ECBA123294F}"/>
    <cellStyle name="Comma 17" xfId="11" xr:uid="{00000000-0005-0000-0000-00000A000000}"/>
    <cellStyle name="Comma 17 2" xfId="182" xr:uid="{00000000-0005-0000-0000-00000A000000}"/>
    <cellStyle name="Comma 18" xfId="12" xr:uid="{00000000-0005-0000-0000-00000B000000}"/>
    <cellStyle name="Comma 18 2" xfId="183" xr:uid="{00000000-0005-0000-0000-00000B000000}"/>
    <cellStyle name="Comma 188" xfId="13" xr:uid="{00000000-0005-0000-0000-00000C000000}"/>
    <cellStyle name="Comma 188 2" xfId="184" xr:uid="{00000000-0005-0000-0000-00000C000000}"/>
    <cellStyle name="Comma 19" xfId="14" xr:uid="{00000000-0005-0000-0000-00000D000000}"/>
    <cellStyle name="Comma 19 2" xfId="185" xr:uid="{00000000-0005-0000-0000-00000D000000}"/>
    <cellStyle name="Comma 2" xfId="15" xr:uid="{00000000-0005-0000-0000-00000E000000}"/>
    <cellStyle name="Comma 2 10" xfId="483" xr:uid="{9C655EE2-8592-4388-BD30-3E51125E27DA}"/>
    <cellStyle name="Comma 2 2" xfId="16" xr:uid="{00000000-0005-0000-0000-00000F000000}"/>
    <cellStyle name="Comma 2 2 10" xfId="17" xr:uid="{00000000-0005-0000-0000-000010000000}"/>
    <cellStyle name="Comma 2 2 10 2" xfId="187" xr:uid="{00000000-0005-0000-0000-000010000000}"/>
    <cellStyle name="Comma 2 2 11" xfId="18" xr:uid="{00000000-0005-0000-0000-000011000000}"/>
    <cellStyle name="Comma 2 2 12" xfId="19" xr:uid="{00000000-0005-0000-0000-000012000000}"/>
    <cellStyle name="Comma 2 2 12 2" xfId="188" xr:uid="{00000000-0005-0000-0000-000012000000}"/>
    <cellStyle name="Comma 2 2 13" xfId="304" xr:uid="{3F608CC0-781E-46F2-96B3-0211B69EF020}"/>
    <cellStyle name="Comma 2 2 2" xfId="20" xr:uid="{00000000-0005-0000-0000-000013000000}"/>
    <cellStyle name="Comma 2 2 2 2" xfId="189" xr:uid="{00000000-0005-0000-0000-000013000000}"/>
    <cellStyle name="Comma 2 2 2 2 2" xfId="305" xr:uid="{13C384B9-7A44-4C48-A6D6-F84EADC8541A}"/>
    <cellStyle name="Comma 2 2 2 3" xfId="306" xr:uid="{C44C4F3B-0EF3-412C-93DD-6FD6676AB177}"/>
    <cellStyle name="Comma 2 2 23" xfId="21" xr:uid="{00000000-0005-0000-0000-000014000000}"/>
    <cellStyle name="Comma 2 2 23 2" xfId="190" xr:uid="{00000000-0005-0000-0000-000014000000}"/>
    <cellStyle name="Comma 2 2 3" xfId="22" xr:uid="{00000000-0005-0000-0000-000015000000}"/>
    <cellStyle name="Comma 2 2 3 2" xfId="23" xr:uid="{00000000-0005-0000-0000-000016000000}"/>
    <cellStyle name="Comma 2 2 3 2 2" xfId="192" xr:uid="{00000000-0005-0000-0000-000016000000}"/>
    <cellStyle name="Comma 2 2 3 3" xfId="191" xr:uid="{00000000-0005-0000-0000-000015000000}"/>
    <cellStyle name="Comma 2 2 3 4" xfId="307" xr:uid="{65F422DA-F618-4394-92B3-92DEA15D226F}"/>
    <cellStyle name="Comma 2 2 4" xfId="24" xr:uid="{00000000-0005-0000-0000-000017000000}"/>
    <cellStyle name="Comma 2 2 4 2" xfId="193" xr:uid="{00000000-0005-0000-0000-000017000000}"/>
    <cellStyle name="Comma 2 2 5" xfId="25" xr:uid="{00000000-0005-0000-0000-000018000000}"/>
    <cellStyle name="Comma 2 2 5 2" xfId="194" xr:uid="{00000000-0005-0000-0000-000018000000}"/>
    <cellStyle name="Comma 2 2 6" xfId="26" xr:uid="{00000000-0005-0000-0000-000019000000}"/>
    <cellStyle name="Comma 2 2 6 2" xfId="195" xr:uid="{00000000-0005-0000-0000-000019000000}"/>
    <cellStyle name="Comma 2 2 7" xfId="27" xr:uid="{00000000-0005-0000-0000-00001A000000}"/>
    <cellStyle name="Comma 2 2 7 2" xfId="196" xr:uid="{00000000-0005-0000-0000-00001A000000}"/>
    <cellStyle name="Comma 2 2 8" xfId="28" xr:uid="{00000000-0005-0000-0000-00001B000000}"/>
    <cellStyle name="Comma 2 2 8 2" xfId="197" xr:uid="{00000000-0005-0000-0000-00001B000000}"/>
    <cellStyle name="Comma 2 2 9" xfId="29" xr:uid="{00000000-0005-0000-0000-00001C000000}"/>
    <cellStyle name="Comma 2 2 9 2" xfId="198" xr:uid="{00000000-0005-0000-0000-00001C000000}"/>
    <cellStyle name="Comma 2 3" xfId="30" xr:uid="{00000000-0005-0000-0000-00001D000000}"/>
    <cellStyle name="Comma 2 3 2" xfId="31" xr:uid="{00000000-0005-0000-0000-00001E000000}"/>
    <cellStyle name="Comma 2 3 2 2" xfId="199" xr:uid="{00000000-0005-0000-0000-00001E000000}"/>
    <cellStyle name="Comma 2 3 2 3" xfId="308" xr:uid="{30594B39-FD7B-4221-8375-6761BF7105CE}"/>
    <cellStyle name="Comma 2 3 3" xfId="260" xr:uid="{41A4F085-37FD-47F9-AB17-C2405E8CB7DE}"/>
    <cellStyle name="Comma 2 3 3 2" xfId="309" xr:uid="{96A32DB8-411D-4F1D-B0C9-ED8231A566AA}"/>
    <cellStyle name="Comma 2 3 4" xfId="310" xr:uid="{72C98299-FAD4-4C90-9904-429C71051405}"/>
    <cellStyle name="Comma 2 4" xfId="32" xr:uid="{00000000-0005-0000-0000-00001F000000}"/>
    <cellStyle name="Comma 2 4 2" xfId="200" xr:uid="{00000000-0005-0000-0000-00001F000000}"/>
    <cellStyle name="Comma 2 4 3" xfId="311" xr:uid="{3DB9F724-1664-4E8F-AF37-96CBD06DFC79}"/>
    <cellStyle name="Comma 2 5" xfId="33" xr:uid="{00000000-0005-0000-0000-000020000000}"/>
    <cellStyle name="Comma 2 5 2" xfId="312" xr:uid="{57FBA71C-0E0F-4A63-8CD2-E79DC5D3D44C}"/>
    <cellStyle name="Comma 2 6" xfId="34" xr:uid="{00000000-0005-0000-0000-000021000000}"/>
    <cellStyle name="Comma 2 6 2" xfId="201" xr:uid="{00000000-0005-0000-0000-000021000000}"/>
    <cellStyle name="Comma 2 6 3" xfId="313" xr:uid="{DF68956D-FAE8-4A87-A150-75C15A42B4E2}"/>
    <cellStyle name="Comma 2 7" xfId="35" xr:uid="{00000000-0005-0000-0000-000022000000}"/>
    <cellStyle name="Comma 2 7 2" xfId="202" xr:uid="{00000000-0005-0000-0000-000022000000}"/>
    <cellStyle name="Comma 2 8" xfId="186" xr:uid="{00000000-0005-0000-0000-00000E000000}"/>
    <cellStyle name="Comma 2 9" xfId="314" xr:uid="{49ABA018-35F5-410A-9492-DA15953D10CA}"/>
    <cellStyle name="Comma 20" xfId="36" xr:uid="{00000000-0005-0000-0000-000023000000}"/>
    <cellStyle name="Comma 20 2" xfId="203" xr:uid="{00000000-0005-0000-0000-000023000000}"/>
    <cellStyle name="Comma 21" xfId="37" xr:uid="{00000000-0005-0000-0000-000024000000}"/>
    <cellStyle name="Comma 21 2" xfId="204" xr:uid="{00000000-0005-0000-0000-000024000000}"/>
    <cellStyle name="Comma 22" xfId="38" xr:uid="{00000000-0005-0000-0000-000025000000}"/>
    <cellStyle name="Comma 22 2" xfId="205" xr:uid="{00000000-0005-0000-0000-000025000000}"/>
    <cellStyle name="Comma 23" xfId="39" xr:uid="{00000000-0005-0000-0000-000026000000}"/>
    <cellStyle name="Comma 23 2" xfId="206" xr:uid="{00000000-0005-0000-0000-000026000000}"/>
    <cellStyle name="Comma 24" xfId="40" xr:uid="{00000000-0005-0000-0000-000027000000}"/>
    <cellStyle name="Comma 24 2" xfId="41" xr:uid="{00000000-0005-0000-0000-000028000000}"/>
    <cellStyle name="Comma 24 2 2" xfId="208" xr:uid="{00000000-0005-0000-0000-000028000000}"/>
    <cellStyle name="Comma 24 3" xfId="207" xr:uid="{00000000-0005-0000-0000-000027000000}"/>
    <cellStyle name="Comma 25" xfId="42" xr:uid="{00000000-0005-0000-0000-000029000000}"/>
    <cellStyle name="Comma 25 2" xfId="209" xr:uid="{00000000-0005-0000-0000-000029000000}"/>
    <cellStyle name="Comma 26" xfId="43" xr:uid="{00000000-0005-0000-0000-00002A000000}"/>
    <cellStyle name="Comma 26 2" xfId="210" xr:uid="{00000000-0005-0000-0000-00002A000000}"/>
    <cellStyle name="Comma 27" xfId="44" xr:uid="{00000000-0005-0000-0000-00002B000000}"/>
    <cellStyle name="Comma 28" xfId="45" xr:uid="{00000000-0005-0000-0000-00002C000000}"/>
    <cellStyle name="Comma 29" xfId="46" xr:uid="{00000000-0005-0000-0000-00002D000000}"/>
    <cellStyle name="Comma 29 2" xfId="47" xr:uid="{00000000-0005-0000-0000-00002E000000}"/>
    <cellStyle name="Comma 29 2 2" xfId="212" xr:uid="{00000000-0005-0000-0000-00002E000000}"/>
    <cellStyle name="Comma 29 3" xfId="211" xr:uid="{00000000-0005-0000-0000-00002D000000}"/>
    <cellStyle name="Comma 3" xfId="48" xr:uid="{00000000-0005-0000-0000-00002F000000}"/>
    <cellStyle name="Comma 3 2" xfId="49" xr:uid="{00000000-0005-0000-0000-000030000000}"/>
    <cellStyle name="Comma 3 2 2" xfId="315" xr:uid="{DED2F1B3-C2DD-4180-9321-24457D008BFC}"/>
    <cellStyle name="Comma 3 2 3" xfId="316" xr:uid="{175B19EC-F4AD-4597-92C6-09386CC22304}"/>
    <cellStyle name="Comma 3 3" xfId="50" xr:uid="{00000000-0005-0000-0000-000031000000}"/>
    <cellStyle name="Comma 3 3 2" xfId="214" xr:uid="{00000000-0005-0000-0000-000031000000}"/>
    <cellStyle name="Comma 3 3 3" xfId="317" xr:uid="{016229BE-40D0-4986-AC34-76FF3C63CB18}"/>
    <cellStyle name="Comma 3 4" xfId="213" xr:uid="{00000000-0005-0000-0000-00002F000000}"/>
    <cellStyle name="Comma 3 4 2" xfId="318" xr:uid="{ACDCE889-1FD6-4324-8EA8-D20C33AA8702}"/>
    <cellStyle name="Comma 3 4 3" xfId="319" xr:uid="{2BA79DAE-A5CE-49E9-BB62-C49E4267BF35}"/>
    <cellStyle name="Comma 3 5" xfId="320" xr:uid="{902F253A-1060-4C9C-AC0C-6B49CC68229F}"/>
    <cellStyle name="Comma 30" xfId="51" xr:uid="{00000000-0005-0000-0000-000032000000}"/>
    <cellStyle name="Comma 30 2" xfId="215" xr:uid="{00000000-0005-0000-0000-000032000000}"/>
    <cellStyle name="Comma 31" xfId="52" xr:uid="{00000000-0005-0000-0000-000033000000}"/>
    <cellStyle name="Comma 31 2" xfId="216" xr:uid="{00000000-0005-0000-0000-000033000000}"/>
    <cellStyle name="Comma 32" xfId="53" xr:uid="{00000000-0005-0000-0000-000034000000}"/>
    <cellStyle name="Comma 32 2" xfId="217" xr:uid="{00000000-0005-0000-0000-000034000000}"/>
    <cellStyle name="Comma 33" xfId="54" xr:uid="{00000000-0005-0000-0000-000035000000}"/>
    <cellStyle name="Comma 33 2" xfId="218" xr:uid="{00000000-0005-0000-0000-000035000000}"/>
    <cellStyle name="Comma 34" xfId="55" xr:uid="{00000000-0005-0000-0000-000036000000}"/>
    <cellStyle name="Comma 34 2" xfId="219" xr:uid="{00000000-0005-0000-0000-000036000000}"/>
    <cellStyle name="Comma 35" xfId="56" xr:uid="{00000000-0005-0000-0000-000037000000}"/>
    <cellStyle name="Comma 35 2" xfId="220" xr:uid="{00000000-0005-0000-0000-000037000000}"/>
    <cellStyle name="Comma 36" xfId="57" xr:uid="{00000000-0005-0000-0000-000038000000}"/>
    <cellStyle name="Comma 36 2" xfId="221" xr:uid="{00000000-0005-0000-0000-000038000000}"/>
    <cellStyle name="Comma 37" xfId="58" xr:uid="{00000000-0005-0000-0000-000039000000}"/>
    <cellStyle name="Comma 37 2" xfId="222" xr:uid="{00000000-0005-0000-0000-000039000000}"/>
    <cellStyle name="Comma 38" xfId="269" xr:uid="{93AFC767-D9B9-405A-BA6C-41FBA3479CBB}"/>
    <cellStyle name="Comma 4" xfId="59" xr:uid="{00000000-0005-0000-0000-00003A000000}"/>
    <cellStyle name="Comma 4 2" xfId="60" xr:uid="{00000000-0005-0000-0000-00003B000000}"/>
    <cellStyle name="Comma 4 2 2" xfId="224" xr:uid="{00000000-0005-0000-0000-00003B000000}"/>
    <cellStyle name="Comma 4 2 2 2" xfId="61" xr:uid="{00000000-0005-0000-0000-00003C000000}"/>
    <cellStyle name="Comma 4 2 2 2 2" xfId="225" xr:uid="{00000000-0005-0000-0000-00003C000000}"/>
    <cellStyle name="Comma 4 2 2 3" xfId="321" xr:uid="{8F92A352-A106-40CF-B83C-D40BAD332BE1}"/>
    <cellStyle name="Comma 4 2 3" xfId="322" xr:uid="{5B929688-417D-434C-9D43-0FD52826F8EB}"/>
    <cellStyle name="Comma 4 3" xfId="62" xr:uid="{00000000-0005-0000-0000-00003D000000}"/>
    <cellStyle name="Comma 4 3 2" xfId="226" xr:uid="{00000000-0005-0000-0000-00003D000000}"/>
    <cellStyle name="Comma 4 3 2 2" xfId="323" xr:uid="{4EBE9157-F398-4F8B-B73F-B0B103CAA234}"/>
    <cellStyle name="Comma 4 3 3" xfId="324" xr:uid="{42505EC3-C254-4603-854C-BD4FB4E887B9}"/>
    <cellStyle name="Comma 4 4" xfId="223" xr:uid="{00000000-0005-0000-0000-00003A000000}"/>
    <cellStyle name="Comma 4 4 2" xfId="325" xr:uid="{40506B94-E118-4AFA-8AC7-B37AD1437DE1}"/>
    <cellStyle name="Comma 4 5" xfId="326" xr:uid="{68564034-A50C-4462-A74B-12804B921DBB}"/>
    <cellStyle name="Comma 4 6" xfId="327" xr:uid="{58819B88-AE00-4D48-B037-754A9AF158D9}"/>
    <cellStyle name="Comma 5" xfId="63" xr:uid="{00000000-0005-0000-0000-00003E000000}"/>
    <cellStyle name="Comma 5 2" xfId="64" xr:uid="{00000000-0005-0000-0000-00003F000000}"/>
    <cellStyle name="Comma 5 2 2" xfId="65" xr:uid="{00000000-0005-0000-0000-000040000000}"/>
    <cellStyle name="Comma 5 2 2 2" xfId="229" xr:uid="{00000000-0005-0000-0000-000040000000}"/>
    <cellStyle name="Comma 5 2 2 3" xfId="328" xr:uid="{B714732B-7B35-4D13-890E-C36741B3D0E9}"/>
    <cellStyle name="Comma 5 2 3" xfId="66" xr:uid="{00000000-0005-0000-0000-000041000000}"/>
    <cellStyle name="Comma 5 2 3 2" xfId="230" xr:uid="{00000000-0005-0000-0000-000041000000}"/>
    <cellStyle name="Comma 5 2 4" xfId="228" xr:uid="{00000000-0005-0000-0000-00003F000000}"/>
    <cellStyle name="Comma 5 2 5" xfId="329" xr:uid="{78E07FC8-76AD-4D1E-8C73-E7315723BFAE}"/>
    <cellStyle name="Comma 5 3" xfId="227" xr:uid="{00000000-0005-0000-0000-00003E000000}"/>
    <cellStyle name="Comma 5 3 2" xfId="330" xr:uid="{833C8695-B991-411F-8C86-8C0C5FC23670}"/>
    <cellStyle name="Comma 5 4" xfId="331" xr:uid="{667284F5-A9A8-4A63-A364-29AD237AED38}"/>
    <cellStyle name="Comma 6" xfId="67" xr:uid="{00000000-0005-0000-0000-000042000000}"/>
    <cellStyle name="Comma 6 2" xfId="68" xr:uid="{00000000-0005-0000-0000-000043000000}"/>
    <cellStyle name="Comma 6 2 2" xfId="232" xr:uid="{00000000-0005-0000-0000-000043000000}"/>
    <cellStyle name="Comma 6 2 3" xfId="332" xr:uid="{3B5F1720-9DC6-4215-B73D-B46FF50DC694}"/>
    <cellStyle name="Comma 6 3" xfId="231" xr:uid="{00000000-0005-0000-0000-000042000000}"/>
    <cellStyle name="Comma 6 3 2" xfId="333" xr:uid="{A3B86DD9-9979-43F7-B715-BE152F46F7A6}"/>
    <cellStyle name="Comma 6 4" xfId="334" xr:uid="{6A336628-B187-4437-A43D-56F09C806F6A}"/>
    <cellStyle name="Comma 7" xfId="69" xr:uid="{00000000-0005-0000-0000-000044000000}"/>
    <cellStyle name="Comma 7 2" xfId="233" xr:uid="{00000000-0005-0000-0000-000044000000}"/>
    <cellStyle name="Comma 7 2 2" xfId="335" xr:uid="{E6381F93-362C-4A74-B40D-9B8CDEFC1C87}"/>
    <cellStyle name="Comma 7 3" xfId="336" xr:uid="{FA957521-A860-49AB-B694-037B4A00873F}"/>
    <cellStyle name="Comma 7 4" xfId="337" xr:uid="{E0318639-DF75-498B-8BAE-53718D8EBEB2}"/>
    <cellStyle name="Comma 8" xfId="70" xr:uid="{00000000-0005-0000-0000-000045000000}"/>
    <cellStyle name="Comma 8 2" xfId="234" xr:uid="{00000000-0005-0000-0000-000045000000}"/>
    <cellStyle name="Comma 8 2 2" xfId="338" xr:uid="{4F78BB2E-C188-4264-93E7-106BB131CF1B}"/>
    <cellStyle name="Comma 8 3" xfId="339" xr:uid="{C2BB6FBA-BD42-4A6B-8F3C-9A992C350055}"/>
    <cellStyle name="Comma 9" xfId="71" xr:uid="{00000000-0005-0000-0000-000046000000}"/>
    <cellStyle name="Comma 9 2" xfId="235" xr:uid="{00000000-0005-0000-0000-000046000000}"/>
    <cellStyle name="Comma 9 3" xfId="340" xr:uid="{2E4A0B63-D478-47C7-B581-F1506D8816B4}"/>
    <cellStyle name="comma zerodec" xfId="72" xr:uid="{00000000-0005-0000-0000-000047000000}"/>
    <cellStyle name="comma zerodec 2" xfId="341" xr:uid="{1FB4BC23-E8D2-4C1F-BF6B-CD6402200C3E}"/>
    <cellStyle name="Currency1" xfId="73" xr:uid="{00000000-0005-0000-0000-000048000000}"/>
    <cellStyle name="Currency1 2" xfId="342" xr:uid="{A27BB823-92D8-4CFF-9BA3-78092FB47FB0}"/>
    <cellStyle name="Dollar (zero dec)" xfId="74" xr:uid="{00000000-0005-0000-0000-000049000000}"/>
    <cellStyle name="Dollar (zero dec) 2" xfId="343" xr:uid="{39294516-4DD1-49D3-8E39-3A181A7DA10F}"/>
    <cellStyle name="Euro" xfId="75" xr:uid="{00000000-0005-0000-0000-00004A000000}"/>
    <cellStyle name="Explanatory Text 2" xfId="344" xr:uid="{E018424C-56F2-45BA-AF65-9DB75159DD50}"/>
    <cellStyle name="Good 2" xfId="345" xr:uid="{F79A9E8A-6B27-45CD-B1D4-1069B0D26194}"/>
    <cellStyle name="Grey" xfId="76" xr:uid="{00000000-0005-0000-0000-00004B000000}"/>
    <cellStyle name="Grey 2" xfId="346" xr:uid="{BA789EC9-2305-4942-8A28-FBFFE29786F1}"/>
    <cellStyle name="Grey 3" xfId="347" xr:uid="{47456B4D-2DC3-498B-BBA4-4874691CF5EF}"/>
    <cellStyle name="Heading 1 2" xfId="348" xr:uid="{DBDA1A61-4298-4E57-955A-116199351C44}"/>
    <cellStyle name="Heading 2 2" xfId="349" xr:uid="{2E9271BE-BD01-491A-A0B8-9218E494C8A6}"/>
    <cellStyle name="Heading 3 2" xfId="350" xr:uid="{DD3648B2-2A89-4F7D-B26A-CE918E91D65B}"/>
    <cellStyle name="Heading 4 2" xfId="351" xr:uid="{1634B26A-F769-4E8E-9D62-641D67197827}"/>
    <cellStyle name="Hyperlink 11" xfId="77" xr:uid="{00000000-0005-0000-0000-00004C000000}"/>
    <cellStyle name="Hyperlink 2" xfId="78" xr:uid="{00000000-0005-0000-0000-00004D000000}"/>
    <cellStyle name="Hyperlink 2 2" xfId="79" xr:uid="{00000000-0005-0000-0000-00004E000000}"/>
    <cellStyle name="Hyperlink 3" xfId="80" xr:uid="{00000000-0005-0000-0000-00004F000000}"/>
    <cellStyle name="Index Number" xfId="81" xr:uid="{00000000-0005-0000-0000-000050000000}"/>
    <cellStyle name="Input [yellow]" xfId="82" xr:uid="{00000000-0005-0000-0000-000051000000}"/>
    <cellStyle name="Input [yellow] 2" xfId="352" xr:uid="{39BC2714-7409-49F4-B841-9E3DE861CA32}"/>
    <cellStyle name="Input [yellow] 3" xfId="353" xr:uid="{99BCC742-DA7B-4772-9001-9BA8FBE5C919}"/>
    <cellStyle name="Input 2" xfId="354" xr:uid="{1ABBBE10-C17D-4FB9-9484-95FDE78277FC}"/>
    <cellStyle name="Input 3" xfId="355" xr:uid="{0AE4E85A-DD41-4AF0-A1C0-1ED4584B5AD8}"/>
    <cellStyle name="Integer" xfId="83" xr:uid="{00000000-0005-0000-0000-000052000000}"/>
    <cellStyle name="Linked Cell 2" xfId="356" xr:uid="{DC0DCF06-6713-4BE3-AD1C-5BD7EBEAEE8A}"/>
    <cellStyle name="Neutral 2" xfId="357" xr:uid="{6EC1E870-21BE-458B-9A8D-EC85047F7418}"/>
    <cellStyle name="no dec" xfId="84" xr:uid="{00000000-0005-0000-0000-000053000000}"/>
    <cellStyle name="no dec 2" xfId="358" xr:uid="{B6DA6265-CA97-48F3-A4B7-E91ADF24C3C2}"/>
    <cellStyle name="no dec 3" xfId="359" xr:uid="{A65D4290-8447-4901-88C8-F8B50F755281}"/>
    <cellStyle name="Normal" xfId="0" builtinId="0"/>
    <cellStyle name="Normal - Style1" xfId="85" xr:uid="{00000000-0005-0000-0000-000055000000}"/>
    <cellStyle name="Normal - Style1 2" xfId="360" xr:uid="{B5CE91C0-D0C3-4D4C-9F09-91C0878603AA}"/>
    <cellStyle name="Normal - Style1 3" xfId="361" xr:uid="{23D45B3D-E7D3-4CDF-8E9E-855638BE8A05}"/>
    <cellStyle name="Normal 10" xfId="86" xr:uid="{00000000-0005-0000-0000-000056000000}"/>
    <cellStyle name="Normal 10 2" xfId="87" xr:uid="{00000000-0005-0000-0000-000057000000}"/>
    <cellStyle name="Normal 10 2 2" xfId="236" xr:uid="{00000000-0005-0000-0000-000057000000}"/>
    <cellStyle name="Normal 10 2 3" xfId="362" xr:uid="{861C39D9-7AF0-4B9F-880B-77F120C8504A}"/>
    <cellStyle name="Normal 10 3" xfId="363" xr:uid="{1C16EAB0-2D31-4B93-94D4-D79F1A8C356B}"/>
    <cellStyle name="Normal 10 4" xfId="364" xr:uid="{1EB8225B-FE5B-4B4E-8EB5-0976CA46E677}"/>
    <cellStyle name="Normal 102" xfId="265" xr:uid="{1F9F8D32-F1BE-4196-BDDD-FAFA10A2BE33}"/>
    <cellStyle name="Normal 11" xfId="88" xr:uid="{00000000-0005-0000-0000-000058000000}"/>
    <cellStyle name="Normal 11 2" xfId="365" xr:uid="{C7C61707-4AB3-4F80-AD9B-B594C521FD4D}"/>
    <cellStyle name="Normal 11 3" xfId="366" xr:uid="{0ABA97D2-1DA9-40A8-B2AD-30AA2065E296}"/>
    <cellStyle name="Normal 12" xfId="89" xr:uid="{00000000-0005-0000-0000-000059000000}"/>
    <cellStyle name="Normal 12 2" xfId="367" xr:uid="{C1289331-B58F-48A8-865D-8E21009C25D5}"/>
    <cellStyle name="Normal 13" xfId="90" xr:uid="{00000000-0005-0000-0000-00005A000000}"/>
    <cellStyle name="Normal 13 2" xfId="368" xr:uid="{95AA84CE-CA30-4CAA-99AF-2BC782B7EC1E}"/>
    <cellStyle name="Normal 14" xfId="91" xr:uid="{00000000-0005-0000-0000-00005B000000}"/>
    <cellStyle name="Normal 14 2" xfId="237" xr:uid="{00000000-0005-0000-0000-00005B000000}"/>
    <cellStyle name="Normal 14 3" xfId="369" xr:uid="{94C7B544-2BA6-4BE6-846F-D2526FC1F656}"/>
    <cellStyle name="Normal 15" xfId="92" xr:uid="{00000000-0005-0000-0000-00005C000000}"/>
    <cellStyle name="Normal 15 2" xfId="238" xr:uid="{00000000-0005-0000-0000-00005C000000}"/>
    <cellStyle name="Normal 15 3" xfId="370" xr:uid="{B7E3739B-54D4-4784-A189-0D5456C83135}"/>
    <cellStyle name="Normal 16" xfId="93" xr:uid="{00000000-0005-0000-0000-00005D000000}"/>
    <cellStyle name="Normal 17" xfId="94" xr:uid="{00000000-0005-0000-0000-00005E000000}"/>
    <cellStyle name="Normal 17 2" xfId="371" xr:uid="{F8EA2C39-A1F9-4E8E-83F1-21ACCD5920F2}"/>
    <cellStyle name="Normal 18" xfId="95" xr:uid="{00000000-0005-0000-0000-00005F000000}"/>
    <cellStyle name="Normal 18 2" xfId="372" xr:uid="{0C786704-59FA-4354-AE07-9C3892459508}"/>
    <cellStyle name="Normal 19" xfId="96" xr:uid="{00000000-0005-0000-0000-000060000000}"/>
    <cellStyle name="Normal 19 2" xfId="373" xr:uid="{2EC7EBC6-330D-483B-8BE1-31B0F9779D30}"/>
    <cellStyle name="Normal 2" xfId="97" xr:uid="{00000000-0005-0000-0000-000061000000}"/>
    <cellStyle name="Normal 2 10" xfId="482" xr:uid="{32B4A8D8-C24B-409D-9497-AB846F054283}"/>
    <cellStyle name="Normal 2 2" xfId="98" xr:uid="{00000000-0005-0000-0000-000062000000}"/>
    <cellStyle name="Normal 2 2 2" xfId="99" xr:uid="{00000000-0005-0000-0000-000063000000}"/>
    <cellStyle name="Normal 2 2 2 2" xfId="100" xr:uid="{00000000-0005-0000-0000-000064000000}"/>
    <cellStyle name="Normal 2 2 2 2 2" xfId="239" xr:uid="{00000000-0005-0000-0000-000064000000}"/>
    <cellStyle name="Normal 2 2 3" xfId="101" xr:uid="{00000000-0005-0000-0000-000065000000}"/>
    <cellStyle name="Normal 2 2 3 2" xfId="374" xr:uid="{F24205FC-C4F6-4D6F-94F5-48D96C115C3E}"/>
    <cellStyle name="Normal 2 2 4" xfId="375" xr:uid="{76DDA0D1-F53D-4287-BE7F-3060A14FDF55}"/>
    <cellStyle name="Normal 2 3" xfId="102" xr:uid="{00000000-0005-0000-0000-000066000000}"/>
    <cellStyle name="Normal 2 3 2" xfId="376" xr:uid="{64CD4A98-E061-4D34-8FF9-75AF3C83B536}"/>
    <cellStyle name="Normal 2 4" xfId="103" xr:uid="{00000000-0005-0000-0000-000067000000}"/>
    <cellStyle name="Normal 2 4 2" xfId="240" xr:uid="{00000000-0005-0000-0000-000067000000}"/>
    <cellStyle name="Normal 2 4 3" xfId="377" xr:uid="{46814FD7-5499-49C0-9E33-8437660C1D39}"/>
    <cellStyle name="Normal 2 5" xfId="267" xr:uid="{286204D1-6802-467D-AE60-446354091E76}"/>
    <cellStyle name="Normal 20" xfId="104" xr:uid="{00000000-0005-0000-0000-000068000000}"/>
    <cellStyle name="Normal 20 2" xfId="378" xr:uid="{14412EA1-A4B4-4766-95F7-22636572BAAE}"/>
    <cellStyle name="Normal 21" xfId="105" xr:uid="{00000000-0005-0000-0000-000069000000}"/>
    <cellStyle name="Normal 21 2" xfId="379" xr:uid="{1B120E4C-A942-4343-81A8-2A16F9FC0248}"/>
    <cellStyle name="Normal 22" xfId="106" xr:uid="{00000000-0005-0000-0000-00006A000000}"/>
    <cellStyle name="Normal 22 2" xfId="380" xr:uid="{B397C174-6CA1-4D19-8383-D9505990B717}"/>
    <cellStyle name="Normal 22 3" xfId="107" xr:uid="{00000000-0005-0000-0000-00006B000000}"/>
    <cellStyle name="Normal 22 3 2" xfId="241" xr:uid="{00000000-0005-0000-0000-00006B000000}"/>
    <cellStyle name="Normal 23" xfId="108" xr:uid="{00000000-0005-0000-0000-00006C000000}"/>
    <cellStyle name="Normal 24" xfId="109" xr:uid="{00000000-0005-0000-0000-00006D000000}"/>
    <cellStyle name="Normal 24 2" xfId="381" xr:uid="{94EE2AC4-3531-4E16-8397-03AEA8BB3E13}"/>
    <cellStyle name="Normal 25" xfId="110" xr:uid="{00000000-0005-0000-0000-00006E000000}"/>
    <cellStyle name="Normal 25 2" xfId="382" xr:uid="{48C63290-165D-40D7-B110-17DF9BDA9D9D}"/>
    <cellStyle name="Normal 26" xfId="111" xr:uid="{00000000-0005-0000-0000-00006F000000}"/>
    <cellStyle name="Normal 26 2" xfId="383" xr:uid="{00A6BABC-39E3-4759-A511-073E5337BA64}"/>
    <cellStyle name="Normal 27" xfId="112" xr:uid="{00000000-0005-0000-0000-000070000000}"/>
    <cellStyle name="Normal 27 2" xfId="384" xr:uid="{75BF2C5E-853F-4632-BE7A-42AFA532BE50}"/>
    <cellStyle name="Normal 28" xfId="113" xr:uid="{00000000-0005-0000-0000-000071000000}"/>
    <cellStyle name="Normal 28 2" xfId="385" xr:uid="{8C9A95EF-5489-4921-AC04-D007B1C2676E}"/>
    <cellStyle name="Normal 29" xfId="114" xr:uid="{00000000-0005-0000-0000-000072000000}"/>
    <cellStyle name="Normal 29 2" xfId="386" xr:uid="{D4F22BBE-76ED-41D9-8485-8F4AB0623924}"/>
    <cellStyle name="Normal 3" xfId="115" xr:uid="{00000000-0005-0000-0000-000073000000}"/>
    <cellStyle name="Normal 3 2" xfId="116" xr:uid="{00000000-0005-0000-0000-000074000000}"/>
    <cellStyle name="Normal 3 2 2" xfId="117" xr:uid="{00000000-0005-0000-0000-000075000000}"/>
    <cellStyle name="Normal 3 2 2 2" xfId="387" xr:uid="{935CD0A1-8D52-4484-940E-2EB0917AE511}"/>
    <cellStyle name="Normal 3 2 3" xfId="118" xr:uid="{00000000-0005-0000-0000-000076000000}"/>
    <cellStyle name="Normal 3 2 4" xfId="242" xr:uid="{00000000-0005-0000-0000-000074000000}"/>
    <cellStyle name="Normal 3 2 5" xfId="259" xr:uid="{6ED7CE12-25F0-447B-8ADF-CF822DB75145}"/>
    <cellStyle name="Normal 3 2 5 2" xfId="262" xr:uid="{2FC535A0-2CEC-451A-BA81-DBD468D36405}"/>
    <cellStyle name="Normal 3 2 6" xfId="261" xr:uid="{58B82E52-3BFF-4A98-8B26-F592A23E6F44}"/>
    <cellStyle name="Normal 3 2 7" xfId="388" xr:uid="{8E44304F-31F8-4D02-A1FF-077590FC0935}"/>
    <cellStyle name="Normal 3 3" xfId="119" xr:uid="{00000000-0005-0000-0000-000077000000}"/>
    <cellStyle name="Normal 3 3 2" xfId="120" xr:uid="{00000000-0005-0000-0000-000078000000}"/>
    <cellStyle name="Normal 3 3 2 2" xfId="243" xr:uid="{00000000-0005-0000-0000-000078000000}"/>
    <cellStyle name="Normal 3 3 3" xfId="389" xr:uid="{69A8067B-B3CF-4F24-9A75-51EDE1BEFAAA}"/>
    <cellStyle name="Normal 3 3 3 4" xfId="480" xr:uid="{66373909-1C48-4260-A9FD-BD385CA8EF74}"/>
    <cellStyle name="Normal 3 4" xfId="121" xr:uid="{00000000-0005-0000-0000-000079000000}"/>
    <cellStyle name="Normal 3 4 2" xfId="244" xr:uid="{00000000-0005-0000-0000-000079000000}"/>
    <cellStyle name="Normal 3 4 3" xfId="390" xr:uid="{3431B248-42F9-46AB-A98A-CAD7409EE2A5}"/>
    <cellStyle name="Normal 3 5" xfId="391" xr:uid="{D5558242-28E7-450F-A67F-40F0FEE7171E}"/>
    <cellStyle name="Normal 30" xfId="122" xr:uid="{00000000-0005-0000-0000-00007A000000}"/>
    <cellStyle name="Normal 30 2" xfId="392" xr:uid="{37E2F49D-422D-4E7C-8B35-4AA4907268B3}"/>
    <cellStyle name="Normal 31" xfId="123" xr:uid="{00000000-0005-0000-0000-00007B000000}"/>
    <cellStyle name="Normal 31 2" xfId="393" xr:uid="{0AA6BC39-1BF2-451F-BF26-0FA0D917A857}"/>
    <cellStyle name="Normal 32" xfId="124" xr:uid="{00000000-0005-0000-0000-00007C000000}"/>
    <cellStyle name="Normal 32 2" xfId="394" xr:uid="{836D3149-9626-4F62-B14C-4B5544FF143E}"/>
    <cellStyle name="Normal 33" xfId="125" xr:uid="{00000000-0005-0000-0000-00007D000000}"/>
    <cellStyle name="Normal 33 2" xfId="395" xr:uid="{88EF712A-9A55-472F-B981-34F4680FC477}"/>
    <cellStyle name="Normal 34" xfId="126" xr:uid="{00000000-0005-0000-0000-00007E000000}"/>
    <cellStyle name="Normal 34 2" xfId="396" xr:uid="{CB328F46-A2ED-4C15-B291-DE5808A241D7}"/>
    <cellStyle name="Normal 35" xfId="127" xr:uid="{00000000-0005-0000-0000-00007F000000}"/>
    <cellStyle name="Normal 35 2" xfId="397" xr:uid="{062847D9-99C2-4675-90C0-9780F458EA60}"/>
    <cellStyle name="Normal 36" xfId="128" xr:uid="{00000000-0005-0000-0000-000080000000}"/>
    <cellStyle name="Normal 36 2" xfId="398" xr:uid="{447082C3-B9F8-4F6A-880E-1279150B0656}"/>
    <cellStyle name="Normal 37" xfId="129" xr:uid="{00000000-0005-0000-0000-000081000000}"/>
    <cellStyle name="Normal 37 2" xfId="399" xr:uid="{46E3BF0A-F438-4A2A-BC55-51C96821F33B}"/>
    <cellStyle name="Normal 38" xfId="130" xr:uid="{00000000-0005-0000-0000-000082000000}"/>
    <cellStyle name="Normal 38 2" xfId="400" xr:uid="{F571A70D-6F11-472E-9717-8B71538E5448}"/>
    <cellStyle name="Normal 39" xfId="131" xr:uid="{00000000-0005-0000-0000-000083000000}"/>
    <cellStyle name="Normal 39 2" xfId="401" xr:uid="{B22D3255-331F-4DF4-8C4D-BCF91DE082F8}"/>
    <cellStyle name="Normal 4" xfId="132" xr:uid="{00000000-0005-0000-0000-000084000000}"/>
    <cellStyle name="Normal 4 2" xfId="133" xr:uid="{00000000-0005-0000-0000-000085000000}"/>
    <cellStyle name="Normal 4 2 2" xfId="245" xr:uid="{00000000-0005-0000-0000-000085000000}"/>
    <cellStyle name="Normal 4 2 3" xfId="402" xr:uid="{EF3265C6-61F5-453F-B9DA-E505F4B4450E}"/>
    <cellStyle name="Normal 4 3" xfId="134" xr:uid="{00000000-0005-0000-0000-000086000000}"/>
    <cellStyle name="Normal 4 3 2" xfId="403" xr:uid="{38D87C33-30FA-426D-BFFC-3D153CE3CCB3}"/>
    <cellStyle name="Normal 4 4" xfId="404" xr:uid="{418D5DF8-531A-4BE5-A167-3A5FD6B4BBCC}"/>
    <cellStyle name="Normal 4 5" xfId="405" xr:uid="{D5D11D73-7AA1-4ED4-8423-BE0EE0DB6366}"/>
    <cellStyle name="Normal 40" xfId="135" xr:uid="{00000000-0005-0000-0000-000087000000}"/>
    <cellStyle name="Normal 40 2" xfId="406" xr:uid="{C7487C06-322E-4A8B-BC9A-F7A99510F7C3}"/>
    <cellStyle name="Normal 41" xfId="136" xr:uid="{00000000-0005-0000-0000-000088000000}"/>
    <cellStyle name="Normal 41 2" xfId="407" xr:uid="{BECEE69E-5D26-4986-AC4D-590EFFBE25C9}"/>
    <cellStyle name="Normal 42" xfId="137" xr:uid="{00000000-0005-0000-0000-000089000000}"/>
    <cellStyle name="Normal 42 2" xfId="408" xr:uid="{FB222AE2-2557-42A0-9F50-8700FF9B8EA5}"/>
    <cellStyle name="Normal 43" xfId="138" xr:uid="{00000000-0005-0000-0000-00008A000000}"/>
    <cellStyle name="Normal 43 2" xfId="409" xr:uid="{8982F155-0651-498E-B70D-3EA99B21D8E5}"/>
    <cellStyle name="Normal 44" xfId="139" xr:uid="{00000000-0005-0000-0000-00008B000000}"/>
    <cellStyle name="Normal 44 2" xfId="410" xr:uid="{E7FC7600-8891-42DC-8A11-F461F3883D69}"/>
    <cellStyle name="Normal 45" xfId="140" xr:uid="{00000000-0005-0000-0000-00008C000000}"/>
    <cellStyle name="Normal 45 2" xfId="411" xr:uid="{5B5F0720-626F-40B4-A5C7-1BC8F18997E0}"/>
    <cellStyle name="Normal 46" xfId="141" xr:uid="{00000000-0005-0000-0000-00008D000000}"/>
    <cellStyle name="Normal 46 2" xfId="412" xr:uid="{3D609CD1-6A16-4E4E-89BA-6B5DD38565AF}"/>
    <cellStyle name="Normal 47" xfId="142" xr:uid="{00000000-0005-0000-0000-00008E000000}"/>
    <cellStyle name="Normal 47 2" xfId="246" xr:uid="{00000000-0005-0000-0000-00008E000000}"/>
    <cellStyle name="Normal 47 3" xfId="413" xr:uid="{C1A0AAF2-1EEA-4E42-85BF-348AB0BC65CA}"/>
    <cellStyle name="Normal 48" xfId="143" xr:uid="{00000000-0005-0000-0000-00008F000000}"/>
    <cellStyle name="Normal 48 2" xfId="247" xr:uid="{00000000-0005-0000-0000-00008F000000}"/>
    <cellStyle name="Normal 48 3" xfId="414" xr:uid="{4DAC8169-D980-41FC-AE6A-0A74208060C9}"/>
    <cellStyle name="Normal 49" xfId="144" xr:uid="{00000000-0005-0000-0000-000090000000}"/>
    <cellStyle name="Normal 49 2" xfId="248" xr:uid="{00000000-0005-0000-0000-000090000000}"/>
    <cellStyle name="Normal 49 3" xfId="415" xr:uid="{2004A371-F411-4047-83CA-0E6F3EA04487}"/>
    <cellStyle name="Normal 5" xfId="145" xr:uid="{00000000-0005-0000-0000-000091000000}"/>
    <cellStyle name="Normal 5 16" xfId="146" xr:uid="{00000000-0005-0000-0000-000092000000}"/>
    <cellStyle name="Normal 5 2" xfId="147" xr:uid="{00000000-0005-0000-0000-000093000000}"/>
    <cellStyle name="Normal 5 2 2" xfId="249" xr:uid="{00000000-0005-0000-0000-000093000000}"/>
    <cellStyle name="Normal 5 2 3" xfId="416" xr:uid="{C09A732F-A6DD-4684-8E9C-EB0F87065FC3}"/>
    <cellStyle name="Normal 5 3" xfId="417" xr:uid="{C2D8B7E6-0BCB-44EC-895D-6665A4F3B8EF}"/>
    <cellStyle name="Normal 5 4" xfId="418" xr:uid="{89175542-A5B6-4750-80A7-6B185CB6B1FE}"/>
    <cellStyle name="Normal 50" xfId="148" xr:uid="{00000000-0005-0000-0000-000094000000}"/>
    <cellStyle name="Normal 50 2" xfId="250" xr:uid="{00000000-0005-0000-0000-000094000000}"/>
    <cellStyle name="Normal 50 3" xfId="419" xr:uid="{8980A2EC-F7D1-45B8-B635-360571135486}"/>
    <cellStyle name="Normal 51" xfId="149" xr:uid="{00000000-0005-0000-0000-000095000000}"/>
    <cellStyle name="Normal 51 2" xfId="251" xr:uid="{00000000-0005-0000-0000-000095000000}"/>
    <cellStyle name="Normal 52" xfId="150" xr:uid="{00000000-0005-0000-0000-000096000000}"/>
    <cellStyle name="Normal 52 2" xfId="252" xr:uid="{00000000-0005-0000-0000-000096000000}"/>
    <cellStyle name="Normal 53" xfId="151" xr:uid="{00000000-0005-0000-0000-000097000000}"/>
    <cellStyle name="Normal 53 2" xfId="253" xr:uid="{00000000-0005-0000-0000-000097000000}"/>
    <cellStyle name="Normal 54" xfId="263" xr:uid="{10D3E77B-EE10-4990-B72D-D11655F82A0A}"/>
    <cellStyle name="Normal 54 2" xfId="420" xr:uid="{016E3A21-A654-419C-8618-AF90B782235D}"/>
    <cellStyle name="Normal 55" xfId="264" xr:uid="{EC02463B-189E-4C08-9170-F528E06CFFA9}"/>
    <cellStyle name="Normal 56" xfId="266" xr:uid="{67F929CC-1E0C-4B65-B420-0C6DFDEADAE3}"/>
    <cellStyle name="Normal 57" xfId="421" xr:uid="{D99620F9-EAD8-449F-A323-9D8D4C1FB89D}"/>
    <cellStyle name="Normal 58" xfId="478" xr:uid="{3ADA33F5-5BBC-4EB6-BA56-59EED58BE5BE}"/>
    <cellStyle name="Normal 6" xfId="152" xr:uid="{00000000-0005-0000-0000-000098000000}"/>
    <cellStyle name="Normal 6 2" xfId="153" xr:uid="{00000000-0005-0000-0000-000099000000}"/>
    <cellStyle name="Normal 6 2 2" xfId="422" xr:uid="{368A074C-DEFB-4C8C-A89B-574FABCACCEA}"/>
    <cellStyle name="Normal 6 2 2 2" xfId="154" xr:uid="{00000000-0005-0000-0000-00009A000000}"/>
    <cellStyle name="Normal 6 3" xfId="423" xr:uid="{E7476AC2-2E08-479F-B3EA-507BEA5759A4}"/>
    <cellStyle name="Normal 6 4" xfId="424" xr:uid="{F6D3E609-B755-4D9F-8694-269DA378AB52}"/>
    <cellStyle name="Normal 69" xfId="425" xr:uid="{A7072C97-6D9D-4572-A219-32448F8C35A3}"/>
    <cellStyle name="Normal 7" xfId="155" xr:uid="{00000000-0005-0000-0000-00009B000000}"/>
    <cellStyle name="Normal 7 2" xfId="156" xr:uid="{00000000-0005-0000-0000-00009C000000}"/>
    <cellStyle name="Normal 7 2 2" xfId="254" xr:uid="{00000000-0005-0000-0000-00009C000000}"/>
    <cellStyle name="Normal 7 2 3" xfId="426" xr:uid="{0823AFF6-B476-4B51-8710-8456FD358588}"/>
    <cellStyle name="Normal 7 3" xfId="427" xr:uid="{A7E379AD-BB44-432E-ABFD-070DDDD6EE52}"/>
    <cellStyle name="Normal 7 4" xfId="428" xr:uid="{ECBB842F-319A-436A-BFCC-8133A119C394}"/>
    <cellStyle name="Normal 70" xfId="429" xr:uid="{A8D535C8-41FB-4A8B-93DB-5F4BCCA1E712}"/>
    <cellStyle name="Normal 8" xfId="157" xr:uid="{00000000-0005-0000-0000-00009D000000}"/>
    <cellStyle name="Normal 8 2" xfId="430" xr:uid="{67380944-63E9-4033-9EC2-3AB3FC0C7A9C}"/>
    <cellStyle name="Normal 8 3" xfId="431" xr:uid="{2793829F-73C3-4623-A3B2-BEB6C53FC05F}"/>
    <cellStyle name="Normal 8 4" xfId="432" xr:uid="{EAF2DB43-F2FF-4A8D-8606-E819A2E98FB7}"/>
    <cellStyle name="Normal 9" xfId="158" xr:uid="{00000000-0005-0000-0000-00009E000000}"/>
    <cellStyle name="Normal 9 2" xfId="255" xr:uid="{00000000-0005-0000-0000-00009E000000}"/>
    <cellStyle name="Normal 9 2 2" xfId="433" xr:uid="{DBC91632-C271-4866-89B3-9D20FFC60912}"/>
    <cellStyle name="Normal 9 2 4 2" xfId="481" xr:uid="{62E92AFD-D1EA-4E0F-AE72-6C8B0C92954E}"/>
    <cellStyle name="Normal 9 3" xfId="434" xr:uid="{174E973E-5704-47A7-BD67-3F765CF35BFC}"/>
    <cellStyle name="Normal 9 4" xfId="435" xr:uid="{A2E05DBF-EE81-46CE-B5F4-F1C35393A4B1}"/>
    <cellStyle name="Normal 95" xfId="159" xr:uid="{00000000-0005-0000-0000-00009F000000}"/>
    <cellStyle name="Normal_SMK45Q1" xfId="160" xr:uid="{00000000-0005-0000-0000-0000A0000000}"/>
    <cellStyle name="Normal_SMK45Q1 2 2" xfId="258" xr:uid="{A87700AD-F4B1-4000-9B94-D2DC67487788}"/>
    <cellStyle name="Note 2" xfId="436" xr:uid="{A1648388-DFB3-42CF-A430-0A3E4605CBDC}"/>
    <cellStyle name="Number 1" xfId="161" xr:uid="{00000000-0005-0000-0000-0000A2000000}"/>
    <cellStyle name="Number 1 2" xfId="162" xr:uid="{00000000-0005-0000-0000-0000A3000000}"/>
    <cellStyle name="Output 2" xfId="437" xr:uid="{BE206F18-EBA3-4D45-8466-DD54A01F247B}"/>
    <cellStyle name="Percent" xfId="484" builtinId="5"/>
    <cellStyle name="Percent [2]" xfId="163" xr:uid="{00000000-0005-0000-0000-0000A4000000}"/>
    <cellStyle name="Percent [2] 2" xfId="438" xr:uid="{7E7CD041-3DD5-46D4-9A6C-A0889E19F73B}"/>
    <cellStyle name="Percent [2] 3" xfId="439" xr:uid="{576115E3-9341-4A7D-A0DD-50FB26DB63E2}"/>
    <cellStyle name="Percent 10" xfId="479" xr:uid="{6AA83590-8EFD-4E68-80A4-995CC0E36D34}"/>
    <cellStyle name="Percent 2" xfId="164" xr:uid="{00000000-0005-0000-0000-0000A5000000}"/>
    <cellStyle name="Percent 2 2" xfId="165" xr:uid="{00000000-0005-0000-0000-0000A6000000}"/>
    <cellStyle name="Percent 2 2 2" xfId="256" xr:uid="{00000000-0005-0000-0000-0000A6000000}"/>
    <cellStyle name="Percent 2 2 3" xfId="440" xr:uid="{6C5AD295-6DDD-4550-BF6E-1DC544D46C49}"/>
    <cellStyle name="Percent 2 3" xfId="441" xr:uid="{D109E259-5872-4C43-AE8E-1C41F49D1C45}"/>
    <cellStyle name="Percent 3" xfId="166" xr:uid="{00000000-0005-0000-0000-0000A7000000}"/>
    <cellStyle name="Percent 3 2" xfId="167" xr:uid="{00000000-0005-0000-0000-0000A8000000}"/>
    <cellStyle name="Percent 3 3" xfId="442" xr:uid="{69C21A9F-531E-4E23-8F97-256DD91B98C3}"/>
    <cellStyle name="Percent 4" xfId="168" xr:uid="{00000000-0005-0000-0000-0000A9000000}"/>
    <cellStyle name="Percent 4 2" xfId="257" xr:uid="{00000000-0005-0000-0000-0000A9000000}"/>
    <cellStyle name="Percent 4 3" xfId="443" xr:uid="{5EA06BF5-C5F8-4B11-93BC-A35230A7B2E8}"/>
    <cellStyle name="Percent 5" xfId="169" xr:uid="{00000000-0005-0000-0000-0000AA000000}"/>
    <cellStyle name="Percent 5 2" xfId="444" xr:uid="{5D8E4B6A-0F70-4363-A128-743BA28F5F2D}"/>
    <cellStyle name="Percent 6" xfId="445" xr:uid="{3853A550-9355-4A51-AB48-B8CC7CC60B36}"/>
    <cellStyle name="Percent 7" xfId="446" xr:uid="{0EFFB06E-2023-468C-BD0E-5CE999F2C75F}"/>
    <cellStyle name="Percent 8" xfId="447" xr:uid="{6EF6DC33-3ACD-4B78-BD9F-DFDC6D4E4BD5}"/>
    <cellStyle name="Percent 9" xfId="448" xr:uid="{703FD699-9FB5-476C-8A98-41FFA8A9338F}"/>
    <cellStyle name="PSChar" xfId="170" xr:uid="{00000000-0005-0000-0000-0000AB000000}"/>
    <cellStyle name="Quantity" xfId="171" xr:uid="{00000000-0005-0000-0000-0000AC000000}"/>
    <cellStyle name="Quantity 2" xfId="449" xr:uid="{FF40BEE4-FB52-48F2-AFB4-4C8F8DE50B2B}"/>
    <cellStyle name="Quantity 3" xfId="450" xr:uid="{EDDEE07F-35D7-484B-9E98-051F278DD205}"/>
    <cellStyle name="Title 2" xfId="451" xr:uid="{64F6AFA5-8FE9-4421-92F9-8918DE4F26EF}"/>
    <cellStyle name="Total 2" xfId="452" xr:uid="{D038B611-CC65-401A-8811-3CC29F0EEEAA}"/>
    <cellStyle name="Warning Text 2" xfId="453" xr:uid="{00DF5807-087F-4414-A765-AEECE8366FFC}"/>
    <cellStyle name="เครื่องหมายจุลภาค 2" xfId="268" xr:uid="{290EC798-03AB-4B9F-B203-98C0B07EFF6C}"/>
    <cellStyle name="เครื่องหมายจุลภาค 2 2" xfId="454" xr:uid="{26B31F87-7CBC-4C89-AC35-BF65CF34579C}"/>
    <cellStyle name="เครื่องหมายจุลภาค 2 3" xfId="455" xr:uid="{1EBAED10-57A5-4007-AE26-ADB98D36500C}"/>
    <cellStyle name="เครื่องหมายจุลภาค 2 3 2" xfId="456" xr:uid="{C83A35EE-9FA0-48B0-9DD0-E0D9E5495876}"/>
    <cellStyle name="เครื่องหมายจุลภาค 2 4" xfId="457" xr:uid="{A713340E-6D5F-4A09-8BBF-0F9BC9483A3A}"/>
    <cellStyle name="เครื่องหมายจุลภาค 3" xfId="458" xr:uid="{3AB63AC6-318F-4C59-874C-29BA4E51429D}"/>
    <cellStyle name="เครื่องหมายจุลภาค 3 2" xfId="459" xr:uid="{F7F5D0D2-D826-44C6-A335-4EF0ED169ADD}"/>
    <cellStyle name="เครื่องหมายจุลภาค 4" xfId="460" xr:uid="{B0B1475C-20D6-484C-AB20-69D609F37C9D}"/>
    <cellStyle name="เครื่องหมายจุลภาค 5" xfId="461" xr:uid="{40C54816-4F7E-45CA-843C-30BC1CB75FAA}"/>
    <cellStyle name="เครื่องหมายจุลภาค 6" xfId="462" xr:uid="{595437CD-9E74-4B8C-AAE9-105099E75902}"/>
    <cellStyle name="เครื่องหมายจุลภาค_doi_month07_test" xfId="172" xr:uid="{00000000-0005-0000-0000-0000AD000000}"/>
    <cellStyle name="ปกติ 2" xfId="463" xr:uid="{FFF6B0D5-0649-46C1-8363-AD02368E2480}"/>
    <cellStyle name="ปกติ 2 2" xfId="464" xr:uid="{C5F44BA5-280E-4953-A3C5-623776D892B3}"/>
    <cellStyle name="ปกติ 2 3" xfId="465" xr:uid="{256375AC-DCC2-413E-9B08-12743345131C}"/>
    <cellStyle name="ปกติ 3" xfId="466" xr:uid="{DD23DEE2-132B-49C2-AEA3-90BAECC59B46}"/>
    <cellStyle name="ปกติ 3 2" xfId="467" xr:uid="{0223472A-6B0C-4931-8032-52A921AAD32A}"/>
    <cellStyle name="ปกติ 3 3" xfId="468" xr:uid="{0C204E13-2364-4189-8A0D-73F344DD04BD}"/>
    <cellStyle name="ปกติ 3 4" xfId="469" xr:uid="{44BED276-5358-4D64-BDBC-811DC795F6F7}"/>
    <cellStyle name="ปกติ 3 5" xfId="470" xr:uid="{F012A52E-6A99-4710-BF6B-2BA1AFCD1509}"/>
    <cellStyle name="ปกติ 4" xfId="471" xr:uid="{8AC932FB-AAB3-44CB-8E5A-51682BAD2271}"/>
    <cellStyle name="ปกติ 4 2" xfId="472" xr:uid="{CC1A03AC-0E83-4B69-A7F7-DE3512C0DF78}"/>
    <cellStyle name="ปกติ 4 3" xfId="473" xr:uid="{6EAF3CED-5124-4015-ABC8-562D72D6A891}"/>
    <cellStyle name="ปกติ 5" xfId="474" xr:uid="{22B62F95-A83A-49B5-B695-A90DFB27AF69}"/>
    <cellStyle name="ปกติ 5 2" xfId="475" xr:uid="{1A6EBC44-FD97-4CFE-825A-F5E8759B038C}"/>
    <cellStyle name="ปกติ 5 3" xfId="476" xr:uid="{8711E886-02EB-404C-B658-E4E2C1F9597A}"/>
    <cellStyle name="ปกติ 6" xfId="477" xr:uid="{B0A3AE0D-B0BA-4A3B-8B98-405C053666F0}"/>
    <cellStyle name="ปกติ_DOI_2003" xfId="173" xr:uid="{00000000-0005-0000-0000-0000AE000000}"/>
  </cellStyles>
  <dxfs count="0"/>
  <tableStyles count="0" defaultTableStyle="TableStyleMedium9" defaultPivotStyle="PivotStyleLight16"/>
  <colors>
    <mruColors>
      <color rgb="FFFFCCFF"/>
      <color rgb="FF66FFFF"/>
      <color rgb="FFB1F9C2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wcapac-my.sharepoint.com/personal/waruntorn_suwanratsamee_pwc_com/Documents/Desktop/Dhipaya/FY%202024/Q3%202024/Final%20final%20FS/Soft%20file/Dhipaya%20Insurance%20Q3%20Sep67_T2.xls" TargetMode="External"/><Relationship Id="rId1" Type="http://schemas.openxmlformats.org/officeDocument/2006/relationships/externalLinkPath" Target="/personal/waruntorn_suwanratsamee_pwc_com/Documents/Desktop/Dhipaya/FY%202024/Q3%202024/Final%20final%20FS/Soft%20file/Dhipaya%20Insurance%20Q3%20Sep67_T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 2-4"/>
      <sheetName val="PL 5-6 (3month)"/>
      <sheetName val="PL 7-8 (9month)"/>
      <sheetName val="EQ 9"/>
      <sheetName val="CF 10-11"/>
    </sheetNames>
    <sheetDataSet>
      <sheetData sheetId="0"/>
      <sheetData sheetId="1"/>
      <sheetData sheetId="2"/>
      <sheetData sheetId="3">
        <row r="37">
          <cell r="A37" t="str">
            <v>หมายเหตุประกอบข้อมูลทางการเงินเป็นส่วนหนึ่งของข้อมูลทางการเงินระหว่างกาลนี้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4CADE-D6FF-4393-BD8A-BFEE9B5954D0}">
  <dimension ref="A1:N152"/>
  <sheetViews>
    <sheetView topLeftCell="A57" zoomScale="85" zoomScaleNormal="85" zoomScalePageLayoutView="115" workbookViewId="0">
      <selection activeCell="L71" sqref="L71"/>
    </sheetView>
  </sheetViews>
  <sheetFormatPr defaultColWidth="9.125" defaultRowHeight="20.85" customHeight="1"/>
  <cols>
    <col min="1" max="2" width="1.375" style="195" customWidth="1"/>
    <col min="3" max="3" width="38" style="146" customWidth="1"/>
    <col min="4" max="4" width="8.875" style="193" customWidth="1"/>
    <col min="5" max="5" width="0.875" style="193" customWidth="1"/>
    <col min="6" max="6" width="16.75" style="158" customWidth="1"/>
    <col min="7" max="7" width="0.875" style="104" customWidth="1"/>
    <col min="8" max="8" width="16.375" style="158" customWidth="1"/>
    <col min="9" max="9" width="0.875" style="11" customWidth="1"/>
    <col min="10" max="10" width="15.75" style="11" bestFit="1" customWidth="1"/>
    <col min="11" max="11" width="0.875" style="193" customWidth="1"/>
    <col min="12" max="12" width="16.75" style="158" customWidth="1"/>
    <col min="13" max="13" width="0.875" style="104" customWidth="1"/>
    <col min="14" max="14" width="14.375" style="158" bestFit="1" customWidth="1"/>
    <col min="15" max="16384" width="9.125" style="11"/>
  </cols>
  <sheetData>
    <row r="1" spans="1:14" ht="21.75" customHeight="1">
      <c r="A1" s="223" t="s">
        <v>126</v>
      </c>
      <c r="B1" s="223"/>
      <c r="C1" s="223"/>
      <c r="D1" s="223"/>
      <c r="E1" s="223"/>
      <c r="F1" s="223"/>
      <c r="G1" s="223"/>
      <c r="H1" s="223"/>
      <c r="K1" s="11"/>
      <c r="L1" s="11"/>
      <c r="M1" s="11"/>
      <c r="N1" s="11"/>
    </row>
    <row r="2" spans="1:14" ht="21.75" customHeight="1">
      <c r="A2" s="137" t="s">
        <v>0</v>
      </c>
      <c r="B2" s="137"/>
      <c r="C2" s="98"/>
      <c r="D2" s="163"/>
      <c r="E2" s="163"/>
      <c r="F2" s="98"/>
      <c r="G2" s="98"/>
      <c r="H2" s="98"/>
      <c r="K2" s="163"/>
      <c r="L2" s="98"/>
      <c r="M2" s="98"/>
      <c r="N2" s="98"/>
    </row>
    <row r="3" spans="1:14" ht="21.75" customHeight="1">
      <c r="A3" s="138" t="s">
        <v>1</v>
      </c>
      <c r="B3" s="138"/>
      <c r="C3" s="139"/>
      <c r="D3" s="97"/>
      <c r="E3" s="97"/>
      <c r="F3" s="139"/>
      <c r="G3" s="139"/>
      <c r="H3" s="139"/>
      <c r="I3" s="12"/>
      <c r="J3" s="12"/>
      <c r="K3" s="97"/>
      <c r="L3" s="139"/>
      <c r="M3" s="139"/>
      <c r="N3" s="139"/>
    </row>
    <row r="4" spans="1:14" ht="21.75" customHeight="1">
      <c r="A4" s="137"/>
      <c r="B4" s="137"/>
      <c r="C4" s="98"/>
      <c r="D4" s="163"/>
      <c r="E4" s="163"/>
      <c r="F4" s="98"/>
      <c r="G4" s="98"/>
      <c r="H4" s="98"/>
      <c r="K4" s="163"/>
      <c r="L4" s="98"/>
      <c r="M4" s="98"/>
      <c r="N4" s="98"/>
    </row>
    <row r="5" spans="1:14" ht="21.75" customHeight="1">
      <c r="A5" s="137"/>
      <c r="B5" s="137"/>
      <c r="C5" s="98"/>
      <c r="D5" s="163"/>
      <c r="E5" s="163"/>
      <c r="F5" s="222" t="s">
        <v>156</v>
      </c>
      <c r="G5" s="222"/>
      <c r="H5" s="222"/>
      <c r="I5" s="222"/>
      <c r="J5" s="222"/>
      <c r="K5" s="163"/>
      <c r="L5" s="222" t="s">
        <v>157</v>
      </c>
      <c r="M5" s="222"/>
      <c r="N5" s="222"/>
    </row>
    <row r="6" spans="1:14" ht="21.75" customHeight="1">
      <c r="A6" s="137"/>
      <c r="B6" s="137"/>
      <c r="C6" s="98"/>
      <c r="D6" s="163"/>
      <c r="E6" s="163"/>
      <c r="F6" s="163"/>
      <c r="G6" s="163"/>
      <c r="H6" s="101" t="s">
        <v>2</v>
      </c>
      <c r="I6" s="163"/>
      <c r="J6" s="101" t="s">
        <v>2</v>
      </c>
      <c r="K6" s="163"/>
      <c r="L6" s="163"/>
      <c r="M6" s="163"/>
      <c r="N6" s="101"/>
    </row>
    <row r="7" spans="1:14" s="179" customFormat="1" ht="21.75" customHeight="1">
      <c r="A7" s="178"/>
      <c r="B7" s="178"/>
      <c r="C7" s="101"/>
      <c r="D7" s="101"/>
      <c r="E7" s="101"/>
      <c r="F7" s="101" t="s">
        <v>3</v>
      </c>
      <c r="G7" s="101"/>
      <c r="H7" s="101" t="s">
        <v>197</v>
      </c>
      <c r="J7" s="101" t="s">
        <v>197</v>
      </c>
      <c r="K7" s="101"/>
      <c r="L7" s="101" t="s">
        <v>3</v>
      </c>
      <c r="M7" s="101"/>
      <c r="N7" s="101" t="s">
        <v>197</v>
      </c>
    </row>
    <row r="8" spans="1:14" s="184" customFormat="1" ht="21.75" customHeight="1">
      <c r="A8" s="180"/>
      <c r="B8" s="180"/>
      <c r="C8" s="181"/>
      <c r="D8" s="182"/>
      <c r="E8" s="182"/>
      <c r="F8" s="183" t="s">
        <v>4</v>
      </c>
      <c r="G8" s="181"/>
      <c r="H8" s="183" t="s">
        <v>164</v>
      </c>
      <c r="J8" s="183" t="s">
        <v>5</v>
      </c>
      <c r="K8" s="182"/>
      <c r="L8" s="183" t="s">
        <v>4</v>
      </c>
      <c r="M8" s="181"/>
      <c r="N8" s="183" t="s">
        <v>164</v>
      </c>
    </row>
    <row r="9" spans="1:14" s="184" customFormat="1" ht="21.75" customHeight="1">
      <c r="A9" s="180"/>
      <c r="B9" s="180"/>
      <c r="C9" s="181"/>
      <c r="D9" s="182"/>
      <c r="E9" s="182"/>
      <c r="F9" s="185" t="s">
        <v>6</v>
      </c>
      <c r="H9" s="185" t="s">
        <v>7</v>
      </c>
      <c r="J9" s="185" t="s">
        <v>7</v>
      </c>
      <c r="K9" s="182"/>
      <c r="L9" s="185" t="s">
        <v>6</v>
      </c>
      <c r="N9" s="185" t="s">
        <v>7</v>
      </c>
    </row>
    <row r="10" spans="1:14" s="184" customFormat="1" ht="21.75" customHeight="1">
      <c r="A10" s="186"/>
      <c r="B10" s="186"/>
      <c r="C10" s="187"/>
      <c r="D10" s="188" t="s">
        <v>8</v>
      </c>
      <c r="E10" s="189"/>
      <c r="F10" s="190" t="s">
        <v>9</v>
      </c>
      <c r="G10" s="181"/>
      <c r="H10" s="190" t="s">
        <v>9</v>
      </c>
      <c r="J10" s="190" t="s">
        <v>9</v>
      </c>
      <c r="K10" s="189"/>
      <c r="L10" s="190" t="s">
        <v>9</v>
      </c>
      <c r="M10" s="181"/>
      <c r="N10" s="190" t="s">
        <v>9</v>
      </c>
    </row>
    <row r="11" spans="1:14" ht="8.1" customHeight="1">
      <c r="A11" s="191"/>
      <c r="B11" s="191"/>
      <c r="C11" s="13"/>
      <c r="D11" s="163"/>
      <c r="E11" s="163"/>
      <c r="F11" s="14"/>
      <c r="G11" s="163"/>
      <c r="H11" s="14"/>
      <c r="K11" s="163"/>
      <c r="L11" s="14"/>
      <c r="M11" s="163"/>
      <c r="N11" s="14"/>
    </row>
    <row r="12" spans="1:14" ht="21.75" customHeight="1">
      <c r="A12" s="191" t="s">
        <v>10</v>
      </c>
      <c r="B12" s="191"/>
      <c r="C12" s="192"/>
      <c r="F12" s="194"/>
      <c r="H12" s="194"/>
      <c r="L12" s="194"/>
      <c r="N12" s="194"/>
    </row>
    <row r="13" spans="1:14" ht="8.1" customHeight="1">
      <c r="F13" s="194"/>
      <c r="H13" s="194"/>
      <c r="L13" s="194"/>
      <c r="N13" s="194"/>
    </row>
    <row r="14" spans="1:14" ht="21.75" customHeight="1">
      <c r="A14" s="195" t="s">
        <v>139</v>
      </c>
      <c r="D14" s="193" t="s">
        <v>165</v>
      </c>
      <c r="F14" s="158">
        <v>1579032167</v>
      </c>
      <c r="H14" s="158">
        <v>1781041573</v>
      </c>
      <c r="J14" s="158">
        <v>2607629149</v>
      </c>
      <c r="L14" s="4">
        <v>55411168</v>
      </c>
      <c r="N14" s="4">
        <v>50878713</v>
      </c>
    </row>
    <row r="15" spans="1:14" ht="21.75" customHeight="1">
      <c r="A15" s="195" t="s">
        <v>140</v>
      </c>
      <c r="F15" s="158">
        <v>167692058</v>
      </c>
      <c r="H15" s="158">
        <v>43895246</v>
      </c>
      <c r="J15" s="158">
        <v>44976973</v>
      </c>
      <c r="L15" s="4">
        <v>688616965</v>
      </c>
      <c r="N15" s="4">
        <v>5292230</v>
      </c>
    </row>
    <row r="16" spans="1:14" ht="21.75" customHeight="1">
      <c r="A16" s="195" t="s">
        <v>161</v>
      </c>
      <c r="D16" s="193" t="s">
        <v>182</v>
      </c>
      <c r="F16" s="158">
        <v>0</v>
      </c>
      <c r="H16" s="158">
        <v>0</v>
      </c>
      <c r="J16" s="158">
        <v>0</v>
      </c>
      <c r="L16" s="158">
        <v>0</v>
      </c>
      <c r="N16" s="158">
        <v>0</v>
      </c>
    </row>
    <row r="17" spans="1:14" ht="21.75" customHeight="1">
      <c r="A17" s="195" t="s">
        <v>11</v>
      </c>
      <c r="D17" s="193" t="s">
        <v>183</v>
      </c>
      <c r="F17" s="158">
        <v>13000256300</v>
      </c>
      <c r="H17" s="158">
        <v>12719719144</v>
      </c>
      <c r="J17" s="158">
        <v>13752843204</v>
      </c>
      <c r="L17" s="158">
        <v>0</v>
      </c>
      <c r="N17" s="158">
        <v>0</v>
      </c>
    </row>
    <row r="18" spans="1:14" ht="21.75" customHeight="1">
      <c r="A18" s="195" t="s">
        <v>127</v>
      </c>
      <c r="D18" s="193" t="s">
        <v>166</v>
      </c>
      <c r="F18" s="158">
        <v>9433238</v>
      </c>
      <c r="H18" s="158">
        <v>11417098</v>
      </c>
      <c r="J18" s="158">
        <v>3934059</v>
      </c>
      <c r="L18" s="158">
        <v>49826049</v>
      </c>
      <c r="N18" s="158">
        <v>95124493</v>
      </c>
    </row>
    <row r="19" spans="1:14" ht="21.75" customHeight="1">
      <c r="A19" s="195" t="s">
        <v>12</v>
      </c>
      <c r="C19" s="195"/>
      <c r="J19" s="197"/>
    </row>
    <row r="20" spans="1:14" ht="21.75" customHeight="1">
      <c r="B20" s="195" t="s">
        <v>158</v>
      </c>
      <c r="C20" s="195"/>
      <c r="D20" s="193" t="s">
        <v>184</v>
      </c>
      <c r="F20" s="158">
        <v>7193174553</v>
      </c>
      <c r="H20" s="158">
        <v>7769118411</v>
      </c>
      <c r="J20" s="198">
        <v>7400649560</v>
      </c>
      <c r="L20" s="158">
        <v>0</v>
      </c>
      <c r="N20" s="158">
        <v>0</v>
      </c>
    </row>
    <row r="21" spans="1:14" ht="21.75" customHeight="1">
      <c r="B21" s="195" t="s">
        <v>159</v>
      </c>
      <c r="C21" s="195"/>
      <c r="D21" s="193" t="s">
        <v>185</v>
      </c>
      <c r="F21" s="158">
        <v>7691091133</v>
      </c>
      <c r="H21" s="158">
        <v>7445630017</v>
      </c>
      <c r="J21" s="11">
        <v>7641116394</v>
      </c>
      <c r="L21" s="158">
        <v>0</v>
      </c>
      <c r="N21" s="158">
        <v>0</v>
      </c>
    </row>
    <row r="22" spans="1:14" ht="21.75" customHeight="1">
      <c r="B22" s="195" t="s">
        <v>128</v>
      </c>
      <c r="C22" s="195"/>
      <c r="D22" s="193" t="s">
        <v>167</v>
      </c>
      <c r="F22" s="158">
        <v>372588119</v>
      </c>
      <c r="H22" s="158">
        <v>359985523</v>
      </c>
      <c r="J22" s="196">
        <v>319814413</v>
      </c>
      <c r="L22" s="158">
        <v>0</v>
      </c>
      <c r="N22" s="158">
        <v>0</v>
      </c>
    </row>
    <row r="23" spans="1:14" ht="21.75" customHeight="1">
      <c r="B23" s="195" t="s">
        <v>129</v>
      </c>
      <c r="C23" s="195"/>
      <c r="D23" s="193" t="s">
        <v>168</v>
      </c>
      <c r="F23" s="158">
        <v>0</v>
      </c>
      <c r="H23" s="158">
        <v>0</v>
      </c>
      <c r="J23" s="158">
        <v>0</v>
      </c>
      <c r="L23" s="4">
        <v>9889387350</v>
      </c>
      <c r="N23" s="4">
        <v>9889387350</v>
      </c>
    </row>
    <row r="24" spans="1:14" ht="21.75" customHeight="1">
      <c r="A24" s="166" t="s">
        <v>13</v>
      </c>
      <c r="C24" s="166"/>
      <c r="D24" s="193" t="s">
        <v>169</v>
      </c>
      <c r="F24" s="4">
        <v>153317279</v>
      </c>
      <c r="H24" s="158">
        <v>149875464</v>
      </c>
      <c r="J24" s="4">
        <v>151863901</v>
      </c>
      <c r="L24" s="158">
        <v>0</v>
      </c>
      <c r="N24" s="158">
        <v>0</v>
      </c>
    </row>
    <row r="25" spans="1:14" ht="21.75" customHeight="1">
      <c r="A25" s="195" t="s">
        <v>14</v>
      </c>
      <c r="C25" s="195"/>
      <c r="D25" s="193" t="s">
        <v>170</v>
      </c>
      <c r="F25" s="4">
        <v>1400704295</v>
      </c>
      <c r="H25" s="23">
        <v>1408852755</v>
      </c>
      <c r="J25" s="4">
        <v>1471649077</v>
      </c>
      <c r="L25" s="4">
        <v>21941234</v>
      </c>
      <c r="N25" s="4">
        <v>22634825</v>
      </c>
    </row>
    <row r="26" spans="1:14" ht="21.75" customHeight="1">
      <c r="A26" s="195" t="s">
        <v>130</v>
      </c>
      <c r="C26" s="195"/>
      <c r="F26" s="4">
        <v>248455379</v>
      </c>
      <c r="H26" s="23">
        <v>248455379</v>
      </c>
      <c r="J26" s="4">
        <v>248455379</v>
      </c>
      <c r="L26" s="4">
        <v>0</v>
      </c>
      <c r="N26" s="4">
        <v>0</v>
      </c>
    </row>
    <row r="27" spans="1:14" ht="21.75" customHeight="1">
      <c r="A27" s="195" t="s">
        <v>15</v>
      </c>
      <c r="C27" s="195"/>
      <c r="D27" s="193" t="s">
        <v>171</v>
      </c>
      <c r="F27" s="4">
        <v>95792377</v>
      </c>
      <c r="H27" s="23">
        <v>96917767</v>
      </c>
      <c r="J27" s="4">
        <v>79580765</v>
      </c>
      <c r="L27" s="4">
        <v>631180</v>
      </c>
      <c r="N27" s="4">
        <v>672644</v>
      </c>
    </row>
    <row r="28" spans="1:14" ht="21.75" customHeight="1">
      <c r="A28" s="166" t="s">
        <v>16</v>
      </c>
      <c r="B28" s="166"/>
      <c r="C28" s="166"/>
      <c r="F28" s="4">
        <v>30550293</v>
      </c>
      <c r="H28" s="23">
        <v>181826142</v>
      </c>
      <c r="J28" s="4">
        <v>49335645</v>
      </c>
      <c r="L28" s="4">
        <v>2916246</v>
      </c>
      <c r="N28" s="4">
        <v>447147</v>
      </c>
    </row>
    <row r="29" spans="1:14" ht="21.75" customHeight="1">
      <c r="A29" s="166" t="s">
        <v>17</v>
      </c>
      <c r="B29" s="166"/>
      <c r="C29" s="166"/>
      <c r="D29" s="199" t="s">
        <v>186</v>
      </c>
      <c r="F29" s="4">
        <v>1915087648</v>
      </c>
      <c r="H29" s="23">
        <v>1687370032</v>
      </c>
      <c r="J29" s="4">
        <v>1735156832</v>
      </c>
      <c r="K29" s="199"/>
      <c r="L29" s="158">
        <v>0</v>
      </c>
      <c r="N29" s="158">
        <v>0</v>
      </c>
    </row>
    <row r="30" spans="1:14" ht="21.75" customHeight="1">
      <c r="A30" s="166" t="s">
        <v>131</v>
      </c>
      <c r="B30" s="166"/>
      <c r="C30" s="166"/>
      <c r="D30" s="199" t="s">
        <v>207</v>
      </c>
      <c r="F30" s="158">
        <v>0</v>
      </c>
      <c r="H30" s="158">
        <v>0</v>
      </c>
      <c r="J30" s="158">
        <v>0</v>
      </c>
      <c r="K30" s="199"/>
      <c r="L30" s="4">
        <v>213500000</v>
      </c>
      <c r="N30" s="4">
        <v>213500000</v>
      </c>
    </row>
    <row r="31" spans="1:14" ht="21.75" customHeight="1">
      <c r="A31" s="166" t="s">
        <v>18</v>
      </c>
      <c r="B31" s="166"/>
      <c r="C31" s="166"/>
      <c r="D31" s="193" t="s">
        <v>187</v>
      </c>
      <c r="F31" s="5">
        <v>1361135991</v>
      </c>
      <c r="H31" s="153">
        <v>1279485684</v>
      </c>
      <c r="J31" s="5">
        <v>1076889368</v>
      </c>
      <c r="L31" s="5">
        <v>30032208</v>
      </c>
      <c r="N31" s="5">
        <v>29052187</v>
      </c>
    </row>
    <row r="32" spans="1:14" ht="8.1" customHeight="1">
      <c r="F32" s="194"/>
      <c r="H32" s="194"/>
      <c r="J32" s="194"/>
      <c r="L32" s="194"/>
      <c r="N32" s="194"/>
    </row>
    <row r="33" spans="1:14" ht="21.75" customHeight="1" thickBot="1">
      <c r="A33" s="137" t="s">
        <v>19</v>
      </c>
      <c r="B33" s="137"/>
      <c r="C33" s="150"/>
      <c r="D33" s="200"/>
      <c r="E33" s="200"/>
      <c r="F33" s="6">
        <f>SUM(F14:F31)</f>
        <v>35218310830</v>
      </c>
      <c r="H33" s="6">
        <f>SUM(H14:H31)</f>
        <v>35183590235</v>
      </c>
      <c r="J33" s="6">
        <f>SUM(J14:J31)</f>
        <v>36583894719</v>
      </c>
      <c r="K33" s="200"/>
      <c r="L33" s="6">
        <f>SUM(L14:L31)</f>
        <v>10952262400</v>
      </c>
      <c r="N33" s="6">
        <f>SUM(N14:N31)</f>
        <v>10306989589</v>
      </c>
    </row>
    <row r="34" spans="1:14" ht="21.75" customHeight="1" thickTop="1"/>
    <row r="35" spans="1:14" ht="21.75" customHeight="1"/>
    <row r="36" spans="1:14" ht="21.75" customHeight="1"/>
    <row r="37" spans="1:14" ht="21.75" customHeight="1"/>
    <row r="38" spans="1:14" ht="21.75" customHeight="1"/>
    <row r="39" spans="1:14" ht="21.75" customHeight="1"/>
    <row r="40" spans="1:14" ht="21.75" customHeight="1"/>
    <row r="41" spans="1:14" ht="21.75" customHeight="1"/>
    <row r="42" spans="1:14" ht="21.75" customHeight="1"/>
    <row r="43" spans="1:14" ht="21.75" customHeight="1"/>
    <row r="44" spans="1:14" ht="21.75" customHeight="1"/>
    <row r="45" spans="1:14" ht="21.75" customHeight="1"/>
    <row r="46" spans="1:14" ht="21.75" customHeight="1"/>
    <row r="47" spans="1:14" ht="21.75" customHeight="1"/>
    <row r="48" spans="1:14" ht="21.75" customHeight="1"/>
    <row r="49" spans="1:14" ht="12" customHeight="1"/>
    <row r="50" spans="1:14" ht="21.9" customHeight="1">
      <c r="A50" s="159" t="s">
        <v>20</v>
      </c>
      <c r="B50" s="201"/>
      <c r="C50" s="202"/>
      <c r="D50" s="203"/>
      <c r="E50" s="203"/>
      <c r="F50" s="153"/>
      <c r="G50" s="140"/>
      <c r="H50" s="153"/>
      <c r="I50" s="12"/>
      <c r="J50" s="12"/>
      <c r="K50" s="203"/>
      <c r="L50" s="153"/>
      <c r="M50" s="140"/>
      <c r="N50" s="153"/>
    </row>
    <row r="51" spans="1:14" ht="21.75" customHeight="1">
      <c r="A51" s="223" t="str">
        <f>A1</f>
        <v>บริษัท ทิพย กรุ๊ป โฮลดิ้งส์ จำกัด (มหาชน)</v>
      </c>
      <c r="B51" s="223"/>
      <c r="C51" s="223"/>
      <c r="D51" s="223"/>
      <c r="E51" s="223"/>
      <c r="F51" s="223"/>
      <c r="G51" s="223"/>
      <c r="H51" s="223"/>
      <c r="K51" s="11"/>
      <c r="L51" s="11"/>
      <c r="M51" s="11"/>
      <c r="N51" s="11"/>
    </row>
    <row r="52" spans="1:14" ht="21.75" customHeight="1">
      <c r="A52" s="137" t="s">
        <v>21</v>
      </c>
      <c r="B52" s="137"/>
      <c r="C52" s="98"/>
      <c r="D52" s="163"/>
      <c r="E52" s="163"/>
      <c r="F52" s="98"/>
      <c r="G52" s="98"/>
      <c r="H52" s="98"/>
      <c r="K52" s="163"/>
      <c r="L52" s="98"/>
      <c r="M52" s="98"/>
      <c r="N52" s="98"/>
    </row>
    <row r="53" spans="1:14" ht="21.75" customHeight="1">
      <c r="A53" s="138" t="str">
        <f>+A3</f>
        <v>ณ วันที่ 31 มีนาคม พ.ศ. 2568</v>
      </c>
      <c r="B53" s="138"/>
      <c r="C53" s="139"/>
      <c r="D53" s="97"/>
      <c r="E53" s="97"/>
      <c r="F53" s="139"/>
      <c r="G53" s="139"/>
      <c r="H53" s="139"/>
      <c r="I53" s="12"/>
      <c r="J53" s="12"/>
      <c r="K53" s="97"/>
      <c r="L53" s="139"/>
      <c r="M53" s="139"/>
      <c r="N53" s="139"/>
    </row>
    <row r="54" spans="1:14" ht="21.75" customHeight="1">
      <c r="A54" s="137"/>
      <c r="B54" s="137"/>
      <c r="C54" s="98"/>
      <c r="D54" s="163"/>
      <c r="E54" s="163"/>
      <c r="F54" s="98"/>
      <c r="G54" s="98"/>
      <c r="H54" s="98"/>
      <c r="K54" s="163"/>
      <c r="L54" s="98"/>
      <c r="M54" s="98"/>
      <c r="N54" s="98"/>
    </row>
    <row r="55" spans="1:14" ht="21.75" customHeight="1">
      <c r="A55" s="137"/>
      <c r="B55" s="137"/>
      <c r="C55" s="98"/>
      <c r="D55" s="163"/>
      <c r="E55" s="163"/>
      <c r="F55" s="222" t="s">
        <v>156</v>
      </c>
      <c r="G55" s="222"/>
      <c r="H55" s="222"/>
      <c r="I55" s="222"/>
      <c r="J55" s="222"/>
      <c r="K55" s="163"/>
      <c r="L55" s="222" t="s">
        <v>157</v>
      </c>
      <c r="M55" s="222"/>
      <c r="N55" s="222"/>
    </row>
    <row r="56" spans="1:14" ht="21.75" customHeight="1">
      <c r="A56" s="137"/>
      <c r="B56" s="137"/>
      <c r="C56" s="98"/>
      <c r="D56" s="163"/>
      <c r="E56" s="163"/>
      <c r="F56" s="163"/>
      <c r="G56" s="163"/>
      <c r="H56" s="101" t="s">
        <v>2</v>
      </c>
      <c r="I56" s="163"/>
      <c r="J56" s="101" t="s">
        <v>2</v>
      </c>
      <c r="K56" s="163"/>
      <c r="L56" s="163"/>
      <c r="M56" s="163"/>
      <c r="N56" s="101" t="s">
        <v>2</v>
      </c>
    </row>
    <row r="57" spans="1:14" s="179" customFormat="1" ht="21.75" customHeight="1">
      <c r="A57" s="178"/>
      <c r="B57" s="178"/>
      <c r="C57" s="101"/>
      <c r="D57" s="101"/>
      <c r="E57" s="101"/>
      <c r="F57" s="101" t="s">
        <v>3</v>
      </c>
      <c r="G57" s="101"/>
      <c r="H57" s="101" t="s">
        <v>197</v>
      </c>
      <c r="J57" s="101" t="s">
        <v>197</v>
      </c>
      <c r="K57" s="101"/>
      <c r="L57" s="101" t="s">
        <v>3</v>
      </c>
      <c r="M57" s="101"/>
      <c r="N57" s="101" t="s">
        <v>197</v>
      </c>
    </row>
    <row r="58" spans="1:14" s="184" customFormat="1" ht="21.75" customHeight="1">
      <c r="A58" s="180"/>
      <c r="B58" s="180"/>
      <c r="C58" s="181"/>
      <c r="D58" s="182"/>
      <c r="E58" s="182"/>
      <c r="F58" s="183" t="s">
        <v>4</v>
      </c>
      <c r="G58" s="181"/>
      <c r="H58" s="183" t="s">
        <v>164</v>
      </c>
      <c r="J58" s="183" t="s">
        <v>5</v>
      </c>
      <c r="K58" s="182"/>
      <c r="L58" s="183" t="s">
        <v>4</v>
      </c>
      <c r="M58" s="181"/>
      <c r="N58" s="183" t="s">
        <v>164</v>
      </c>
    </row>
    <row r="59" spans="1:14" s="184" customFormat="1" ht="21.75" customHeight="1">
      <c r="A59" s="180"/>
      <c r="B59" s="180"/>
      <c r="C59" s="181"/>
      <c r="D59" s="182"/>
      <c r="E59" s="182"/>
      <c r="F59" s="185" t="s">
        <v>6</v>
      </c>
      <c r="H59" s="185" t="s">
        <v>7</v>
      </c>
      <c r="J59" s="185" t="s">
        <v>7</v>
      </c>
      <c r="K59" s="182"/>
      <c r="L59" s="185" t="s">
        <v>6</v>
      </c>
      <c r="N59" s="185" t="s">
        <v>7</v>
      </c>
    </row>
    <row r="60" spans="1:14" s="184" customFormat="1" ht="21.75" customHeight="1">
      <c r="A60" s="186"/>
      <c r="B60" s="186"/>
      <c r="C60" s="187"/>
      <c r="D60" s="188" t="s">
        <v>8</v>
      </c>
      <c r="E60" s="189"/>
      <c r="F60" s="190" t="s">
        <v>9</v>
      </c>
      <c r="G60" s="181"/>
      <c r="H60" s="190" t="s">
        <v>9</v>
      </c>
      <c r="J60" s="190" t="s">
        <v>9</v>
      </c>
      <c r="K60" s="189"/>
      <c r="L60" s="190" t="s">
        <v>9</v>
      </c>
      <c r="M60" s="181"/>
      <c r="N60" s="190" t="s">
        <v>9</v>
      </c>
    </row>
    <row r="61" spans="1:14" ht="8.1" customHeight="1">
      <c r="A61" s="191"/>
      <c r="B61" s="191"/>
      <c r="C61" s="13"/>
      <c r="D61" s="163"/>
      <c r="E61" s="163"/>
      <c r="F61" s="14"/>
      <c r="G61" s="163"/>
      <c r="H61" s="14"/>
      <c r="K61" s="163"/>
      <c r="L61" s="14"/>
      <c r="M61" s="163"/>
      <c r="N61" s="14"/>
    </row>
    <row r="62" spans="1:14" ht="21.75" customHeight="1">
      <c r="A62" s="191" t="s">
        <v>22</v>
      </c>
      <c r="B62" s="191"/>
      <c r="C62" s="13"/>
    </row>
    <row r="63" spans="1:14" ht="8.1" customHeight="1">
      <c r="A63" s="204"/>
      <c r="B63" s="204"/>
      <c r="C63" s="205"/>
      <c r="F63" s="14"/>
      <c r="H63" s="14"/>
      <c r="L63" s="14"/>
      <c r="N63" s="14"/>
    </row>
    <row r="64" spans="1:14" ht="21.75" customHeight="1">
      <c r="A64" s="191" t="s">
        <v>23</v>
      </c>
      <c r="B64" s="191"/>
      <c r="C64" s="13"/>
    </row>
    <row r="65" spans="1:14" ht="8.1" customHeight="1">
      <c r="A65" s="204"/>
      <c r="B65" s="204"/>
      <c r="C65" s="15"/>
    </row>
    <row r="66" spans="1:14" ht="21.75" customHeight="1">
      <c r="A66" s="204" t="s">
        <v>24</v>
      </c>
      <c r="B66" s="204"/>
      <c r="C66" s="15"/>
      <c r="D66" s="193" t="s">
        <v>182</v>
      </c>
      <c r="F66" s="4">
        <v>24129183295</v>
      </c>
      <c r="H66" s="23">
        <v>23930442292</v>
      </c>
      <c r="J66" s="4">
        <v>25797368040</v>
      </c>
      <c r="L66" s="4">
        <v>0</v>
      </c>
      <c r="N66" s="4" t="s">
        <v>216</v>
      </c>
    </row>
    <row r="67" spans="1:14" ht="21.75" customHeight="1">
      <c r="A67" s="204" t="s">
        <v>25</v>
      </c>
      <c r="B67" s="204"/>
      <c r="C67" s="15"/>
      <c r="D67" s="193" t="s">
        <v>183</v>
      </c>
      <c r="F67" s="4">
        <v>3498523</v>
      </c>
      <c r="H67" s="23">
        <v>2295</v>
      </c>
      <c r="J67" s="4">
        <v>4079100</v>
      </c>
      <c r="L67" s="4">
        <v>0</v>
      </c>
      <c r="N67" s="4" t="s">
        <v>216</v>
      </c>
    </row>
    <row r="68" spans="1:14" ht="21.75" customHeight="1">
      <c r="A68" s="204" t="s">
        <v>132</v>
      </c>
      <c r="B68" s="204"/>
      <c r="C68" s="15"/>
      <c r="D68" s="193" t="s">
        <v>172</v>
      </c>
      <c r="F68" s="4">
        <v>999035866</v>
      </c>
      <c r="H68" s="4">
        <v>998868199</v>
      </c>
      <c r="J68" s="4">
        <v>998201165</v>
      </c>
      <c r="L68" s="4">
        <v>999035866</v>
      </c>
      <c r="N68" s="4">
        <v>998868199</v>
      </c>
    </row>
    <row r="69" spans="1:14" ht="21.75" customHeight="1">
      <c r="A69" s="195" t="s">
        <v>26</v>
      </c>
      <c r="F69" s="158">
        <v>0</v>
      </c>
      <c r="H69" s="158">
        <v>0</v>
      </c>
      <c r="J69" s="158">
        <v>0</v>
      </c>
      <c r="L69" s="23">
        <v>0</v>
      </c>
      <c r="N69" s="23" t="s">
        <v>216</v>
      </c>
    </row>
    <row r="70" spans="1:14" ht="21.75" customHeight="1">
      <c r="A70" s="195" t="s">
        <v>27</v>
      </c>
      <c r="C70" s="11"/>
      <c r="F70" s="7">
        <v>482505539</v>
      </c>
      <c r="H70" s="23">
        <v>469193826</v>
      </c>
      <c r="J70" s="4">
        <v>502571272</v>
      </c>
      <c r="L70" s="7">
        <v>26119348</v>
      </c>
      <c r="N70" s="7">
        <v>25082948</v>
      </c>
    </row>
    <row r="71" spans="1:14" ht="21.75" customHeight="1">
      <c r="A71" s="195" t="s">
        <v>28</v>
      </c>
      <c r="C71" s="11"/>
      <c r="D71" s="193" t="s">
        <v>204</v>
      </c>
      <c r="F71" s="5">
        <v>1517764608</v>
      </c>
      <c r="H71" s="87">
        <v>1559519417</v>
      </c>
      <c r="J71" s="5">
        <v>1472571870</v>
      </c>
      <c r="L71" s="5">
        <v>59639840</v>
      </c>
      <c r="N71" s="5">
        <v>74803588</v>
      </c>
    </row>
    <row r="72" spans="1:14" ht="8.1" customHeight="1">
      <c r="A72" s="204"/>
      <c r="B72" s="204"/>
      <c r="C72" s="15"/>
      <c r="J72" s="158"/>
    </row>
    <row r="73" spans="1:14" ht="21.75" customHeight="1">
      <c r="A73" s="191" t="s">
        <v>29</v>
      </c>
      <c r="B73" s="191"/>
      <c r="C73" s="13"/>
      <c r="D73" s="200"/>
      <c r="E73" s="200"/>
      <c r="F73" s="5">
        <f>SUM(F66:F71)</f>
        <v>27131987831</v>
      </c>
      <c r="H73" s="5">
        <f>SUM(H66:H71)</f>
        <v>26958026029</v>
      </c>
      <c r="J73" s="5">
        <f>SUM(J66:J71)</f>
        <v>28774791447</v>
      </c>
      <c r="K73" s="200"/>
      <c r="L73" s="5">
        <f>SUM(L66:L71)</f>
        <v>1084795054</v>
      </c>
      <c r="N73" s="5">
        <f>SUM(N66:N71)</f>
        <v>1098754735</v>
      </c>
    </row>
    <row r="74" spans="1:14" ht="21.75" customHeight="1">
      <c r="A74" s="204"/>
      <c r="B74" s="204"/>
      <c r="C74" s="15"/>
    </row>
    <row r="75" spans="1:14" ht="21.75" customHeight="1">
      <c r="A75" s="204"/>
      <c r="B75" s="204"/>
      <c r="C75" s="15"/>
    </row>
    <row r="76" spans="1:14" ht="21.75" customHeight="1">
      <c r="A76" s="204"/>
      <c r="B76" s="158"/>
      <c r="C76" s="104"/>
      <c r="F76" s="88"/>
    </row>
    <row r="77" spans="1:14" ht="21.75" customHeight="1">
      <c r="A77" s="204"/>
      <c r="B77" s="204"/>
      <c r="C77" s="15"/>
    </row>
    <row r="78" spans="1:14" ht="21.75" customHeight="1">
      <c r="A78" s="204"/>
      <c r="B78" s="204"/>
      <c r="C78" s="15"/>
    </row>
    <row r="79" spans="1:14" ht="21.75" customHeight="1">
      <c r="A79" s="204"/>
      <c r="B79" s="204"/>
      <c r="C79" s="15"/>
    </row>
    <row r="80" spans="1:14" ht="21.75" customHeight="1">
      <c r="A80" s="204"/>
      <c r="B80" s="204"/>
      <c r="C80" s="15"/>
    </row>
    <row r="81" spans="1:3" ht="21.75" customHeight="1">
      <c r="A81" s="204"/>
      <c r="B81" s="204"/>
      <c r="C81" s="15"/>
    </row>
    <row r="82" spans="1:3" ht="21.75" customHeight="1">
      <c r="A82" s="204"/>
      <c r="B82" s="204"/>
      <c r="C82" s="15"/>
    </row>
    <row r="83" spans="1:3" ht="21.75" customHeight="1">
      <c r="A83" s="204"/>
      <c r="B83" s="204"/>
      <c r="C83" s="15"/>
    </row>
    <row r="84" spans="1:3" ht="21.75" customHeight="1">
      <c r="A84" s="204"/>
      <c r="B84" s="204"/>
      <c r="C84" s="15"/>
    </row>
    <row r="85" spans="1:3" ht="21.75" customHeight="1">
      <c r="A85" s="204"/>
      <c r="B85" s="204"/>
      <c r="C85" s="15"/>
    </row>
    <row r="86" spans="1:3" ht="21.75" customHeight="1">
      <c r="A86" s="204"/>
      <c r="B86" s="204"/>
      <c r="C86" s="15"/>
    </row>
    <row r="87" spans="1:3" ht="21.75" customHeight="1">
      <c r="A87" s="204"/>
      <c r="B87" s="204"/>
      <c r="C87" s="15"/>
    </row>
    <row r="88" spans="1:3" ht="21.75" customHeight="1">
      <c r="A88" s="204"/>
      <c r="B88" s="204"/>
      <c r="C88" s="15"/>
    </row>
    <row r="89" spans="1:3" ht="21.75" customHeight="1">
      <c r="A89" s="204"/>
      <c r="B89" s="204"/>
      <c r="C89" s="15"/>
    </row>
    <row r="90" spans="1:3" ht="21.75" customHeight="1">
      <c r="A90" s="204"/>
      <c r="B90" s="204"/>
      <c r="C90" s="15"/>
    </row>
    <row r="91" spans="1:3" ht="21.75" customHeight="1">
      <c r="A91" s="204"/>
      <c r="B91" s="204"/>
      <c r="C91" s="15"/>
    </row>
    <row r="92" spans="1:3" ht="21.75" customHeight="1">
      <c r="A92" s="204"/>
      <c r="B92" s="204"/>
      <c r="C92" s="15"/>
    </row>
    <row r="93" spans="1:3" ht="21.75" customHeight="1">
      <c r="A93" s="204"/>
      <c r="B93" s="204"/>
      <c r="C93" s="15"/>
    </row>
    <row r="94" spans="1:3" ht="21.75" customHeight="1">
      <c r="A94" s="204"/>
      <c r="B94" s="204"/>
      <c r="C94" s="15"/>
    </row>
    <row r="95" spans="1:3" ht="21.75" customHeight="1">
      <c r="A95" s="204"/>
      <c r="B95" s="204"/>
      <c r="C95" s="15"/>
    </row>
    <row r="96" spans="1:3" ht="21.75" customHeight="1">
      <c r="A96" s="204"/>
      <c r="B96" s="204"/>
      <c r="C96" s="15"/>
    </row>
    <row r="97" spans="1:14" ht="21.75" customHeight="1">
      <c r="A97" s="204"/>
      <c r="B97" s="204"/>
      <c r="C97" s="15"/>
    </row>
    <row r="98" spans="1:14" ht="27.75" customHeight="1">
      <c r="A98" s="204"/>
      <c r="B98" s="204"/>
      <c r="C98" s="15"/>
    </row>
    <row r="99" spans="1:14" ht="20.25" customHeight="1">
      <c r="A99" s="204"/>
      <c r="B99" s="204"/>
      <c r="C99" s="15"/>
    </row>
    <row r="100" spans="1:14" ht="21.9" customHeight="1">
      <c r="A100" s="135" t="str">
        <f>+A50</f>
        <v>หมายเหตุประกอบข้อมูลทางการเงินเป็นส่วนหนึ่งของข้อมูลทางการเงินระหว่างกาลนี้</v>
      </c>
      <c r="B100" s="206"/>
      <c r="C100" s="135"/>
      <c r="D100" s="203"/>
      <c r="E100" s="203"/>
      <c r="F100" s="153"/>
      <c r="G100" s="140"/>
      <c r="H100" s="153"/>
      <c r="I100" s="12"/>
      <c r="J100" s="12"/>
      <c r="K100" s="203"/>
      <c r="L100" s="153"/>
      <c r="M100" s="140"/>
      <c r="N100" s="153"/>
    </row>
    <row r="101" spans="1:14" ht="21.75" customHeight="1">
      <c r="A101" s="223" t="str">
        <f>A51</f>
        <v>บริษัท ทิพย กรุ๊ป โฮลดิ้งส์ จำกัด (มหาชน)</v>
      </c>
      <c r="B101" s="223"/>
      <c r="C101" s="223"/>
      <c r="D101" s="223"/>
      <c r="E101" s="223"/>
      <c r="F101" s="223"/>
      <c r="G101" s="223"/>
      <c r="H101" s="223"/>
      <c r="K101" s="11"/>
      <c r="L101" s="11"/>
      <c r="M101" s="11"/>
      <c r="N101" s="11"/>
    </row>
    <row r="102" spans="1:14" ht="21.75" customHeight="1">
      <c r="A102" s="137" t="s">
        <v>21</v>
      </c>
      <c r="B102" s="137"/>
      <c r="C102" s="98"/>
      <c r="D102" s="163"/>
      <c r="E102" s="163"/>
      <c r="F102" s="98"/>
      <c r="G102" s="98"/>
      <c r="H102" s="98"/>
      <c r="K102" s="163"/>
      <c r="L102" s="98"/>
      <c r="M102" s="98"/>
      <c r="N102" s="98"/>
    </row>
    <row r="103" spans="1:14" ht="21.75" customHeight="1">
      <c r="A103" s="138" t="str">
        <f>+A3</f>
        <v>ณ วันที่ 31 มีนาคม พ.ศ. 2568</v>
      </c>
      <c r="B103" s="138"/>
      <c r="C103" s="139"/>
      <c r="D103" s="97"/>
      <c r="E103" s="97"/>
      <c r="F103" s="139"/>
      <c r="G103" s="139"/>
      <c r="H103" s="139"/>
      <c r="I103" s="12"/>
      <c r="J103" s="12"/>
      <c r="K103" s="97"/>
      <c r="L103" s="139"/>
      <c r="M103" s="139"/>
      <c r="N103" s="139"/>
    </row>
    <row r="104" spans="1:14" ht="21.75" customHeight="1">
      <c r="A104" s="137"/>
      <c r="B104" s="137"/>
      <c r="C104" s="98"/>
      <c r="D104" s="163"/>
      <c r="E104" s="163"/>
      <c r="F104" s="98"/>
      <c r="G104" s="98"/>
      <c r="H104" s="98"/>
      <c r="K104" s="163"/>
      <c r="L104" s="98"/>
      <c r="M104" s="98"/>
      <c r="N104" s="98"/>
    </row>
    <row r="105" spans="1:14" ht="21.75" customHeight="1">
      <c r="A105" s="137"/>
      <c r="B105" s="137"/>
      <c r="C105" s="98"/>
      <c r="D105" s="163"/>
      <c r="E105" s="163"/>
      <c r="F105" s="222" t="s">
        <v>156</v>
      </c>
      <c r="G105" s="222"/>
      <c r="H105" s="222"/>
      <c r="I105" s="222"/>
      <c r="J105" s="222"/>
      <c r="K105" s="163"/>
      <c r="L105" s="222" t="s">
        <v>157</v>
      </c>
      <c r="M105" s="222"/>
      <c r="N105" s="222"/>
    </row>
    <row r="106" spans="1:14" ht="21.75" customHeight="1">
      <c r="A106" s="137"/>
      <c r="B106" s="137"/>
      <c r="C106" s="98"/>
      <c r="D106" s="163"/>
      <c r="E106" s="163"/>
      <c r="F106" s="163"/>
      <c r="G106" s="163"/>
      <c r="H106" s="101" t="s">
        <v>2</v>
      </c>
      <c r="I106" s="163"/>
      <c r="J106" s="101" t="s">
        <v>2</v>
      </c>
      <c r="K106" s="163"/>
      <c r="L106" s="163"/>
      <c r="M106" s="163"/>
      <c r="N106" s="101" t="s">
        <v>2</v>
      </c>
    </row>
    <row r="107" spans="1:14" s="179" customFormat="1" ht="21.75" customHeight="1">
      <c r="A107" s="178"/>
      <c r="B107" s="178"/>
      <c r="C107" s="101"/>
      <c r="D107" s="101"/>
      <c r="E107" s="101"/>
      <c r="F107" s="101" t="s">
        <v>3</v>
      </c>
      <c r="G107" s="101"/>
      <c r="H107" s="101" t="s">
        <v>197</v>
      </c>
      <c r="J107" s="101" t="s">
        <v>197</v>
      </c>
      <c r="K107" s="101"/>
      <c r="L107" s="101" t="s">
        <v>3</v>
      </c>
      <c r="M107" s="101"/>
      <c r="N107" s="101" t="s">
        <v>197</v>
      </c>
    </row>
    <row r="108" spans="1:14" s="184" customFormat="1" ht="21.75" customHeight="1">
      <c r="A108" s="180"/>
      <c r="B108" s="180"/>
      <c r="C108" s="181"/>
      <c r="D108" s="182"/>
      <c r="E108" s="182"/>
      <c r="F108" s="183" t="s">
        <v>4</v>
      </c>
      <c r="G108" s="181"/>
      <c r="H108" s="183" t="s">
        <v>164</v>
      </c>
      <c r="J108" s="183" t="s">
        <v>5</v>
      </c>
      <c r="K108" s="182"/>
      <c r="L108" s="183" t="s">
        <v>4</v>
      </c>
      <c r="M108" s="181"/>
      <c r="N108" s="183" t="s">
        <v>164</v>
      </c>
    </row>
    <row r="109" spans="1:14" s="184" customFormat="1" ht="21.75" customHeight="1">
      <c r="A109" s="180"/>
      <c r="B109" s="180"/>
      <c r="C109" s="181"/>
      <c r="D109" s="182"/>
      <c r="E109" s="182"/>
      <c r="F109" s="185" t="s">
        <v>6</v>
      </c>
      <c r="H109" s="185" t="s">
        <v>7</v>
      </c>
      <c r="J109" s="185" t="s">
        <v>7</v>
      </c>
      <c r="K109" s="182"/>
      <c r="L109" s="185" t="s">
        <v>6</v>
      </c>
      <c r="N109" s="185" t="s">
        <v>7</v>
      </c>
    </row>
    <row r="110" spans="1:14" s="184" customFormat="1" ht="21.75" customHeight="1">
      <c r="A110" s="186"/>
      <c r="B110" s="186"/>
      <c r="C110" s="187"/>
      <c r="D110" s="188" t="s">
        <v>8</v>
      </c>
      <c r="E110" s="189"/>
      <c r="F110" s="190" t="s">
        <v>9</v>
      </c>
      <c r="G110" s="181"/>
      <c r="H110" s="190" t="s">
        <v>9</v>
      </c>
      <c r="J110" s="190" t="s">
        <v>9</v>
      </c>
      <c r="K110" s="189"/>
      <c r="L110" s="190" t="s">
        <v>9</v>
      </c>
      <c r="M110" s="181"/>
      <c r="N110" s="190" t="s">
        <v>9</v>
      </c>
    </row>
    <row r="111" spans="1:14" ht="8.1" customHeight="1">
      <c r="A111" s="204"/>
      <c r="B111" s="204"/>
      <c r="C111" s="205"/>
      <c r="F111" s="3"/>
      <c r="H111" s="3"/>
      <c r="L111" s="3"/>
      <c r="N111" s="3"/>
    </row>
    <row r="112" spans="1:14" ht="21.75" customHeight="1">
      <c r="A112" s="191" t="s">
        <v>30</v>
      </c>
      <c r="B112" s="204"/>
      <c r="C112" s="15"/>
    </row>
    <row r="113" spans="1:14" ht="8.1" customHeight="1">
      <c r="A113" s="204"/>
      <c r="B113" s="204"/>
      <c r="C113" s="15"/>
      <c r="F113" s="3"/>
      <c r="H113" s="3"/>
      <c r="L113" s="3"/>
      <c r="N113" s="3"/>
    </row>
    <row r="114" spans="1:14" ht="21.75" customHeight="1">
      <c r="A114" s="166" t="s">
        <v>31</v>
      </c>
      <c r="B114" s="166"/>
      <c r="C114" s="166"/>
      <c r="F114" s="207"/>
      <c r="H114" s="207"/>
      <c r="L114" s="207"/>
      <c r="N114" s="207"/>
    </row>
    <row r="115" spans="1:14" ht="21.75" customHeight="1">
      <c r="A115" s="166"/>
      <c r="B115" s="166" t="s">
        <v>32</v>
      </c>
      <c r="C115" s="166"/>
      <c r="F115" s="207"/>
      <c r="H115" s="207"/>
      <c r="L115" s="207"/>
      <c r="N115" s="207"/>
    </row>
    <row r="116" spans="1:14" ht="21.75" customHeight="1">
      <c r="A116" s="166"/>
      <c r="B116" s="166"/>
      <c r="C116" s="166" t="s">
        <v>133</v>
      </c>
      <c r="F116" s="207"/>
      <c r="H116" s="207"/>
      <c r="L116" s="207"/>
      <c r="N116" s="207"/>
    </row>
    <row r="117" spans="1:14" ht="21.75" customHeight="1" thickBot="1">
      <c r="A117" s="166"/>
      <c r="B117" s="166"/>
      <c r="C117" s="166" t="s">
        <v>33</v>
      </c>
      <c r="F117" s="1">
        <v>600010000</v>
      </c>
      <c r="H117" s="1">
        <v>600010000</v>
      </c>
      <c r="J117" s="1">
        <v>600010000</v>
      </c>
      <c r="L117" s="1">
        <v>600010000</v>
      </c>
      <c r="N117" s="1">
        <v>600010000</v>
      </c>
    </row>
    <row r="118" spans="1:14" ht="8.1" customHeight="1" thickTop="1">
      <c r="A118" s="166"/>
      <c r="B118" s="166"/>
      <c r="C118" s="166"/>
      <c r="F118" s="3"/>
      <c r="H118" s="3"/>
      <c r="J118" s="3"/>
      <c r="L118" s="3"/>
    </row>
    <row r="119" spans="1:14" ht="21.75" customHeight="1">
      <c r="A119" s="166"/>
      <c r="B119" s="166" t="s">
        <v>34</v>
      </c>
      <c r="C119" s="166"/>
      <c r="F119" s="3"/>
      <c r="H119" s="3"/>
      <c r="J119" s="3"/>
      <c r="L119" s="3"/>
      <c r="N119" s="3"/>
    </row>
    <row r="120" spans="1:14" ht="21.75" customHeight="1">
      <c r="A120" s="166"/>
      <c r="B120" s="166"/>
      <c r="C120" s="166" t="s">
        <v>134</v>
      </c>
      <c r="F120" s="3"/>
      <c r="H120" s="3"/>
      <c r="J120" s="3"/>
      <c r="L120" s="3"/>
      <c r="N120" s="3"/>
    </row>
    <row r="121" spans="1:14" ht="21.75" customHeight="1">
      <c r="A121" s="166"/>
      <c r="B121" s="166"/>
      <c r="C121" s="166" t="s">
        <v>35</v>
      </c>
      <c r="F121" s="2">
        <v>594292336</v>
      </c>
      <c r="H121" s="2">
        <v>594292336</v>
      </c>
      <c r="J121" s="2">
        <v>594292336</v>
      </c>
      <c r="L121" s="2">
        <v>594292336</v>
      </c>
      <c r="N121" s="2">
        <v>594292336</v>
      </c>
    </row>
    <row r="122" spans="1:14" ht="21.75" customHeight="1">
      <c r="A122" s="166" t="s">
        <v>36</v>
      </c>
      <c r="B122" s="166"/>
      <c r="C122" s="166"/>
      <c r="F122" s="2">
        <v>895385444</v>
      </c>
      <c r="H122" s="2">
        <v>895385444</v>
      </c>
      <c r="J122" s="2">
        <v>895385444</v>
      </c>
      <c r="L122" s="2">
        <v>8541105044</v>
      </c>
      <c r="N122" s="2">
        <v>8541105044</v>
      </c>
    </row>
    <row r="123" spans="1:14" ht="21.75" customHeight="1">
      <c r="A123" s="166" t="s">
        <v>135</v>
      </c>
      <c r="B123" s="166"/>
      <c r="C123" s="166"/>
      <c r="F123" s="2"/>
      <c r="G123" s="2"/>
      <c r="J123" s="2"/>
      <c r="L123" s="2"/>
      <c r="N123" s="2"/>
    </row>
    <row r="124" spans="1:14" ht="21.75" customHeight="1">
      <c r="A124" s="166"/>
      <c r="B124" s="166" t="s">
        <v>136</v>
      </c>
      <c r="C124" s="166"/>
      <c r="F124" s="2">
        <v>1354834</v>
      </c>
      <c r="H124" s="2">
        <v>1354834</v>
      </c>
      <c r="J124" s="2">
        <v>1354834</v>
      </c>
      <c r="L124" s="2">
        <v>0</v>
      </c>
      <c r="N124" s="2">
        <v>0</v>
      </c>
    </row>
    <row r="125" spans="1:14" ht="21.75" customHeight="1">
      <c r="A125" s="166" t="s">
        <v>37</v>
      </c>
      <c r="B125" s="166"/>
      <c r="C125" s="166"/>
      <c r="F125" s="2"/>
      <c r="H125" s="2"/>
      <c r="J125" s="4"/>
      <c r="L125" s="2"/>
      <c r="N125" s="2"/>
    </row>
    <row r="126" spans="1:14" ht="21.75" customHeight="1">
      <c r="A126" s="166"/>
      <c r="B126" s="166" t="s">
        <v>38</v>
      </c>
      <c r="C126" s="166"/>
      <c r="J126" s="158"/>
    </row>
    <row r="127" spans="1:14" ht="21.75" customHeight="1">
      <c r="A127" s="166"/>
      <c r="B127" s="166"/>
      <c r="C127" s="166" t="s">
        <v>39</v>
      </c>
      <c r="F127" s="2">
        <v>123160397</v>
      </c>
      <c r="H127" s="2">
        <v>121473834</v>
      </c>
      <c r="J127" s="2">
        <v>119920324</v>
      </c>
      <c r="L127" s="2">
        <v>59429234</v>
      </c>
      <c r="N127" s="2">
        <v>59429234</v>
      </c>
    </row>
    <row r="128" spans="1:14" ht="21.75" customHeight="1">
      <c r="A128" s="166"/>
      <c r="B128" s="166"/>
      <c r="C128" s="166" t="s">
        <v>40</v>
      </c>
      <c r="F128" s="2">
        <v>1368882388</v>
      </c>
      <c r="H128" s="2">
        <v>1289473447</v>
      </c>
      <c r="J128" s="11">
        <v>1197602141</v>
      </c>
      <c r="L128" s="2">
        <v>0</v>
      </c>
      <c r="N128" s="2">
        <v>0</v>
      </c>
    </row>
    <row r="129" spans="1:14" ht="21.75" customHeight="1">
      <c r="A129" s="166"/>
      <c r="B129" s="166" t="s">
        <v>41</v>
      </c>
      <c r="C129" s="166"/>
      <c r="D129" s="193" t="s">
        <v>187</v>
      </c>
      <c r="F129" s="2">
        <v>8802453326</v>
      </c>
      <c r="H129" s="2">
        <v>8634405685</v>
      </c>
      <c r="J129" s="11">
        <v>8100733696</v>
      </c>
      <c r="L129" s="2">
        <v>671067679</v>
      </c>
      <c r="N129" s="2">
        <v>11835187</v>
      </c>
    </row>
    <row r="130" spans="1:14" ht="21.75" customHeight="1">
      <c r="A130" s="166" t="s">
        <v>42</v>
      </c>
      <c r="B130" s="166"/>
      <c r="C130" s="166"/>
      <c r="D130" s="193" t="s">
        <v>187</v>
      </c>
      <c r="F130" s="10">
        <v>-3860592165</v>
      </c>
      <c r="H130" s="10">
        <v>-3493408334</v>
      </c>
      <c r="J130" s="10">
        <v>-3245056518</v>
      </c>
      <c r="L130" s="10">
        <v>1573053</v>
      </c>
      <c r="N130" s="10">
        <v>1573053</v>
      </c>
    </row>
    <row r="131" spans="1:14" ht="8.1" customHeight="1">
      <c r="A131" s="191"/>
      <c r="B131" s="191"/>
      <c r="C131" s="13"/>
      <c r="F131" s="8"/>
      <c r="H131" s="8"/>
      <c r="J131" s="8"/>
      <c r="L131" s="8"/>
      <c r="N131" s="8"/>
    </row>
    <row r="132" spans="1:14" ht="21.75" customHeight="1">
      <c r="A132" s="191" t="s">
        <v>137</v>
      </c>
      <c r="B132" s="191"/>
      <c r="C132" s="13"/>
      <c r="F132" s="4">
        <f>SUM(F121:F130)</f>
        <v>7924936560</v>
      </c>
      <c r="G132" s="163"/>
      <c r="H132" s="4">
        <f>SUM(H121:H130)</f>
        <v>8042977246</v>
      </c>
      <c r="J132" s="4">
        <f>SUM(J121:J130)</f>
        <v>7664232257</v>
      </c>
      <c r="L132" s="4">
        <f>SUM(L121:L130)</f>
        <v>9867467346</v>
      </c>
      <c r="M132" s="163"/>
      <c r="N132" s="4">
        <f>SUM(N121:N130)</f>
        <v>9208234854</v>
      </c>
    </row>
    <row r="133" spans="1:14" ht="21.75" customHeight="1">
      <c r="A133" s="204" t="s">
        <v>138</v>
      </c>
      <c r="B133" s="191"/>
      <c r="C133" s="13"/>
      <c r="D133" s="193" t="s">
        <v>187</v>
      </c>
      <c r="F133" s="5">
        <v>161386439</v>
      </c>
      <c r="H133" s="5">
        <v>182586960</v>
      </c>
      <c r="J133" s="5">
        <v>144871015</v>
      </c>
      <c r="L133" s="5">
        <v>0</v>
      </c>
      <c r="N133" s="5">
        <v>0</v>
      </c>
    </row>
    <row r="134" spans="1:14" ht="8.1" customHeight="1">
      <c r="A134" s="191"/>
      <c r="B134" s="191"/>
      <c r="C134" s="13"/>
      <c r="F134" s="4"/>
      <c r="H134" s="4"/>
      <c r="J134" s="4"/>
      <c r="L134" s="4"/>
      <c r="N134" s="4"/>
    </row>
    <row r="135" spans="1:14" ht="21.75" customHeight="1">
      <c r="A135" s="191" t="s">
        <v>43</v>
      </c>
      <c r="B135" s="191"/>
      <c r="C135" s="13"/>
      <c r="F135" s="5">
        <f>F132+F133</f>
        <v>8086322999</v>
      </c>
      <c r="H135" s="5">
        <f>H132+H133</f>
        <v>8225564206</v>
      </c>
      <c r="J135" s="5">
        <f>J132+J133</f>
        <v>7809103272</v>
      </c>
      <c r="L135" s="5">
        <f>L132+L133</f>
        <v>9867467346</v>
      </c>
      <c r="N135" s="5">
        <f>N132+N133</f>
        <v>9208234854</v>
      </c>
    </row>
    <row r="136" spans="1:14" ht="8.1" customHeight="1">
      <c r="A136" s="191"/>
      <c r="B136" s="191"/>
      <c r="C136" s="13"/>
      <c r="F136" s="4"/>
      <c r="H136" s="4"/>
      <c r="J136" s="4"/>
      <c r="L136" s="4"/>
      <c r="N136" s="4"/>
    </row>
    <row r="137" spans="1:14" ht="21.75" customHeight="1" thickBot="1">
      <c r="A137" s="191" t="s">
        <v>44</v>
      </c>
      <c r="B137" s="191"/>
      <c r="C137" s="13"/>
      <c r="F137" s="6">
        <f>+F73+F135</f>
        <v>35218310830</v>
      </c>
      <c r="H137" s="6">
        <f>+H73+H135</f>
        <v>35183590235</v>
      </c>
      <c r="J137" s="6">
        <f>+J73+J135</f>
        <v>36583894719</v>
      </c>
      <c r="L137" s="6">
        <f>+L73+L135</f>
        <v>10952262400</v>
      </c>
      <c r="N137" s="6">
        <f>+N73+N135</f>
        <v>10306989589</v>
      </c>
    </row>
    <row r="138" spans="1:14" ht="21.75" customHeight="1" thickTop="1">
      <c r="F138" s="7"/>
      <c r="H138" s="7"/>
      <c r="J138" s="7"/>
      <c r="L138" s="7"/>
      <c r="N138" s="7"/>
    </row>
    <row r="139" spans="1:14" ht="21.75" customHeight="1">
      <c r="F139" s="7"/>
      <c r="G139" s="7"/>
      <c r="H139" s="7"/>
      <c r="I139" s="7"/>
      <c r="J139" s="7"/>
      <c r="K139" s="7"/>
      <c r="L139" s="7"/>
      <c r="M139" s="7"/>
      <c r="N139" s="7"/>
    </row>
    <row r="140" spans="1:14" ht="21.75" customHeight="1">
      <c r="F140" s="7"/>
      <c r="G140" s="7"/>
      <c r="H140" s="7"/>
      <c r="I140" s="7"/>
      <c r="J140" s="7"/>
      <c r="K140" s="7"/>
      <c r="L140" s="7"/>
      <c r="M140" s="7"/>
      <c r="N140" s="7"/>
    </row>
    <row r="141" spans="1:14" ht="21.75" customHeight="1">
      <c r="F141" s="7"/>
      <c r="H141" s="7"/>
      <c r="L141" s="7"/>
      <c r="N141" s="7"/>
    </row>
    <row r="142" spans="1:14" ht="21.75" customHeight="1">
      <c r="F142" s="7"/>
      <c r="H142" s="7"/>
      <c r="L142" s="7"/>
      <c r="N142" s="7"/>
    </row>
    <row r="143" spans="1:14" ht="21.75" customHeight="1">
      <c r="F143" s="7"/>
      <c r="H143" s="7"/>
      <c r="L143" s="7"/>
      <c r="N143" s="7"/>
    </row>
    <row r="144" spans="1:14" ht="21.75" customHeight="1">
      <c r="F144" s="7"/>
      <c r="H144" s="7"/>
      <c r="L144" s="7"/>
      <c r="N144" s="7"/>
    </row>
    <row r="145" spans="1:14" ht="21.75" customHeight="1">
      <c r="F145" s="7"/>
      <c r="H145" s="7"/>
      <c r="L145" s="7"/>
      <c r="N145" s="7"/>
    </row>
    <row r="146" spans="1:14" ht="21.75" customHeight="1">
      <c r="F146" s="7"/>
      <c r="H146" s="7"/>
      <c r="L146" s="7"/>
      <c r="N146" s="7"/>
    </row>
    <row r="147" spans="1:14" ht="21.75" customHeight="1">
      <c r="F147" s="7"/>
      <c r="H147" s="7"/>
      <c r="L147" s="7"/>
      <c r="N147" s="7"/>
    </row>
    <row r="148" spans="1:14" ht="21.75" customHeight="1">
      <c r="F148" s="7"/>
      <c r="H148" s="7"/>
      <c r="L148" s="7"/>
      <c r="N148" s="7"/>
    </row>
    <row r="149" spans="1:14" ht="21.75" customHeight="1">
      <c r="F149" s="7"/>
      <c r="H149" s="7"/>
      <c r="L149" s="7"/>
      <c r="N149" s="7"/>
    </row>
    <row r="150" spans="1:14" ht="21.75" customHeight="1">
      <c r="F150" s="7"/>
      <c r="H150" s="7"/>
      <c r="L150" s="7"/>
      <c r="N150" s="7"/>
    </row>
    <row r="151" spans="1:14" ht="9" customHeight="1">
      <c r="F151" s="7"/>
      <c r="H151" s="7"/>
      <c r="L151" s="7"/>
      <c r="N151" s="7"/>
    </row>
    <row r="152" spans="1:14" ht="21.9" customHeight="1">
      <c r="A152" s="12" t="str">
        <f>+A50</f>
        <v>หมายเหตุประกอบข้อมูลทางการเงินเป็นส่วนหนึ่งของข้อมูลทางการเงินระหว่างกาลนี้</v>
      </c>
      <c r="B152" s="201"/>
      <c r="C152" s="202"/>
      <c r="D152" s="203"/>
      <c r="E152" s="203"/>
      <c r="F152" s="153"/>
      <c r="G152" s="140"/>
      <c r="H152" s="153"/>
      <c r="I152" s="12"/>
      <c r="J152" s="12"/>
      <c r="K152" s="203"/>
      <c r="L152" s="153"/>
      <c r="M152" s="140"/>
      <c r="N152" s="153"/>
    </row>
  </sheetData>
  <mergeCells count="9">
    <mergeCell ref="F105:J105"/>
    <mergeCell ref="L105:N105"/>
    <mergeCell ref="A1:H1"/>
    <mergeCell ref="A51:H51"/>
    <mergeCell ref="A101:H101"/>
    <mergeCell ref="F5:J5"/>
    <mergeCell ref="L5:N5"/>
    <mergeCell ref="F55:J55"/>
    <mergeCell ref="L55:N55"/>
  </mergeCells>
  <pageMargins left="0.8" right="0.5" top="0.5" bottom="0.6" header="0.49" footer="0.4"/>
  <pageSetup paperSize="9" scale="75" firstPageNumber="2" fitToWidth="0" fitToHeight="0" orientation="portrait" useFirstPageNumber="1" horizontalDpi="1200" verticalDpi="1200" r:id="rId1"/>
  <headerFooter>
    <oddFooter>&amp;R&amp;"Browallia New,Regular"&amp;14&amp;P</oddFooter>
  </headerFooter>
  <rowBreaks count="2" manualBreakCount="2">
    <brk id="50" max="16383" man="1"/>
    <brk id="1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79158-A3E2-48AD-AD75-21C65DDCA70E}">
  <dimension ref="A1:L113"/>
  <sheetViews>
    <sheetView topLeftCell="C69" zoomScale="70" zoomScaleNormal="70" zoomScaleSheetLayoutView="85" workbookViewId="0">
      <selection activeCell="R93" sqref="R93"/>
    </sheetView>
  </sheetViews>
  <sheetFormatPr defaultRowHeight="23.25" customHeight="1"/>
  <cols>
    <col min="1" max="2" width="1.375" style="151" customWidth="1"/>
    <col min="3" max="3" width="61.625" style="151" customWidth="1"/>
    <col min="4" max="4" width="8.75" style="155" customWidth="1"/>
    <col min="5" max="5" width="0.875" style="100" customWidth="1"/>
    <col min="6" max="6" width="16.75" style="100" customWidth="1"/>
    <col min="7" max="7" width="0.875" style="100" customWidth="1"/>
    <col min="8" max="8" width="14.75" style="100" customWidth="1"/>
    <col min="9" max="9" width="0.875" style="100" customWidth="1"/>
    <col min="10" max="10" width="16.75" style="100" customWidth="1"/>
    <col min="11" max="11" width="0.875" style="100" customWidth="1"/>
    <col min="12" max="12" width="14.75" style="100" customWidth="1"/>
    <col min="13" max="256" width="9.125" style="100"/>
    <col min="257" max="258" width="1.75" style="100" customWidth="1"/>
    <col min="259" max="259" width="54.375" style="100" customWidth="1"/>
    <col min="260" max="260" width="7.75" style="100" customWidth="1"/>
    <col min="261" max="261" width="1.375" style="100" customWidth="1"/>
    <col min="262" max="262" width="12.75" style="100" customWidth="1"/>
    <col min="263" max="263" width="1.375" style="100" customWidth="1"/>
    <col min="264" max="264" width="12.75" style="100" customWidth="1"/>
    <col min="265" max="512" width="9.125" style="100"/>
    <col min="513" max="514" width="1.75" style="100" customWidth="1"/>
    <col min="515" max="515" width="54.375" style="100" customWidth="1"/>
    <col min="516" max="516" width="7.75" style="100" customWidth="1"/>
    <col min="517" max="517" width="1.375" style="100" customWidth="1"/>
    <col min="518" max="518" width="12.75" style="100" customWidth="1"/>
    <col min="519" max="519" width="1.375" style="100" customWidth="1"/>
    <col min="520" max="520" width="12.75" style="100" customWidth="1"/>
    <col min="521" max="768" width="9.125" style="100"/>
    <col min="769" max="770" width="1.75" style="100" customWidth="1"/>
    <col min="771" max="771" width="54.375" style="100" customWidth="1"/>
    <col min="772" max="772" width="7.75" style="100" customWidth="1"/>
    <col min="773" max="773" width="1.375" style="100" customWidth="1"/>
    <col min="774" max="774" width="12.75" style="100" customWidth="1"/>
    <col min="775" max="775" width="1.375" style="100" customWidth="1"/>
    <col min="776" max="776" width="12.75" style="100" customWidth="1"/>
    <col min="777" max="1024" width="9.125" style="100"/>
    <col min="1025" max="1026" width="1.75" style="100" customWidth="1"/>
    <col min="1027" max="1027" width="54.375" style="100" customWidth="1"/>
    <col min="1028" max="1028" width="7.75" style="100" customWidth="1"/>
    <col min="1029" max="1029" width="1.375" style="100" customWidth="1"/>
    <col min="1030" max="1030" width="12.75" style="100" customWidth="1"/>
    <col min="1031" max="1031" width="1.375" style="100" customWidth="1"/>
    <col min="1032" max="1032" width="12.75" style="100" customWidth="1"/>
    <col min="1033" max="1280" width="9.125" style="100"/>
    <col min="1281" max="1282" width="1.75" style="100" customWidth="1"/>
    <col min="1283" max="1283" width="54.375" style="100" customWidth="1"/>
    <col min="1284" max="1284" width="7.75" style="100" customWidth="1"/>
    <col min="1285" max="1285" width="1.375" style="100" customWidth="1"/>
    <col min="1286" max="1286" width="12.75" style="100" customWidth="1"/>
    <col min="1287" max="1287" width="1.375" style="100" customWidth="1"/>
    <col min="1288" max="1288" width="12.75" style="100" customWidth="1"/>
    <col min="1289" max="1536" width="9.125" style="100"/>
    <col min="1537" max="1538" width="1.75" style="100" customWidth="1"/>
    <col min="1539" max="1539" width="54.375" style="100" customWidth="1"/>
    <col min="1540" max="1540" width="7.75" style="100" customWidth="1"/>
    <col min="1541" max="1541" width="1.375" style="100" customWidth="1"/>
    <col min="1542" max="1542" width="12.75" style="100" customWidth="1"/>
    <col min="1543" max="1543" width="1.375" style="100" customWidth="1"/>
    <col min="1544" max="1544" width="12.75" style="100" customWidth="1"/>
    <col min="1545" max="1792" width="9.125" style="100"/>
    <col min="1793" max="1794" width="1.75" style="100" customWidth="1"/>
    <col min="1795" max="1795" width="54.375" style="100" customWidth="1"/>
    <col min="1796" max="1796" width="7.75" style="100" customWidth="1"/>
    <col min="1797" max="1797" width="1.375" style="100" customWidth="1"/>
    <col min="1798" max="1798" width="12.75" style="100" customWidth="1"/>
    <col min="1799" max="1799" width="1.375" style="100" customWidth="1"/>
    <col min="1800" max="1800" width="12.75" style="100" customWidth="1"/>
    <col min="1801" max="2048" width="9.125" style="100"/>
    <col min="2049" max="2050" width="1.75" style="100" customWidth="1"/>
    <col min="2051" max="2051" width="54.375" style="100" customWidth="1"/>
    <col min="2052" max="2052" width="7.75" style="100" customWidth="1"/>
    <col min="2053" max="2053" width="1.375" style="100" customWidth="1"/>
    <col min="2054" max="2054" width="12.75" style="100" customWidth="1"/>
    <col min="2055" max="2055" width="1.375" style="100" customWidth="1"/>
    <col min="2056" max="2056" width="12.75" style="100" customWidth="1"/>
    <col min="2057" max="2304" width="9.125" style="100"/>
    <col min="2305" max="2306" width="1.75" style="100" customWidth="1"/>
    <col min="2307" max="2307" width="54.375" style="100" customWidth="1"/>
    <col min="2308" max="2308" width="7.75" style="100" customWidth="1"/>
    <col min="2309" max="2309" width="1.375" style="100" customWidth="1"/>
    <col min="2310" max="2310" width="12.75" style="100" customWidth="1"/>
    <col min="2311" max="2311" width="1.375" style="100" customWidth="1"/>
    <col min="2312" max="2312" width="12.75" style="100" customWidth="1"/>
    <col min="2313" max="2560" width="9.125" style="100"/>
    <col min="2561" max="2562" width="1.75" style="100" customWidth="1"/>
    <col min="2563" max="2563" width="54.375" style="100" customWidth="1"/>
    <col min="2564" max="2564" width="7.75" style="100" customWidth="1"/>
    <col min="2565" max="2565" width="1.375" style="100" customWidth="1"/>
    <col min="2566" max="2566" width="12.75" style="100" customWidth="1"/>
    <col min="2567" max="2567" width="1.375" style="100" customWidth="1"/>
    <col min="2568" max="2568" width="12.75" style="100" customWidth="1"/>
    <col min="2569" max="2816" width="9.125" style="100"/>
    <col min="2817" max="2818" width="1.75" style="100" customWidth="1"/>
    <col min="2819" max="2819" width="54.375" style="100" customWidth="1"/>
    <col min="2820" max="2820" width="7.75" style="100" customWidth="1"/>
    <col min="2821" max="2821" width="1.375" style="100" customWidth="1"/>
    <col min="2822" max="2822" width="12.75" style="100" customWidth="1"/>
    <col min="2823" max="2823" width="1.375" style="100" customWidth="1"/>
    <col min="2824" max="2824" width="12.75" style="100" customWidth="1"/>
    <col min="2825" max="3072" width="9.125" style="100"/>
    <col min="3073" max="3074" width="1.75" style="100" customWidth="1"/>
    <col min="3075" max="3075" width="54.375" style="100" customWidth="1"/>
    <col min="3076" max="3076" width="7.75" style="100" customWidth="1"/>
    <col min="3077" max="3077" width="1.375" style="100" customWidth="1"/>
    <col min="3078" max="3078" width="12.75" style="100" customWidth="1"/>
    <col min="3079" max="3079" width="1.375" style="100" customWidth="1"/>
    <col min="3080" max="3080" width="12.75" style="100" customWidth="1"/>
    <col min="3081" max="3328" width="9.125" style="100"/>
    <col min="3329" max="3330" width="1.75" style="100" customWidth="1"/>
    <col min="3331" max="3331" width="54.375" style="100" customWidth="1"/>
    <col min="3332" max="3332" width="7.75" style="100" customWidth="1"/>
    <col min="3333" max="3333" width="1.375" style="100" customWidth="1"/>
    <col min="3334" max="3334" width="12.75" style="100" customWidth="1"/>
    <col min="3335" max="3335" width="1.375" style="100" customWidth="1"/>
    <col min="3336" max="3336" width="12.75" style="100" customWidth="1"/>
    <col min="3337" max="3584" width="9.125" style="100"/>
    <col min="3585" max="3586" width="1.75" style="100" customWidth="1"/>
    <col min="3587" max="3587" width="54.375" style="100" customWidth="1"/>
    <col min="3588" max="3588" width="7.75" style="100" customWidth="1"/>
    <col min="3589" max="3589" width="1.375" style="100" customWidth="1"/>
    <col min="3590" max="3590" width="12.75" style="100" customWidth="1"/>
    <col min="3591" max="3591" width="1.375" style="100" customWidth="1"/>
    <col min="3592" max="3592" width="12.75" style="100" customWidth="1"/>
    <col min="3593" max="3840" width="9.125" style="100"/>
    <col min="3841" max="3842" width="1.75" style="100" customWidth="1"/>
    <col min="3843" max="3843" width="54.375" style="100" customWidth="1"/>
    <col min="3844" max="3844" width="7.75" style="100" customWidth="1"/>
    <col min="3845" max="3845" width="1.375" style="100" customWidth="1"/>
    <col min="3846" max="3846" width="12.75" style="100" customWidth="1"/>
    <col min="3847" max="3847" width="1.375" style="100" customWidth="1"/>
    <col min="3848" max="3848" width="12.75" style="100" customWidth="1"/>
    <col min="3849" max="4096" width="9.125" style="100"/>
    <col min="4097" max="4098" width="1.75" style="100" customWidth="1"/>
    <col min="4099" max="4099" width="54.375" style="100" customWidth="1"/>
    <col min="4100" max="4100" width="7.75" style="100" customWidth="1"/>
    <col min="4101" max="4101" width="1.375" style="100" customWidth="1"/>
    <col min="4102" max="4102" width="12.75" style="100" customWidth="1"/>
    <col min="4103" max="4103" width="1.375" style="100" customWidth="1"/>
    <col min="4104" max="4104" width="12.75" style="100" customWidth="1"/>
    <col min="4105" max="4352" width="9.125" style="100"/>
    <col min="4353" max="4354" width="1.75" style="100" customWidth="1"/>
    <col min="4355" max="4355" width="54.375" style="100" customWidth="1"/>
    <col min="4356" max="4356" width="7.75" style="100" customWidth="1"/>
    <col min="4357" max="4357" width="1.375" style="100" customWidth="1"/>
    <col min="4358" max="4358" width="12.75" style="100" customWidth="1"/>
    <col min="4359" max="4359" width="1.375" style="100" customWidth="1"/>
    <col min="4360" max="4360" width="12.75" style="100" customWidth="1"/>
    <col min="4361" max="4608" width="9.125" style="100"/>
    <col min="4609" max="4610" width="1.75" style="100" customWidth="1"/>
    <col min="4611" max="4611" width="54.375" style="100" customWidth="1"/>
    <col min="4612" max="4612" width="7.75" style="100" customWidth="1"/>
    <col min="4613" max="4613" width="1.375" style="100" customWidth="1"/>
    <col min="4614" max="4614" width="12.75" style="100" customWidth="1"/>
    <col min="4615" max="4615" width="1.375" style="100" customWidth="1"/>
    <col min="4616" max="4616" width="12.75" style="100" customWidth="1"/>
    <col min="4617" max="4864" width="9.125" style="100"/>
    <col min="4865" max="4866" width="1.75" style="100" customWidth="1"/>
    <col min="4867" max="4867" width="54.375" style="100" customWidth="1"/>
    <col min="4868" max="4868" width="7.75" style="100" customWidth="1"/>
    <col min="4869" max="4869" width="1.375" style="100" customWidth="1"/>
    <col min="4870" max="4870" width="12.75" style="100" customWidth="1"/>
    <col min="4871" max="4871" width="1.375" style="100" customWidth="1"/>
    <col min="4872" max="4872" width="12.75" style="100" customWidth="1"/>
    <col min="4873" max="5120" width="9.125" style="100"/>
    <col min="5121" max="5122" width="1.75" style="100" customWidth="1"/>
    <col min="5123" max="5123" width="54.375" style="100" customWidth="1"/>
    <col min="5124" max="5124" width="7.75" style="100" customWidth="1"/>
    <col min="5125" max="5125" width="1.375" style="100" customWidth="1"/>
    <col min="5126" max="5126" width="12.75" style="100" customWidth="1"/>
    <col min="5127" max="5127" width="1.375" style="100" customWidth="1"/>
    <col min="5128" max="5128" width="12.75" style="100" customWidth="1"/>
    <col min="5129" max="5376" width="9.125" style="100"/>
    <col min="5377" max="5378" width="1.75" style="100" customWidth="1"/>
    <col min="5379" max="5379" width="54.375" style="100" customWidth="1"/>
    <col min="5380" max="5380" width="7.75" style="100" customWidth="1"/>
    <col min="5381" max="5381" width="1.375" style="100" customWidth="1"/>
    <col min="5382" max="5382" width="12.75" style="100" customWidth="1"/>
    <col min="5383" max="5383" width="1.375" style="100" customWidth="1"/>
    <col min="5384" max="5384" width="12.75" style="100" customWidth="1"/>
    <col min="5385" max="5632" width="9.125" style="100"/>
    <col min="5633" max="5634" width="1.75" style="100" customWidth="1"/>
    <col min="5635" max="5635" width="54.375" style="100" customWidth="1"/>
    <col min="5636" max="5636" width="7.75" style="100" customWidth="1"/>
    <col min="5637" max="5637" width="1.375" style="100" customWidth="1"/>
    <col min="5638" max="5638" width="12.75" style="100" customWidth="1"/>
    <col min="5639" max="5639" width="1.375" style="100" customWidth="1"/>
    <col min="5640" max="5640" width="12.75" style="100" customWidth="1"/>
    <col min="5641" max="5888" width="9.125" style="100"/>
    <col min="5889" max="5890" width="1.75" style="100" customWidth="1"/>
    <col min="5891" max="5891" width="54.375" style="100" customWidth="1"/>
    <col min="5892" max="5892" width="7.75" style="100" customWidth="1"/>
    <col min="5893" max="5893" width="1.375" style="100" customWidth="1"/>
    <col min="5894" max="5894" width="12.75" style="100" customWidth="1"/>
    <col min="5895" max="5895" width="1.375" style="100" customWidth="1"/>
    <col min="5896" max="5896" width="12.75" style="100" customWidth="1"/>
    <col min="5897" max="6144" width="9.125" style="100"/>
    <col min="6145" max="6146" width="1.75" style="100" customWidth="1"/>
    <col min="6147" max="6147" width="54.375" style="100" customWidth="1"/>
    <col min="6148" max="6148" width="7.75" style="100" customWidth="1"/>
    <col min="6149" max="6149" width="1.375" style="100" customWidth="1"/>
    <col min="6150" max="6150" width="12.75" style="100" customWidth="1"/>
    <col min="6151" max="6151" width="1.375" style="100" customWidth="1"/>
    <col min="6152" max="6152" width="12.75" style="100" customWidth="1"/>
    <col min="6153" max="6400" width="9.125" style="100"/>
    <col min="6401" max="6402" width="1.75" style="100" customWidth="1"/>
    <col min="6403" max="6403" width="54.375" style="100" customWidth="1"/>
    <col min="6404" max="6404" width="7.75" style="100" customWidth="1"/>
    <col min="6405" max="6405" width="1.375" style="100" customWidth="1"/>
    <col min="6406" max="6406" width="12.75" style="100" customWidth="1"/>
    <col min="6407" max="6407" width="1.375" style="100" customWidth="1"/>
    <col min="6408" max="6408" width="12.75" style="100" customWidth="1"/>
    <col min="6409" max="6656" width="9.125" style="100"/>
    <col min="6657" max="6658" width="1.75" style="100" customWidth="1"/>
    <col min="6659" max="6659" width="54.375" style="100" customWidth="1"/>
    <col min="6660" max="6660" width="7.75" style="100" customWidth="1"/>
    <col min="6661" max="6661" width="1.375" style="100" customWidth="1"/>
    <col min="6662" max="6662" width="12.75" style="100" customWidth="1"/>
    <col min="6663" max="6663" width="1.375" style="100" customWidth="1"/>
    <col min="6664" max="6664" width="12.75" style="100" customWidth="1"/>
    <col min="6665" max="6912" width="9.125" style="100"/>
    <col min="6913" max="6914" width="1.75" style="100" customWidth="1"/>
    <col min="6915" max="6915" width="54.375" style="100" customWidth="1"/>
    <col min="6916" max="6916" width="7.75" style="100" customWidth="1"/>
    <col min="6917" max="6917" width="1.375" style="100" customWidth="1"/>
    <col min="6918" max="6918" width="12.75" style="100" customWidth="1"/>
    <col min="6919" max="6919" width="1.375" style="100" customWidth="1"/>
    <col min="6920" max="6920" width="12.75" style="100" customWidth="1"/>
    <col min="6921" max="7168" width="9.125" style="100"/>
    <col min="7169" max="7170" width="1.75" style="100" customWidth="1"/>
    <col min="7171" max="7171" width="54.375" style="100" customWidth="1"/>
    <col min="7172" max="7172" width="7.75" style="100" customWidth="1"/>
    <col min="7173" max="7173" width="1.375" style="100" customWidth="1"/>
    <col min="7174" max="7174" width="12.75" style="100" customWidth="1"/>
    <col min="7175" max="7175" width="1.375" style="100" customWidth="1"/>
    <col min="7176" max="7176" width="12.75" style="100" customWidth="1"/>
    <col min="7177" max="7424" width="9.125" style="100"/>
    <col min="7425" max="7426" width="1.75" style="100" customWidth="1"/>
    <col min="7427" max="7427" width="54.375" style="100" customWidth="1"/>
    <col min="7428" max="7428" width="7.75" style="100" customWidth="1"/>
    <col min="7429" max="7429" width="1.375" style="100" customWidth="1"/>
    <col min="7430" max="7430" width="12.75" style="100" customWidth="1"/>
    <col min="7431" max="7431" width="1.375" style="100" customWidth="1"/>
    <col min="7432" max="7432" width="12.75" style="100" customWidth="1"/>
    <col min="7433" max="7680" width="9.125" style="100"/>
    <col min="7681" max="7682" width="1.75" style="100" customWidth="1"/>
    <col min="7683" max="7683" width="54.375" style="100" customWidth="1"/>
    <col min="7684" max="7684" width="7.75" style="100" customWidth="1"/>
    <col min="7685" max="7685" width="1.375" style="100" customWidth="1"/>
    <col min="7686" max="7686" width="12.75" style="100" customWidth="1"/>
    <col min="7687" max="7687" width="1.375" style="100" customWidth="1"/>
    <col min="7688" max="7688" width="12.75" style="100" customWidth="1"/>
    <col min="7689" max="7936" width="9.125" style="100"/>
    <col min="7937" max="7938" width="1.75" style="100" customWidth="1"/>
    <col min="7939" max="7939" width="54.375" style="100" customWidth="1"/>
    <col min="7940" max="7940" width="7.75" style="100" customWidth="1"/>
    <col min="7941" max="7941" width="1.375" style="100" customWidth="1"/>
    <col min="7942" max="7942" width="12.75" style="100" customWidth="1"/>
    <col min="7943" max="7943" width="1.375" style="100" customWidth="1"/>
    <col min="7944" max="7944" width="12.75" style="100" customWidth="1"/>
    <col min="7945" max="8192" width="9.125" style="100"/>
    <col min="8193" max="8194" width="1.75" style="100" customWidth="1"/>
    <col min="8195" max="8195" width="54.375" style="100" customWidth="1"/>
    <col min="8196" max="8196" width="7.75" style="100" customWidth="1"/>
    <col min="8197" max="8197" width="1.375" style="100" customWidth="1"/>
    <col min="8198" max="8198" width="12.75" style="100" customWidth="1"/>
    <col min="8199" max="8199" width="1.375" style="100" customWidth="1"/>
    <col min="8200" max="8200" width="12.75" style="100" customWidth="1"/>
    <col min="8201" max="8448" width="9.125" style="100"/>
    <col min="8449" max="8450" width="1.75" style="100" customWidth="1"/>
    <col min="8451" max="8451" width="54.375" style="100" customWidth="1"/>
    <col min="8452" max="8452" width="7.75" style="100" customWidth="1"/>
    <col min="8453" max="8453" width="1.375" style="100" customWidth="1"/>
    <col min="8454" max="8454" width="12.75" style="100" customWidth="1"/>
    <col min="8455" max="8455" width="1.375" style="100" customWidth="1"/>
    <col min="8456" max="8456" width="12.75" style="100" customWidth="1"/>
    <col min="8457" max="8704" width="9.125" style="100"/>
    <col min="8705" max="8706" width="1.75" style="100" customWidth="1"/>
    <col min="8707" max="8707" width="54.375" style="100" customWidth="1"/>
    <col min="8708" max="8708" width="7.75" style="100" customWidth="1"/>
    <col min="8709" max="8709" width="1.375" style="100" customWidth="1"/>
    <col min="8710" max="8710" width="12.75" style="100" customWidth="1"/>
    <col min="8711" max="8711" width="1.375" style="100" customWidth="1"/>
    <col min="8712" max="8712" width="12.75" style="100" customWidth="1"/>
    <col min="8713" max="8960" width="9.125" style="100"/>
    <col min="8961" max="8962" width="1.75" style="100" customWidth="1"/>
    <col min="8963" max="8963" width="54.375" style="100" customWidth="1"/>
    <col min="8964" max="8964" width="7.75" style="100" customWidth="1"/>
    <col min="8965" max="8965" width="1.375" style="100" customWidth="1"/>
    <col min="8966" max="8966" width="12.75" style="100" customWidth="1"/>
    <col min="8967" max="8967" width="1.375" style="100" customWidth="1"/>
    <col min="8968" max="8968" width="12.75" style="100" customWidth="1"/>
    <col min="8969" max="9216" width="9.125" style="100"/>
    <col min="9217" max="9218" width="1.75" style="100" customWidth="1"/>
    <col min="9219" max="9219" width="54.375" style="100" customWidth="1"/>
    <col min="9220" max="9220" width="7.75" style="100" customWidth="1"/>
    <col min="9221" max="9221" width="1.375" style="100" customWidth="1"/>
    <col min="9222" max="9222" width="12.75" style="100" customWidth="1"/>
    <col min="9223" max="9223" width="1.375" style="100" customWidth="1"/>
    <col min="9224" max="9224" width="12.75" style="100" customWidth="1"/>
    <col min="9225" max="9472" width="9.125" style="100"/>
    <col min="9473" max="9474" width="1.75" style="100" customWidth="1"/>
    <col min="9475" max="9475" width="54.375" style="100" customWidth="1"/>
    <col min="9476" max="9476" width="7.75" style="100" customWidth="1"/>
    <col min="9477" max="9477" width="1.375" style="100" customWidth="1"/>
    <col min="9478" max="9478" width="12.75" style="100" customWidth="1"/>
    <col min="9479" max="9479" width="1.375" style="100" customWidth="1"/>
    <col min="9480" max="9480" width="12.75" style="100" customWidth="1"/>
    <col min="9481" max="9728" width="9.125" style="100"/>
    <col min="9729" max="9730" width="1.75" style="100" customWidth="1"/>
    <col min="9731" max="9731" width="54.375" style="100" customWidth="1"/>
    <col min="9732" max="9732" width="7.75" style="100" customWidth="1"/>
    <col min="9733" max="9733" width="1.375" style="100" customWidth="1"/>
    <col min="9734" max="9734" width="12.75" style="100" customWidth="1"/>
    <col min="9735" max="9735" width="1.375" style="100" customWidth="1"/>
    <col min="9736" max="9736" width="12.75" style="100" customWidth="1"/>
    <col min="9737" max="9984" width="9.125" style="100"/>
    <col min="9985" max="9986" width="1.75" style="100" customWidth="1"/>
    <col min="9987" max="9987" width="54.375" style="100" customWidth="1"/>
    <col min="9988" max="9988" width="7.75" style="100" customWidth="1"/>
    <col min="9989" max="9989" width="1.375" style="100" customWidth="1"/>
    <col min="9990" max="9990" width="12.75" style="100" customWidth="1"/>
    <col min="9991" max="9991" width="1.375" style="100" customWidth="1"/>
    <col min="9992" max="9992" width="12.75" style="100" customWidth="1"/>
    <col min="9993" max="10240" width="9.125" style="100"/>
    <col min="10241" max="10242" width="1.75" style="100" customWidth="1"/>
    <col min="10243" max="10243" width="54.375" style="100" customWidth="1"/>
    <col min="10244" max="10244" width="7.75" style="100" customWidth="1"/>
    <col min="10245" max="10245" width="1.375" style="100" customWidth="1"/>
    <col min="10246" max="10246" width="12.75" style="100" customWidth="1"/>
    <col min="10247" max="10247" width="1.375" style="100" customWidth="1"/>
    <col min="10248" max="10248" width="12.75" style="100" customWidth="1"/>
    <col min="10249" max="10496" width="9.125" style="100"/>
    <col min="10497" max="10498" width="1.75" style="100" customWidth="1"/>
    <col min="10499" max="10499" width="54.375" style="100" customWidth="1"/>
    <col min="10500" max="10500" width="7.75" style="100" customWidth="1"/>
    <col min="10501" max="10501" width="1.375" style="100" customWidth="1"/>
    <col min="10502" max="10502" width="12.75" style="100" customWidth="1"/>
    <col min="10503" max="10503" width="1.375" style="100" customWidth="1"/>
    <col min="10504" max="10504" width="12.75" style="100" customWidth="1"/>
    <col min="10505" max="10752" width="9.125" style="100"/>
    <col min="10753" max="10754" width="1.75" style="100" customWidth="1"/>
    <col min="10755" max="10755" width="54.375" style="100" customWidth="1"/>
    <col min="10756" max="10756" width="7.75" style="100" customWidth="1"/>
    <col min="10757" max="10757" width="1.375" style="100" customWidth="1"/>
    <col min="10758" max="10758" width="12.75" style="100" customWidth="1"/>
    <col min="10759" max="10759" width="1.375" style="100" customWidth="1"/>
    <col min="10760" max="10760" width="12.75" style="100" customWidth="1"/>
    <col min="10761" max="11008" width="9.125" style="100"/>
    <col min="11009" max="11010" width="1.75" style="100" customWidth="1"/>
    <col min="11011" max="11011" width="54.375" style="100" customWidth="1"/>
    <col min="11012" max="11012" width="7.75" style="100" customWidth="1"/>
    <col min="11013" max="11013" width="1.375" style="100" customWidth="1"/>
    <col min="11014" max="11014" width="12.75" style="100" customWidth="1"/>
    <col min="11015" max="11015" width="1.375" style="100" customWidth="1"/>
    <col min="11016" max="11016" width="12.75" style="100" customWidth="1"/>
    <col min="11017" max="11264" width="9.125" style="100"/>
    <col min="11265" max="11266" width="1.75" style="100" customWidth="1"/>
    <col min="11267" max="11267" width="54.375" style="100" customWidth="1"/>
    <col min="11268" max="11268" width="7.75" style="100" customWidth="1"/>
    <col min="11269" max="11269" width="1.375" style="100" customWidth="1"/>
    <col min="11270" max="11270" width="12.75" style="100" customWidth="1"/>
    <col min="11271" max="11271" width="1.375" style="100" customWidth="1"/>
    <col min="11272" max="11272" width="12.75" style="100" customWidth="1"/>
    <col min="11273" max="11520" width="9.125" style="100"/>
    <col min="11521" max="11522" width="1.75" style="100" customWidth="1"/>
    <col min="11523" max="11523" width="54.375" style="100" customWidth="1"/>
    <col min="11524" max="11524" width="7.75" style="100" customWidth="1"/>
    <col min="11525" max="11525" width="1.375" style="100" customWidth="1"/>
    <col min="11526" max="11526" width="12.75" style="100" customWidth="1"/>
    <col min="11527" max="11527" width="1.375" style="100" customWidth="1"/>
    <col min="11528" max="11528" width="12.75" style="100" customWidth="1"/>
    <col min="11529" max="11776" width="9.125" style="100"/>
    <col min="11777" max="11778" width="1.75" style="100" customWidth="1"/>
    <col min="11779" max="11779" width="54.375" style="100" customWidth="1"/>
    <col min="11780" max="11780" width="7.75" style="100" customWidth="1"/>
    <col min="11781" max="11781" width="1.375" style="100" customWidth="1"/>
    <col min="11782" max="11782" width="12.75" style="100" customWidth="1"/>
    <col min="11783" max="11783" width="1.375" style="100" customWidth="1"/>
    <col min="11784" max="11784" width="12.75" style="100" customWidth="1"/>
    <col min="11785" max="12032" width="9.125" style="100"/>
    <col min="12033" max="12034" width="1.75" style="100" customWidth="1"/>
    <col min="12035" max="12035" width="54.375" style="100" customWidth="1"/>
    <col min="12036" max="12036" width="7.75" style="100" customWidth="1"/>
    <col min="12037" max="12037" width="1.375" style="100" customWidth="1"/>
    <col min="12038" max="12038" width="12.75" style="100" customWidth="1"/>
    <col min="12039" max="12039" width="1.375" style="100" customWidth="1"/>
    <col min="12040" max="12040" width="12.75" style="100" customWidth="1"/>
    <col min="12041" max="12288" width="9.125" style="100"/>
    <col min="12289" max="12290" width="1.75" style="100" customWidth="1"/>
    <col min="12291" max="12291" width="54.375" style="100" customWidth="1"/>
    <col min="12292" max="12292" width="7.75" style="100" customWidth="1"/>
    <col min="12293" max="12293" width="1.375" style="100" customWidth="1"/>
    <col min="12294" max="12294" width="12.75" style="100" customWidth="1"/>
    <col min="12295" max="12295" width="1.375" style="100" customWidth="1"/>
    <col min="12296" max="12296" width="12.75" style="100" customWidth="1"/>
    <col min="12297" max="12544" width="9.125" style="100"/>
    <col min="12545" max="12546" width="1.75" style="100" customWidth="1"/>
    <col min="12547" max="12547" width="54.375" style="100" customWidth="1"/>
    <col min="12548" max="12548" width="7.75" style="100" customWidth="1"/>
    <col min="12549" max="12549" width="1.375" style="100" customWidth="1"/>
    <col min="12550" max="12550" width="12.75" style="100" customWidth="1"/>
    <col min="12551" max="12551" width="1.375" style="100" customWidth="1"/>
    <col min="12552" max="12552" width="12.75" style="100" customWidth="1"/>
    <col min="12553" max="12800" width="9.125" style="100"/>
    <col min="12801" max="12802" width="1.75" style="100" customWidth="1"/>
    <col min="12803" max="12803" width="54.375" style="100" customWidth="1"/>
    <col min="12804" max="12804" width="7.75" style="100" customWidth="1"/>
    <col min="12805" max="12805" width="1.375" style="100" customWidth="1"/>
    <col min="12806" max="12806" width="12.75" style="100" customWidth="1"/>
    <col min="12807" max="12807" width="1.375" style="100" customWidth="1"/>
    <col min="12808" max="12808" width="12.75" style="100" customWidth="1"/>
    <col min="12809" max="13056" width="9.125" style="100"/>
    <col min="13057" max="13058" width="1.75" style="100" customWidth="1"/>
    <col min="13059" max="13059" width="54.375" style="100" customWidth="1"/>
    <col min="13060" max="13060" width="7.75" style="100" customWidth="1"/>
    <col min="13061" max="13061" width="1.375" style="100" customWidth="1"/>
    <col min="13062" max="13062" width="12.75" style="100" customWidth="1"/>
    <col min="13063" max="13063" width="1.375" style="100" customWidth="1"/>
    <col min="13064" max="13064" width="12.75" style="100" customWidth="1"/>
    <col min="13065" max="13312" width="9.125" style="100"/>
    <col min="13313" max="13314" width="1.75" style="100" customWidth="1"/>
    <col min="13315" max="13315" width="54.375" style="100" customWidth="1"/>
    <col min="13316" max="13316" width="7.75" style="100" customWidth="1"/>
    <col min="13317" max="13317" width="1.375" style="100" customWidth="1"/>
    <col min="13318" max="13318" width="12.75" style="100" customWidth="1"/>
    <col min="13319" max="13319" width="1.375" style="100" customWidth="1"/>
    <col min="13320" max="13320" width="12.75" style="100" customWidth="1"/>
    <col min="13321" max="13568" width="9.125" style="100"/>
    <col min="13569" max="13570" width="1.75" style="100" customWidth="1"/>
    <col min="13571" max="13571" width="54.375" style="100" customWidth="1"/>
    <col min="13572" max="13572" width="7.75" style="100" customWidth="1"/>
    <col min="13573" max="13573" width="1.375" style="100" customWidth="1"/>
    <col min="13574" max="13574" width="12.75" style="100" customWidth="1"/>
    <col min="13575" max="13575" width="1.375" style="100" customWidth="1"/>
    <col min="13576" max="13576" width="12.75" style="100" customWidth="1"/>
    <col min="13577" max="13824" width="9.125" style="100"/>
    <col min="13825" max="13826" width="1.75" style="100" customWidth="1"/>
    <col min="13827" max="13827" width="54.375" style="100" customWidth="1"/>
    <col min="13828" max="13828" width="7.75" style="100" customWidth="1"/>
    <col min="13829" max="13829" width="1.375" style="100" customWidth="1"/>
    <col min="13830" max="13830" width="12.75" style="100" customWidth="1"/>
    <col min="13831" max="13831" width="1.375" style="100" customWidth="1"/>
    <col min="13832" max="13832" width="12.75" style="100" customWidth="1"/>
    <col min="13833" max="14080" width="9.125" style="100"/>
    <col min="14081" max="14082" width="1.75" style="100" customWidth="1"/>
    <col min="14083" max="14083" width="54.375" style="100" customWidth="1"/>
    <col min="14084" max="14084" width="7.75" style="100" customWidth="1"/>
    <col min="14085" max="14085" width="1.375" style="100" customWidth="1"/>
    <col min="14086" max="14086" width="12.75" style="100" customWidth="1"/>
    <col min="14087" max="14087" width="1.375" style="100" customWidth="1"/>
    <col min="14088" max="14088" width="12.75" style="100" customWidth="1"/>
    <col min="14089" max="14336" width="9.125" style="100"/>
    <col min="14337" max="14338" width="1.75" style="100" customWidth="1"/>
    <col min="14339" max="14339" width="54.375" style="100" customWidth="1"/>
    <col min="14340" max="14340" width="7.75" style="100" customWidth="1"/>
    <col min="14341" max="14341" width="1.375" style="100" customWidth="1"/>
    <col min="14342" max="14342" width="12.75" style="100" customWidth="1"/>
    <col min="14343" max="14343" width="1.375" style="100" customWidth="1"/>
    <col min="14344" max="14344" width="12.75" style="100" customWidth="1"/>
    <col min="14345" max="14592" width="9.125" style="100"/>
    <col min="14593" max="14594" width="1.75" style="100" customWidth="1"/>
    <col min="14595" max="14595" width="54.375" style="100" customWidth="1"/>
    <col min="14596" max="14596" width="7.75" style="100" customWidth="1"/>
    <col min="14597" max="14597" width="1.375" style="100" customWidth="1"/>
    <col min="14598" max="14598" width="12.75" style="100" customWidth="1"/>
    <col min="14599" max="14599" width="1.375" style="100" customWidth="1"/>
    <col min="14600" max="14600" width="12.75" style="100" customWidth="1"/>
    <col min="14601" max="14848" width="9.125" style="100"/>
    <col min="14849" max="14850" width="1.75" style="100" customWidth="1"/>
    <col min="14851" max="14851" width="54.375" style="100" customWidth="1"/>
    <col min="14852" max="14852" width="7.75" style="100" customWidth="1"/>
    <col min="14853" max="14853" width="1.375" style="100" customWidth="1"/>
    <col min="14854" max="14854" width="12.75" style="100" customWidth="1"/>
    <col min="14855" max="14855" width="1.375" style="100" customWidth="1"/>
    <col min="14856" max="14856" width="12.75" style="100" customWidth="1"/>
    <col min="14857" max="15104" width="9.125" style="100"/>
    <col min="15105" max="15106" width="1.75" style="100" customWidth="1"/>
    <col min="15107" max="15107" width="54.375" style="100" customWidth="1"/>
    <col min="15108" max="15108" width="7.75" style="100" customWidth="1"/>
    <col min="15109" max="15109" width="1.375" style="100" customWidth="1"/>
    <col min="15110" max="15110" width="12.75" style="100" customWidth="1"/>
    <col min="15111" max="15111" width="1.375" style="100" customWidth="1"/>
    <col min="15112" max="15112" width="12.75" style="100" customWidth="1"/>
    <col min="15113" max="15360" width="9.125" style="100"/>
    <col min="15361" max="15362" width="1.75" style="100" customWidth="1"/>
    <col min="15363" max="15363" width="54.375" style="100" customWidth="1"/>
    <col min="15364" max="15364" width="7.75" style="100" customWidth="1"/>
    <col min="15365" max="15365" width="1.375" style="100" customWidth="1"/>
    <col min="15366" max="15366" width="12.75" style="100" customWidth="1"/>
    <col min="15367" max="15367" width="1.375" style="100" customWidth="1"/>
    <col min="15368" max="15368" width="12.75" style="100" customWidth="1"/>
    <col min="15369" max="15616" width="9.125" style="100"/>
    <col min="15617" max="15618" width="1.75" style="100" customWidth="1"/>
    <col min="15619" max="15619" width="54.375" style="100" customWidth="1"/>
    <col min="15620" max="15620" width="7.75" style="100" customWidth="1"/>
    <col min="15621" max="15621" width="1.375" style="100" customWidth="1"/>
    <col min="15622" max="15622" width="12.75" style="100" customWidth="1"/>
    <col min="15623" max="15623" width="1.375" style="100" customWidth="1"/>
    <col min="15624" max="15624" width="12.75" style="100" customWidth="1"/>
    <col min="15625" max="15872" width="9.125" style="100"/>
    <col min="15873" max="15874" width="1.75" style="100" customWidth="1"/>
    <col min="15875" max="15875" width="54.375" style="100" customWidth="1"/>
    <col min="15876" max="15876" width="7.75" style="100" customWidth="1"/>
    <col min="15877" max="15877" width="1.375" style="100" customWidth="1"/>
    <col min="15878" max="15878" width="12.75" style="100" customWidth="1"/>
    <col min="15879" max="15879" width="1.375" style="100" customWidth="1"/>
    <col min="15880" max="15880" width="12.75" style="100" customWidth="1"/>
    <col min="15881" max="16128" width="9.125" style="100"/>
    <col min="16129" max="16130" width="1.75" style="100" customWidth="1"/>
    <col min="16131" max="16131" width="54.375" style="100" customWidth="1"/>
    <col min="16132" max="16132" width="7.75" style="100" customWidth="1"/>
    <col min="16133" max="16133" width="1.375" style="100" customWidth="1"/>
    <col min="16134" max="16134" width="12.75" style="100" customWidth="1"/>
    <col min="16135" max="16135" width="1.375" style="100" customWidth="1"/>
    <col min="16136" max="16136" width="12.75" style="100" customWidth="1"/>
    <col min="16137" max="16384" width="9.125" style="100"/>
  </cols>
  <sheetData>
    <row r="1" spans="1:12" s="11" customFormat="1" ht="21.75" customHeight="1">
      <c r="A1" s="13" t="s">
        <v>126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11" customFormat="1" ht="21.75" customHeight="1">
      <c r="A2" s="137" t="s">
        <v>198</v>
      </c>
      <c r="B2" s="137"/>
      <c r="C2" s="98"/>
      <c r="D2" s="98"/>
      <c r="E2" s="104"/>
      <c r="F2" s="104"/>
      <c r="G2" s="104"/>
      <c r="H2" s="104"/>
      <c r="I2" s="104"/>
      <c r="J2" s="104"/>
      <c r="K2" s="104"/>
      <c r="L2" s="104"/>
    </row>
    <row r="3" spans="1:12" s="11" customFormat="1" ht="21.75" customHeight="1">
      <c r="A3" s="138" t="s">
        <v>45</v>
      </c>
      <c r="B3" s="138"/>
      <c r="C3" s="139"/>
      <c r="D3" s="139"/>
      <c r="E3" s="140"/>
      <c r="F3" s="140"/>
      <c r="G3" s="140"/>
      <c r="H3" s="140"/>
      <c r="I3" s="140"/>
      <c r="J3" s="140"/>
      <c r="K3" s="140"/>
      <c r="L3" s="140"/>
    </row>
    <row r="4" spans="1:12" s="102" customFormat="1" ht="21.75" customHeight="1">
      <c r="A4" s="99"/>
      <c r="B4" s="99"/>
      <c r="C4" s="99"/>
      <c r="D4" s="100"/>
      <c r="E4" s="98"/>
      <c r="F4" s="98"/>
      <c r="G4" s="98"/>
      <c r="H4" s="98"/>
      <c r="I4" s="98"/>
      <c r="J4" s="98"/>
      <c r="K4" s="98"/>
      <c r="L4" s="98"/>
    </row>
    <row r="5" spans="1:12" s="102" customFormat="1" ht="21.75" customHeight="1">
      <c r="A5" s="99"/>
      <c r="B5" s="99"/>
      <c r="C5" s="99"/>
      <c r="D5" s="100"/>
      <c r="E5" s="98"/>
      <c r="F5" s="222" t="s">
        <v>156</v>
      </c>
      <c r="G5" s="222"/>
      <c r="H5" s="222"/>
      <c r="I5" s="98"/>
      <c r="J5" s="222" t="s">
        <v>157</v>
      </c>
      <c r="K5" s="222"/>
      <c r="L5" s="222"/>
    </row>
    <row r="6" spans="1:12" s="102" customFormat="1" ht="21.75" customHeight="1">
      <c r="A6" s="99"/>
      <c r="B6" s="99"/>
      <c r="C6" s="99"/>
      <c r="D6" s="100"/>
      <c r="E6" s="98"/>
      <c r="F6" s="101"/>
      <c r="G6" s="98"/>
      <c r="H6" s="101" t="s">
        <v>2</v>
      </c>
      <c r="I6" s="98"/>
      <c r="J6" s="98"/>
      <c r="K6" s="98"/>
      <c r="L6" s="101"/>
    </row>
    <row r="7" spans="1:12" s="102" customFormat="1" ht="21.75" customHeight="1">
      <c r="A7" s="99"/>
      <c r="B7" s="99"/>
      <c r="C7" s="99"/>
      <c r="D7" s="100"/>
      <c r="E7" s="98"/>
      <c r="F7" s="141" t="s">
        <v>4</v>
      </c>
      <c r="G7" s="98"/>
      <c r="H7" s="141" t="s">
        <v>4</v>
      </c>
      <c r="I7" s="98"/>
      <c r="J7" s="141" t="s">
        <v>4</v>
      </c>
      <c r="K7" s="98"/>
      <c r="L7" s="141" t="s">
        <v>4</v>
      </c>
    </row>
    <row r="8" spans="1:12" ht="21.75" customHeight="1">
      <c r="A8" s="99"/>
      <c r="B8" s="99"/>
      <c r="C8" s="99"/>
      <c r="D8" s="104"/>
      <c r="E8" s="11"/>
      <c r="F8" s="105" t="s">
        <v>6</v>
      </c>
      <c r="G8" s="11"/>
      <c r="H8" s="105" t="s">
        <v>7</v>
      </c>
      <c r="I8" s="11"/>
      <c r="J8" s="105" t="s">
        <v>6</v>
      </c>
      <c r="K8" s="11"/>
      <c r="L8" s="105" t="s">
        <v>7</v>
      </c>
    </row>
    <row r="9" spans="1:12" ht="21.75" customHeight="1">
      <c r="A9" s="99"/>
      <c r="B9" s="99"/>
      <c r="C9" s="99"/>
      <c r="D9" s="97" t="s">
        <v>8</v>
      </c>
      <c r="E9" s="98"/>
      <c r="F9" s="106" t="s">
        <v>9</v>
      </c>
      <c r="G9" s="98"/>
      <c r="H9" s="106" t="s">
        <v>9</v>
      </c>
      <c r="I9" s="98"/>
      <c r="J9" s="106" t="s">
        <v>9</v>
      </c>
      <c r="K9" s="98"/>
      <c r="L9" s="106" t="s">
        <v>9</v>
      </c>
    </row>
    <row r="10" spans="1:12" ht="21.75" customHeight="1">
      <c r="A10" s="13"/>
      <c r="B10" s="142"/>
      <c r="C10" s="142"/>
      <c r="D10" s="143"/>
      <c r="E10" s="144"/>
      <c r="F10" s="145"/>
      <c r="G10" s="144"/>
      <c r="H10" s="145"/>
      <c r="I10" s="144"/>
      <c r="J10" s="145"/>
      <c r="K10" s="144"/>
      <c r="L10" s="145"/>
    </row>
    <row r="11" spans="1:12" ht="21.75" customHeight="1">
      <c r="A11" s="146"/>
      <c r="B11" s="146" t="s">
        <v>46</v>
      </c>
      <c r="C11" s="100"/>
      <c r="D11" s="104">
        <v>21</v>
      </c>
      <c r="E11" s="147"/>
      <c r="F11" s="145">
        <v>8256621150</v>
      </c>
      <c r="G11" s="147"/>
      <c r="H11" s="145">
        <v>9157014325</v>
      </c>
      <c r="I11" s="147"/>
      <c r="J11" s="145">
        <v>0</v>
      </c>
      <c r="K11" s="147"/>
      <c r="L11" s="145">
        <v>0</v>
      </c>
    </row>
    <row r="12" spans="1:12" ht="21.75" customHeight="1">
      <c r="A12" s="146"/>
      <c r="B12" s="146" t="s">
        <v>47</v>
      </c>
      <c r="C12" s="100"/>
      <c r="D12" s="104">
        <v>21</v>
      </c>
      <c r="E12" s="147"/>
      <c r="F12" s="145">
        <v>-6970621987</v>
      </c>
      <c r="G12" s="147"/>
      <c r="H12" s="145">
        <v>-5338920675</v>
      </c>
      <c r="I12" s="147"/>
      <c r="J12" s="145">
        <v>0</v>
      </c>
      <c r="K12" s="147"/>
      <c r="L12" s="145">
        <v>0</v>
      </c>
    </row>
    <row r="13" spans="1:12" ht="21.75" customHeight="1">
      <c r="A13" s="146"/>
      <c r="B13" s="146" t="s">
        <v>48</v>
      </c>
      <c r="C13" s="100"/>
      <c r="D13" s="104">
        <v>21</v>
      </c>
      <c r="E13" s="147"/>
      <c r="F13" s="148">
        <v>-897190658</v>
      </c>
      <c r="G13" s="147"/>
      <c r="H13" s="148">
        <v>-3057357129</v>
      </c>
      <c r="I13" s="147"/>
      <c r="J13" s="148">
        <v>0</v>
      </c>
      <c r="K13" s="147"/>
      <c r="L13" s="148">
        <v>0</v>
      </c>
    </row>
    <row r="14" spans="1:12" ht="8.1" customHeight="1">
      <c r="A14" s="15"/>
      <c r="B14" s="15"/>
      <c r="C14" s="15"/>
      <c r="D14" s="149"/>
      <c r="E14" s="147"/>
      <c r="F14" s="145"/>
      <c r="G14" s="147"/>
      <c r="H14" s="145"/>
      <c r="I14" s="147"/>
      <c r="J14" s="145"/>
      <c r="K14" s="147"/>
      <c r="L14" s="145"/>
    </row>
    <row r="15" spans="1:12" ht="21.75" customHeight="1">
      <c r="A15" s="150" t="s">
        <v>49</v>
      </c>
      <c r="B15" s="142"/>
      <c r="C15" s="100"/>
      <c r="D15" s="104"/>
      <c r="E15" s="147"/>
      <c r="F15" s="148">
        <f>SUM(F11:F13)</f>
        <v>388808505</v>
      </c>
      <c r="G15" s="147"/>
      <c r="H15" s="148">
        <f>SUM(H11:H13)</f>
        <v>760736521</v>
      </c>
      <c r="I15" s="147"/>
      <c r="J15" s="148">
        <f>SUM(J11:J13)</f>
        <v>0</v>
      </c>
      <c r="K15" s="147"/>
      <c r="L15" s="148">
        <f>SUM(L11:L13)</f>
        <v>0</v>
      </c>
    </row>
    <row r="16" spans="1:12" ht="8.1" customHeight="1">
      <c r="A16" s="15"/>
      <c r="B16" s="15"/>
      <c r="C16" s="15"/>
      <c r="D16" s="149"/>
      <c r="E16" s="147"/>
      <c r="F16" s="145"/>
      <c r="G16" s="147"/>
      <c r="H16" s="145"/>
      <c r="I16" s="147"/>
      <c r="J16" s="145"/>
      <c r="K16" s="147"/>
      <c r="L16" s="145"/>
    </row>
    <row r="17" spans="1:12" ht="21.75" customHeight="1">
      <c r="B17" s="69" t="s">
        <v>174</v>
      </c>
      <c r="C17" s="152"/>
      <c r="D17" s="104">
        <v>23</v>
      </c>
      <c r="E17" s="147"/>
      <c r="F17" s="145">
        <v>215957604</v>
      </c>
      <c r="G17" s="147"/>
      <c r="H17" s="145">
        <v>211314515</v>
      </c>
      <c r="I17" s="147"/>
      <c r="J17" s="145">
        <v>683324735</v>
      </c>
      <c r="K17" s="147"/>
      <c r="L17" s="145">
        <v>677670217</v>
      </c>
    </row>
    <row r="18" spans="1:12" ht="21.75" customHeight="1">
      <c r="B18" s="152" t="s">
        <v>202</v>
      </c>
      <c r="C18" s="100"/>
      <c r="D18" s="104">
        <v>24</v>
      </c>
      <c r="E18" s="147"/>
      <c r="F18" s="145">
        <v>1632602</v>
      </c>
      <c r="G18" s="147"/>
      <c r="H18" s="145">
        <v>4125206</v>
      </c>
      <c r="I18" s="147"/>
      <c r="J18" s="145">
        <v>0</v>
      </c>
      <c r="K18" s="147"/>
      <c r="L18" s="145">
        <v>0</v>
      </c>
    </row>
    <row r="19" spans="1:12" ht="21.75" customHeight="1">
      <c r="B19" s="152" t="s">
        <v>173</v>
      </c>
      <c r="C19" s="152"/>
      <c r="D19" s="104">
        <v>25</v>
      </c>
      <c r="E19" s="147"/>
      <c r="F19" s="145">
        <v>-9517</v>
      </c>
      <c r="G19" s="147"/>
      <c r="H19" s="145">
        <v>-384299</v>
      </c>
      <c r="I19" s="147"/>
      <c r="J19" s="145">
        <v>0</v>
      </c>
      <c r="K19" s="147"/>
      <c r="L19" s="145">
        <v>0</v>
      </c>
    </row>
    <row r="20" spans="1:12" ht="21.75" customHeight="1">
      <c r="B20" s="100" t="s">
        <v>203</v>
      </c>
      <c r="C20" s="15"/>
      <c r="D20" s="149">
        <v>26</v>
      </c>
      <c r="E20" s="147"/>
      <c r="F20" s="153">
        <v>645047</v>
      </c>
      <c r="G20" s="147"/>
      <c r="H20" s="153">
        <v>-217309</v>
      </c>
      <c r="I20" s="147"/>
      <c r="J20" s="153">
        <v>0</v>
      </c>
      <c r="K20" s="147"/>
      <c r="L20" s="153">
        <v>0</v>
      </c>
    </row>
    <row r="21" spans="1:12" ht="8.1" customHeight="1">
      <c r="A21" s="15"/>
      <c r="B21" s="146"/>
      <c r="C21" s="15"/>
      <c r="D21" s="149"/>
      <c r="E21" s="147"/>
      <c r="F21" s="145"/>
      <c r="G21" s="147"/>
      <c r="H21" s="145"/>
      <c r="I21" s="147"/>
      <c r="J21" s="145"/>
      <c r="K21" s="147"/>
      <c r="L21" s="145"/>
    </row>
    <row r="22" spans="1:12" ht="21.75" customHeight="1">
      <c r="A22" s="13" t="s">
        <v>141</v>
      </c>
      <c r="B22" s="146"/>
      <c r="C22" s="15"/>
      <c r="D22" s="104"/>
      <c r="E22" s="147"/>
      <c r="F22" s="148">
        <f>SUM(F17:F20)</f>
        <v>218225736</v>
      </c>
      <c r="G22" s="147"/>
      <c r="H22" s="148">
        <f>SUM(H17:H20)</f>
        <v>214838113</v>
      </c>
      <c r="I22" s="147"/>
      <c r="J22" s="148">
        <f>SUM(J17:J20)</f>
        <v>683324735</v>
      </c>
      <c r="K22" s="147"/>
      <c r="L22" s="148">
        <f>SUM(L17:L20)</f>
        <v>677670217</v>
      </c>
    </row>
    <row r="23" spans="1:12" ht="8.1" customHeight="1">
      <c r="A23" s="15"/>
      <c r="B23" s="146"/>
      <c r="C23" s="15"/>
      <c r="D23" s="149"/>
      <c r="E23" s="147"/>
      <c r="F23" s="145"/>
      <c r="G23" s="147"/>
      <c r="H23" s="145"/>
      <c r="I23" s="147"/>
      <c r="J23" s="145"/>
      <c r="K23" s="147"/>
      <c r="L23" s="145"/>
    </row>
    <row r="24" spans="1:12" ht="21.75" customHeight="1">
      <c r="A24" s="146"/>
      <c r="B24" s="146" t="s">
        <v>50</v>
      </c>
      <c r="C24" s="142"/>
      <c r="D24" s="104">
        <v>21</v>
      </c>
      <c r="E24" s="147"/>
      <c r="F24" s="145">
        <v>-163208219</v>
      </c>
      <c r="G24" s="147"/>
      <c r="H24" s="145">
        <v>-111139604</v>
      </c>
      <c r="I24" s="147"/>
      <c r="J24" s="145">
        <v>0</v>
      </c>
      <c r="K24" s="147"/>
      <c r="L24" s="145">
        <v>0</v>
      </c>
    </row>
    <row r="25" spans="1:12" ht="21.75" customHeight="1">
      <c r="A25" s="146"/>
      <c r="B25" s="146" t="s">
        <v>210</v>
      </c>
      <c r="C25" s="142"/>
      <c r="D25" s="104">
        <v>21</v>
      </c>
      <c r="E25" s="147"/>
      <c r="F25" s="148">
        <v>122859745</v>
      </c>
      <c r="G25" s="147"/>
      <c r="H25" s="148">
        <v>65654538</v>
      </c>
      <c r="I25" s="147"/>
      <c r="J25" s="148">
        <v>0</v>
      </c>
      <c r="K25" s="147"/>
      <c r="L25" s="148">
        <v>0</v>
      </c>
    </row>
    <row r="26" spans="1:12" ht="8.1" customHeight="1">
      <c r="A26" s="15"/>
      <c r="B26" s="146"/>
      <c r="C26" s="15"/>
      <c r="D26" s="149" t="s">
        <v>181</v>
      </c>
      <c r="E26" s="147"/>
      <c r="F26" s="145"/>
      <c r="G26" s="147"/>
      <c r="H26" s="145"/>
      <c r="I26" s="147"/>
      <c r="J26" s="145"/>
      <c r="K26" s="147"/>
      <c r="L26" s="145"/>
    </row>
    <row r="27" spans="1:12" ht="21.75" customHeight="1">
      <c r="A27" s="154" t="s">
        <v>142</v>
      </c>
      <c r="B27" s="146"/>
      <c r="C27" s="142"/>
      <c r="E27" s="147"/>
      <c r="F27" s="148">
        <f>SUM(F24:F25)</f>
        <v>-40348474</v>
      </c>
      <c r="G27" s="147"/>
      <c r="H27" s="148">
        <f>SUM(H24:H25)</f>
        <v>-45485066</v>
      </c>
      <c r="I27" s="147"/>
      <c r="J27" s="148">
        <f>SUM(J24:J25)</f>
        <v>0</v>
      </c>
      <c r="K27" s="147"/>
      <c r="L27" s="148">
        <f>SUM(L24:L25)</f>
        <v>0</v>
      </c>
    </row>
    <row r="28" spans="1:12" ht="8.1" customHeight="1">
      <c r="A28" s="15"/>
      <c r="B28" s="146"/>
      <c r="C28" s="15"/>
      <c r="D28" s="149"/>
      <c r="E28" s="147"/>
      <c r="F28" s="145"/>
      <c r="G28" s="147"/>
      <c r="H28" s="145"/>
      <c r="I28" s="147"/>
      <c r="J28" s="145"/>
      <c r="K28" s="147"/>
      <c r="L28" s="145"/>
    </row>
    <row r="29" spans="1:12" ht="21.75" customHeight="1">
      <c r="A29" s="154" t="s">
        <v>51</v>
      </c>
      <c r="B29" s="146"/>
      <c r="C29" s="142"/>
      <c r="E29" s="147"/>
      <c r="F29" s="148">
        <f>SUM(F22,F27)</f>
        <v>177877262</v>
      </c>
      <c r="G29" s="147"/>
      <c r="H29" s="148">
        <f>SUM(H22,H27)</f>
        <v>169353047</v>
      </c>
      <c r="I29" s="147"/>
      <c r="J29" s="148">
        <f>SUM(J22,J27)</f>
        <v>683324735</v>
      </c>
      <c r="K29" s="147"/>
      <c r="L29" s="148">
        <f>SUM(L22,L27)</f>
        <v>677670217</v>
      </c>
    </row>
    <row r="30" spans="1:12" ht="8.1" customHeight="1">
      <c r="A30" s="15"/>
      <c r="B30" s="146"/>
      <c r="C30" s="15"/>
      <c r="D30" s="149"/>
      <c r="E30" s="147"/>
      <c r="F30" s="145"/>
      <c r="G30" s="147"/>
      <c r="H30" s="145"/>
      <c r="I30" s="147"/>
      <c r="J30" s="145"/>
      <c r="K30" s="147"/>
      <c r="L30" s="145"/>
    </row>
    <row r="31" spans="1:12" s="11" customFormat="1" ht="21.75" customHeight="1">
      <c r="A31" s="154"/>
      <c r="B31" s="156" t="s">
        <v>145</v>
      </c>
      <c r="C31" s="156"/>
      <c r="D31" s="9"/>
      <c r="F31" s="145">
        <v>-8649860</v>
      </c>
      <c r="H31" s="145">
        <v>-8740119</v>
      </c>
      <c r="J31" s="145">
        <v>-8649860</v>
      </c>
      <c r="L31" s="145">
        <v>-8740119</v>
      </c>
    </row>
    <row r="32" spans="1:12" s="11" customFormat="1" ht="21.75" customHeight="1">
      <c r="A32" s="154"/>
      <c r="B32" s="156" t="s">
        <v>146</v>
      </c>
      <c r="C32" s="156"/>
      <c r="D32" s="9"/>
      <c r="F32" s="145">
        <v>-10236527</v>
      </c>
      <c r="H32" s="145">
        <v>-7376328</v>
      </c>
      <c r="J32" s="145">
        <v>-31449290</v>
      </c>
      <c r="L32" s="145">
        <v>0</v>
      </c>
    </row>
    <row r="33" spans="1:12" s="11" customFormat="1" ht="21.75" customHeight="1">
      <c r="A33" s="154"/>
      <c r="B33" s="156" t="s">
        <v>52</v>
      </c>
      <c r="C33" s="156"/>
      <c r="D33" s="149">
        <v>22</v>
      </c>
      <c r="F33" s="145">
        <v>-246688768</v>
      </c>
      <c r="H33" s="145">
        <v>-299523394</v>
      </c>
      <c r="J33" s="145">
        <v>-24273599</v>
      </c>
      <c r="L33" s="145">
        <v>-21960268</v>
      </c>
    </row>
    <row r="34" spans="1:12" s="11" customFormat="1" ht="21.75" customHeight="1">
      <c r="A34" s="13"/>
      <c r="B34" s="156" t="s">
        <v>143</v>
      </c>
      <c r="C34" s="156"/>
      <c r="D34" s="149">
        <v>12.1</v>
      </c>
      <c r="F34" s="145">
        <v>12602596</v>
      </c>
      <c r="H34" s="145">
        <v>11417072</v>
      </c>
      <c r="J34" s="145">
        <v>0</v>
      </c>
      <c r="L34" s="145">
        <v>0</v>
      </c>
    </row>
    <row r="35" spans="1:12" s="11" customFormat="1" ht="21.75" customHeight="1">
      <c r="A35" s="156"/>
      <c r="B35" s="156" t="s">
        <v>144</v>
      </c>
      <c r="C35" s="156"/>
      <c r="D35" s="9"/>
      <c r="F35" s="145">
        <v>7981310</v>
      </c>
      <c r="H35" s="145">
        <v>11325527</v>
      </c>
      <c r="J35" s="145">
        <v>40280506</v>
      </c>
      <c r="L35" s="145">
        <v>2722821</v>
      </c>
    </row>
    <row r="36" spans="1:12" s="11" customFormat="1" ht="21.75" customHeight="1">
      <c r="A36" s="156"/>
      <c r="B36" s="156" t="s">
        <v>100</v>
      </c>
      <c r="C36" s="156"/>
      <c r="D36" s="9"/>
      <c r="F36" s="148">
        <v>42124690</v>
      </c>
      <c r="H36" s="148">
        <v>28484403</v>
      </c>
      <c r="J36" s="148">
        <v>0</v>
      </c>
      <c r="L36" s="148">
        <v>30</v>
      </c>
    </row>
    <row r="37" spans="1:12" ht="8.1" customHeight="1">
      <c r="A37" s="15"/>
      <c r="B37" s="15"/>
      <c r="C37" s="15"/>
      <c r="D37" s="149"/>
      <c r="E37" s="147"/>
      <c r="F37" s="145"/>
      <c r="G37" s="147"/>
      <c r="H37" s="145"/>
      <c r="I37" s="147"/>
      <c r="J37" s="145"/>
      <c r="K37" s="147"/>
      <c r="L37" s="145"/>
    </row>
    <row r="38" spans="1:12" ht="21.75" customHeight="1">
      <c r="A38" s="13" t="s">
        <v>53</v>
      </c>
      <c r="B38" s="142"/>
      <c r="C38" s="142"/>
      <c r="E38" s="147"/>
      <c r="F38" s="145">
        <f>SUM(F31:F36,F29,F15)</f>
        <v>363819208</v>
      </c>
      <c r="G38" s="147"/>
      <c r="H38" s="145">
        <f>SUM(H31:H36,H29,H15)</f>
        <v>665676729</v>
      </c>
      <c r="I38" s="147"/>
      <c r="J38" s="145">
        <f>SUM(J31:J36,J29,J15)</f>
        <v>659232492</v>
      </c>
      <c r="K38" s="147"/>
      <c r="L38" s="145">
        <f>SUM(L31:L36,L29,L15)</f>
        <v>649692681</v>
      </c>
    </row>
    <row r="39" spans="1:12" s="102" customFormat="1" ht="21.75" customHeight="1">
      <c r="A39" s="15" t="s">
        <v>54</v>
      </c>
      <c r="B39" s="13"/>
      <c r="C39" s="13"/>
      <c r="D39" s="155">
        <v>27</v>
      </c>
      <c r="E39" s="157"/>
      <c r="F39" s="153">
        <v>-77137681</v>
      </c>
      <c r="G39" s="157"/>
      <c r="H39" s="153">
        <v>-144402527</v>
      </c>
      <c r="I39" s="157"/>
      <c r="J39" s="153">
        <v>0</v>
      </c>
      <c r="K39" s="157"/>
      <c r="L39" s="153">
        <v>0</v>
      </c>
    </row>
    <row r="40" spans="1:12" s="102" customFormat="1" ht="8.1" customHeight="1">
      <c r="A40" s="15"/>
      <c r="B40" s="13"/>
      <c r="C40" s="13"/>
      <c r="D40" s="155"/>
      <c r="E40" s="157"/>
      <c r="F40" s="158"/>
      <c r="G40" s="157"/>
      <c r="H40" s="158"/>
      <c r="I40" s="157"/>
      <c r="J40" s="158"/>
      <c r="K40" s="157"/>
      <c r="L40" s="158"/>
    </row>
    <row r="41" spans="1:12" s="102" customFormat="1" ht="21.75" customHeight="1">
      <c r="A41" s="13" t="s">
        <v>55</v>
      </c>
      <c r="B41" s="13"/>
      <c r="C41" s="13"/>
      <c r="D41" s="155"/>
      <c r="E41" s="157"/>
      <c r="F41" s="153">
        <f>SUM(F38:F39)</f>
        <v>286681527</v>
      </c>
      <c r="G41" s="157"/>
      <c r="H41" s="153">
        <f>SUM(H38:H39)</f>
        <v>521274202</v>
      </c>
      <c r="I41" s="157"/>
      <c r="J41" s="153">
        <f>SUM(J38:J39)</f>
        <v>659232492</v>
      </c>
      <c r="K41" s="157"/>
      <c r="L41" s="153">
        <f>SUM(L38:L39)</f>
        <v>649692681</v>
      </c>
    </row>
    <row r="42" spans="1:12" ht="21.75" customHeight="1">
      <c r="A42" s="13"/>
      <c r="B42" s="142"/>
      <c r="C42" s="142"/>
      <c r="E42" s="147"/>
      <c r="F42" s="145"/>
      <c r="G42" s="147"/>
      <c r="H42" s="145"/>
      <c r="I42" s="147"/>
      <c r="J42" s="145"/>
      <c r="K42" s="147"/>
      <c r="L42" s="145"/>
    </row>
    <row r="43" spans="1:12" ht="21.75" customHeight="1">
      <c r="A43" s="13"/>
      <c r="B43" s="142"/>
      <c r="C43" s="142"/>
      <c r="E43" s="147"/>
      <c r="F43" s="145"/>
      <c r="G43" s="147"/>
      <c r="H43" s="145"/>
      <c r="I43" s="147"/>
      <c r="J43" s="145"/>
      <c r="K43" s="147"/>
      <c r="L43" s="145"/>
    </row>
    <row r="44" spans="1:12" ht="21.75" customHeight="1">
      <c r="A44" s="13"/>
      <c r="B44" s="142"/>
      <c r="C44" s="142"/>
      <c r="E44" s="147"/>
      <c r="F44" s="145"/>
      <c r="G44" s="147"/>
      <c r="H44" s="145"/>
      <c r="I44" s="147"/>
      <c r="J44" s="145"/>
      <c r="K44" s="147"/>
      <c r="L44" s="145"/>
    </row>
    <row r="45" spans="1:12" ht="21.75" customHeight="1">
      <c r="A45" s="13"/>
      <c r="B45" s="142"/>
      <c r="C45" s="142"/>
      <c r="E45" s="147"/>
      <c r="F45" s="145"/>
      <c r="G45" s="147"/>
      <c r="H45" s="145"/>
      <c r="I45" s="147"/>
      <c r="J45" s="145"/>
      <c r="K45" s="147"/>
      <c r="L45" s="145"/>
    </row>
    <row r="46" spans="1:12" ht="21.75" customHeight="1">
      <c r="A46" s="13"/>
      <c r="B46" s="142"/>
      <c r="C46" s="142"/>
      <c r="E46" s="147"/>
      <c r="F46" s="145"/>
      <c r="G46" s="147"/>
      <c r="H46" s="145"/>
      <c r="I46" s="147"/>
      <c r="J46" s="145"/>
      <c r="K46" s="147"/>
      <c r="L46" s="145"/>
    </row>
    <row r="47" spans="1:12" ht="21.75" customHeight="1">
      <c r="A47" s="13"/>
      <c r="B47" s="142"/>
      <c r="C47" s="142"/>
      <c r="E47" s="147"/>
      <c r="F47" s="145"/>
      <c r="G47" s="147"/>
      <c r="H47" s="145"/>
      <c r="I47" s="147"/>
      <c r="J47" s="145"/>
      <c r="K47" s="147"/>
      <c r="L47" s="145"/>
    </row>
    <row r="48" spans="1:12" ht="21.75" customHeight="1">
      <c r="A48" s="13"/>
      <c r="B48" s="142"/>
      <c r="C48" s="142"/>
      <c r="E48" s="147"/>
      <c r="F48" s="145"/>
      <c r="G48" s="147"/>
      <c r="H48" s="145"/>
      <c r="I48" s="147"/>
      <c r="J48" s="145"/>
      <c r="K48" s="147"/>
      <c r="L48" s="145"/>
    </row>
    <row r="49" spans="1:12" ht="21.75" customHeight="1">
      <c r="A49" s="13"/>
      <c r="B49" s="142"/>
      <c r="C49" s="142"/>
      <c r="E49" s="147"/>
      <c r="F49" s="145"/>
      <c r="G49" s="147"/>
      <c r="H49" s="145"/>
      <c r="I49" s="147"/>
      <c r="J49" s="145"/>
      <c r="K49" s="147"/>
      <c r="L49" s="145"/>
    </row>
    <row r="50" spans="1:12" ht="21.75" customHeight="1">
      <c r="A50" s="13"/>
      <c r="B50" s="142"/>
      <c r="C50" s="142"/>
      <c r="E50" s="147"/>
      <c r="F50" s="145"/>
      <c r="G50" s="147"/>
      <c r="H50" s="145"/>
      <c r="I50" s="147"/>
      <c r="J50" s="145"/>
      <c r="K50" s="147"/>
      <c r="L50" s="145"/>
    </row>
    <row r="51" spans="1:12" ht="21.75" customHeight="1">
      <c r="A51" s="13"/>
      <c r="B51" s="142"/>
      <c r="C51" s="142"/>
      <c r="E51" s="147"/>
      <c r="F51" s="145"/>
      <c r="G51" s="147"/>
      <c r="H51" s="145"/>
      <c r="I51" s="147"/>
      <c r="J51" s="145"/>
      <c r="K51" s="147"/>
      <c r="L51" s="145"/>
    </row>
    <row r="52" spans="1:12" ht="21.75" customHeight="1">
      <c r="A52" s="13"/>
      <c r="B52" s="142"/>
      <c r="C52" s="142"/>
      <c r="E52" s="147"/>
      <c r="F52" s="145"/>
      <c r="G52" s="147"/>
      <c r="H52" s="145"/>
      <c r="I52" s="147"/>
      <c r="J52" s="145"/>
      <c r="K52" s="147"/>
      <c r="L52" s="145"/>
    </row>
    <row r="53" spans="1:12" ht="26.25" customHeight="1">
      <c r="A53" s="100"/>
      <c r="B53" s="15"/>
      <c r="C53" s="15"/>
      <c r="D53" s="149"/>
      <c r="E53" s="147"/>
      <c r="F53" s="158"/>
      <c r="G53" s="147"/>
      <c r="H53" s="158"/>
      <c r="I53" s="147"/>
      <c r="J53" s="158"/>
      <c r="K53" s="147"/>
      <c r="L53" s="158"/>
    </row>
    <row r="54" spans="1:12" s="102" customFormat="1" ht="24.75" customHeight="1">
      <c r="A54" s="13"/>
      <c r="B54" s="13"/>
      <c r="C54" s="13"/>
      <c r="D54" s="155"/>
      <c r="E54" s="157"/>
      <c r="F54" s="157"/>
      <c r="G54" s="157"/>
      <c r="H54" s="157"/>
      <c r="I54" s="157"/>
      <c r="J54" s="157"/>
      <c r="K54" s="157"/>
      <c r="L54" s="157"/>
    </row>
    <row r="55" spans="1:12" ht="21.75" customHeight="1">
      <c r="A55" s="159" t="s">
        <v>20</v>
      </c>
      <c r="B55" s="160"/>
      <c r="C55" s="160"/>
      <c r="D55" s="161"/>
      <c r="E55" s="162"/>
      <c r="F55" s="162"/>
      <c r="G55" s="162"/>
      <c r="H55" s="162"/>
      <c r="I55" s="162"/>
      <c r="J55" s="162"/>
      <c r="K55" s="162"/>
      <c r="L55" s="162"/>
    </row>
    <row r="56" spans="1:12" s="11" customFormat="1" ht="21.75" customHeight="1">
      <c r="A56" s="98" t="str">
        <f>A1</f>
        <v>บริษัท ทิพย กรุ๊ป โฮลดิ้งส์ จำกัด (มหาชน)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</row>
    <row r="57" spans="1:12" s="11" customFormat="1" ht="21.75" customHeight="1">
      <c r="A57" s="137" t="s">
        <v>199</v>
      </c>
      <c r="B57" s="137"/>
      <c r="C57" s="98"/>
      <c r="D57" s="98"/>
      <c r="E57" s="104"/>
      <c r="F57" s="104"/>
      <c r="G57" s="104"/>
      <c r="H57" s="104"/>
      <c r="I57" s="104"/>
      <c r="J57" s="104"/>
      <c r="K57" s="104"/>
      <c r="L57" s="104"/>
    </row>
    <row r="58" spans="1:12" s="11" customFormat="1" ht="21.75" customHeight="1">
      <c r="A58" s="138" t="str">
        <f>A3</f>
        <v>สำหรับรอบระยะเวลาสามเดือนสิ้นสุดวันที่ 31 มีนาคม พ.ศ. 2568</v>
      </c>
      <c r="B58" s="138"/>
      <c r="C58" s="139"/>
      <c r="D58" s="139"/>
      <c r="E58" s="140"/>
      <c r="F58" s="140"/>
      <c r="G58" s="140"/>
      <c r="H58" s="140"/>
      <c r="I58" s="140"/>
      <c r="J58" s="140"/>
      <c r="K58" s="140"/>
      <c r="L58" s="140"/>
    </row>
    <row r="59" spans="1:12" s="102" customFormat="1" ht="20.399999999999999" customHeight="1">
      <c r="A59" s="99"/>
      <c r="B59" s="99"/>
      <c r="C59" s="99"/>
      <c r="D59" s="100"/>
      <c r="E59" s="98"/>
      <c r="F59" s="98"/>
      <c r="G59" s="98"/>
      <c r="H59" s="98"/>
      <c r="I59" s="98"/>
      <c r="J59" s="98"/>
      <c r="K59" s="98"/>
      <c r="L59" s="98"/>
    </row>
    <row r="60" spans="1:12" s="102" customFormat="1" ht="20.399999999999999" customHeight="1">
      <c r="A60" s="99"/>
      <c r="B60" s="99"/>
      <c r="C60" s="99"/>
      <c r="D60" s="100"/>
      <c r="E60" s="98"/>
      <c r="F60" s="222" t="s">
        <v>156</v>
      </c>
      <c r="G60" s="222"/>
      <c r="H60" s="222"/>
      <c r="I60" s="98"/>
      <c r="J60" s="222" t="s">
        <v>157</v>
      </c>
      <c r="K60" s="222"/>
      <c r="L60" s="222"/>
    </row>
    <row r="61" spans="1:12" s="102" customFormat="1" ht="20.399999999999999" customHeight="1">
      <c r="A61" s="99"/>
      <c r="B61" s="99"/>
      <c r="C61" s="99"/>
      <c r="D61" s="100"/>
      <c r="E61" s="98"/>
      <c r="F61" s="98"/>
      <c r="G61" s="98"/>
      <c r="H61" s="101" t="s">
        <v>2</v>
      </c>
      <c r="I61" s="98"/>
      <c r="J61" s="98"/>
      <c r="K61" s="98"/>
      <c r="L61" s="101"/>
    </row>
    <row r="62" spans="1:12" s="102" customFormat="1" ht="20.399999999999999" customHeight="1">
      <c r="A62" s="99"/>
      <c r="B62" s="99"/>
      <c r="C62" s="99"/>
      <c r="D62" s="100"/>
      <c r="E62" s="98"/>
      <c r="F62" s="141" t="s">
        <v>4</v>
      </c>
      <c r="G62" s="98"/>
      <c r="H62" s="141" t="s">
        <v>4</v>
      </c>
      <c r="I62" s="98"/>
      <c r="J62" s="141" t="s">
        <v>4</v>
      </c>
      <c r="K62" s="98"/>
      <c r="L62" s="141" t="s">
        <v>4</v>
      </c>
    </row>
    <row r="63" spans="1:12" ht="20.399999999999999" customHeight="1">
      <c r="A63" s="99"/>
      <c r="B63" s="99"/>
      <c r="C63" s="99"/>
      <c r="D63" s="104"/>
      <c r="E63" s="11"/>
      <c r="F63" s="105" t="s">
        <v>6</v>
      </c>
      <c r="G63" s="11"/>
      <c r="H63" s="105" t="s">
        <v>7</v>
      </c>
      <c r="I63" s="11"/>
      <c r="J63" s="105" t="s">
        <v>6</v>
      </c>
      <c r="K63" s="11"/>
      <c r="L63" s="105" t="s">
        <v>7</v>
      </c>
    </row>
    <row r="64" spans="1:12" ht="20.399999999999999" customHeight="1">
      <c r="A64" s="99"/>
      <c r="B64" s="99"/>
      <c r="C64" s="99"/>
      <c r="D64" s="97" t="s">
        <v>8</v>
      </c>
      <c r="E64" s="98"/>
      <c r="F64" s="106" t="s">
        <v>9</v>
      </c>
      <c r="G64" s="98"/>
      <c r="H64" s="106" t="s">
        <v>9</v>
      </c>
      <c r="I64" s="98"/>
      <c r="J64" s="106" t="s">
        <v>9</v>
      </c>
      <c r="K64" s="98"/>
      <c r="L64" s="106" t="s">
        <v>9</v>
      </c>
    </row>
    <row r="65" spans="1:12" ht="8.1" customHeight="1">
      <c r="A65" s="99"/>
      <c r="B65" s="99"/>
      <c r="C65" s="99"/>
      <c r="D65" s="163"/>
      <c r="E65" s="98"/>
      <c r="F65" s="98"/>
      <c r="G65" s="98"/>
      <c r="H65" s="98"/>
      <c r="I65" s="98"/>
      <c r="J65" s="98"/>
      <c r="K65" s="98"/>
      <c r="L65" s="98"/>
    </row>
    <row r="66" spans="1:12" s="102" customFormat="1" ht="20.399999999999999" customHeight="1">
      <c r="A66" s="13" t="s">
        <v>56</v>
      </c>
      <c r="B66" s="13"/>
      <c r="C66" s="13"/>
      <c r="D66" s="104"/>
    </row>
    <row r="67" spans="1:12" s="69" customFormat="1" ht="20.399999999999999" customHeight="1">
      <c r="A67" s="70"/>
      <c r="B67" s="71" t="s">
        <v>57</v>
      </c>
      <c r="C67" s="164"/>
      <c r="D67" s="165"/>
      <c r="E67" s="165"/>
      <c r="F67" s="72"/>
      <c r="G67" s="73"/>
      <c r="H67" s="72"/>
      <c r="I67" s="165"/>
      <c r="J67" s="72"/>
      <c r="K67" s="73"/>
      <c r="L67" s="72"/>
    </row>
    <row r="68" spans="1:12" s="69" customFormat="1" ht="20.399999999999999" customHeight="1">
      <c r="A68" s="70"/>
      <c r="B68" s="71"/>
      <c r="C68" s="164" t="s">
        <v>58</v>
      </c>
      <c r="D68" s="165"/>
      <c r="E68" s="165"/>
      <c r="F68" s="72"/>
      <c r="G68" s="73"/>
      <c r="H68" s="72"/>
      <c r="I68" s="165"/>
      <c r="J68" s="72"/>
      <c r="K68" s="73"/>
      <c r="L68" s="72"/>
    </row>
    <row r="69" spans="1:12" s="69" customFormat="1" ht="20.399999999999999" customHeight="1">
      <c r="A69" s="70"/>
      <c r="B69" s="71"/>
      <c r="C69" s="165" t="s">
        <v>59</v>
      </c>
      <c r="D69" s="165"/>
      <c r="E69" s="165"/>
      <c r="F69" s="72"/>
      <c r="G69" s="73"/>
      <c r="H69" s="72"/>
      <c r="I69" s="165"/>
      <c r="J69" s="72"/>
      <c r="K69" s="73"/>
      <c r="L69" s="72"/>
    </row>
    <row r="70" spans="1:12" s="69" customFormat="1" ht="20.399999999999999" customHeight="1">
      <c r="A70" s="70"/>
      <c r="B70" s="71"/>
      <c r="C70" s="165" t="s">
        <v>60</v>
      </c>
      <c r="D70" s="165"/>
      <c r="E70" s="165"/>
      <c r="F70" s="72">
        <v>-371101677</v>
      </c>
      <c r="G70" s="73"/>
      <c r="H70" s="72">
        <v>-55658637</v>
      </c>
      <c r="I70" s="165"/>
      <c r="J70" s="72">
        <v>0</v>
      </c>
      <c r="K70" s="73"/>
      <c r="L70" s="72">
        <v>0</v>
      </c>
    </row>
    <row r="71" spans="1:12" s="69" customFormat="1" ht="20.399999999999999" customHeight="1">
      <c r="A71" s="70"/>
      <c r="C71" s="69" t="s">
        <v>61</v>
      </c>
      <c r="D71" s="104"/>
      <c r="E71" s="165"/>
      <c r="I71" s="165"/>
    </row>
    <row r="72" spans="1:12" s="69" customFormat="1" ht="20.399999999999999" customHeight="1">
      <c r="A72" s="70"/>
      <c r="C72" s="69" t="s">
        <v>62</v>
      </c>
      <c r="D72" s="104"/>
      <c r="E72" s="165"/>
      <c r="F72" s="74">
        <v>0</v>
      </c>
      <c r="G72" s="73"/>
      <c r="H72" s="74">
        <v>0</v>
      </c>
      <c r="I72" s="165"/>
      <c r="J72" s="74">
        <v>0</v>
      </c>
      <c r="K72" s="73"/>
      <c r="L72" s="74">
        <v>0</v>
      </c>
    </row>
    <row r="73" spans="1:12" s="165" customFormat="1" ht="6" customHeight="1">
      <c r="D73" s="163"/>
      <c r="E73" s="166"/>
      <c r="F73" s="167"/>
      <c r="G73" s="133"/>
      <c r="H73" s="167"/>
      <c r="I73" s="166"/>
      <c r="J73" s="167"/>
      <c r="K73" s="133"/>
      <c r="L73" s="167"/>
    </row>
    <row r="74" spans="1:12" s="69" customFormat="1" ht="20.399999999999999" customHeight="1">
      <c r="A74" s="70"/>
      <c r="C74" s="165" t="s">
        <v>63</v>
      </c>
      <c r="D74" s="165"/>
      <c r="E74" s="165"/>
      <c r="F74" s="168"/>
      <c r="G74" s="72"/>
      <c r="H74" s="168"/>
      <c r="I74" s="165"/>
      <c r="J74" s="168"/>
      <c r="K74" s="72"/>
      <c r="L74" s="168"/>
    </row>
    <row r="75" spans="1:12" s="69" customFormat="1" ht="20.399999999999999" customHeight="1">
      <c r="A75" s="70"/>
      <c r="C75" s="165" t="s">
        <v>64</v>
      </c>
      <c r="D75" s="165"/>
      <c r="E75" s="165"/>
      <c r="F75" s="74">
        <f>SUM(F67:F72)</f>
        <v>-371101677</v>
      </c>
      <c r="G75" s="72"/>
      <c r="H75" s="74">
        <f>SUM(H67:H72)</f>
        <v>-55658637</v>
      </c>
      <c r="I75" s="165"/>
      <c r="J75" s="74">
        <f>SUM(J67:J72)</f>
        <v>0</v>
      </c>
      <c r="K75" s="72"/>
      <c r="L75" s="74">
        <f>SUM(L67:L72)</f>
        <v>0</v>
      </c>
    </row>
    <row r="76" spans="1:12" s="165" customFormat="1" ht="6" customHeight="1">
      <c r="D76" s="163"/>
      <c r="E76" s="166"/>
      <c r="F76" s="167"/>
      <c r="G76" s="133"/>
      <c r="H76" s="167"/>
      <c r="I76" s="166"/>
      <c r="J76" s="167"/>
      <c r="K76" s="133"/>
      <c r="L76" s="167"/>
    </row>
    <row r="77" spans="1:12" s="69" customFormat="1" ht="20.399999999999999" customHeight="1">
      <c r="A77" s="70"/>
      <c r="B77" s="71" t="s">
        <v>65</v>
      </c>
      <c r="C77" s="164"/>
      <c r="D77" s="165"/>
      <c r="E77" s="165"/>
      <c r="F77" s="72"/>
      <c r="G77" s="73"/>
      <c r="H77" s="72"/>
      <c r="I77" s="165"/>
      <c r="J77" s="72"/>
      <c r="K77" s="73"/>
      <c r="L77" s="72"/>
    </row>
    <row r="78" spans="1:12" s="69" customFormat="1" ht="20.399999999999999" customHeight="1">
      <c r="A78" s="70"/>
      <c r="B78" s="71"/>
      <c r="C78" s="164" t="s">
        <v>58</v>
      </c>
      <c r="D78" s="165"/>
      <c r="E78" s="165"/>
      <c r="F78" s="72"/>
      <c r="G78" s="73"/>
      <c r="H78" s="72"/>
      <c r="I78" s="165"/>
      <c r="J78" s="72"/>
      <c r="K78" s="73"/>
      <c r="L78" s="72"/>
    </row>
    <row r="79" spans="1:12" s="69" customFormat="1" ht="20.399999999999999" customHeight="1">
      <c r="A79" s="70"/>
      <c r="B79" s="71"/>
      <c r="C79" s="75" t="s">
        <v>50</v>
      </c>
      <c r="D79" s="165"/>
      <c r="E79" s="165"/>
      <c r="F79" s="72">
        <v>-57694363</v>
      </c>
      <c r="G79" s="73"/>
      <c r="H79" s="72">
        <v>-18802015</v>
      </c>
      <c r="I79" s="165"/>
      <c r="J79" s="72">
        <v>0</v>
      </c>
      <c r="K79" s="73"/>
      <c r="L79" s="72">
        <v>0</v>
      </c>
    </row>
    <row r="80" spans="1:12" s="69" customFormat="1" ht="20.399999999999999" customHeight="1">
      <c r="A80" s="70"/>
      <c r="B80" s="71"/>
      <c r="C80" s="76" t="s">
        <v>188</v>
      </c>
      <c r="D80" s="165"/>
      <c r="E80" s="165"/>
      <c r="F80" s="72">
        <v>10784676</v>
      </c>
      <c r="G80" s="73"/>
      <c r="H80" s="72">
        <v>-6706082</v>
      </c>
      <c r="I80" s="165"/>
      <c r="J80" s="72">
        <v>0</v>
      </c>
      <c r="K80" s="73"/>
      <c r="L80" s="72">
        <v>0</v>
      </c>
    </row>
    <row r="81" spans="1:12" s="102" customFormat="1" ht="20.399999999999999" customHeight="1">
      <c r="A81" s="169"/>
      <c r="B81" s="77"/>
      <c r="C81" s="165" t="s">
        <v>66</v>
      </c>
      <c r="D81" s="155"/>
    </row>
    <row r="82" spans="1:12" s="102" customFormat="1" ht="20.399999999999999" customHeight="1">
      <c r="A82" s="169"/>
      <c r="C82" s="165" t="s">
        <v>60</v>
      </c>
      <c r="D82" s="170"/>
      <c r="F82" s="148">
        <v>10881814</v>
      </c>
      <c r="H82" s="148">
        <v>19985551</v>
      </c>
      <c r="J82" s="148">
        <v>0</v>
      </c>
      <c r="L82" s="148">
        <v>0</v>
      </c>
    </row>
    <row r="83" spans="1:12" s="102" customFormat="1" ht="8.1" customHeight="1">
      <c r="A83" s="17"/>
      <c r="B83" s="15"/>
      <c r="D83" s="170"/>
    </row>
    <row r="84" spans="1:12" s="102" customFormat="1" ht="20.399999999999999" customHeight="1">
      <c r="B84" s="15" t="s">
        <v>67</v>
      </c>
      <c r="D84" s="170"/>
    </row>
    <row r="85" spans="1:12" s="102" customFormat="1" ht="20.399999999999999" customHeight="1">
      <c r="B85" s="15"/>
      <c r="C85" s="100" t="s">
        <v>58</v>
      </c>
      <c r="D85" s="170"/>
      <c r="F85" s="148">
        <f>SUM(F78:F82)</f>
        <v>-36027873</v>
      </c>
      <c r="H85" s="148">
        <f>SUM(H78:H82)</f>
        <v>-5522546</v>
      </c>
      <c r="J85" s="148">
        <f>SUM(J78:J82)</f>
        <v>0</v>
      </c>
      <c r="L85" s="148">
        <f>SUM(L78:L82)</f>
        <v>0</v>
      </c>
    </row>
    <row r="86" spans="1:12" s="102" customFormat="1" ht="8.1" customHeight="1">
      <c r="C86" s="15"/>
      <c r="D86" s="170"/>
      <c r="F86" s="158"/>
      <c r="H86" s="158"/>
      <c r="J86" s="158"/>
      <c r="L86" s="158"/>
    </row>
    <row r="87" spans="1:12" s="102" customFormat="1" ht="20.399999999999999" customHeight="1">
      <c r="A87" s="13" t="s">
        <v>211</v>
      </c>
      <c r="B87" s="13"/>
      <c r="C87" s="13"/>
      <c r="D87" s="104"/>
      <c r="E87" s="157"/>
      <c r="F87" s="153">
        <f>F75+F85</f>
        <v>-407129550</v>
      </c>
      <c r="G87" s="157"/>
      <c r="H87" s="153">
        <f>H75+H85</f>
        <v>-61181183</v>
      </c>
      <c r="I87" s="157"/>
      <c r="J87" s="153">
        <f>J75+J85</f>
        <v>0</v>
      </c>
      <c r="K87" s="157"/>
      <c r="L87" s="153">
        <f>L75+L85</f>
        <v>0</v>
      </c>
    </row>
    <row r="88" spans="1:12" s="102" customFormat="1" ht="8.1" customHeight="1">
      <c r="C88" s="15"/>
      <c r="D88" s="170"/>
      <c r="F88" s="158"/>
      <c r="H88" s="158"/>
      <c r="J88" s="158"/>
      <c r="L88" s="158"/>
    </row>
    <row r="89" spans="1:12" s="102" customFormat="1" ht="20.399999999999999" customHeight="1" thickBot="1">
      <c r="A89" s="13" t="s">
        <v>214</v>
      </c>
      <c r="B89" s="13"/>
      <c r="C89" s="13"/>
      <c r="D89" s="104"/>
      <c r="E89" s="157"/>
      <c r="F89" s="171">
        <f>SUM(F41,F87)</f>
        <v>-120448023</v>
      </c>
      <c r="G89" s="157"/>
      <c r="H89" s="171">
        <f>SUM(H87,H41)</f>
        <v>460093019</v>
      </c>
      <c r="I89" s="157"/>
      <c r="J89" s="171">
        <f>SUM(J41,J87)</f>
        <v>659232492</v>
      </c>
      <c r="K89" s="157"/>
      <c r="L89" s="171">
        <f>SUM(L41,L87)</f>
        <v>649692681</v>
      </c>
    </row>
    <row r="90" spans="1:12" s="102" customFormat="1" ht="20.399999999999999" customHeight="1" thickTop="1">
      <c r="A90" s="13"/>
      <c r="B90" s="13"/>
      <c r="C90" s="13"/>
      <c r="D90" s="104"/>
      <c r="E90" s="157"/>
      <c r="F90" s="158"/>
      <c r="G90" s="157"/>
      <c r="H90" s="158"/>
      <c r="I90" s="157"/>
      <c r="J90" s="158"/>
      <c r="K90" s="157"/>
      <c r="L90" s="158"/>
    </row>
    <row r="91" spans="1:12" ht="20.399999999999999" customHeight="1" thickBot="1">
      <c r="A91" s="99" t="s">
        <v>68</v>
      </c>
      <c r="B91" s="99"/>
      <c r="C91" s="99"/>
      <c r="D91" s="155">
        <v>28</v>
      </c>
      <c r="E91" s="157"/>
      <c r="F91" s="172">
        <v>0.47994407082510315</v>
      </c>
      <c r="G91" s="157"/>
      <c r="H91" s="172">
        <v>0.87</v>
      </c>
      <c r="I91" s="157"/>
      <c r="J91" s="172">
        <v>1.1092730834072206</v>
      </c>
      <c r="K91" s="157"/>
      <c r="L91" s="172">
        <v>1.0932206956813255</v>
      </c>
    </row>
    <row r="92" spans="1:12" ht="20.399999999999999" customHeight="1" thickTop="1">
      <c r="F92" s="9"/>
      <c r="H92" s="9"/>
    </row>
    <row r="93" spans="1:12" ht="20.399999999999999" customHeight="1">
      <c r="A93" s="173" t="s">
        <v>189</v>
      </c>
      <c r="F93" s="145"/>
      <c r="J93" s="145"/>
    </row>
    <row r="94" spans="1:12" ht="20.399999999999999" customHeight="1">
      <c r="A94" s="174" t="s">
        <v>190</v>
      </c>
      <c r="F94" s="145">
        <v>285227083</v>
      </c>
      <c r="H94" s="145">
        <v>517158798</v>
      </c>
      <c r="J94" s="145">
        <v>659232492</v>
      </c>
      <c r="L94" s="145">
        <v>649692681</v>
      </c>
    </row>
    <row r="95" spans="1:12" ht="20.399999999999999" customHeight="1">
      <c r="A95" s="174" t="s">
        <v>191</v>
      </c>
      <c r="F95" s="80">
        <v>1454444</v>
      </c>
      <c r="G95" s="79"/>
      <c r="H95" s="81">
        <v>4115404</v>
      </c>
      <c r="J95" s="80">
        <v>0</v>
      </c>
      <c r="K95" s="79"/>
      <c r="L95" s="81">
        <v>0</v>
      </c>
    </row>
    <row r="96" spans="1:12" ht="6" customHeight="1">
      <c r="A96" s="82"/>
      <c r="F96" s="78"/>
      <c r="G96" s="79"/>
      <c r="H96" s="79"/>
      <c r="J96" s="78"/>
      <c r="K96" s="79"/>
      <c r="L96" s="79"/>
    </row>
    <row r="97" spans="1:12" ht="20.399999999999999" customHeight="1" thickBot="1">
      <c r="A97" s="174"/>
      <c r="F97" s="83">
        <f>SUM(F94:F95)</f>
        <v>286681527</v>
      </c>
      <c r="G97" s="84"/>
      <c r="H97" s="83">
        <f>SUM(H94:H95)</f>
        <v>521274202</v>
      </c>
      <c r="J97" s="83">
        <f>SUM(J94:J95)</f>
        <v>659232492</v>
      </c>
      <c r="K97" s="84"/>
      <c r="L97" s="85">
        <f>SUM(L94:L95)</f>
        <v>649692681</v>
      </c>
    </row>
    <row r="98" spans="1:12" ht="20.399999999999999" customHeight="1" thickTop="1">
      <c r="A98" s="174"/>
      <c r="F98" s="86"/>
      <c r="H98" s="9"/>
      <c r="J98" s="86"/>
      <c r="L98" s="9"/>
    </row>
    <row r="99" spans="1:12" ht="20.399999999999999" customHeight="1">
      <c r="A99" s="173" t="s">
        <v>192</v>
      </c>
      <c r="F99" s="145"/>
      <c r="J99" s="145"/>
    </row>
    <row r="100" spans="1:12" ht="20.399999999999999" customHeight="1">
      <c r="A100" s="174" t="s">
        <v>190</v>
      </c>
      <c r="F100" s="145">
        <v>-118040686</v>
      </c>
      <c r="H100" s="145">
        <v>456562453</v>
      </c>
      <c r="J100" s="145">
        <v>659232492</v>
      </c>
      <c r="L100" s="145">
        <v>649692681</v>
      </c>
    </row>
    <row r="101" spans="1:12" ht="20.399999999999999" customHeight="1">
      <c r="A101" s="174" t="s">
        <v>191</v>
      </c>
      <c r="F101" s="80">
        <v>-2407337</v>
      </c>
      <c r="G101" s="79"/>
      <c r="H101" s="81">
        <v>3530566</v>
      </c>
      <c r="J101" s="80">
        <v>0</v>
      </c>
      <c r="K101" s="79"/>
      <c r="L101" s="81">
        <v>0</v>
      </c>
    </row>
    <row r="102" spans="1:12" ht="6" customHeight="1">
      <c r="A102" s="82"/>
      <c r="F102" s="78"/>
      <c r="G102" s="79"/>
      <c r="H102" s="79"/>
      <c r="J102" s="78"/>
      <c r="K102" s="79"/>
      <c r="L102" s="79"/>
    </row>
    <row r="103" spans="1:12" ht="20.399999999999999" customHeight="1" thickBot="1">
      <c r="A103" s="174"/>
      <c r="F103" s="83">
        <f>SUM(F100:F101)</f>
        <v>-120448023</v>
      </c>
      <c r="G103" s="84"/>
      <c r="H103" s="83">
        <f>SUM(H100:H101)</f>
        <v>460093019</v>
      </c>
      <c r="J103" s="83">
        <f>SUM(J100:J101)</f>
        <v>659232492</v>
      </c>
      <c r="K103" s="84"/>
      <c r="L103" s="85">
        <f>SUM(L100:L101)</f>
        <v>649692681</v>
      </c>
    </row>
    <row r="104" spans="1:12" ht="20.399999999999999" customHeight="1" thickTop="1">
      <c r="A104" s="174"/>
      <c r="F104" s="145"/>
    </row>
    <row r="105" spans="1:12" ht="20.399999999999999" customHeight="1">
      <c r="A105" s="100"/>
      <c r="B105" s="100"/>
      <c r="C105" s="100"/>
      <c r="D105" s="100"/>
    </row>
    <row r="106" spans="1:12" ht="20.399999999999999" customHeight="1">
      <c r="A106" s="100"/>
      <c r="B106" s="100"/>
      <c r="C106" s="100"/>
      <c r="D106" s="100"/>
    </row>
    <row r="107" spans="1:12" ht="20.399999999999999" customHeight="1">
      <c r="A107" s="175"/>
      <c r="F107" s="176"/>
      <c r="H107" s="176"/>
    </row>
    <row r="108" spans="1:12" ht="20.399999999999999" customHeight="1">
      <c r="A108" s="175"/>
      <c r="F108" s="176"/>
      <c r="H108" s="176"/>
    </row>
    <row r="109" spans="1:12" ht="20.399999999999999" customHeight="1">
      <c r="A109" s="175"/>
      <c r="F109" s="176"/>
      <c r="H109" s="176"/>
    </row>
    <row r="110" spans="1:12" ht="20.399999999999999" customHeight="1">
      <c r="A110" s="175"/>
      <c r="F110" s="176"/>
      <c r="H110" s="176"/>
    </row>
    <row r="111" spans="1:12" ht="20.399999999999999" customHeight="1">
      <c r="A111" s="175"/>
      <c r="F111" s="176"/>
      <c r="H111" s="176"/>
    </row>
    <row r="112" spans="1:12" ht="20.399999999999999" customHeight="1">
      <c r="A112" s="175"/>
      <c r="F112" s="176"/>
      <c r="H112" s="176"/>
    </row>
    <row r="113" spans="1:12" ht="21.75" customHeight="1">
      <c r="A113" s="177" t="str">
        <f>A55</f>
        <v>หมายเหตุประกอบข้อมูลทางการเงินเป็นส่วนหนึ่งของข้อมูลทางการเงินระหว่างกาลนี้</v>
      </c>
      <c r="B113" s="160"/>
      <c r="C113" s="160"/>
      <c r="D113" s="161"/>
      <c r="E113" s="162"/>
      <c r="F113" s="162"/>
      <c r="G113" s="162"/>
      <c r="H113" s="162"/>
      <c r="I113" s="162"/>
      <c r="J113" s="162"/>
      <c r="K113" s="162"/>
      <c r="L113" s="162"/>
    </row>
  </sheetData>
  <mergeCells count="4">
    <mergeCell ref="F5:H5"/>
    <mergeCell ref="J5:L5"/>
    <mergeCell ref="F60:H60"/>
    <mergeCell ref="J60:L60"/>
  </mergeCells>
  <pageMargins left="0.8" right="0.5" top="0.5" bottom="0.6" header="0.49" footer="0.4"/>
  <pageSetup paperSize="9" scale="72" firstPageNumber="5" fitToWidth="0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942A2-DA96-425F-B139-454DDDE05A20}">
  <dimension ref="A1:AE54"/>
  <sheetViews>
    <sheetView showRuler="0" topLeftCell="C23" zoomScale="70" zoomScaleNormal="70" zoomScaleSheetLayoutView="100" zoomScalePageLayoutView="70" workbookViewId="0">
      <selection activeCell="AG36" sqref="AG36"/>
    </sheetView>
  </sheetViews>
  <sheetFormatPr defaultColWidth="11" defaultRowHeight="17.100000000000001" customHeight="1"/>
  <cols>
    <col min="1" max="1" width="1.375" style="15" customWidth="1"/>
    <col min="2" max="2" width="57.75" style="15" customWidth="1"/>
    <col min="3" max="3" width="8.875" style="14" customWidth="1"/>
    <col min="4" max="4" width="0.875" style="136" customWidth="1"/>
    <col min="5" max="5" width="12.875" style="14" customWidth="1"/>
    <col min="6" max="6" width="0.875" style="14" customWidth="1"/>
    <col min="7" max="7" width="12.875" style="14" customWidth="1"/>
    <col min="8" max="8" width="0.875" style="14" customWidth="1"/>
    <col min="9" max="9" width="14.875" style="14" customWidth="1"/>
    <col min="10" max="10" width="0.875" style="14" customWidth="1"/>
    <col min="11" max="11" width="20.125" style="14" customWidth="1"/>
    <col min="12" max="12" width="0.875" style="14" customWidth="1"/>
    <col min="13" max="13" width="20.875" style="14" customWidth="1"/>
    <col min="14" max="14" width="0.875" style="14" customWidth="1"/>
    <col min="15" max="15" width="19.875" style="14" customWidth="1"/>
    <col min="16" max="16" width="0.875" style="14" customWidth="1"/>
    <col min="17" max="17" width="20.625" style="14" customWidth="1"/>
    <col min="18" max="18" width="0.875" style="14" customWidth="1"/>
    <col min="19" max="19" width="13.875" style="14" customWidth="1"/>
    <col min="20" max="20" width="0.875" style="14" customWidth="1"/>
    <col min="21" max="21" width="12.375" style="14" customWidth="1"/>
    <col min="22" max="22" width="0.875" style="14" customWidth="1"/>
    <col min="23" max="23" width="12.75" style="14" customWidth="1"/>
    <col min="24" max="24" width="0.875" style="14" customWidth="1"/>
    <col min="25" max="25" width="14" style="14" customWidth="1"/>
    <col min="26" max="26" width="0.875" style="14" customWidth="1"/>
    <col min="27" max="27" width="14.125" style="14" customWidth="1"/>
    <col min="28" max="28" width="0.875" style="14" customWidth="1"/>
    <col min="29" max="29" width="13.75" style="14" customWidth="1"/>
    <col min="30" max="30" width="0.875" style="14" customWidth="1"/>
    <col min="31" max="31" width="13.875" style="14" customWidth="1"/>
    <col min="32" max="16384" width="11" style="11"/>
  </cols>
  <sheetData>
    <row r="1" spans="1:31" ht="22.35" customHeight="1">
      <c r="A1" s="13" t="s">
        <v>126</v>
      </c>
      <c r="D1" s="11"/>
    </row>
    <row r="2" spans="1:31" ht="22.35" customHeight="1">
      <c r="A2" s="17" t="s">
        <v>69</v>
      </c>
      <c r="B2" s="17"/>
      <c r="C2" s="18"/>
      <c r="D2" s="11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</row>
    <row r="3" spans="1:31" ht="22.35" customHeight="1">
      <c r="A3" s="19" t="str">
        <f>'Revenue 5-6'!A3</f>
        <v>สำหรับรอบระยะเวลาสามเดือนสิ้นสุดวันที่ 31 มีนาคม พ.ศ. 2568</v>
      </c>
      <c r="B3" s="19"/>
      <c r="C3" s="20"/>
      <c r="D3" s="12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31" ht="19.350000000000001" customHeight="1">
      <c r="A4" s="31"/>
      <c r="B4" s="31"/>
      <c r="C4" s="32"/>
      <c r="D4" s="22"/>
      <c r="E4" s="43"/>
      <c r="F4" s="59"/>
      <c r="G4" s="43"/>
      <c r="H4" s="59"/>
      <c r="I4" s="43"/>
      <c r="J4" s="59"/>
      <c r="K4" s="43"/>
      <c r="L4" s="43"/>
      <c r="M4" s="43"/>
      <c r="N4" s="59"/>
      <c r="O4" s="43"/>
      <c r="P4" s="59"/>
      <c r="Q4" s="43"/>
      <c r="R4" s="60"/>
      <c r="S4" s="43"/>
      <c r="T4" s="60"/>
      <c r="U4" s="43"/>
      <c r="V4" s="60"/>
      <c r="W4" s="43"/>
      <c r="X4" s="59"/>
      <c r="Y4" s="43"/>
      <c r="Z4" s="60"/>
      <c r="AA4" s="43"/>
      <c r="AB4" s="60"/>
      <c r="AC4" s="43"/>
      <c r="AD4" s="60"/>
      <c r="AE4" s="43"/>
    </row>
    <row r="5" spans="1:31" s="22" customFormat="1" ht="19.350000000000001" customHeight="1">
      <c r="A5" s="31"/>
      <c r="B5" s="31"/>
      <c r="C5" s="32"/>
      <c r="E5" s="224" t="s">
        <v>156</v>
      </c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</row>
    <row r="6" spans="1:31" s="22" customFormat="1" ht="19.350000000000001" customHeight="1">
      <c r="C6" s="33"/>
      <c r="F6" s="33"/>
      <c r="H6" s="33"/>
      <c r="J6" s="33"/>
      <c r="K6" s="228" t="s">
        <v>42</v>
      </c>
      <c r="L6" s="228"/>
      <c r="M6" s="228"/>
      <c r="N6" s="228"/>
      <c r="O6" s="228"/>
      <c r="P6" s="228"/>
      <c r="Q6" s="228"/>
      <c r="R6" s="228"/>
      <c r="S6" s="228"/>
      <c r="T6" s="34"/>
      <c r="U6" s="34"/>
      <c r="V6" s="35"/>
      <c r="AB6" s="33"/>
      <c r="AC6" s="35"/>
      <c r="AD6" s="33"/>
      <c r="AE6" s="35"/>
    </row>
    <row r="7" spans="1:31" s="22" customFormat="1" ht="19.350000000000001" customHeight="1">
      <c r="C7" s="33"/>
      <c r="F7" s="33"/>
      <c r="H7" s="33"/>
      <c r="J7" s="33"/>
      <c r="K7" s="228" t="s">
        <v>56</v>
      </c>
      <c r="L7" s="228"/>
      <c r="M7" s="228"/>
      <c r="N7" s="228"/>
      <c r="O7" s="228"/>
      <c r="P7" s="228"/>
      <c r="Q7" s="228"/>
      <c r="R7" s="34"/>
      <c r="S7" s="34"/>
      <c r="T7" s="34"/>
      <c r="U7" s="34"/>
      <c r="V7" s="35"/>
      <c r="W7" s="36"/>
      <c r="X7" s="36"/>
      <c r="Y7" s="36"/>
      <c r="Z7" s="36"/>
      <c r="AA7" s="36"/>
      <c r="AB7" s="33"/>
      <c r="AC7" s="35"/>
      <c r="AD7" s="33"/>
      <c r="AE7" s="35"/>
    </row>
    <row r="8" spans="1:31" s="22" customFormat="1" ht="19.350000000000001" customHeight="1">
      <c r="C8" s="33"/>
      <c r="F8" s="33"/>
      <c r="H8" s="33"/>
      <c r="J8" s="33"/>
      <c r="K8" s="37" t="s">
        <v>70</v>
      </c>
      <c r="L8" s="37"/>
      <c r="M8" s="37" t="s">
        <v>70</v>
      </c>
      <c r="N8" s="34"/>
      <c r="O8" s="37"/>
      <c r="P8" s="34"/>
      <c r="Q8" s="37"/>
      <c r="R8" s="34"/>
      <c r="S8" s="38"/>
      <c r="T8" s="34"/>
      <c r="U8" s="38"/>
      <c r="V8" s="38"/>
      <c r="W8" s="36"/>
      <c r="X8" s="36"/>
      <c r="Y8" s="36"/>
      <c r="Z8" s="36"/>
      <c r="AA8" s="36"/>
      <c r="AB8" s="33"/>
      <c r="AC8" s="38"/>
      <c r="AD8" s="33"/>
      <c r="AE8" s="38"/>
    </row>
    <row r="9" spans="1:31" s="22" customFormat="1" ht="19.350000000000001" customHeight="1">
      <c r="C9" s="33"/>
      <c r="F9" s="33"/>
      <c r="H9" s="33"/>
      <c r="I9" s="33" t="s">
        <v>149</v>
      </c>
      <c r="J9" s="33"/>
      <c r="K9" s="37" t="s">
        <v>71</v>
      </c>
      <c r="L9" s="37"/>
      <c r="M9" s="37" t="s">
        <v>72</v>
      </c>
      <c r="N9" s="33"/>
      <c r="O9" s="37" t="s">
        <v>178</v>
      </c>
      <c r="P9" s="33"/>
      <c r="Q9" s="37" t="s">
        <v>73</v>
      </c>
      <c r="R9" s="34"/>
      <c r="S9" s="38" t="s">
        <v>74</v>
      </c>
      <c r="T9" s="34"/>
      <c r="U9" s="226" t="s">
        <v>37</v>
      </c>
      <c r="V9" s="226"/>
      <c r="W9" s="226"/>
      <c r="X9" s="226"/>
      <c r="Y9" s="226"/>
      <c r="Z9" s="124"/>
      <c r="AA9" s="124"/>
      <c r="AB9" s="33"/>
      <c r="AC9" s="38"/>
      <c r="AD9" s="33"/>
      <c r="AE9" s="38"/>
    </row>
    <row r="10" spans="1:31" s="22" customFormat="1" ht="19.350000000000001" customHeight="1">
      <c r="C10" s="33"/>
      <c r="E10" s="33"/>
      <c r="F10" s="33"/>
      <c r="H10" s="33"/>
      <c r="I10" s="33" t="s">
        <v>36</v>
      </c>
      <c r="J10" s="33"/>
      <c r="K10" s="37" t="s">
        <v>75</v>
      </c>
      <c r="L10" s="37"/>
      <c r="M10" s="37" t="s">
        <v>75</v>
      </c>
      <c r="N10" s="33"/>
      <c r="O10" s="37" t="s">
        <v>179</v>
      </c>
      <c r="P10" s="33"/>
      <c r="Q10" s="37" t="s">
        <v>76</v>
      </c>
      <c r="R10" s="34"/>
      <c r="S10" s="38" t="s">
        <v>77</v>
      </c>
      <c r="T10" s="34"/>
      <c r="U10" s="227" t="s">
        <v>78</v>
      </c>
      <c r="V10" s="227"/>
      <c r="W10" s="227"/>
      <c r="X10" s="125"/>
      <c r="Y10" s="125"/>
      <c r="Z10" s="37"/>
      <c r="AA10" s="38" t="s">
        <v>74</v>
      </c>
      <c r="AB10" s="33"/>
      <c r="AC10" s="38" t="s">
        <v>152</v>
      </c>
      <c r="AD10" s="33"/>
      <c r="AE10" s="38"/>
    </row>
    <row r="11" spans="1:31" s="22" customFormat="1" ht="19.350000000000001" customHeight="1">
      <c r="C11" s="33"/>
      <c r="E11" s="33" t="s">
        <v>79</v>
      </c>
      <c r="F11" s="33"/>
      <c r="G11" s="33" t="s">
        <v>193</v>
      </c>
      <c r="H11" s="33"/>
      <c r="I11" s="33" t="s">
        <v>150</v>
      </c>
      <c r="J11" s="33"/>
      <c r="K11" s="37" t="s">
        <v>56</v>
      </c>
      <c r="L11" s="37"/>
      <c r="M11" s="37" t="s">
        <v>56</v>
      </c>
      <c r="O11" s="37" t="s">
        <v>180</v>
      </c>
      <c r="Q11" s="37" t="s">
        <v>80</v>
      </c>
      <c r="R11" s="33"/>
      <c r="S11" s="38" t="s">
        <v>81</v>
      </c>
      <c r="T11" s="33"/>
      <c r="U11" s="38" t="s">
        <v>209</v>
      </c>
      <c r="V11" s="38"/>
      <c r="W11" s="37"/>
      <c r="X11" s="37"/>
      <c r="Y11" s="39"/>
      <c r="Z11" s="37"/>
      <c r="AA11" s="38" t="s">
        <v>30</v>
      </c>
      <c r="AB11" s="39"/>
      <c r="AC11" s="38" t="s">
        <v>153</v>
      </c>
      <c r="AD11" s="39"/>
      <c r="AE11" s="38"/>
    </row>
    <row r="12" spans="1:31" s="22" customFormat="1" ht="19.350000000000001" customHeight="1">
      <c r="C12" s="33"/>
      <c r="E12" s="33" t="s">
        <v>82</v>
      </c>
      <c r="F12" s="33"/>
      <c r="G12" s="33" t="s">
        <v>194</v>
      </c>
      <c r="H12" s="33"/>
      <c r="I12" s="33" t="s">
        <v>151</v>
      </c>
      <c r="J12" s="33"/>
      <c r="K12" s="37" t="s">
        <v>83</v>
      </c>
      <c r="L12" s="37"/>
      <c r="M12" s="37" t="s">
        <v>83</v>
      </c>
      <c r="O12" s="37" t="s">
        <v>83</v>
      </c>
      <c r="Q12" s="37" t="s">
        <v>83</v>
      </c>
      <c r="R12" s="33"/>
      <c r="S12" s="40" t="s">
        <v>84</v>
      </c>
      <c r="T12" s="33"/>
      <c r="U12" s="40" t="s">
        <v>85</v>
      </c>
      <c r="V12" s="40"/>
      <c r="W12" s="37" t="s">
        <v>86</v>
      </c>
      <c r="X12" s="37"/>
      <c r="Y12" s="37" t="s">
        <v>41</v>
      </c>
      <c r="Z12" s="37"/>
      <c r="AA12" s="38" t="s">
        <v>154</v>
      </c>
      <c r="AB12" s="37"/>
      <c r="AC12" s="38" t="s">
        <v>155</v>
      </c>
      <c r="AD12" s="37"/>
      <c r="AE12" s="38" t="s">
        <v>74</v>
      </c>
    </row>
    <row r="13" spans="1:31" s="22" customFormat="1" ht="19.350000000000001" customHeight="1">
      <c r="A13" s="41"/>
      <c r="B13" s="41"/>
      <c r="C13" s="42" t="s">
        <v>8</v>
      </c>
      <c r="E13" s="42" t="s">
        <v>9</v>
      </c>
      <c r="F13" s="33"/>
      <c r="G13" s="42" t="s">
        <v>9</v>
      </c>
      <c r="H13" s="33"/>
      <c r="I13" s="42" t="s">
        <v>9</v>
      </c>
      <c r="J13" s="33"/>
      <c r="K13" s="126" t="s">
        <v>9</v>
      </c>
      <c r="L13" s="37"/>
      <c r="M13" s="126" t="s">
        <v>9</v>
      </c>
      <c r="N13" s="33"/>
      <c r="O13" s="42" t="s">
        <v>9</v>
      </c>
      <c r="P13" s="33"/>
      <c r="Q13" s="42" t="s">
        <v>9</v>
      </c>
      <c r="R13" s="33"/>
      <c r="S13" s="42" t="s">
        <v>9</v>
      </c>
      <c r="T13" s="33"/>
      <c r="U13" s="42" t="s">
        <v>9</v>
      </c>
      <c r="V13" s="38"/>
      <c r="W13" s="42" t="s">
        <v>9</v>
      </c>
      <c r="X13" s="33"/>
      <c r="Y13" s="42" t="s">
        <v>9</v>
      </c>
      <c r="Z13" s="33"/>
      <c r="AA13" s="42" t="s">
        <v>9</v>
      </c>
      <c r="AB13" s="33"/>
      <c r="AC13" s="42" t="s">
        <v>9</v>
      </c>
      <c r="AD13" s="33"/>
      <c r="AE13" s="42" t="s">
        <v>9</v>
      </c>
    </row>
    <row r="14" spans="1:31" s="22" customFormat="1" ht="8.1" customHeight="1">
      <c r="A14" s="31"/>
      <c r="B14" s="31"/>
      <c r="C14" s="32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4"/>
      <c r="S14" s="44"/>
      <c r="T14" s="44"/>
      <c r="U14" s="44"/>
      <c r="V14" s="44"/>
      <c r="W14" s="43"/>
      <c r="X14" s="43"/>
      <c r="Y14" s="43"/>
      <c r="Z14" s="45"/>
      <c r="AA14" s="44"/>
      <c r="AB14" s="45"/>
      <c r="AC14" s="44"/>
      <c r="AD14" s="45"/>
      <c r="AE14" s="44"/>
    </row>
    <row r="15" spans="1:31" s="22" customFormat="1" ht="19.350000000000001" customHeight="1">
      <c r="A15" s="46" t="s">
        <v>87</v>
      </c>
      <c r="B15" s="31"/>
      <c r="C15" s="32"/>
      <c r="E15" s="43">
        <v>594292336</v>
      </c>
      <c r="F15" s="43"/>
      <c r="G15" s="43">
        <v>895385444</v>
      </c>
      <c r="H15" s="43"/>
      <c r="I15" s="43">
        <v>1354834</v>
      </c>
      <c r="J15" s="43"/>
      <c r="K15" s="43">
        <v>-35504336</v>
      </c>
      <c r="L15" s="43"/>
      <c r="M15" s="43">
        <v>-3250069922</v>
      </c>
      <c r="N15" s="43"/>
      <c r="O15" s="43">
        <v>0</v>
      </c>
      <c r="P15" s="43"/>
      <c r="Q15" s="43">
        <v>13200675</v>
      </c>
      <c r="R15" s="127"/>
      <c r="S15" s="43">
        <f>SUM(K15:Q15)</f>
        <v>-3272373583</v>
      </c>
      <c r="T15" s="127"/>
      <c r="U15" s="43">
        <v>119920324</v>
      </c>
      <c r="V15" s="43"/>
      <c r="W15" s="43">
        <v>1197602141</v>
      </c>
      <c r="X15" s="45"/>
      <c r="Y15" s="43">
        <v>9301597622</v>
      </c>
      <c r="Z15" s="45"/>
      <c r="AA15" s="43">
        <f>E15+G15+I15+S15+U15+W15+Y15</f>
        <v>8837779118</v>
      </c>
      <c r="AB15" s="45"/>
      <c r="AC15" s="43">
        <v>155966371</v>
      </c>
      <c r="AD15" s="45"/>
      <c r="AE15" s="43">
        <f>AA15+AC15</f>
        <v>8993745489</v>
      </c>
    </row>
    <row r="16" spans="1:31" s="22" customFormat="1" ht="19.350000000000001" customHeight="1">
      <c r="A16" s="128" t="s">
        <v>88</v>
      </c>
      <c r="B16" s="31"/>
      <c r="C16" s="47">
        <v>5</v>
      </c>
      <c r="E16" s="129">
        <v>0</v>
      </c>
      <c r="F16" s="127"/>
      <c r="G16" s="129">
        <v>0</v>
      </c>
      <c r="H16" s="127"/>
      <c r="I16" s="129">
        <v>0</v>
      </c>
      <c r="J16" s="127"/>
      <c r="K16" s="129">
        <v>1292655</v>
      </c>
      <c r="L16" s="127"/>
      <c r="M16" s="129">
        <v>0</v>
      </c>
      <c r="N16" s="127"/>
      <c r="O16" s="129">
        <v>26024410</v>
      </c>
      <c r="P16" s="127"/>
      <c r="Q16" s="129">
        <v>0</v>
      </c>
      <c r="R16" s="127"/>
      <c r="S16" s="51">
        <f>SUM(K16:Q16)</f>
        <v>27317065</v>
      </c>
      <c r="T16" s="127"/>
      <c r="U16" s="129">
        <v>0</v>
      </c>
      <c r="V16" s="127"/>
      <c r="W16" s="129">
        <v>0</v>
      </c>
      <c r="X16" s="127"/>
      <c r="Y16" s="129">
        <v>-1200863926</v>
      </c>
      <c r="Z16" s="127"/>
      <c r="AA16" s="51">
        <f>E16+G16+I16+S16+U16+W16+Y16</f>
        <v>-1173546861</v>
      </c>
      <c r="AB16" s="127"/>
      <c r="AC16" s="129">
        <v>-11095356</v>
      </c>
      <c r="AD16" s="127"/>
      <c r="AE16" s="129">
        <f>AA16+AC16</f>
        <v>-1184642217</v>
      </c>
    </row>
    <row r="17" spans="1:31" s="22" customFormat="1" ht="8.1" customHeight="1">
      <c r="A17" s="31"/>
      <c r="B17" s="31"/>
      <c r="C17" s="32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</row>
    <row r="18" spans="1:31" s="22" customFormat="1" ht="19.350000000000001" customHeight="1">
      <c r="A18" s="125" t="s">
        <v>208</v>
      </c>
      <c r="B18" s="46"/>
      <c r="C18" s="32"/>
      <c r="E18" s="43">
        <f>E15+E16</f>
        <v>594292336</v>
      </c>
      <c r="F18" s="48"/>
      <c r="G18" s="43">
        <f>G15+G16</f>
        <v>895385444</v>
      </c>
      <c r="H18" s="48"/>
      <c r="I18" s="43">
        <f>I15+I16</f>
        <v>1354834</v>
      </c>
      <c r="J18" s="48"/>
      <c r="K18" s="43">
        <f>K15+K16</f>
        <v>-34211681</v>
      </c>
      <c r="L18" s="43"/>
      <c r="M18" s="43">
        <f>M15+M16</f>
        <v>-3250069922</v>
      </c>
      <c r="N18" s="43"/>
      <c r="O18" s="43">
        <f>O15+O16</f>
        <v>26024410</v>
      </c>
      <c r="P18" s="48"/>
      <c r="Q18" s="43">
        <f>Q15+Q16</f>
        <v>13200675</v>
      </c>
      <c r="R18" s="49"/>
      <c r="S18" s="43">
        <f>SUM(K18:Q18)</f>
        <v>-3245056518</v>
      </c>
      <c r="T18" s="49"/>
      <c r="U18" s="43">
        <f>U15+U16</f>
        <v>119920324</v>
      </c>
      <c r="V18" s="48"/>
      <c r="W18" s="43">
        <f>W15+W16</f>
        <v>1197602141</v>
      </c>
      <c r="X18" s="49"/>
      <c r="Y18" s="43">
        <f>Y15+Y16</f>
        <v>8100733696</v>
      </c>
      <c r="Z18" s="49"/>
      <c r="AA18" s="43">
        <f>AA15+AA16</f>
        <v>7664232257</v>
      </c>
      <c r="AB18" s="49"/>
      <c r="AC18" s="43">
        <f>AC15+AC16</f>
        <v>144871015</v>
      </c>
      <c r="AD18" s="49"/>
      <c r="AE18" s="43">
        <f>AE15+AE16</f>
        <v>7809103272</v>
      </c>
    </row>
    <row r="19" spans="1:31" s="22" customFormat="1" ht="8.1" customHeight="1">
      <c r="A19" s="125"/>
      <c r="B19" s="46"/>
      <c r="C19" s="32"/>
      <c r="E19" s="43"/>
      <c r="F19" s="48"/>
      <c r="G19" s="43"/>
      <c r="H19" s="48"/>
      <c r="I19" s="43"/>
      <c r="J19" s="48"/>
      <c r="K19" s="43"/>
      <c r="L19" s="43"/>
      <c r="M19" s="43"/>
      <c r="N19" s="43"/>
      <c r="O19" s="43"/>
      <c r="P19" s="48"/>
      <c r="Q19" s="43"/>
      <c r="R19" s="49"/>
      <c r="S19" s="43"/>
      <c r="T19" s="49"/>
      <c r="U19" s="43"/>
      <c r="V19" s="48"/>
      <c r="W19" s="43"/>
      <c r="X19" s="49"/>
      <c r="Y19" s="43"/>
      <c r="Z19" s="49"/>
      <c r="AA19" s="43"/>
      <c r="AB19" s="49"/>
      <c r="AC19" s="43"/>
      <c r="AD19" s="49"/>
      <c r="AE19" s="43"/>
    </row>
    <row r="20" spans="1:31" s="22" customFormat="1" ht="19.350000000000001" customHeight="1">
      <c r="A20" s="125" t="s">
        <v>90</v>
      </c>
      <c r="B20" s="46"/>
      <c r="C20" s="32"/>
      <c r="E20" s="43"/>
      <c r="F20" s="48"/>
      <c r="G20" s="43"/>
      <c r="H20" s="48"/>
      <c r="I20" s="43"/>
      <c r="J20" s="48"/>
      <c r="K20" s="43"/>
      <c r="L20" s="43"/>
      <c r="M20" s="43"/>
      <c r="N20" s="43"/>
      <c r="O20" s="43"/>
      <c r="P20" s="48"/>
      <c r="Q20" s="43"/>
      <c r="R20" s="49"/>
      <c r="S20" s="43"/>
      <c r="T20" s="49"/>
      <c r="U20" s="43"/>
      <c r="V20" s="48"/>
      <c r="W20" s="43"/>
      <c r="X20" s="49"/>
      <c r="Y20" s="43"/>
      <c r="Z20" s="49"/>
      <c r="AA20" s="43"/>
      <c r="AB20" s="49"/>
      <c r="AC20" s="43"/>
      <c r="AD20" s="49"/>
      <c r="AE20" s="43"/>
    </row>
    <row r="21" spans="1:31" s="22" customFormat="1" ht="19.350000000000001" customHeight="1">
      <c r="A21" s="31" t="s">
        <v>55</v>
      </c>
      <c r="B21" s="31"/>
      <c r="C21" s="32"/>
      <c r="E21" s="43">
        <v>0</v>
      </c>
      <c r="F21" s="48"/>
      <c r="G21" s="43">
        <v>0</v>
      </c>
      <c r="H21" s="48"/>
      <c r="I21" s="43">
        <v>0</v>
      </c>
      <c r="J21" s="48"/>
      <c r="K21" s="43">
        <v>0</v>
      </c>
      <c r="L21" s="43"/>
      <c r="M21" s="43">
        <v>0</v>
      </c>
      <c r="N21" s="43"/>
      <c r="O21" s="43">
        <v>0</v>
      </c>
      <c r="P21" s="48"/>
      <c r="Q21" s="43">
        <v>0</v>
      </c>
      <c r="R21" s="49"/>
      <c r="S21" s="43">
        <f t="shared" ref="S21:S27" si="0">SUM(K21:Q21)</f>
        <v>0</v>
      </c>
      <c r="T21" s="49"/>
      <c r="U21" s="43">
        <v>0</v>
      </c>
      <c r="V21" s="48"/>
      <c r="W21" s="43">
        <v>0</v>
      </c>
      <c r="X21" s="49"/>
      <c r="Y21" s="43">
        <v>517158798</v>
      </c>
      <c r="Z21" s="49"/>
      <c r="AA21" s="43">
        <f t="shared" ref="AA21:AA27" si="1">E21+G21+I21+S21+U21+W21+Y21</f>
        <v>517158798</v>
      </c>
      <c r="AB21" s="49"/>
      <c r="AC21" s="43">
        <v>4115404</v>
      </c>
      <c r="AD21" s="49"/>
      <c r="AE21" s="43">
        <f t="shared" ref="AE21:AE27" si="2">AA21+AC21</f>
        <v>521274202</v>
      </c>
    </row>
    <row r="22" spans="1:31" s="22" customFormat="1" ht="19.350000000000001" customHeight="1">
      <c r="A22" s="31" t="s">
        <v>91</v>
      </c>
      <c r="B22" s="31"/>
      <c r="C22" s="47">
        <v>20</v>
      </c>
      <c r="E22" s="43">
        <v>0</v>
      </c>
      <c r="F22" s="48"/>
      <c r="G22" s="43">
        <v>0</v>
      </c>
      <c r="H22" s="48"/>
      <c r="I22" s="43">
        <v>0</v>
      </c>
      <c r="J22" s="48"/>
      <c r="K22" s="43">
        <v>0</v>
      </c>
      <c r="L22" s="43"/>
      <c r="M22" s="43">
        <v>0</v>
      </c>
      <c r="N22" s="43"/>
      <c r="O22" s="43">
        <v>0</v>
      </c>
      <c r="P22" s="48"/>
      <c r="Q22" s="43">
        <v>0</v>
      </c>
      <c r="R22" s="49"/>
      <c r="S22" s="43">
        <f t="shared" si="0"/>
        <v>0</v>
      </c>
      <c r="T22" s="49"/>
      <c r="U22" s="43">
        <v>0</v>
      </c>
      <c r="V22" s="48"/>
      <c r="W22" s="43">
        <v>0</v>
      </c>
      <c r="X22" s="49"/>
      <c r="Y22" s="43">
        <v>0</v>
      </c>
      <c r="Z22" s="49"/>
      <c r="AA22" s="43">
        <f t="shared" si="1"/>
        <v>0</v>
      </c>
      <c r="AB22" s="49"/>
      <c r="AC22" s="43">
        <v>-15670681</v>
      </c>
      <c r="AD22" s="49"/>
      <c r="AE22" s="43">
        <f t="shared" si="2"/>
        <v>-15670681</v>
      </c>
    </row>
    <row r="23" spans="1:31" s="22" customFormat="1" ht="19.350000000000001" customHeight="1">
      <c r="A23" s="31" t="s">
        <v>79</v>
      </c>
      <c r="B23" s="31"/>
      <c r="C23" s="32"/>
      <c r="E23" s="43">
        <v>0</v>
      </c>
      <c r="F23" s="48"/>
      <c r="G23" s="43">
        <v>0</v>
      </c>
      <c r="H23" s="48"/>
      <c r="I23" s="43">
        <v>0</v>
      </c>
      <c r="J23" s="48"/>
      <c r="K23" s="43">
        <v>0</v>
      </c>
      <c r="L23" s="43"/>
      <c r="M23" s="43">
        <v>0</v>
      </c>
      <c r="N23" s="43"/>
      <c r="O23" s="43">
        <v>0</v>
      </c>
      <c r="P23" s="48"/>
      <c r="Q23" s="43">
        <v>0</v>
      </c>
      <c r="R23" s="49"/>
      <c r="S23" s="43">
        <f t="shared" si="0"/>
        <v>0</v>
      </c>
      <c r="T23" s="49"/>
      <c r="U23" s="43">
        <v>0</v>
      </c>
      <c r="V23" s="48"/>
      <c r="W23" s="43">
        <v>0</v>
      </c>
      <c r="X23" s="49"/>
      <c r="Y23" s="43">
        <v>0</v>
      </c>
      <c r="Z23" s="49"/>
      <c r="AA23" s="43">
        <f t="shared" si="1"/>
        <v>0</v>
      </c>
      <c r="AB23" s="49"/>
      <c r="AC23" s="43">
        <v>0</v>
      </c>
      <c r="AD23" s="49"/>
      <c r="AE23" s="43">
        <f t="shared" si="2"/>
        <v>0</v>
      </c>
    </row>
    <row r="24" spans="1:31" s="22" customFormat="1" ht="19.350000000000001" customHeight="1">
      <c r="A24" s="31" t="s">
        <v>147</v>
      </c>
      <c r="B24" s="31"/>
      <c r="C24" s="32"/>
      <c r="E24" s="43">
        <v>0</v>
      </c>
      <c r="F24" s="48"/>
      <c r="G24" s="43">
        <v>0</v>
      </c>
      <c r="H24" s="48"/>
      <c r="I24" s="43">
        <v>0</v>
      </c>
      <c r="J24" s="48"/>
      <c r="K24" s="43">
        <v>0</v>
      </c>
      <c r="L24" s="43"/>
      <c r="M24" s="43">
        <v>0</v>
      </c>
      <c r="N24" s="43"/>
      <c r="O24" s="43">
        <v>0</v>
      </c>
      <c r="P24" s="48"/>
      <c r="Q24" s="43">
        <v>0</v>
      </c>
      <c r="R24" s="49"/>
      <c r="S24" s="43">
        <f t="shared" si="0"/>
        <v>0</v>
      </c>
      <c r="T24" s="49"/>
      <c r="U24" s="43">
        <v>0</v>
      </c>
      <c r="V24" s="48"/>
      <c r="W24" s="43">
        <v>0</v>
      </c>
      <c r="X24" s="49"/>
      <c r="Y24" s="43">
        <v>0</v>
      </c>
      <c r="Z24" s="49"/>
      <c r="AA24" s="43">
        <f t="shared" si="1"/>
        <v>0</v>
      </c>
      <c r="AB24" s="49"/>
      <c r="AC24" s="43">
        <v>-30</v>
      </c>
      <c r="AD24" s="49"/>
      <c r="AE24" s="43">
        <f t="shared" si="2"/>
        <v>-30</v>
      </c>
    </row>
    <row r="25" spans="1:31" s="22" customFormat="1" ht="19.350000000000001" customHeight="1">
      <c r="A25" s="31" t="s">
        <v>92</v>
      </c>
      <c r="B25" s="31"/>
      <c r="C25" s="47">
        <v>20</v>
      </c>
      <c r="E25" s="43">
        <v>0</v>
      </c>
      <c r="F25" s="48"/>
      <c r="G25" s="43">
        <v>0</v>
      </c>
      <c r="H25" s="48"/>
      <c r="I25" s="43">
        <v>0</v>
      </c>
      <c r="J25" s="48"/>
      <c r="K25" s="43">
        <v>0</v>
      </c>
      <c r="L25" s="43"/>
      <c r="M25" s="43">
        <v>-11171318</v>
      </c>
      <c r="N25" s="43"/>
      <c r="O25" s="43">
        <v>0</v>
      </c>
      <c r="P25" s="48"/>
      <c r="Q25" s="43">
        <v>0</v>
      </c>
      <c r="R25" s="49"/>
      <c r="S25" s="43">
        <f t="shared" si="0"/>
        <v>-11171318</v>
      </c>
      <c r="T25" s="49"/>
      <c r="U25" s="43"/>
      <c r="V25" s="48"/>
      <c r="W25" s="43">
        <v>91871306</v>
      </c>
      <c r="X25" s="49"/>
      <c r="Y25" s="43">
        <v>-80699988</v>
      </c>
      <c r="Z25" s="49"/>
      <c r="AA25" s="43">
        <f t="shared" si="1"/>
        <v>0</v>
      </c>
      <c r="AB25" s="49"/>
      <c r="AC25" s="43">
        <v>0</v>
      </c>
      <c r="AD25" s="49"/>
      <c r="AE25" s="43">
        <f t="shared" si="2"/>
        <v>0</v>
      </c>
    </row>
    <row r="26" spans="1:31" s="22" customFormat="1" ht="19.350000000000001" customHeight="1">
      <c r="A26" s="31" t="s">
        <v>148</v>
      </c>
      <c r="B26" s="31"/>
      <c r="C26" s="47">
        <v>20</v>
      </c>
      <c r="E26" s="43">
        <v>0</v>
      </c>
      <c r="F26" s="48"/>
      <c r="G26" s="43">
        <v>0</v>
      </c>
      <c r="H26" s="48"/>
      <c r="I26" s="43">
        <v>0</v>
      </c>
      <c r="J26" s="48"/>
      <c r="K26" s="43">
        <v>0</v>
      </c>
      <c r="L26" s="43"/>
      <c r="M26" s="43">
        <v>0</v>
      </c>
      <c r="N26" s="43"/>
      <c r="O26" s="43">
        <v>0</v>
      </c>
      <c r="P26" s="48"/>
      <c r="Q26" s="43">
        <v>0</v>
      </c>
      <c r="R26" s="49"/>
      <c r="S26" s="43">
        <f t="shared" si="0"/>
        <v>0</v>
      </c>
      <c r="T26" s="49"/>
      <c r="U26" s="43">
        <v>1553510</v>
      </c>
      <c r="V26" s="48"/>
      <c r="W26" s="43">
        <v>0</v>
      </c>
      <c r="X26" s="49"/>
      <c r="Y26" s="43">
        <v>-1553510</v>
      </c>
      <c r="Z26" s="49"/>
      <c r="AA26" s="43">
        <f t="shared" si="1"/>
        <v>0</v>
      </c>
      <c r="AB26" s="49"/>
      <c r="AC26" s="43">
        <v>0</v>
      </c>
      <c r="AD26" s="49"/>
      <c r="AE26" s="43">
        <f t="shared" si="2"/>
        <v>0</v>
      </c>
    </row>
    <row r="27" spans="1:31" s="22" customFormat="1" ht="19.350000000000001" customHeight="1">
      <c r="A27" s="50" t="s">
        <v>160</v>
      </c>
      <c r="B27" s="31"/>
      <c r="C27" s="32"/>
      <c r="E27" s="51">
        <v>0</v>
      </c>
      <c r="F27" s="48"/>
      <c r="G27" s="51">
        <v>0</v>
      </c>
      <c r="H27" s="48"/>
      <c r="I27" s="51">
        <v>0</v>
      </c>
      <c r="J27" s="48"/>
      <c r="K27" s="51">
        <v>19795100</v>
      </c>
      <c r="L27" s="52"/>
      <c r="M27" s="51">
        <v>-55129463</v>
      </c>
      <c r="N27" s="52"/>
      <c r="O27" s="51">
        <v>-25261982</v>
      </c>
      <c r="P27" s="48"/>
      <c r="Q27" s="51">
        <v>0</v>
      </c>
      <c r="R27" s="48"/>
      <c r="S27" s="51">
        <f t="shared" si="0"/>
        <v>-60596345</v>
      </c>
      <c r="T27" s="49"/>
      <c r="U27" s="51">
        <v>0</v>
      </c>
      <c r="V27" s="48"/>
      <c r="W27" s="51">
        <v>0</v>
      </c>
      <c r="X27" s="48"/>
      <c r="Y27" s="51">
        <v>0</v>
      </c>
      <c r="Z27" s="48"/>
      <c r="AA27" s="51">
        <f t="shared" si="1"/>
        <v>-60596345</v>
      </c>
      <c r="AB27" s="48"/>
      <c r="AC27" s="51">
        <v>-584838</v>
      </c>
      <c r="AD27" s="48"/>
      <c r="AE27" s="51">
        <f t="shared" si="2"/>
        <v>-61181183</v>
      </c>
    </row>
    <row r="28" spans="1:31" s="22" customFormat="1" ht="8.1" customHeight="1">
      <c r="A28" s="31"/>
      <c r="B28" s="31"/>
      <c r="C28" s="32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4"/>
      <c r="Q28" s="53"/>
      <c r="R28" s="54"/>
      <c r="S28" s="53"/>
      <c r="T28" s="54"/>
      <c r="U28" s="53"/>
      <c r="V28" s="53"/>
      <c r="W28" s="53"/>
      <c r="X28" s="53"/>
      <c r="Y28" s="53"/>
      <c r="Z28" s="54"/>
      <c r="AA28" s="53"/>
      <c r="AB28" s="54"/>
      <c r="AC28" s="53"/>
      <c r="AD28" s="54"/>
      <c r="AE28" s="53"/>
    </row>
    <row r="29" spans="1:31" s="22" customFormat="1" ht="19.350000000000001" customHeight="1" thickBot="1">
      <c r="A29" s="55" t="s">
        <v>93</v>
      </c>
      <c r="B29" s="55"/>
      <c r="C29" s="56"/>
      <c r="E29" s="130">
        <f>SUM(E18:E27)</f>
        <v>594292336</v>
      </c>
      <c r="F29" s="48"/>
      <c r="G29" s="130">
        <f>SUM(G18:G27)</f>
        <v>895385444</v>
      </c>
      <c r="H29" s="48"/>
      <c r="I29" s="130">
        <f>SUM(I18:I27)</f>
        <v>1354834</v>
      </c>
      <c r="J29" s="48"/>
      <c r="K29" s="130">
        <f>SUM(K18:K27)</f>
        <v>-14416581</v>
      </c>
      <c r="L29" s="131"/>
      <c r="M29" s="130">
        <f>SUM(M18:M27)</f>
        <v>-3316370703</v>
      </c>
      <c r="N29" s="131"/>
      <c r="O29" s="130">
        <f>SUM(O18:O27)</f>
        <v>762428</v>
      </c>
      <c r="P29" s="48"/>
      <c r="Q29" s="130">
        <f>SUM(Q18:Q27)</f>
        <v>13200675</v>
      </c>
      <c r="R29" s="48"/>
      <c r="S29" s="57">
        <f>SUM(S18:S27)</f>
        <v>-3316824181</v>
      </c>
      <c r="T29" s="48"/>
      <c r="U29" s="130">
        <f>SUM(U18:U27)</f>
        <v>121473834</v>
      </c>
      <c r="V29" s="48"/>
      <c r="W29" s="130">
        <f>SUM(W18:W27)</f>
        <v>1289473447</v>
      </c>
      <c r="X29" s="48"/>
      <c r="Y29" s="130">
        <f>SUM(Y18:Y27)</f>
        <v>8535638996</v>
      </c>
      <c r="Z29" s="48"/>
      <c r="AA29" s="130">
        <f>SUM(AA18:AA27)</f>
        <v>8120794710</v>
      </c>
      <c r="AB29" s="48"/>
      <c r="AC29" s="130">
        <f>SUM(AC18:AC27)</f>
        <v>132730870</v>
      </c>
      <c r="AD29" s="48"/>
      <c r="AE29" s="57">
        <f>SUM(AE18:AE27)</f>
        <v>8253525580</v>
      </c>
    </row>
    <row r="30" spans="1:31" s="22" customFormat="1" ht="19.350000000000001" customHeight="1" thickTop="1">
      <c r="B30" s="46"/>
      <c r="C30" s="32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8"/>
      <c r="V30" s="58"/>
      <c r="W30" s="58"/>
      <c r="X30" s="54"/>
      <c r="Y30" s="54"/>
      <c r="Z30" s="54"/>
      <c r="AA30" s="49"/>
      <c r="AB30" s="54"/>
      <c r="AC30" s="49"/>
      <c r="AD30" s="54"/>
      <c r="AE30" s="49"/>
    </row>
    <row r="31" spans="1:31" s="22" customFormat="1" ht="19.350000000000001" customHeight="1">
      <c r="A31" s="46" t="s">
        <v>94</v>
      </c>
      <c r="B31" s="31"/>
      <c r="C31" s="32"/>
      <c r="E31" s="43">
        <v>594292336</v>
      </c>
      <c r="F31" s="43"/>
      <c r="G31" s="43">
        <v>895385444</v>
      </c>
      <c r="H31" s="43"/>
      <c r="I31" s="43">
        <v>1354834</v>
      </c>
      <c r="J31" s="43"/>
      <c r="K31" s="43">
        <v>-2159118</v>
      </c>
      <c r="L31" s="43"/>
      <c r="M31" s="43">
        <v>-3576361814</v>
      </c>
      <c r="N31" s="43"/>
      <c r="O31" s="43">
        <v>0</v>
      </c>
      <c r="P31" s="43"/>
      <c r="Q31" s="43">
        <v>67989354</v>
      </c>
      <c r="R31" s="127"/>
      <c r="S31" s="43">
        <f>SUM(K31:Q31)</f>
        <v>-3510531578</v>
      </c>
      <c r="T31" s="127"/>
      <c r="U31" s="43">
        <v>121473834</v>
      </c>
      <c r="V31" s="43"/>
      <c r="W31" s="43">
        <v>1289473447</v>
      </c>
      <c r="X31" s="45"/>
      <c r="Y31" s="43">
        <v>9778547056</v>
      </c>
      <c r="Z31" s="45"/>
      <c r="AA31" s="43">
        <f>E31+G31+I31+S31+U31+W31+Y31</f>
        <v>9169995373</v>
      </c>
      <c r="AB31" s="45"/>
      <c r="AC31" s="43">
        <v>188744666</v>
      </c>
      <c r="AD31" s="45"/>
      <c r="AE31" s="43">
        <f>AA31+AC31</f>
        <v>9358740039</v>
      </c>
    </row>
    <row r="32" spans="1:31" s="22" customFormat="1" ht="19.350000000000001" customHeight="1">
      <c r="A32" s="128" t="s">
        <v>88</v>
      </c>
      <c r="B32" s="31"/>
      <c r="C32" s="47">
        <v>5</v>
      </c>
      <c r="E32" s="132">
        <v>0</v>
      </c>
      <c r="F32" s="44"/>
      <c r="G32" s="132">
        <v>0</v>
      </c>
      <c r="H32" s="44"/>
      <c r="I32" s="132">
        <v>0</v>
      </c>
      <c r="J32" s="44"/>
      <c r="K32" s="132">
        <v>1270085</v>
      </c>
      <c r="L32" s="44"/>
      <c r="M32" s="132">
        <v>0</v>
      </c>
      <c r="N32" s="44"/>
      <c r="O32" s="132">
        <v>15853159</v>
      </c>
      <c r="P32" s="44"/>
      <c r="Q32" s="132">
        <v>0</v>
      </c>
      <c r="R32" s="44"/>
      <c r="S32" s="51">
        <f>SUM(K32:Q32)</f>
        <v>17123244</v>
      </c>
      <c r="T32" s="44"/>
      <c r="U32" s="132">
        <v>0</v>
      </c>
      <c r="V32" s="44"/>
      <c r="W32" s="132">
        <v>0</v>
      </c>
      <c r="X32" s="44"/>
      <c r="Y32" s="132">
        <v>-1144141371</v>
      </c>
      <c r="Z32" s="44"/>
      <c r="AA32" s="51">
        <f>E32+G32+I32+S32+U32+W32+Y32</f>
        <v>-1127018127</v>
      </c>
      <c r="AB32" s="44"/>
      <c r="AC32" s="132">
        <v>-6157706</v>
      </c>
      <c r="AD32" s="44"/>
      <c r="AE32" s="129">
        <f>AA32+AC32</f>
        <v>-1133175833</v>
      </c>
    </row>
    <row r="33" spans="1:31" s="22" customFormat="1" ht="8.1" customHeight="1">
      <c r="A33" s="31"/>
      <c r="B33" s="31"/>
      <c r="C33" s="32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127"/>
      <c r="T33" s="44"/>
      <c r="U33" s="44"/>
      <c r="V33" s="44"/>
      <c r="W33" s="44"/>
      <c r="X33" s="44"/>
      <c r="Y33" s="44"/>
      <c r="Z33" s="44"/>
      <c r="AA33" s="127"/>
      <c r="AB33" s="44"/>
      <c r="AC33" s="44"/>
      <c r="AD33" s="44"/>
      <c r="AE33" s="127"/>
    </row>
    <row r="34" spans="1:31" s="22" customFormat="1" ht="19.350000000000001" customHeight="1">
      <c r="A34" s="125" t="s">
        <v>89</v>
      </c>
      <c r="B34" s="46"/>
      <c r="C34" s="32"/>
      <c r="E34" s="43">
        <f>E31+E32</f>
        <v>594292336</v>
      </c>
      <c r="F34" s="59"/>
      <c r="G34" s="43">
        <f>G31+G32</f>
        <v>895385444</v>
      </c>
      <c r="H34" s="59"/>
      <c r="I34" s="43">
        <f>I31+I32</f>
        <v>1354834</v>
      </c>
      <c r="J34" s="59"/>
      <c r="K34" s="43">
        <f>K31+K32</f>
        <v>-889033</v>
      </c>
      <c r="L34" s="43"/>
      <c r="M34" s="43">
        <f>M31+M32</f>
        <v>-3576361814</v>
      </c>
      <c r="N34" s="59"/>
      <c r="O34" s="43">
        <f>O31+O32</f>
        <v>15853159</v>
      </c>
      <c r="P34" s="59"/>
      <c r="Q34" s="43">
        <f>Q31+Q32</f>
        <v>67989354</v>
      </c>
      <c r="R34" s="60"/>
      <c r="S34" s="43">
        <f>S31+S32</f>
        <v>-3493408334</v>
      </c>
      <c r="T34" s="60"/>
      <c r="U34" s="43">
        <f>U31+U32</f>
        <v>121473834</v>
      </c>
      <c r="V34" s="60"/>
      <c r="W34" s="43">
        <f>W31+W32</f>
        <v>1289473447</v>
      </c>
      <c r="X34" s="59"/>
      <c r="Y34" s="43">
        <f>Y31+Y32</f>
        <v>8634405685</v>
      </c>
      <c r="Z34" s="60"/>
      <c r="AA34" s="43">
        <f>AA31+AA32</f>
        <v>8042977246</v>
      </c>
      <c r="AB34" s="60"/>
      <c r="AC34" s="43">
        <f>AC31+AC32</f>
        <v>182586960</v>
      </c>
      <c r="AD34" s="60"/>
      <c r="AE34" s="43">
        <f>AE31+AE32</f>
        <v>8225564206</v>
      </c>
    </row>
    <row r="35" spans="1:31" s="22" customFormat="1" ht="8.1" customHeight="1">
      <c r="A35" s="125"/>
      <c r="B35" s="46"/>
      <c r="C35" s="32"/>
      <c r="E35" s="43"/>
      <c r="F35" s="59"/>
      <c r="G35" s="43"/>
      <c r="H35" s="59"/>
      <c r="I35" s="43"/>
      <c r="J35" s="59"/>
      <c r="K35" s="43"/>
      <c r="L35" s="43"/>
      <c r="M35" s="43"/>
      <c r="N35" s="59"/>
      <c r="O35" s="43"/>
      <c r="P35" s="59"/>
      <c r="Q35" s="43"/>
      <c r="R35" s="60"/>
      <c r="S35" s="43"/>
      <c r="T35" s="60"/>
      <c r="U35" s="43"/>
      <c r="V35" s="60"/>
      <c r="W35" s="43"/>
      <c r="X35" s="59"/>
      <c r="Y35" s="43"/>
      <c r="Z35" s="60"/>
      <c r="AA35" s="43"/>
      <c r="AB35" s="60"/>
      <c r="AC35" s="43"/>
      <c r="AD35" s="60"/>
      <c r="AE35" s="43"/>
    </row>
    <row r="36" spans="1:31" s="22" customFormat="1" ht="19.350000000000001" customHeight="1">
      <c r="A36" s="125" t="s">
        <v>90</v>
      </c>
      <c r="B36" s="46"/>
      <c r="C36" s="32"/>
      <c r="E36" s="43"/>
      <c r="F36" s="59"/>
      <c r="G36" s="43"/>
      <c r="H36" s="59"/>
      <c r="I36" s="43"/>
      <c r="J36" s="59"/>
      <c r="K36" s="43"/>
      <c r="L36" s="43"/>
      <c r="M36" s="43"/>
      <c r="N36" s="59"/>
      <c r="O36" s="43"/>
      <c r="P36" s="59"/>
      <c r="Q36" s="43"/>
      <c r="R36" s="60"/>
      <c r="S36" s="43"/>
      <c r="T36" s="60"/>
      <c r="U36" s="43"/>
      <c r="V36" s="60"/>
      <c r="W36" s="43"/>
      <c r="X36" s="59"/>
      <c r="Y36" s="43"/>
      <c r="Z36" s="60"/>
      <c r="AA36" s="43"/>
      <c r="AB36" s="60"/>
      <c r="AC36" s="43"/>
      <c r="AD36" s="60"/>
      <c r="AE36" s="43"/>
    </row>
    <row r="37" spans="1:31" s="22" customFormat="1" ht="19.350000000000001" customHeight="1">
      <c r="A37" s="31" t="s">
        <v>55</v>
      </c>
      <c r="B37" s="31"/>
      <c r="C37" s="32"/>
      <c r="E37" s="43">
        <v>0</v>
      </c>
      <c r="F37" s="59"/>
      <c r="G37" s="43">
        <v>0</v>
      </c>
      <c r="H37" s="59"/>
      <c r="I37" s="43">
        <v>0</v>
      </c>
      <c r="J37" s="59"/>
      <c r="K37" s="43">
        <v>0</v>
      </c>
      <c r="L37" s="43"/>
      <c r="M37" s="43">
        <v>0</v>
      </c>
      <c r="N37" s="59"/>
      <c r="O37" s="43">
        <v>0</v>
      </c>
      <c r="P37" s="59"/>
      <c r="Q37" s="43">
        <v>0</v>
      </c>
      <c r="R37" s="60"/>
      <c r="S37" s="43">
        <f t="shared" ref="S37:S43" si="3">SUM(K37:Q37)</f>
        <v>0</v>
      </c>
      <c r="T37" s="60"/>
      <c r="U37" s="43">
        <v>0</v>
      </c>
      <c r="V37" s="43"/>
      <c r="W37" s="43">
        <v>0</v>
      </c>
      <c r="X37" s="43"/>
      <c r="Y37" s="43">
        <v>285227083</v>
      </c>
      <c r="Z37" s="43"/>
      <c r="AA37" s="43">
        <f t="shared" ref="AA37:AA43" si="4">E37+G37+I37+S37+U37+W37+Y37</f>
        <v>285227083</v>
      </c>
      <c r="AB37" s="43"/>
      <c r="AC37" s="43">
        <v>1454444</v>
      </c>
      <c r="AD37" s="43"/>
      <c r="AE37" s="43">
        <f t="shared" ref="AE37:AE41" si="5">AA37+AC37</f>
        <v>286681527</v>
      </c>
    </row>
    <row r="38" spans="1:31" s="22" customFormat="1" ht="19.350000000000001" customHeight="1">
      <c r="A38" s="31" t="s">
        <v>91</v>
      </c>
      <c r="B38" s="31"/>
      <c r="C38" s="47">
        <v>20</v>
      </c>
      <c r="E38" s="43">
        <v>0</v>
      </c>
      <c r="F38" s="59"/>
      <c r="G38" s="43">
        <v>0</v>
      </c>
      <c r="H38" s="59"/>
      <c r="I38" s="43">
        <v>0</v>
      </c>
      <c r="J38" s="59"/>
      <c r="K38" s="43">
        <v>0</v>
      </c>
      <c r="L38" s="43"/>
      <c r="M38" s="43">
        <v>0</v>
      </c>
      <c r="N38" s="59"/>
      <c r="O38" s="43">
        <v>0</v>
      </c>
      <c r="P38" s="59"/>
      <c r="Q38" s="43">
        <v>0</v>
      </c>
      <c r="R38" s="60"/>
      <c r="S38" s="43">
        <f t="shared" si="3"/>
        <v>0</v>
      </c>
      <c r="T38" s="60"/>
      <c r="U38" s="43">
        <v>0</v>
      </c>
      <c r="V38" s="60"/>
      <c r="W38" s="43">
        <v>0</v>
      </c>
      <c r="X38" s="59"/>
      <c r="Y38" s="43">
        <v>0</v>
      </c>
      <c r="Z38" s="60"/>
      <c r="AA38" s="43">
        <f t="shared" si="4"/>
        <v>0</v>
      </c>
      <c r="AB38" s="60"/>
      <c r="AC38" s="43">
        <v>-18793184</v>
      </c>
      <c r="AD38" s="60"/>
      <c r="AE38" s="43">
        <f t="shared" si="5"/>
        <v>-18793184</v>
      </c>
    </row>
    <row r="39" spans="1:31" s="22" customFormat="1" ht="19.350000000000001" customHeight="1">
      <c r="A39" s="31" t="s">
        <v>79</v>
      </c>
      <c r="B39" s="31"/>
      <c r="C39" s="32"/>
      <c r="E39" s="43">
        <v>0</v>
      </c>
      <c r="F39" s="59"/>
      <c r="G39" s="43">
        <v>0</v>
      </c>
      <c r="H39" s="59"/>
      <c r="I39" s="43">
        <v>0</v>
      </c>
      <c r="J39" s="59"/>
      <c r="K39" s="43">
        <v>0</v>
      </c>
      <c r="L39" s="43"/>
      <c r="M39" s="43">
        <v>0</v>
      </c>
      <c r="N39" s="59"/>
      <c r="O39" s="43">
        <v>0</v>
      </c>
      <c r="P39" s="59"/>
      <c r="Q39" s="43">
        <v>0</v>
      </c>
      <c r="R39" s="60"/>
      <c r="S39" s="43">
        <f t="shared" si="3"/>
        <v>0</v>
      </c>
      <c r="T39" s="60"/>
      <c r="U39" s="43">
        <v>0</v>
      </c>
      <c r="V39" s="60"/>
      <c r="W39" s="43">
        <v>0</v>
      </c>
      <c r="X39" s="59"/>
      <c r="Y39" s="43">
        <v>0</v>
      </c>
      <c r="Z39" s="60"/>
      <c r="AA39" s="43">
        <f t="shared" si="4"/>
        <v>0</v>
      </c>
      <c r="AB39" s="60"/>
      <c r="AC39" s="43">
        <v>0</v>
      </c>
      <c r="AD39" s="60"/>
      <c r="AE39" s="43">
        <f t="shared" si="5"/>
        <v>0</v>
      </c>
    </row>
    <row r="40" spans="1:31" s="22" customFormat="1" ht="19.350000000000001" customHeight="1">
      <c r="A40" s="31" t="s">
        <v>147</v>
      </c>
      <c r="B40" s="31"/>
      <c r="C40" s="32"/>
      <c r="E40" s="43">
        <v>0</v>
      </c>
      <c r="F40" s="59"/>
      <c r="G40" s="43">
        <v>0</v>
      </c>
      <c r="H40" s="59"/>
      <c r="I40" s="43">
        <v>0</v>
      </c>
      <c r="J40" s="59"/>
      <c r="K40" s="43">
        <v>0</v>
      </c>
      <c r="L40" s="43"/>
      <c r="M40" s="43">
        <v>0</v>
      </c>
      <c r="N40" s="59"/>
      <c r="O40" s="43">
        <v>0</v>
      </c>
      <c r="P40" s="59"/>
      <c r="Q40" s="43">
        <v>0</v>
      </c>
      <c r="R40" s="60"/>
      <c r="S40" s="43">
        <f t="shared" si="3"/>
        <v>0</v>
      </c>
      <c r="T40" s="60"/>
      <c r="U40" s="43">
        <v>0</v>
      </c>
      <c r="V40" s="60"/>
      <c r="W40" s="43">
        <v>0</v>
      </c>
      <c r="X40" s="59"/>
      <c r="Y40" s="43">
        <v>0</v>
      </c>
      <c r="Z40" s="60"/>
      <c r="AA40" s="43">
        <f t="shared" si="4"/>
        <v>0</v>
      </c>
      <c r="AB40" s="60"/>
      <c r="AC40" s="43">
        <v>0</v>
      </c>
      <c r="AD40" s="60"/>
      <c r="AE40" s="43">
        <f t="shared" si="5"/>
        <v>0</v>
      </c>
    </row>
    <row r="41" spans="1:31" s="22" customFormat="1" ht="19.350000000000001" customHeight="1">
      <c r="A41" s="31" t="s">
        <v>92</v>
      </c>
      <c r="B41" s="31"/>
      <c r="C41" s="47">
        <v>20</v>
      </c>
      <c r="E41" s="43">
        <v>0</v>
      </c>
      <c r="F41" s="59"/>
      <c r="G41" s="43">
        <v>0</v>
      </c>
      <c r="H41" s="59"/>
      <c r="I41" s="43">
        <v>0</v>
      </c>
      <c r="J41" s="59"/>
      <c r="K41" s="43">
        <v>0</v>
      </c>
      <c r="L41" s="43"/>
      <c r="M41" s="43">
        <v>36083938</v>
      </c>
      <c r="N41" s="59"/>
      <c r="O41" s="43">
        <v>0</v>
      </c>
      <c r="P41" s="59"/>
      <c r="Q41" s="43">
        <v>0</v>
      </c>
      <c r="R41" s="60"/>
      <c r="S41" s="43">
        <f t="shared" si="3"/>
        <v>36083938</v>
      </c>
      <c r="T41" s="60"/>
      <c r="U41" s="43">
        <v>0</v>
      </c>
      <c r="V41" s="60"/>
      <c r="W41" s="43">
        <v>79408941</v>
      </c>
      <c r="X41" s="59"/>
      <c r="Y41" s="43">
        <v>-115492879</v>
      </c>
      <c r="Z41" s="60"/>
      <c r="AA41" s="43">
        <f t="shared" si="4"/>
        <v>0</v>
      </c>
      <c r="AB41" s="60"/>
      <c r="AC41" s="43">
        <v>0</v>
      </c>
      <c r="AD41" s="60"/>
      <c r="AE41" s="43">
        <f t="shared" si="5"/>
        <v>0</v>
      </c>
    </row>
    <row r="42" spans="1:31" s="22" customFormat="1" ht="19.350000000000001" customHeight="1">
      <c r="A42" s="31" t="s">
        <v>148</v>
      </c>
      <c r="B42" s="31"/>
      <c r="C42" s="47">
        <v>20</v>
      </c>
      <c r="E42" s="43">
        <v>0</v>
      </c>
      <c r="F42" s="59"/>
      <c r="G42" s="43">
        <v>0</v>
      </c>
      <c r="H42" s="59"/>
      <c r="I42" s="43">
        <v>0</v>
      </c>
      <c r="J42" s="59"/>
      <c r="K42" s="43">
        <v>0</v>
      </c>
      <c r="L42" s="43"/>
      <c r="M42" s="43">
        <v>0</v>
      </c>
      <c r="N42" s="59"/>
      <c r="O42" s="43">
        <v>0</v>
      </c>
      <c r="P42" s="59"/>
      <c r="Q42" s="43">
        <v>0</v>
      </c>
      <c r="R42" s="60"/>
      <c r="S42" s="43">
        <f t="shared" si="3"/>
        <v>0</v>
      </c>
      <c r="T42" s="60"/>
      <c r="U42" s="43">
        <v>1686563</v>
      </c>
      <c r="V42" s="60"/>
      <c r="W42" s="43">
        <v>0</v>
      </c>
      <c r="X42" s="59"/>
      <c r="Y42" s="43">
        <v>-1686563</v>
      </c>
      <c r="Z42" s="60"/>
      <c r="AA42" s="43">
        <f t="shared" si="4"/>
        <v>0</v>
      </c>
      <c r="AB42" s="60"/>
      <c r="AC42" s="43">
        <v>0</v>
      </c>
      <c r="AD42" s="60"/>
      <c r="AE42" s="43">
        <f>AA42+AC42</f>
        <v>0</v>
      </c>
    </row>
    <row r="43" spans="1:31" s="22" customFormat="1" ht="19.350000000000001" customHeight="1">
      <c r="A43" s="50" t="s">
        <v>160</v>
      </c>
      <c r="B43" s="31"/>
      <c r="C43" s="32"/>
      <c r="E43" s="51">
        <v>0</v>
      </c>
      <c r="F43" s="59"/>
      <c r="G43" s="51">
        <v>0</v>
      </c>
      <c r="H43" s="59"/>
      <c r="I43" s="51">
        <v>0</v>
      </c>
      <c r="J43" s="59"/>
      <c r="K43" s="51">
        <v>10771824</v>
      </c>
      <c r="L43" s="52"/>
      <c r="M43" s="51">
        <v>-367564422</v>
      </c>
      <c r="N43" s="59"/>
      <c r="O43" s="51">
        <v>-46475171</v>
      </c>
      <c r="P43" s="59"/>
      <c r="Q43" s="51">
        <v>0</v>
      </c>
      <c r="R43" s="59"/>
      <c r="S43" s="51">
        <f t="shared" si="3"/>
        <v>-403267769</v>
      </c>
      <c r="T43" s="59"/>
      <c r="U43" s="51">
        <v>0</v>
      </c>
      <c r="V43" s="60"/>
      <c r="W43" s="51">
        <v>0</v>
      </c>
      <c r="X43" s="59"/>
      <c r="Y43" s="51">
        <v>0</v>
      </c>
      <c r="Z43" s="59"/>
      <c r="AA43" s="51">
        <f t="shared" si="4"/>
        <v>-403267769</v>
      </c>
      <c r="AB43" s="59"/>
      <c r="AC43" s="51">
        <v>-3861781</v>
      </c>
      <c r="AD43" s="59"/>
      <c r="AE43" s="51">
        <f>AA43+AC43</f>
        <v>-407129550</v>
      </c>
    </row>
    <row r="44" spans="1:31" s="22" customFormat="1" ht="8.1" customHeight="1">
      <c r="A44" s="31"/>
      <c r="B44" s="31"/>
      <c r="C44" s="32"/>
      <c r="E44" s="61"/>
      <c r="F44" s="61"/>
      <c r="G44" s="61"/>
      <c r="H44" s="61"/>
      <c r="I44" s="61"/>
      <c r="J44" s="61"/>
      <c r="K44" s="61"/>
      <c r="L44" s="61"/>
      <c r="M44" s="61"/>
      <c r="N44" s="62"/>
      <c r="O44" s="61"/>
      <c r="P44" s="62"/>
      <c r="Q44" s="61"/>
      <c r="R44" s="62"/>
      <c r="S44" s="53"/>
      <c r="T44" s="62"/>
      <c r="U44" s="61"/>
      <c r="V44" s="62"/>
      <c r="W44" s="61"/>
      <c r="X44" s="61"/>
      <c r="Y44" s="61"/>
      <c r="Z44" s="61"/>
      <c r="AA44" s="53"/>
      <c r="AB44" s="62"/>
      <c r="AC44" s="61"/>
      <c r="AD44" s="62"/>
      <c r="AE44" s="53"/>
    </row>
    <row r="45" spans="1:31" s="22" customFormat="1" ht="19.350000000000001" customHeight="1" thickBot="1">
      <c r="A45" s="55" t="s">
        <v>95</v>
      </c>
      <c r="B45" s="55"/>
      <c r="C45" s="56"/>
      <c r="E45" s="130">
        <f>SUM(E34:E43)</f>
        <v>594292336</v>
      </c>
      <c r="F45" s="59"/>
      <c r="G45" s="130">
        <f>SUM(G34:G43)</f>
        <v>895385444</v>
      </c>
      <c r="H45" s="59"/>
      <c r="I45" s="130">
        <f>SUM(I34:I43)</f>
        <v>1354834</v>
      </c>
      <c r="J45" s="59"/>
      <c r="K45" s="130">
        <f>SUM(K34:K43)</f>
        <v>9882791</v>
      </c>
      <c r="L45" s="32"/>
      <c r="M45" s="130">
        <f>SUM(M34:M43)</f>
        <v>-3907842298</v>
      </c>
      <c r="N45" s="59"/>
      <c r="O45" s="130">
        <f>SUM(O34:O43)</f>
        <v>-30622012</v>
      </c>
      <c r="P45" s="59"/>
      <c r="Q45" s="130">
        <f>SUM(Q34:Q43)</f>
        <v>67989354</v>
      </c>
      <c r="R45" s="59"/>
      <c r="S45" s="130">
        <f>SUM(S34:S43)</f>
        <v>-3860592165</v>
      </c>
      <c r="T45" s="59"/>
      <c r="U45" s="130">
        <f>SUM(U34:U43)</f>
        <v>123160397</v>
      </c>
      <c r="V45" s="59"/>
      <c r="W45" s="130">
        <f>SUM(W34:W43)</f>
        <v>1368882388</v>
      </c>
      <c r="X45" s="59"/>
      <c r="Y45" s="130">
        <f>SUM(Y34:Y43)</f>
        <v>8802453326</v>
      </c>
      <c r="Z45" s="59"/>
      <c r="AA45" s="130">
        <f>SUM(AA34:AA43)</f>
        <v>7924936560</v>
      </c>
      <c r="AB45" s="59"/>
      <c r="AC45" s="130">
        <f>SUM(AC34:AC43)</f>
        <v>161386439</v>
      </c>
      <c r="AD45" s="59"/>
      <c r="AE45" s="57">
        <f>SUM(AE34:AE43)</f>
        <v>8086322999</v>
      </c>
    </row>
    <row r="46" spans="1:31" ht="19.350000000000001" customHeight="1" thickTop="1">
      <c r="A46" s="55"/>
      <c r="B46" s="55"/>
      <c r="C46" s="56"/>
      <c r="D46" s="22"/>
      <c r="E46" s="32"/>
      <c r="F46" s="59"/>
      <c r="G46" s="32"/>
      <c r="H46" s="59"/>
      <c r="I46" s="32"/>
      <c r="J46" s="59"/>
      <c r="K46" s="32"/>
      <c r="L46" s="32"/>
      <c r="M46" s="32"/>
      <c r="N46" s="59"/>
      <c r="O46" s="32"/>
      <c r="P46" s="59"/>
      <c r="Q46" s="32"/>
      <c r="R46" s="59"/>
      <c r="S46" s="52"/>
      <c r="T46" s="59"/>
      <c r="U46" s="52"/>
      <c r="V46" s="59"/>
      <c r="W46" s="32"/>
      <c r="X46" s="59"/>
      <c r="Y46" s="32"/>
      <c r="Z46" s="59"/>
      <c r="AA46" s="32"/>
      <c r="AB46" s="59"/>
      <c r="AC46" s="32"/>
      <c r="AD46" s="59"/>
      <c r="AE46" s="32"/>
    </row>
    <row r="47" spans="1:31" ht="19.350000000000001" customHeight="1">
      <c r="A47" s="13"/>
      <c r="B47" s="13"/>
      <c r="C47" s="133"/>
      <c r="D47" s="11"/>
      <c r="E47" s="16"/>
      <c r="F47" s="26"/>
      <c r="G47" s="16"/>
      <c r="H47" s="26"/>
      <c r="I47" s="16"/>
      <c r="J47" s="26"/>
      <c r="K47" s="16"/>
      <c r="L47" s="16"/>
      <c r="M47" s="16"/>
      <c r="N47" s="26"/>
      <c r="O47" s="16"/>
      <c r="P47" s="26"/>
      <c r="Q47" s="16"/>
      <c r="R47" s="26"/>
      <c r="S47" s="29"/>
      <c r="T47" s="26"/>
      <c r="U47" s="29"/>
      <c r="V47" s="26"/>
      <c r="W47" s="16"/>
      <c r="X47" s="26"/>
      <c r="Y47" s="134"/>
      <c r="Z47" s="26"/>
      <c r="AA47" s="16"/>
      <c r="AB47" s="26"/>
      <c r="AC47" s="16"/>
      <c r="AD47" s="26"/>
      <c r="AE47" s="16"/>
    </row>
    <row r="48" spans="1:31" ht="19.350000000000001" customHeight="1">
      <c r="A48" s="13"/>
      <c r="B48" s="13"/>
      <c r="C48" s="133"/>
      <c r="D48" s="11"/>
      <c r="E48" s="16"/>
      <c r="F48" s="26"/>
      <c r="G48" s="16"/>
      <c r="H48" s="26"/>
      <c r="I48" s="16"/>
      <c r="J48" s="26"/>
      <c r="K48" s="16"/>
      <c r="L48" s="16"/>
      <c r="M48" s="16"/>
      <c r="N48" s="26"/>
      <c r="O48" s="16"/>
      <c r="P48" s="26"/>
      <c r="Q48" s="16"/>
      <c r="R48" s="26"/>
      <c r="S48" s="29"/>
      <c r="T48" s="26"/>
      <c r="U48" s="29"/>
      <c r="V48" s="26"/>
      <c r="W48" s="16"/>
      <c r="X48" s="26"/>
      <c r="Y48" s="16"/>
      <c r="Z48" s="26"/>
      <c r="AA48" s="16"/>
      <c r="AB48" s="26"/>
      <c r="AC48" s="16"/>
      <c r="AD48" s="26"/>
      <c r="AE48" s="16"/>
    </row>
    <row r="49" spans="1:31" ht="19.350000000000001" customHeight="1">
      <c r="A49" s="13"/>
      <c r="B49" s="13"/>
      <c r="C49" s="133"/>
      <c r="D49" s="11"/>
      <c r="E49" s="16"/>
      <c r="F49" s="26"/>
      <c r="G49" s="16"/>
      <c r="H49" s="26"/>
      <c r="I49" s="16"/>
      <c r="J49" s="26"/>
      <c r="K49" s="16"/>
      <c r="L49" s="16"/>
      <c r="M49" s="16"/>
      <c r="N49" s="26"/>
      <c r="O49" s="16"/>
      <c r="P49" s="26"/>
      <c r="Q49" s="16"/>
      <c r="R49" s="26"/>
      <c r="S49" s="29"/>
      <c r="T49" s="26"/>
      <c r="U49" s="29"/>
      <c r="V49" s="26"/>
      <c r="W49" s="16"/>
      <c r="X49" s="26"/>
      <c r="Y49" s="16"/>
      <c r="Z49" s="26"/>
      <c r="AA49" s="16"/>
      <c r="AB49" s="26"/>
      <c r="AC49" s="16"/>
      <c r="AD49" s="26"/>
      <c r="AE49" s="16"/>
    </row>
    <row r="50" spans="1:31" ht="19.350000000000001" customHeight="1">
      <c r="A50" s="13"/>
      <c r="B50" s="13"/>
      <c r="C50" s="133"/>
      <c r="D50" s="11"/>
      <c r="E50" s="16"/>
      <c r="F50" s="26"/>
      <c r="G50" s="16"/>
      <c r="H50" s="26"/>
      <c r="I50" s="16"/>
      <c r="J50" s="26"/>
      <c r="K50" s="16"/>
      <c r="L50" s="16"/>
      <c r="M50" s="16"/>
      <c r="N50" s="26"/>
      <c r="O50" s="16"/>
      <c r="P50" s="26"/>
      <c r="Q50" s="16"/>
      <c r="R50" s="26"/>
      <c r="S50" s="29"/>
      <c r="T50" s="26"/>
      <c r="U50" s="29"/>
      <c r="V50" s="26"/>
      <c r="W50" s="16"/>
      <c r="X50" s="26"/>
      <c r="Y50" s="16"/>
      <c r="Z50" s="26"/>
      <c r="AA50" s="16"/>
      <c r="AB50" s="26"/>
      <c r="AC50" s="16"/>
      <c r="AD50" s="26"/>
      <c r="AE50" s="16"/>
    </row>
    <row r="51" spans="1:31" ht="19.350000000000001" customHeight="1">
      <c r="A51" s="13"/>
      <c r="B51" s="13"/>
      <c r="C51" s="133"/>
      <c r="D51" s="11"/>
      <c r="E51" s="16"/>
      <c r="F51" s="26"/>
      <c r="G51" s="16"/>
      <c r="H51" s="26"/>
      <c r="I51" s="16"/>
      <c r="J51" s="26"/>
      <c r="K51" s="16"/>
      <c r="L51" s="16"/>
      <c r="M51" s="16"/>
      <c r="N51" s="26"/>
      <c r="O51" s="16"/>
      <c r="P51" s="26"/>
      <c r="Q51" s="16"/>
      <c r="R51" s="26"/>
      <c r="S51" s="29"/>
      <c r="T51" s="26"/>
      <c r="U51" s="29"/>
      <c r="V51" s="26"/>
      <c r="W51" s="16"/>
      <c r="X51" s="26"/>
      <c r="Y51" s="16"/>
      <c r="Z51" s="26"/>
      <c r="AA51" s="16"/>
      <c r="AB51" s="26"/>
      <c r="AC51" s="16"/>
      <c r="AD51" s="26"/>
      <c r="AE51" s="16"/>
    </row>
    <row r="52" spans="1:31" ht="19.350000000000001" customHeight="1">
      <c r="A52" s="11"/>
      <c r="B52" s="28"/>
      <c r="C52" s="16"/>
      <c r="D52" s="11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25"/>
      <c r="AD52" s="30"/>
      <c r="AE52" s="27"/>
    </row>
    <row r="53" spans="1:31" ht="6" customHeight="1">
      <c r="A53" s="11"/>
      <c r="B53" s="28"/>
      <c r="C53" s="16"/>
      <c r="D53" s="11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27"/>
      <c r="AD53" s="30"/>
      <c r="AE53" s="27"/>
    </row>
    <row r="54" spans="1:31" ht="21.75" customHeight="1">
      <c r="A54" s="225" t="s">
        <v>20</v>
      </c>
      <c r="B54" s="225"/>
      <c r="C54" s="225"/>
      <c r="D54" s="225"/>
      <c r="E54" s="225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</sheetData>
  <mergeCells count="6">
    <mergeCell ref="E5:AE5"/>
    <mergeCell ref="A54:E54"/>
    <mergeCell ref="U9:Y9"/>
    <mergeCell ref="U10:W10"/>
    <mergeCell ref="K6:S6"/>
    <mergeCell ref="K7:Q7"/>
  </mergeCells>
  <pageMargins left="0.3" right="0.3" top="0.5" bottom="0.6" header="0.49" footer="0.4"/>
  <pageSetup paperSize="9" scale="54" firstPageNumber="7" fitToHeight="0" orientation="landscape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34ADA-2110-4C1A-BFE8-69A875504CA2}">
  <dimension ref="A1:T34"/>
  <sheetViews>
    <sheetView topLeftCell="A9" zoomScale="85" zoomScaleNormal="85" zoomScaleSheetLayoutView="82" workbookViewId="0">
      <selection activeCell="D29" sqref="D29"/>
    </sheetView>
  </sheetViews>
  <sheetFormatPr defaultColWidth="11" defaultRowHeight="19.8"/>
  <cols>
    <col min="1" max="1" width="1.375" style="15" customWidth="1"/>
    <col min="2" max="2" width="38.75" style="15" customWidth="1"/>
    <col min="3" max="3" width="2.625" style="136" customWidth="1"/>
    <col min="4" max="4" width="13.75" style="14" customWidth="1"/>
    <col min="5" max="5" width="0.75" style="14" customWidth="1"/>
    <col min="6" max="6" width="13.75" style="14" customWidth="1"/>
    <col min="7" max="7" width="0.75" style="14" customWidth="1"/>
    <col min="8" max="8" width="22.75" style="14" customWidth="1"/>
    <col min="9" max="9" width="0.75" style="14" customWidth="1"/>
    <col min="10" max="10" width="22.75" style="14" customWidth="1"/>
    <col min="11" max="11" width="0.75" style="14" customWidth="1"/>
    <col min="12" max="12" width="14.75" style="14" customWidth="1"/>
    <col min="13" max="13" width="0.75" style="14" customWidth="1"/>
    <col min="14" max="14" width="14.75" style="14" customWidth="1"/>
    <col min="15" max="15" width="0.75" style="14" customWidth="1"/>
    <col min="16" max="16" width="14.75" style="14" customWidth="1"/>
    <col min="17" max="17" width="0.75" style="14" customWidth="1"/>
    <col min="18" max="18" width="14.75" style="14" customWidth="1"/>
    <col min="19" max="19" width="0.75" style="14" customWidth="1"/>
    <col min="20" max="20" width="14.75" style="14" customWidth="1"/>
    <col min="21" max="16384" width="11" style="11"/>
  </cols>
  <sheetData>
    <row r="1" spans="1:20" ht="21.75" customHeight="1">
      <c r="A1" s="13" t="s">
        <v>126</v>
      </c>
      <c r="C1" s="11"/>
    </row>
    <row r="2" spans="1:20" ht="21.75" customHeight="1">
      <c r="A2" s="17" t="s">
        <v>69</v>
      </c>
      <c r="B2" s="17"/>
      <c r="C2" s="11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0" ht="21.75" customHeight="1">
      <c r="A3" s="19" t="str">
        <f>'Revenue 5-6'!A3</f>
        <v>สำหรับรอบระยะเวลาสามเดือนสิ้นสุดวันที่ 31 มีนาคม พ.ศ. 2568</v>
      </c>
      <c r="B3" s="19"/>
      <c r="C3" s="12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ht="15" customHeight="1">
      <c r="A4" s="24"/>
      <c r="B4" s="24"/>
      <c r="C4" s="11"/>
      <c r="D4" s="25"/>
      <c r="E4" s="26"/>
      <c r="F4" s="25"/>
      <c r="G4" s="26"/>
      <c r="H4" s="25"/>
      <c r="I4" s="26"/>
      <c r="J4" s="25"/>
      <c r="K4" s="26"/>
      <c r="L4" s="25"/>
      <c r="M4" s="27"/>
      <c r="N4" s="25"/>
      <c r="O4" s="27"/>
      <c r="P4" s="25"/>
      <c r="Q4" s="27"/>
      <c r="R4" s="25"/>
      <c r="S4" s="27"/>
      <c r="T4" s="25"/>
    </row>
    <row r="5" spans="1:20" ht="21" customHeight="1">
      <c r="A5" s="24"/>
      <c r="B5" s="24"/>
      <c r="C5" s="11"/>
      <c r="D5" s="230" t="s">
        <v>157</v>
      </c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</row>
    <row r="6" spans="1:20" ht="21" customHeight="1">
      <c r="A6" s="11"/>
      <c r="B6" s="11"/>
      <c r="C6" s="11"/>
      <c r="D6" s="11"/>
      <c r="E6" s="105"/>
      <c r="F6" s="11"/>
      <c r="G6" s="105"/>
      <c r="H6" s="232" t="s">
        <v>42</v>
      </c>
      <c r="I6" s="232"/>
      <c r="J6" s="232"/>
      <c r="K6" s="232"/>
      <c r="L6" s="232"/>
      <c r="M6" s="208"/>
      <c r="N6" s="209"/>
      <c r="O6" s="208"/>
      <c r="P6" s="209"/>
      <c r="Q6" s="209"/>
      <c r="R6" s="209"/>
      <c r="S6" s="105"/>
      <c r="T6" s="208"/>
    </row>
    <row r="7" spans="1:20" ht="21" customHeight="1">
      <c r="A7" s="11"/>
      <c r="B7" s="11"/>
      <c r="C7" s="11"/>
      <c r="D7" s="11"/>
      <c r="E7" s="105"/>
      <c r="F7" s="11"/>
      <c r="G7" s="105"/>
      <c r="H7" s="233" t="s">
        <v>56</v>
      </c>
      <c r="I7" s="233"/>
      <c r="J7" s="233"/>
      <c r="K7" s="105"/>
      <c r="L7" s="210"/>
      <c r="M7" s="211"/>
      <c r="N7" s="209"/>
      <c r="O7" s="211"/>
      <c r="P7" s="209"/>
      <c r="Q7" s="209"/>
      <c r="R7" s="209"/>
      <c r="S7" s="105"/>
      <c r="T7" s="211"/>
    </row>
    <row r="8" spans="1:20" ht="21" customHeight="1">
      <c r="A8" s="11"/>
      <c r="B8" s="11"/>
      <c r="C8" s="11"/>
      <c r="D8" s="179"/>
      <c r="E8" s="105"/>
      <c r="F8" s="179"/>
      <c r="G8" s="105"/>
      <c r="H8" s="211" t="s">
        <v>175</v>
      </c>
      <c r="I8" s="211"/>
      <c r="J8" s="211"/>
      <c r="K8" s="105"/>
      <c r="L8" s="211"/>
      <c r="M8" s="211"/>
      <c r="N8" s="209"/>
      <c r="O8" s="211"/>
      <c r="P8" s="209"/>
      <c r="Q8" s="209"/>
      <c r="R8" s="209"/>
      <c r="S8" s="105"/>
      <c r="T8" s="211"/>
    </row>
    <row r="9" spans="1:20" ht="21" customHeight="1">
      <c r="A9" s="11"/>
      <c r="B9" s="11"/>
      <c r="C9" s="11"/>
      <c r="D9" s="179"/>
      <c r="E9" s="105"/>
      <c r="F9" s="179"/>
      <c r="G9" s="105"/>
      <c r="H9" s="211" t="s">
        <v>176</v>
      </c>
      <c r="I9" s="211"/>
      <c r="J9" s="211"/>
      <c r="K9" s="105"/>
      <c r="L9" s="211"/>
      <c r="M9" s="211"/>
      <c r="N9" s="209"/>
      <c r="O9" s="211"/>
      <c r="P9" s="209"/>
      <c r="Q9" s="209"/>
      <c r="R9" s="209"/>
      <c r="S9" s="105"/>
      <c r="T9" s="211"/>
    </row>
    <row r="10" spans="1:20" ht="21" customHeight="1">
      <c r="A10" s="11"/>
      <c r="B10" s="11"/>
      <c r="C10" s="11"/>
      <c r="D10" s="179"/>
      <c r="E10" s="105"/>
      <c r="F10" s="179"/>
      <c r="G10" s="105"/>
      <c r="H10" s="212" t="s">
        <v>70</v>
      </c>
      <c r="I10" s="105"/>
      <c r="J10" s="212" t="s">
        <v>73</v>
      </c>
      <c r="K10" s="105"/>
      <c r="L10" s="212" t="s">
        <v>74</v>
      </c>
      <c r="M10" s="211"/>
      <c r="N10" s="231" t="s">
        <v>37</v>
      </c>
      <c r="O10" s="231"/>
      <c r="P10" s="231"/>
      <c r="Q10" s="231"/>
      <c r="R10" s="231"/>
      <c r="S10" s="105"/>
      <c r="T10" s="211"/>
    </row>
    <row r="11" spans="1:20" ht="21" customHeight="1">
      <c r="A11" s="11"/>
      <c r="B11" s="11"/>
      <c r="C11" s="11"/>
      <c r="D11" s="105"/>
      <c r="E11" s="105"/>
      <c r="F11" s="179"/>
      <c r="G11" s="105"/>
      <c r="H11" s="212" t="s">
        <v>177</v>
      </c>
      <c r="I11" s="105"/>
      <c r="J11" s="212" t="s">
        <v>76</v>
      </c>
      <c r="K11" s="105"/>
      <c r="L11" s="212" t="s">
        <v>77</v>
      </c>
      <c r="M11" s="211"/>
      <c r="N11" s="229" t="s">
        <v>78</v>
      </c>
      <c r="O11" s="229"/>
      <c r="P11" s="229"/>
      <c r="Q11" s="209"/>
      <c r="R11" s="209"/>
      <c r="S11" s="105"/>
      <c r="T11" s="211"/>
    </row>
    <row r="12" spans="1:20" ht="21" customHeight="1">
      <c r="A12" s="11"/>
      <c r="B12" s="11"/>
      <c r="C12" s="11"/>
      <c r="D12" s="105" t="s">
        <v>79</v>
      </c>
      <c r="E12" s="105"/>
      <c r="F12" s="105" t="s">
        <v>193</v>
      </c>
      <c r="G12" s="105"/>
      <c r="H12" s="212" t="s">
        <v>56</v>
      </c>
      <c r="I12" s="105"/>
      <c r="J12" s="212" t="s">
        <v>80</v>
      </c>
      <c r="K12" s="105"/>
      <c r="L12" s="212" t="s">
        <v>81</v>
      </c>
      <c r="M12" s="211"/>
      <c r="N12" s="212" t="s">
        <v>209</v>
      </c>
      <c r="O12" s="211"/>
      <c r="P12" s="212"/>
      <c r="Q12" s="212"/>
      <c r="R12" s="213"/>
      <c r="S12" s="213"/>
      <c r="T12" s="211"/>
    </row>
    <row r="13" spans="1:20" ht="21" customHeight="1">
      <c r="A13" s="11"/>
      <c r="B13" s="11"/>
      <c r="C13" s="11"/>
      <c r="D13" s="105" t="s">
        <v>82</v>
      </c>
      <c r="E13" s="105"/>
      <c r="F13" s="105" t="s">
        <v>194</v>
      </c>
      <c r="G13" s="105"/>
      <c r="H13" s="212" t="s">
        <v>83</v>
      </c>
      <c r="I13" s="105"/>
      <c r="J13" s="212" t="s">
        <v>83</v>
      </c>
      <c r="K13" s="105"/>
      <c r="L13" s="212" t="s">
        <v>84</v>
      </c>
      <c r="M13" s="101"/>
      <c r="N13" s="212" t="s">
        <v>85</v>
      </c>
      <c r="O13" s="101"/>
      <c r="P13" s="212" t="s">
        <v>40</v>
      </c>
      <c r="Q13" s="212"/>
      <c r="R13" s="212" t="s">
        <v>41</v>
      </c>
      <c r="S13" s="212"/>
      <c r="T13" s="211" t="s">
        <v>74</v>
      </c>
    </row>
    <row r="14" spans="1:20" ht="21" customHeight="1">
      <c r="A14" s="214"/>
      <c r="B14" s="214"/>
      <c r="C14" s="11"/>
      <c r="D14" s="106" t="s">
        <v>9</v>
      </c>
      <c r="E14" s="105"/>
      <c r="F14" s="106" t="s">
        <v>9</v>
      </c>
      <c r="G14" s="105"/>
      <c r="H14" s="106" t="s">
        <v>9</v>
      </c>
      <c r="I14" s="105"/>
      <c r="J14" s="106" t="s">
        <v>9</v>
      </c>
      <c r="K14" s="105"/>
      <c r="L14" s="106" t="s">
        <v>9</v>
      </c>
      <c r="M14" s="211"/>
      <c r="N14" s="106" t="s">
        <v>9</v>
      </c>
      <c r="O14" s="211"/>
      <c r="P14" s="106" t="s">
        <v>9</v>
      </c>
      <c r="Q14" s="105"/>
      <c r="R14" s="106" t="s">
        <v>9</v>
      </c>
      <c r="S14" s="105"/>
      <c r="T14" s="106" t="s">
        <v>9</v>
      </c>
    </row>
    <row r="15" spans="1:20" s="136" customFormat="1" ht="6" customHeight="1">
      <c r="A15" s="215"/>
      <c r="B15" s="216"/>
      <c r="C15" s="212"/>
      <c r="D15" s="212"/>
      <c r="E15" s="212"/>
      <c r="F15" s="212"/>
      <c r="G15" s="213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</row>
    <row r="16" spans="1:20" ht="21" customHeight="1">
      <c r="A16" s="28" t="s">
        <v>200</v>
      </c>
      <c r="B16" s="24"/>
      <c r="C16" s="11"/>
      <c r="D16" s="25">
        <v>594292336</v>
      </c>
      <c r="E16" s="25"/>
      <c r="F16" s="25">
        <v>8541105044</v>
      </c>
      <c r="G16" s="25"/>
      <c r="H16" s="25">
        <v>0</v>
      </c>
      <c r="I16" s="25"/>
      <c r="J16" s="25">
        <v>1052326</v>
      </c>
      <c r="K16" s="25"/>
      <c r="L16" s="25">
        <f>SUM(H16:J16)</f>
        <v>1052326</v>
      </c>
      <c r="M16" s="158"/>
      <c r="N16" s="25">
        <v>59429234</v>
      </c>
      <c r="O16" s="158"/>
      <c r="P16" s="25">
        <v>0</v>
      </c>
      <c r="Q16" s="7"/>
      <c r="R16" s="25">
        <v>48156403</v>
      </c>
      <c r="S16" s="7"/>
      <c r="T16" s="158">
        <f t="shared" ref="T16:T22" si="0">SUM(D16:F16,L16:R16)</f>
        <v>9244035343</v>
      </c>
    </row>
    <row r="17" spans="1:20" ht="21" customHeight="1">
      <c r="A17" s="24" t="s">
        <v>55</v>
      </c>
      <c r="B17" s="24"/>
      <c r="C17" s="11"/>
      <c r="D17" s="217">
        <v>0</v>
      </c>
      <c r="E17" s="26"/>
      <c r="F17" s="217">
        <v>0</v>
      </c>
      <c r="G17" s="26"/>
      <c r="H17" s="217">
        <v>0</v>
      </c>
      <c r="I17" s="26"/>
      <c r="J17" s="217">
        <v>0</v>
      </c>
      <c r="K17" s="26"/>
      <c r="L17" s="217">
        <v>0</v>
      </c>
      <c r="M17" s="27"/>
      <c r="N17" s="217">
        <v>0</v>
      </c>
      <c r="O17" s="27"/>
      <c r="P17" s="217">
        <v>0</v>
      </c>
      <c r="Q17" s="27"/>
      <c r="R17" s="217">
        <v>649692681</v>
      </c>
      <c r="S17" s="27"/>
      <c r="T17" s="217">
        <f t="shared" si="0"/>
        <v>649692681</v>
      </c>
    </row>
    <row r="18" spans="1:20" ht="6" customHeight="1">
      <c r="A18" s="24"/>
      <c r="B18" s="24"/>
      <c r="C18" s="11"/>
      <c r="D18" s="218"/>
      <c r="E18" s="218"/>
      <c r="F18" s="218"/>
      <c r="G18" s="218"/>
      <c r="H18" s="218"/>
      <c r="I18" s="218"/>
      <c r="J18" s="218"/>
      <c r="K18" s="218"/>
      <c r="L18" s="218"/>
      <c r="M18" s="30"/>
      <c r="N18" s="218"/>
      <c r="O18" s="30"/>
      <c r="P18" s="218"/>
      <c r="Q18" s="218"/>
      <c r="R18" s="218"/>
      <c r="S18" s="30"/>
      <c r="T18" s="218"/>
    </row>
    <row r="19" spans="1:20" ht="21" customHeight="1" thickBot="1">
      <c r="A19" s="13" t="s">
        <v>93</v>
      </c>
      <c r="B19" s="13"/>
      <c r="C19" s="11"/>
      <c r="D19" s="219">
        <f>SUM(D16:D17)</f>
        <v>594292336</v>
      </c>
      <c r="E19" s="26"/>
      <c r="F19" s="219">
        <f>SUM(F16:F17)</f>
        <v>8541105044</v>
      </c>
      <c r="G19" s="26"/>
      <c r="H19" s="219">
        <f>SUM(H16:H17)</f>
        <v>0</v>
      </c>
      <c r="I19" s="26"/>
      <c r="J19" s="219">
        <f>SUM(J16:J17)</f>
        <v>1052326</v>
      </c>
      <c r="K19" s="26"/>
      <c r="L19" s="219">
        <f>SUM(L16:L17)</f>
        <v>1052326</v>
      </c>
      <c r="M19" s="26"/>
      <c r="N19" s="219">
        <f>SUM(N16:N17)</f>
        <v>59429234</v>
      </c>
      <c r="O19" s="26"/>
      <c r="P19" s="219">
        <f>SUM(P16:P17)</f>
        <v>0</v>
      </c>
      <c r="Q19" s="26"/>
      <c r="R19" s="219">
        <f>SUM(R16:R17)</f>
        <v>697849084</v>
      </c>
      <c r="S19" s="26"/>
      <c r="T19" s="219">
        <f t="shared" si="0"/>
        <v>9893728024</v>
      </c>
    </row>
    <row r="20" spans="1:20" ht="12.9" customHeight="1" thickTop="1">
      <c r="A20" s="11"/>
      <c r="B20" s="28"/>
      <c r="C20" s="11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</row>
    <row r="21" spans="1:20" ht="21" customHeight="1">
      <c r="A21" s="28" t="s">
        <v>201</v>
      </c>
      <c r="B21" s="220"/>
      <c r="C21" s="133"/>
      <c r="D21" s="25">
        <v>594292336</v>
      </c>
      <c r="E21" s="26"/>
      <c r="F21" s="25">
        <v>8541105044</v>
      </c>
      <c r="G21" s="26"/>
      <c r="H21" s="25">
        <v>0</v>
      </c>
      <c r="I21" s="26"/>
      <c r="J21" s="25">
        <v>1573053</v>
      </c>
      <c r="K21" s="26"/>
      <c r="L21" s="25">
        <v>1573053</v>
      </c>
      <c r="M21" s="27"/>
      <c r="N21" s="25">
        <v>59429234</v>
      </c>
      <c r="O21" s="27"/>
      <c r="P21" s="25">
        <v>0</v>
      </c>
      <c r="Q21" s="27"/>
      <c r="R21" s="25">
        <v>11835187</v>
      </c>
      <c r="S21" s="27"/>
      <c r="T21" s="25">
        <f t="shared" si="0"/>
        <v>9208234854</v>
      </c>
    </row>
    <row r="22" spans="1:20" ht="21" customHeight="1">
      <c r="A22" s="24" t="s">
        <v>55</v>
      </c>
      <c r="B22" s="24"/>
      <c r="C22" s="11"/>
      <c r="D22" s="217">
        <v>0</v>
      </c>
      <c r="E22" s="26"/>
      <c r="F22" s="217">
        <v>0</v>
      </c>
      <c r="G22" s="26"/>
      <c r="H22" s="217">
        <v>0</v>
      </c>
      <c r="I22" s="26"/>
      <c r="J22" s="217">
        <v>0</v>
      </c>
      <c r="K22" s="26"/>
      <c r="L22" s="217">
        <v>0</v>
      </c>
      <c r="M22" s="27"/>
      <c r="N22" s="217">
        <v>0</v>
      </c>
      <c r="O22" s="27"/>
      <c r="P22" s="217">
        <v>0</v>
      </c>
      <c r="Q22" s="27"/>
      <c r="R22" s="217">
        <v>659232492</v>
      </c>
      <c r="S22" s="27"/>
      <c r="T22" s="217">
        <f t="shared" si="0"/>
        <v>659232492</v>
      </c>
    </row>
    <row r="23" spans="1:20" ht="6" customHeight="1">
      <c r="A23" s="24"/>
      <c r="B23" s="24"/>
      <c r="C23" s="11"/>
      <c r="D23" s="218"/>
      <c r="E23" s="218"/>
      <c r="F23" s="218"/>
      <c r="G23" s="218"/>
      <c r="H23" s="218"/>
      <c r="I23" s="218"/>
      <c r="J23" s="218"/>
      <c r="K23" s="218"/>
      <c r="L23" s="218"/>
      <c r="M23" s="30"/>
      <c r="N23" s="218"/>
      <c r="O23" s="30"/>
      <c r="P23" s="218"/>
      <c r="Q23" s="218"/>
      <c r="R23" s="218"/>
      <c r="S23" s="30"/>
      <c r="T23" s="218"/>
    </row>
    <row r="24" spans="1:20" ht="21" customHeight="1" thickBot="1">
      <c r="A24" s="13" t="s">
        <v>95</v>
      </c>
      <c r="B24" s="13"/>
      <c r="C24" s="11"/>
      <c r="D24" s="219">
        <f>SUM(D21:D22)</f>
        <v>594292336</v>
      </c>
      <c r="E24" s="26"/>
      <c r="F24" s="219">
        <f>SUM(F21:F22)</f>
        <v>8541105044</v>
      </c>
      <c r="G24" s="26"/>
      <c r="H24" s="219">
        <f>SUM(H21:H22)</f>
        <v>0</v>
      </c>
      <c r="I24" s="26"/>
      <c r="J24" s="219">
        <f>SUM(J21:J22)</f>
        <v>1573053</v>
      </c>
      <c r="K24" s="26"/>
      <c r="L24" s="219">
        <f>SUM(L21:L22)</f>
        <v>1573053</v>
      </c>
      <c r="M24" s="26"/>
      <c r="N24" s="219">
        <f>SUM(N21:N22)</f>
        <v>59429234</v>
      </c>
      <c r="O24" s="26"/>
      <c r="P24" s="219">
        <f>SUM(P21:P22)</f>
        <v>0</v>
      </c>
      <c r="Q24" s="26"/>
      <c r="R24" s="219">
        <f>SUM(R21:R22)</f>
        <v>671067679</v>
      </c>
      <c r="S24" s="26"/>
      <c r="T24" s="219">
        <f>SUM(T21:T22)</f>
        <v>9867467346</v>
      </c>
    </row>
    <row r="25" spans="1:20" ht="7.5" customHeight="1" thickTop="1">
      <c r="A25" s="11"/>
      <c r="B25" s="28"/>
      <c r="C25" s="1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27"/>
    </row>
    <row r="27" spans="1:20" ht="21.75" customHeight="1"/>
    <row r="28" spans="1:20" ht="21.75" customHeight="1"/>
    <row r="29" spans="1:20" ht="21.75" customHeight="1"/>
    <row r="30" spans="1:20" ht="21.75" customHeight="1"/>
    <row r="31" spans="1:20" ht="21.75" customHeight="1"/>
    <row r="32" spans="1:20" ht="21.75" customHeight="1"/>
    <row r="33" spans="1:20" ht="17.100000000000001" customHeight="1"/>
    <row r="34" spans="1:20" ht="21.75" customHeight="1">
      <c r="A34" s="63" t="str">
        <f>'7SH'!A54</f>
        <v>หมายเหตุประกอบข้อมูลทางการเงินเป็นส่วนหนึ่งของข้อมูลทางการเงินระหว่างกาลนี้</v>
      </c>
      <c r="B34" s="63"/>
      <c r="C34" s="63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</sheetData>
  <mergeCells count="5">
    <mergeCell ref="N11:P11"/>
    <mergeCell ref="D5:T5"/>
    <mergeCell ref="N10:R10"/>
    <mergeCell ref="H6:L6"/>
    <mergeCell ref="H7:J7"/>
  </mergeCells>
  <pageMargins left="0.4" right="0.4" top="0.5" bottom="0.6" header="0.49" footer="0.4"/>
  <pageSetup paperSize="9" scale="80" firstPageNumber="8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BDC8-F48D-4672-93E4-F133272B3DC0}">
  <dimension ref="A1:L104"/>
  <sheetViews>
    <sheetView tabSelected="1" view="pageBreakPreview" topLeftCell="A102" zoomScale="85" zoomScaleNormal="85" zoomScaleSheetLayoutView="85" workbookViewId="0">
      <selection activeCell="D9" sqref="D9"/>
    </sheetView>
  </sheetViews>
  <sheetFormatPr defaultColWidth="11.125" defaultRowHeight="21.6" customHeight="1"/>
  <cols>
    <col min="1" max="2" width="1.375" style="92" customWidth="1"/>
    <col min="3" max="3" width="52.375" style="92" customWidth="1"/>
    <col min="4" max="4" width="8.875" style="92" customWidth="1"/>
    <col min="5" max="5" width="0.875" style="92" customWidth="1"/>
    <col min="6" max="6" width="16.625" style="108" customWidth="1"/>
    <col min="7" max="7" width="0.875" style="108" customWidth="1"/>
    <col min="8" max="8" width="16.625" style="108" customWidth="1"/>
    <col min="9" max="9" width="0.875" style="92" customWidth="1"/>
    <col min="10" max="10" width="16.625" style="108" customWidth="1"/>
    <col min="11" max="11" width="0.875" style="108" customWidth="1"/>
    <col min="12" max="12" width="16.625" style="108" customWidth="1"/>
    <col min="13" max="260" width="11.125" style="92"/>
    <col min="261" max="262" width="2" style="92" customWidth="1"/>
    <col min="263" max="263" width="52.375" style="92" customWidth="1"/>
    <col min="264" max="264" width="10.125" style="92" customWidth="1"/>
    <col min="265" max="265" width="1.125" style="92" customWidth="1"/>
    <col min="266" max="266" width="18.125" style="92" customWidth="1"/>
    <col min="267" max="267" width="1.125" style="92" customWidth="1"/>
    <col min="268" max="268" width="18.125" style="92" customWidth="1"/>
    <col min="269" max="516" width="11.125" style="92"/>
    <col min="517" max="518" width="2" style="92" customWidth="1"/>
    <col min="519" max="519" width="52.375" style="92" customWidth="1"/>
    <col min="520" max="520" width="10.125" style="92" customWidth="1"/>
    <col min="521" max="521" width="1.125" style="92" customWidth="1"/>
    <col min="522" max="522" width="18.125" style="92" customWidth="1"/>
    <col min="523" max="523" width="1.125" style="92" customWidth="1"/>
    <col min="524" max="524" width="18.125" style="92" customWidth="1"/>
    <col min="525" max="772" width="11.125" style="92"/>
    <col min="773" max="774" width="2" style="92" customWidth="1"/>
    <col min="775" max="775" width="52.375" style="92" customWidth="1"/>
    <col min="776" max="776" width="10.125" style="92" customWidth="1"/>
    <col min="777" max="777" width="1.125" style="92" customWidth="1"/>
    <col min="778" max="778" width="18.125" style="92" customWidth="1"/>
    <col min="779" max="779" width="1.125" style="92" customWidth="1"/>
    <col min="780" max="780" width="18.125" style="92" customWidth="1"/>
    <col min="781" max="1028" width="11.125" style="92"/>
    <col min="1029" max="1030" width="2" style="92" customWidth="1"/>
    <col min="1031" max="1031" width="52.375" style="92" customWidth="1"/>
    <col min="1032" max="1032" width="10.125" style="92" customWidth="1"/>
    <col min="1033" max="1033" width="1.125" style="92" customWidth="1"/>
    <col min="1034" max="1034" width="18.125" style="92" customWidth="1"/>
    <col min="1035" max="1035" width="1.125" style="92" customWidth="1"/>
    <col min="1036" max="1036" width="18.125" style="92" customWidth="1"/>
    <col min="1037" max="1284" width="11.125" style="92"/>
    <col min="1285" max="1286" width="2" style="92" customWidth="1"/>
    <col min="1287" max="1287" width="52.375" style="92" customWidth="1"/>
    <col min="1288" max="1288" width="10.125" style="92" customWidth="1"/>
    <col min="1289" max="1289" width="1.125" style="92" customWidth="1"/>
    <col min="1290" max="1290" width="18.125" style="92" customWidth="1"/>
    <col min="1291" max="1291" width="1.125" style="92" customWidth="1"/>
    <col min="1292" max="1292" width="18.125" style="92" customWidth="1"/>
    <col min="1293" max="1540" width="11.125" style="92"/>
    <col min="1541" max="1542" width="2" style="92" customWidth="1"/>
    <col min="1543" max="1543" width="52.375" style="92" customWidth="1"/>
    <col min="1544" max="1544" width="10.125" style="92" customWidth="1"/>
    <col min="1545" max="1545" width="1.125" style="92" customWidth="1"/>
    <col min="1546" max="1546" width="18.125" style="92" customWidth="1"/>
    <col min="1547" max="1547" width="1.125" style="92" customWidth="1"/>
    <col min="1548" max="1548" width="18.125" style="92" customWidth="1"/>
    <col min="1549" max="1796" width="11.125" style="92"/>
    <col min="1797" max="1798" width="2" style="92" customWidth="1"/>
    <col min="1799" max="1799" width="52.375" style="92" customWidth="1"/>
    <col min="1800" max="1800" width="10.125" style="92" customWidth="1"/>
    <col min="1801" max="1801" width="1.125" style="92" customWidth="1"/>
    <col min="1802" max="1802" width="18.125" style="92" customWidth="1"/>
    <col min="1803" max="1803" width="1.125" style="92" customWidth="1"/>
    <col min="1804" max="1804" width="18.125" style="92" customWidth="1"/>
    <col min="1805" max="2052" width="11.125" style="92"/>
    <col min="2053" max="2054" width="2" style="92" customWidth="1"/>
    <col min="2055" max="2055" width="52.375" style="92" customWidth="1"/>
    <col min="2056" max="2056" width="10.125" style="92" customWidth="1"/>
    <col min="2057" max="2057" width="1.125" style="92" customWidth="1"/>
    <col min="2058" max="2058" width="18.125" style="92" customWidth="1"/>
    <col min="2059" max="2059" width="1.125" style="92" customWidth="1"/>
    <col min="2060" max="2060" width="18.125" style="92" customWidth="1"/>
    <col min="2061" max="2308" width="11.125" style="92"/>
    <col min="2309" max="2310" width="2" style="92" customWidth="1"/>
    <col min="2311" max="2311" width="52.375" style="92" customWidth="1"/>
    <col min="2312" max="2312" width="10.125" style="92" customWidth="1"/>
    <col min="2313" max="2313" width="1.125" style="92" customWidth="1"/>
    <col min="2314" max="2314" width="18.125" style="92" customWidth="1"/>
    <col min="2315" max="2315" width="1.125" style="92" customWidth="1"/>
    <col min="2316" max="2316" width="18.125" style="92" customWidth="1"/>
    <col min="2317" max="2564" width="11.125" style="92"/>
    <col min="2565" max="2566" width="2" style="92" customWidth="1"/>
    <col min="2567" max="2567" width="52.375" style="92" customWidth="1"/>
    <col min="2568" max="2568" width="10.125" style="92" customWidth="1"/>
    <col min="2569" max="2569" width="1.125" style="92" customWidth="1"/>
    <col min="2570" max="2570" width="18.125" style="92" customWidth="1"/>
    <col min="2571" max="2571" width="1.125" style="92" customWidth="1"/>
    <col min="2572" max="2572" width="18.125" style="92" customWidth="1"/>
    <col min="2573" max="2820" width="11.125" style="92"/>
    <col min="2821" max="2822" width="2" style="92" customWidth="1"/>
    <col min="2823" max="2823" width="52.375" style="92" customWidth="1"/>
    <col min="2824" max="2824" width="10.125" style="92" customWidth="1"/>
    <col min="2825" max="2825" width="1.125" style="92" customWidth="1"/>
    <col min="2826" max="2826" width="18.125" style="92" customWidth="1"/>
    <col min="2827" max="2827" width="1.125" style="92" customWidth="1"/>
    <col min="2828" max="2828" width="18.125" style="92" customWidth="1"/>
    <col min="2829" max="3076" width="11.125" style="92"/>
    <col min="3077" max="3078" width="2" style="92" customWidth="1"/>
    <col min="3079" max="3079" width="52.375" style="92" customWidth="1"/>
    <col min="3080" max="3080" width="10.125" style="92" customWidth="1"/>
    <col min="3081" max="3081" width="1.125" style="92" customWidth="1"/>
    <col min="3082" max="3082" width="18.125" style="92" customWidth="1"/>
    <col min="3083" max="3083" width="1.125" style="92" customWidth="1"/>
    <col min="3084" max="3084" width="18.125" style="92" customWidth="1"/>
    <col min="3085" max="3332" width="11.125" style="92"/>
    <col min="3333" max="3334" width="2" style="92" customWidth="1"/>
    <col min="3335" max="3335" width="52.375" style="92" customWidth="1"/>
    <col min="3336" max="3336" width="10.125" style="92" customWidth="1"/>
    <col min="3337" max="3337" width="1.125" style="92" customWidth="1"/>
    <col min="3338" max="3338" width="18.125" style="92" customWidth="1"/>
    <col min="3339" max="3339" width="1.125" style="92" customWidth="1"/>
    <col min="3340" max="3340" width="18.125" style="92" customWidth="1"/>
    <col min="3341" max="3588" width="11.125" style="92"/>
    <col min="3589" max="3590" width="2" style="92" customWidth="1"/>
    <col min="3591" max="3591" width="52.375" style="92" customWidth="1"/>
    <col min="3592" max="3592" width="10.125" style="92" customWidth="1"/>
    <col min="3593" max="3593" width="1.125" style="92" customWidth="1"/>
    <col min="3594" max="3594" width="18.125" style="92" customWidth="1"/>
    <col min="3595" max="3595" width="1.125" style="92" customWidth="1"/>
    <col min="3596" max="3596" width="18.125" style="92" customWidth="1"/>
    <col min="3597" max="3844" width="11.125" style="92"/>
    <col min="3845" max="3846" width="2" style="92" customWidth="1"/>
    <col min="3847" max="3847" width="52.375" style="92" customWidth="1"/>
    <col min="3848" max="3848" width="10.125" style="92" customWidth="1"/>
    <col min="3849" max="3849" width="1.125" style="92" customWidth="1"/>
    <col min="3850" max="3850" width="18.125" style="92" customWidth="1"/>
    <col min="3851" max="3851" width="1.125" style="92" customWidth="1"/>
    <col min="3852" max="3852" width="18.125" style="92" customWidth="1"/>
    <col min="3853" max="4100" width="11.125" style="92"/>
    <col min="4101" max="4102" width="2" style="92" customWidth="1"/>
    <col min="4103" max="4103" width="52.375" style="92" customWidth="1"/>
    <col min="4104" max="4104" width="10.125" style="92" customWidth="1"/>
    <col min="4105" max="4105" width="1.125" style="92" customWidth="1"/>
    <col min="4106" max="4106" width="18.125" style="92" customWidth="1"/>
    <col min="4107" max="4107" width="1.125" style="92" customWidth="1"/>
    <col min="4108" max="4108" width="18.125" style="92" customWidth="1"/>
    <col min="4109" max="4356" width="11.125" style="92"/>
    <col min="4357" max="4358" width="2" style="92" customWidth="1"/>
    <col min="4359" max="4359" width="52.375" style="92" customWidth="1"/>
    <col min="4360" max="4360" width="10.125" style="92" customWidth="1"/>
    <col min="4361" max="4361" width="1.125" style="92" customWidth="1"/>
    <col min="4362" max="4362" width="18.125" style="92" customWidth="1"/>
    <col min="4363" max="4363" width="1.125" style="92" customWidth="1"/>
    <col min="4364" max="4364" width="18.125" style="92" customWidth="1"/>
    <col min="4365" max="4612" width="11.125" style="92"/>
    <col min="4613" max="4614" width="2" style="92" customWidth="1"/>
    <col min="4615" max="4615" width="52.375" style="92" customWidth="1"/>
    <col min="4616" max="4616" width="10.125" style="92" customWidth="1"/>
    <col min="4617" max="4617" width="1.125" style="92" customWidth="1"/>
    <col min="4618" max="4618" width="18.125" style="92" customWidth="1"/>
    <col min="4619" max="4619" width="1.125" style="92" customWidth="1"/>
    <col min="4620" max="4620" width="18.125" style="92" customWidth="1"/>
    <col min="4621" max="4868" width="11.125" style="92"/>
    <col min="4869" max="4870" width="2" style="92" customWidth="1"/>
    <col min="4871" max="4871" width="52.375" style="92" customWidth="1"/>
    <col min="4872" max="4872" width="10.125" style="92" customWidth="1"/>
    <col min="4873" max="4873" width="1.125" style="92" customWidth="1"/>
    <col min="4874" max="4874" width="18.125" style="92" customWidth="1"/>
    <col min="4875" max="4875" width="1.125" style="92" customWidth="1"/>
    <col min="4876" max="4876" width="18.125" style="92" customWidth="1"/>
    <col min="4877" max="5124" width="11.125" style="92"/>
    <col min="5125" max="5126" width="2" style="92" customWidth="1"/>
    <col min="5127" max="5127" width="52.375" style="92" customWidth="1"/>
    <col min="5128" max="5128" width="10.125" style="92" customWidth="1"/>
    <col min="5129" max="5129" width="1.125" style="92" customWidth="1"/>
    <col min="5130" max="5130" width="18.125" style="92" customWidth="1"/>
    <col min="5131" max="5131" width="1.125" style="92" customWidth="1"/>
    <col min="5132" max="5132" width="18.125" style="92" customWidth="1"/>
    <col min="5133" max="5380" width="11.125" style="92"/>
    <col min="5381" max="5382" width="2" style="92" customWidth="1"/>
    <col min="5383" max="5383" width="52.375" style="92" customWidth="1"/>
    <col min="5384" max="5384" width="10.125" style="92" customWidth="1"/>
    <col min="5385" max="5385" width="1.125" style="92" customWidth="1"/>
    <col min="5386" max="5386" width="18.125" style="92" customWidth="1"/>
    <col min="5387" max="5387" width="1.125" style="92" customWidth="1"/>
    <col min="5388" max="5388" width="18.125" style="92" customWidth="1"/>
    <col min="5389" max="5636" width="11.125" style="92"/>
    <col min="5637" max="5638" width="2" style="92" customWidth="1"/>
    <col min="5639" max="5639" width="52.375" style="92" customWidth="1"/>
    <col min="5640" max="5640" width="10.125" style="92" customWidth="1"/>
    <col min="5641" max="5641" width="1.125" style="92" customWidth="1"/>
    <col min="5642" max="5642" width="18.125" style="92" customWidth="1"/>
    <col min="5643" max="5643" width="1.125" style="92" customWidth="1"/>
    <col min="5644" max="5644" width="18.125" style="92" customWidth="1"/>
    <col min="5645" max="5892" width="11.125" style="92"/>
    <col min="5893" max="5894" width="2" style="92" customWidth="1"/>
    <col min="5895" max="5895" width="52.375" style="92" customWidth="1"/>
    <col min="5896" max="5896" width="10.125" style="92" customWidth="1"/>
    <col min="5897" max="5897" width="1.125" style="92" customWidth="1"/>
    <col min="5898" max="5898" width="18.125" style="92" customWidth="1"/>
    <col min="5899" max="5899" width="1.125" style="92" customWidth="1"/>
    <col min="5900" max="5900" width="18.125" style="92" customWidth="1"/>
    <col min="5901" max="6148" width="11.125" style="92"/>
    <col min="6149" max="6150" width="2" style="92" customWidth="1"/>
    <col min="6151" max="6151" width="52.375" style="92" customWidth="1"/>
    <col min="6152" max="6152" width="10.125" style="92" customWidth="1"/>
    <col min="6153" max="6153" width="1.125" style="92" customWidth="1"/>
    <col min="6154" max="6154" width="18.125" style="92" customWidth="1"/>
    <col min="6155" max="6155" width="1.125" style="92" customWidth="1"/>
    <col min="6156" max="6156" width="18.125" style="92" customWidth="1"/>
    <col min="6157" max="6404" width="11.125" style="92"/>
    <col min="6405" max="6406" width="2" style="92" customWidth="1"/>
    <col min="6407" max="6407" width="52.375" style="92" customWidth="1"/>
    <col min="6408" max="6408" width="10.125" style="92" customWidth="1"/>
    <col min="6409" max="6409" width="1.125" style="92" customWidth="1"/>
    <col min="6410" max="6410" width="18.125" style="92" customWidth="1"/>
    <col min="6411" max="6411" width="1.125" style="92" customWidth="1"/>
    <col min="6412" max="6412" width="18.125" style="92" customWidth="1"/>
    <col min="6413" max="6660" width="11.125" style="92"/>
    <col min="6661" max="6662" width="2" style="92" customWidth="1"/>
    <col min="6663" max="6663" width="52.375" style="92" customWidth="1"/>
    <col min="6664" max="6664" width="10.125" style="92" customWidth="1"/>
    <col min="6665" max="6665" width="1.125" style="92" customWidth="1"/>
    <col min="6666" max="6666" width="18.125" style="92" customWidth="1"/>
    <col min="6667" max="6667" width="1.125" style="92" customWidth="1"/>
    <col min="6668" max="6668" width="18.125" style="92" customWidth="1"/>
    <col min="6669" max="6916" width="11.125" style="92"/>
    <col min="6917" max="6918" width="2" style="92" customWidth="1"/>
    <col min="6919" max="6919" width="52.375" style="92" customWidth="1"/>
    <col min="6920" max="6920" width="10.125" style="92" customWidth="1"/>
    <col min="6921" max="6921" width="1.125" style="92" customWidth="1"/>
    <col min="6922" max="6922" width="18.125" style="92" customWidth="1"/>
    <col min="6923" max="6923" width="1.125" style="92" customWidth="1"/>
    <col min="6924" max="6924" width="18.125" style="92" customWidth="1"/>
    <col min="6925" max="7172" width="11.125" style="92"/>
    <col min="7173" max="7174" width="2" style="92" customWidth="1"/>
    <col min="7175" max="7175" width="52.375" style="92" customWidth="1"/>
    <col min="7176" max="7176" width="10.125" style="92" customWidth="1"/>
    <col min="7177" max="7177" width="1.125" style="92" customWidth="1"/>
    <col min="7178" max="7178" width="18.125" style="92" customWidth="1"/>
    <col min="7179" max="7179" width="1.125" style="92" customWidth="1"/>
    <col min="7180" max="7180" width="18.125" style="92" customWidth="1"/>
    <col min="7181" max="7428" width="11.125" style="92"/>
    <col min="7429" max="7430" width="2" style="92" customWidth="1"/>
    <col min="7431" max="7431" width="52.375" style="92" customWidth="1"/>
    <col min="7432" max="7432" width="10.125" style="92" customWidth="1"/>
    <col min="7433" max="7433" width="1.125" style="92" customWidth="1"/>
    <col min="7434" max="7434" width="18.125" style="92" customWidth="1"/>
    <col min="7435" max="7435" width="1.125" style="92" customWidth="1"/>
    <col min="7436" max="7436" width="18.125" style="92" customWidth="1"/>
    <col min="7437" max="7684" width="11.125" style="92"/>
    <col min="7685" max="7686" width="2" style="92" customWidth="1"/>
    <col min="7687" max="7687" width="52.375" style="92" customWidth="1"/>
    <col min="7688" max="7688" width="10.125" style="92" customWidth="1"/>
    <col min="7689" max="7689" width="1.125" style="92" customWidth="1"/>
    <col min="7690" max="7690" width="18.125" style="92" customWidth="1"/>
    <col min="7691" max="7691" width="1.125" style="92" customWidth="1"/>
    <col min="7692" max="7692" width="18.125" style="92" customWidth="1"/>
    <col min="7693" max="7940" width="11.125" style="92"/>
    <col min="7941" max="7942" width="2" style="92" customWidth="1"/>
    <col min="7943" max="7943" width="52.375" style="92" customWidth="1"/>
    <col min="7944" max="7944" width="10.125" style="92" customWidth="1"/>
    <col min="7945" max="7945" width="1.125" style="92" customWidth="1"/>
    <col min="7946" max="7946" width="18.125" style="92" customWidth="1"/>
    <col min="7947" max="7947" width="1.125" style="92" customWidth="1"/>
    <col min="7948" max="7948" width="18.125" style="92" customWidth="1"/>
    <col min="7949" max="8196" width="11.125" style="92"/>
    <col min="8197" max="8198" width="2" style="92" customWidth="1"/>
    <col min="8199" max="8199" width="52.375" style="92" customWidth="1"/>
    <col min="8200" max="8200" width="10.125" style="92" customWidth="1"/>
    <col min="8201" max="8201" width="1.125" style="92" customWidth="1"/>
    <col min="8202" max="8202" width="18.125" style="92" customWidth="1"/>
    <col min="8203" max="8203" width="1.125" style="92" customWidth="1"/>
    <col min="8204" max="8204" width="18.125" style="92" customWidth="1"/>
    <col min="8205" max="8452" width="11.125" style="92"/>
    <col min="8453" max="8454" width="2" style="92" customWidth="1"/>
    <col min="8455" max="8455" width="52.375" style="92" customWidth="1"/>
    <col min="8456" max="8456" width="10.125" style="92" customWidth="1"/>
    <col min="8457" max="8457" width="1.125" style="92" customWidth="1"/>
    <col min="8458" max="8458" width="18.125" style="92" customWidth="1"/>
    <col min="8459" max="8459" width="1.125" style="92" customWidth="1"/>
    <col min="8460" max="8460" width="18.125" style="92" customWidth="1"/>
    <col min="8461" max="8708" width="11.125" style="92"/>
    <col min="8709" max="8710" width="2" style="92" customWidth="1"/>
    <col min="8711" max="8711" width="52.375" style="92" customWidth="1"/>
    <col min="8712" max="8712" width="10.125" style="92" customWidth="1"/>
    <col min="8713" max="8713" width="1.125" style="92" customWidth="1"/>
    <col min="8714" max="8714" width="18.125" style="92" customWidth="1"/>
    <col min="8715" max="8715" width="1.125" style="92" customWidth="1"/>
    <col min="8716" max="8716" width="18.125" style="92" customWidth="1"/>
    <col min="8717" max="8964" width="11.125" style="92"/>
    <col min="8965" max="8966" width="2" style="92" customWidth="1"/>
    <col min="8967" max="8967" width="52.375" style="92" customWidth="1"/>
    <col min="8968" max="8968" width="10.125" style="92" customWidth="1"/>
    <col min="8969" max="8969" width="1.125" style="92" customWidth="1"/>
    <col min="8970" max="8970" width="18.125" style="92" customWidth="1"/>
    <col min="8971" max="8971" width="1.125" style="92" customWidth="1"/>
    <col min="8972" max="8972" width="18.125" style="92" customWidth="1"/>
    <col min="8973" max="9220" width="11.125" style="92"/>
    <col min="9221" max="9222" width="2" style="92" customWidth="1"/>
    <col min="9223" max="9223" width="52.375" style="92" customWidth="1"/>
    <col min="9224" max="9224" width="10.125" style="92" customWidth="1"/>
    <col min="9225" max="9225" width="1.125" style="92" customWidth="1"/>
    <col min="9226" max="9226" width="18.125" style="92" customWidth="1"/>
    <col min="9227" max="9227" width="1.125" style="92" customWidth="1"/>
    <col min="9228" max="9228" width="18.125" style="92" customWidth="1"/>
    <col min="9229" max="9476" width="11.125" style="92"/>
    <col min="9477" max="9478" width="2" style="92" customWidth="1"/>
    <col min="9479" max="9479" width="52.375" style="92" customWidth="1"/>
    <col min="9480" max="9480" width="10.125" style="92" customWidth="1"/>
    <col min="9481" max="9481" width="1.125" style="92" customWidth="1"/>
    <col min="9482" max="9482" width="18.125" style="92" customWidth="1"/>
    <col min="9483" max="9483" width="1.125" style="92" customWidth="1"/>
    <col min="9484" max="9484" width="18.125" style="92" customWidth="1"/>
    <col min="9485" max="9732" width="11.125" style="92"/>
    <col min="9733" max="9734" width="2" style="92" customWidth="1"/>
    <col min="9735" max="9735" width="52.375" style="92" customWidth="1"/>
    <col min="9736" max="9736" width="10.125" style="92" customWidth="1"/>
    <col min="9737" max="9737" width="1.125" style="92" customWidth="1"/>
    <col min="9738" max="9738" width="18.125" style="92" customWidth="1"/>
    <col min="9739" max="9739" width="1.125" style="92" customWidth="1"/>
    <col min="9740" max="9740" width="18.125" style="92" customWidth="1"/>
    <col min="9741" max="9988" width="11.125" style="92"/>
    <col min="9989" max="9990" width="2" style="92" customWidth="1"/>
    <col min="9991" max="9991" width="52.375" style="92" customWidth="1"/>
    <col min="9992" max="9992" width="10.125" style="92" customWidth="1"/>
    <col min="9993" max="9993" width="1.125" style="92" customWidth="1"/>
    <col min="9994" max="9994" width="18.125" style="92" customWidth="1"/>
    <col min="9995" max="9995" width="1.125" style="92" customWidth="1"/>
    <col min="9996" max="9996" width="18.125" style="92" customWidth="1"/>
    <col min="9997" max="10244" width="11.125" style="92"/>
    <col min="10245" max="10246" width="2" style="92" customWidth="1"/>
    <col min="10247" max="10247" width="52.375" style="92" customWidth="1"/>
    <col min="10248" max="10248" width="10.125" style="92" customWidth="1"/>
    <col min="10249" max="10249" width="1.125" style="92" customWidth="1"/>
    <col min="10250" max="10250" width="18.125" style="92" customWidth="1"/>
    <col min="10251" max="10251" width="1.125" style="92" customWidth="1"/>
    <col min="10252" max="10252" width="18.125" style="92" customWidth="1"/>
    <col min="10253" max="10500" width="11.125" style="92"/>
    <col min="10501" max="10502" width="2" style="92" customWidth="1"/>
    <col min="10503" max="10503" width="52.375" style="92" customWidth="1"/>
    <col min="10504" max="10504" width="10.125" style="92" customWidth="1"/>
    <col min="10505" max="10505" width="1.125" style="92" customWidth="1"/>
    <col min="10506" max="10506" width="18.125" style="92" customWidth="1"/>
    <col min="10507" max="10507" width="1.125" style="92" customWidth="1"/>
    <col min="10508" max="10508" width="18.125" style="92" customWidth="1"/>
    <col min="10509" max="10756" width="11.125" style="92"/>
    <col min="10757" max="10758" width="2" style="92" customWidth="1"/>
    <col min="10759" max="10759" width="52.375" style="92" customWidth="1"/>
    <col min="10760" max="10760" width="10.125" style="92" customWidth="1"/>
    <col min="10761" max="10761" width="1.125" style="92" customWidth="1"/>
    <col min="10762" max="10762" width="18.125" style="92" customWidth="1"/>
    <col min="10763" max="10763" width="1.125" style="92" customWidth="1"/>
    <col min="10764" max="10764" width="18.125" style="92" customWidth="1"/>
    <col min="10765" max="11012" width="11.125" style="92"/>
    <col min="11013" max="11014" width="2" style="92" customWidth="1"/>
    <col min="11015" max="11015" width="52.375" style="92" customWidth="1"/>
    <col min="11016" max="11016" width="10.125" style="92" customWidth="1"/>
    <col min="11017" max="11017" width="1.125" style="92" customWidth="1"/>
    <col min="11018" max="11018" width="18.125" style="92" customWidth="1"/>
    <col min="11019" max="11019" width="1.125" style="92" customWidth="1"/>
    <col min="11020" max="11020" width="18.125" style="92" customWidth="1"/>
    <col min="11021" max="11268" width="11.125" style="92"/>
    <col min="11269" max="11270" width="2" style="92" customWidth="1"/>
    <col min="11271" max="11271" width="52.375" style="92" customWidth="1"/>
    <col min="11272" max="11272" width="10.125" style="92" customWidth="1"/>
    <col min="11273" max="11273" width="1.125" style="92" customWidth="1"/>
    <col min="11274" max="11274" width="18.125" style="92" customWidth="1"/>
    <col min="11275" max="11275" width="1.125" style="92" customWidth="1"/>
    <col min="11276" max="11276" width="18.125" style="92" customWidth="1"/>
    <col min="11277" max="11524" width="11.125" style="92"/>
    <col min="11525" max="11526" width="2" style="92" customWidth="1"/>
    <col min="11527" max="11527" width="52.375" style="92" customWidth="1"/>
    <col min="11528" max="11528" width="10.125" style="92" customWidth="1"/>
    <col min="11529" max="11529" width="1.125" style="92" customWidth="1"/>
    <col min="11530" max="11530" width="18.125" style="92" customWidth="1"/>
    <col min="11531" max="11531" width="1.125" style="92" customWidth="1"/>
    <col min="11532" max="11532" width="18.125" style="92" customWidth="1"/>
    <col min="11533" max="11780" width="11.125" style="92"/>
    <col min="11781" max="11782" width="2" style="92" customWidth="1"/>
    <col min="11783" max="11783" width="52.375" style="92" customWidth="1"/>
    <col min="11784" max="11784" width="10.125" style="92" customWidth="1"/>
    <col min="11785" max="11785" width="1.125" style="92" customWidth="1"/>
    <col min="11786" max="11786" width="18.125" style="92" customWidth="1"/>
    <col min="11787" max="11787" width="1.125" style="92" customWidth="1"/>
    <col min="11788" max="11788" width="18.125" style="92" customWidth="1"/>
    <col min="11789" max="12036" width="11.125" style="92"/>
    <col min="12037" max="12038" width="2" style="92" customWidth="1"/>
    <col min="12039" max="12039" width="52.375" style="92" customWidth="1"/>
    <col min="12040" max="12040" width="10.125" style="92" customWidth="1"/>
    <col min="12041" max="12041" width="1.125" style="92" customWidth="1"/>
    <col min="12042" max="12042" width="18.125" style="92" customWidth="1"/>
    <col min="12043" max="12043" width="1.125" style="92" customWidth="1"/>
    <col min="12044" max="12044" width="18.125" style="92" customWidth="1"/>
    <col min="12045" max="12292" width="11.125" style="92"/>
    <col min="12293" max="12294" width="2" style="92" customWidth="1"/>
    <col min="12295" max="12295" width="52.375" style="92" customWidth="1"/>
    <col min="12296" max="12296" width="10.125" style="92" customWidth="1"/>
    <col min="12297" max="12297" width="1.125" style="92" customWidth="1"/>
    <col min="12298" max="12298" width="18.125" style="92" customWidth="1"/>
    <col min="12299" max="12299" width="1.125" style="92" customWidth="1"/>
    <col min="12300" max="12300" width="18.125" style="92" customWidth="1"/>
    <col min="12301" max="12548" width="11.125" style="92"/>
    <col min="12549" max="12550" width="2" style="92" customWidth="1"/>
    <col min="12551" max="12551" width="52.375" style="92" customWidth="1"/>
    <col min="12552" max="12552" width="10.125" style="92" customWidth="1"/>
    <col min="12553" max="12553" width="1.125" style="92" customWidth="1"/>
    <col min="12554" max="12554" width="18.125" style="92" customWidth="1"/>
    <col min="12555" max="12555" width="1.125" style="92" customWidth="1"/>
    <col min="12556" max="12556" width="18.125" style="92" customWidth="1"/>
    <col min="12557" max="12804" width="11.125" style="92"/>
    <col min="12805" max="12806" width="2" style="92" customWidth="1"/>
    <col min="12807" max="12807" width="52.375" style="92" customWidth="1"/>
    <col min="12808" max="12808" width="10.125" style="92" customWidth="1"/>
    <col min="12809" max="12809" width="1.125" style="92" customWidth="1"/>
    <col min="12810" max="12810" width="18.125" style="92" customWidth="1"/>
    <col min="12811" max="12811" width="1.125" style="92" customWidth="1"/>
    <col min="12812" max="12812" width="18.125" style="92" customWidth="1"/>
    <col min="12813" max="13060" width="11.125" style="92"/>
    <col min="13061" max="13062" width="2" style="92" customWidth="1"/>
    <col min="13063" max="13063" width="52.375" style="92" customWidth="1"/>
    <col min="13064" max="13064" width="10.125" style="92" customWidth="1"/>
    <col min="13065" max="13065" width="1.125" style="92" customWidth="1"/>
    <col min="13066" max="13066" width="18.125" style="92" customWidth="1"/>
    <col min="13067" max="13067" width="1.125" style="92" customWidth="1"/>
    <col min="13068" max="13068" width="18.125" style="92" customWidth="1"/>
    <col min="13069" max="13316" width="11.125" style="92"/>
    <col min="13317" max="13318" width="2" style="92" customWidth="1"/>
    <col min="13319" max="13319" width="52.375" style="92" customWidth="1"/>
    <col min="13320" max="13320" width="10.125" style="92" customWidth="1"/>
    <col min="13321" max="13321" width="1.125" style="92" customWidth="1"/>
    <col min="13322" max="13322" width="18.125" style="92" customWidth="1"/>
    <col min="13323" max="13323" width="1.125" style="92" customWidth="1"/>
    <col min="13324" max="13324" width="18.125" style="92" customWidth="1"/>
    <col min="13325" max="13572" width="11.125" style="92"/>
    <col min="13573" max="13574" width="2" style="92" customWidth="1"/>
    <col min="13575" max="13575" width="52.375" style="92" customWidth="1"/>
    <col min="13576" max="13576" width="10.125" style="92" customWidth="1"/>
    <col min="13577" max="13577" width="1.125" style="92" customWidth="1"/>
    <col min="13578" max="13578" width="18.125" style="92" customWidth="1"/>
    <col min="13579" max="13579" width="1.125" style="92" customWidth="1"/>
    <col min="13580" max="13580" width="18.125" style="92" customWidth="1"/>
    <col min="13581" max="13828" width="11.125" style="92"/>
    <col min="13829" max="13830" width="2" style="92" customWidth="1"/>
    <col min="13831" max="13831" width="52.375" style="92" customWidth="1"/>
    <col min="13832" max="13832" width="10.125" style="92" customWidth="1"/>
    <col min="13833" max="13833" width="1.125" style="92" customWidth="1"/>
    <col min="13834" max="13834" width="18.125" style="92" customWidth="1"/>
    <col min="13835" max="13835" width="1.125" style="92" customWidth="1"/>
    <col min="13836" max="13836" width="18.125" style="92" customWidth="1"/>
    <col min="13837" max="14084" width="11.125" style="92"/>
    <col min="14085" max="14086" width="2" style="92" customWidth="1"/>
    <col min="14087" max="14087" width="52.375" style="92" customWidth="1"/>
    <col min="14088" max="14088" width="10.125" style="92" customWidth="1"/>
    <col min="14089" max="14089" width="1.125" style="92" customWidth="1"/>
    <col min="14090" max="14090" width="18.125" style="92" customWidth="1"/>
    <col min="14091" max="14091" width="1.125" style="92" customWidth="1"/>
    <col min="14092" max="14092" width="18.125" style="92" customWidth="1"/>
    <col min="14093" max="14340" width="11.125" style="92"/>
    <col min="14341" max="14342" width="2" style="92" customWidth="1"/>
    <col min="14343" max="14343" width="52.375" style="92" customWidth="1"/>
    <col min="14344" max="14344" width="10.125" style="92" customWidth="1"/>
    <col min="14345" max="14345" width="1.125" style="92" customWidth="1"/>
    <col min="14346" max="14346" width="18.125" style="92" customWidth="1"/>
    <col min="14347" max="14347" width="1.125" style="92" customWidth="1"/>
    <col min="14348" max="14348" width="18.125" style="92" customWidth="1"/>
    <col min="14349" max="14596" width="11.125" style="92"/>
    <col min="14597" max="14598" width="2" style="92" customWidth="1"/>
    <col min="14599" max="14599" width="52.375" style="92" customWidth="1"/>
    <col min="14600" max="14600" width="10.125" style="92" customWidth="1"/>
    <col min="14601" max="14601" width="1.125" style="92" customWidth="1"/>
    <col min="14602" max="14602" width="18.125" style="92" customWidth="1"/>
    <col min="14603" max="14603" width="1.125" style="92" customWidth="1"/>
    <col min="14604" max="14604" width="18.125" style="92" customWidth="1"/>
    <col min="14605" max="14852" width="11.125" style="92"/>
    <col min="14853" max="14854" width="2" style="92" customWidth="1"/>
    <col min="14855" max="14855" width="52.375" style="92" customWidth="1"/>
    <col min="14856" max="14856" width="10.125" style="92" customWidth="1"/>
    <col min="14857" max="14857" width="1.125" style="92" customWidth="1"/>
    <col min="14858" max="14858" width="18.125" style="92" customWidth="1"/>
    <col min="14859" max="14859" width="1.125" style="92" customWidth="1"/>
    <col min="14860" max="14860" width="18.125" style="92" customWidth="1"/>
    <col min="14861" max="15108" width="11.125" style="92"/>
    <col min="15109" max="15110" width="2" style="92" customWidth="1"/>
    <col min="15111" max="15111" width="52.375" style="92" customWidth="1"/>
    <col min="15112" max="15112" width="10.125" style="92" customWidth="1"/>
    <col min="15113" max="15113" width="1.125" style="92" customWidth="1"/>
    <col min="15114" max="15114" width="18.125" style="92" customWidth="1"/>
    <col min="15115" max="15115" width="1.125" style="92" customWidth="1"/>
    <col min="15116" max="15116" width="18.125" style="92" customWidth="1"/>
    <col min="15117" max="15364" width="11.125" style="92"/>
    <col min="15365" max="15366" width="2" style="92" customWidth="1"/>
    <col min="15367" max="15367" width="52.375" style="92" customWidth="1"/>
    <col min="15368" max="15368" width="10.125" style="92" customWidth="1"/>
    <col min="15369" max="15369" width="1.125" style="92" customWidth="1"/>
    <col min="15370" max="15370" width="18.125" style="92" customWidth="1"/>
    <col min="15371" max="15371" width="1.125" style="92" customWidth="1"/>
    <col min="15372" max="15372" width="18.125" style="92" customWidth="1"/>
    <col min="15373" max="15620" width="11.125" style="92"/>
    <col min="15621" max="15622" width="2" style="92" customWidth="1"/>
    <col min="15623" max="15623" width="52.375" style="92" customWidth="1"/>
    <col min="15624" max="15624" width="10.125" style="92" customWidth="1"/>
    <col min="15625" max="15625" width="1.125" style="92" customWidth="1"/>
    <col min="15626" max="15626" width="18.125" style="92" customWidth="1"/>
    <col min="15627" max="15627" width="1.125" style="92" customWidth="1"/>
    <col min="15628" max="15628" width="18.125" style="92" customWidth="1"/>
    <col min="15629" max="15876" width="11.125" style="92"/>
    <col min="15877" max="15878" width="2" style="92" customWidth="1"/>
    <col min="15879" max="15879" width="52.375" style="92" customWidth="1"/>
    <col min="15880" max="15880" width="10.125" style="92" customWidth="1"/>
    <col min="15881" max="15881" width="1.125" style="92" customWidth="1"/>
    <col min="15882" max="15882" width="18.125" style="92" customWidth="1"/>
    <col min="15883" max="15883" width="1.125" style="92" customWidth="1"/>
    <col min="15884" max="15884" width="18.125" style="92" customWidth="1"/>
    <col min="15885" max="16132" width="11.125" style="92"/>
    <col min="16133" max="16134" width="2" style="92" customWidth="1"/>
    <col min="16135" max="16135" width="52.375" style="92" customWidth="1"/>
    <col min="16136" max="16136" width="10.125" style="92" customWidth="1"/>
    <col min="16137" max="16137" width="1.125" style="92" customWidth="1"/>
    <col min="16138" max="16138" width="18.125" style="92" customWidth="1"/>
    <col min="16139" max="16139" width="1.125" style="92" customWidth="1"/>
    <col min="16140" max="16140" width="18.125" style="92" customWidth="1"/>
    <col min="16141" max="16384" width="11.125" style="92"/>
  </cols>
  <sheetData>
    <row r="1" spans="1:12" ht="21.75" customHeight="1">
      <c r="A1" s="89" t="s">
        <v>126</v>
      </c>
      <c r="B1" s="89"/>
      <c r="C1" s="89"/>
      <c r="D1" s="90"/>
      <c r="E1" s="90"/>
      <c r="F1" s="91"/>
      <c r="G1" s="91"/>
      <c r="H1" s="91"/>
      <c r="I1" s="90"/>
      <c r="J1" s="91"/>
      <c r="K1" s="91"/>
      <c r="L1" s="91"/>
    </row>
    <row r="2" spans="1:12" ht="21.75" customHeight="1">
      <c r="A2" s="89" t="s">
        <v>212</v>
      </c>
      <c r="B2" s="89"/>
      <c r="C2" s="89"/>
      <c r="D2" s="90"/>
      <c r="E2" s="90"/>
      <c r="F2" s="91"/>
      <c r="G2" s="91"/>
      <c r="H2" s="91"/>
      <c r="I2" s="90"/>
      <c r="J2" s="91"/>
      <c r="K2" s="91"/>
      <c r="L2" s="91"/>
    </row>
    <row r="3" spans="1:12" ht="21.75" customHeight="1">
      <c r="A3" s="93" t="s">
        <v>45</v>
      </c>
      <c r="B3" s="93"/>
      <c r="C3" s="93"/>
      <c r="D3" s="94"/>
      <c r="E3" s="94"/>
      <c r="F3" s="95"/>
      <c r="G3" s="95"/>
      <c r="H3" s="95"/>
      <c r="I3" s="94"/>
      <c r="J3" s="95"/>
      <c r="K3" s="95"/>
      <c r="L3" s="95"/>
    </row>
    <row r="4" spans="1:12" ht="21.75" customHeight="1">
      <c r="A4" s="96"/>
      <c r="B4" s="96"/>
      <c r="C4" s="96"/>
      <c r="D4" s="90"/>
      <c r="E4" s="90"/>
      <c r="F4" s="91"/>
      <c r="G4" s="91"/>
      <c r="H4" s="91"/>
      <c r="I4" s="90"/>
      <c r="J4" s="91"/>
      <c r="K4" s="91"/>
      <c r="L4" s="91"/>
    </row>
    <row r="5" spans="1:12" ht="21.75" customHeight="1">
      <c r="A5" s="96"/>
      <c r="B5" s="96"/>
      <c r="C5" s="96"/>
      <c r="D5" s="90"/>
      <c r="E5" s="90"/>
      <c r="F5" s="222" t="s">
        <v>156</v>
      </c>
      <c r="G5" s="222"/>
      <c r="H5" s="222"/>
      <c r="I5" s="98"/>
      <c r="J5" s="222" t="s">
        <v>157</v>
      </c>
      <c r="K5" s="222"/>
      <c r="L5" s="222"/>
    </row>
    <row r="6" spans="1:12" s="102" customFormat="1" ht="21.75" customHeight="1">
      <c r="A6" s="99"/>
      <c r="B6" s="99"/>
      <c r="C6" s="99"/>
      <c r="D6" s="100"/>
      <c r="E6" s="98"/>
      <c r="F6" s="98"/>
      <c r="G6" s="98"/>
      <c r="H6" s="101" t="s">
        <v>2</v>
      </c>
      <c r="I6" s="98"/>
      <c r="J6" s="98"/>
      <c r="K6" s="98"/>
      <c r="L6" s="101"/>
    </row>
    <row r="7" spans="1:12" s="102" customFormat="1" ht="21.75" customHeight="1">
      <c r="A7" s="99"/>
      <c r="B7" s="99"/>
      <c r="C7" s="99"/>
      <c r="D7" s="100"/>
      <c r="E7" s="98"/>
      <c r="F7" s="103" t="s">
        <v>4</v>
      </c>
      <c r="G7" s="98"/>
      <c r="H7" s="103" t="s">
        <v>4</v>
      </c>
      <c r="I7" s="98"/>
      <c r="J7" s="103" t="s">
        <v>4</v>
      </c>
      <c r="K7" s="98"/>
      <c r="L7" s="103" t="s">
        <v>4</v>
      </c>
    </row>
    <row r="8" spans="1:12" s="100" customFormat="1" ht="21.75" customHeight="1">
      <c r="A8" s="99"/>
      <c r="B8" s="99"/>
      <c r="C8" s="99"/>
      <c r="D8" s="104"/>
      <c r="E8" s="11"/>
      <c r="F8" s="105" t="s">
        <v>6</v>
      </c>
      <c r="G8" s="11"/>
      <c r="H8" s="105" t="s">
        <v>7</v>
      </c>
      <c r="I8" s="11"/>
      <c r="J8" s="105" t="s">
        <v>6</v>
      </c>
      <c r="K8" s="11"/>
      <c r="L8" s="105" t="s">
        <v>7</v>
      </c>
    </row>
    <row r="9" spans="1:12" s="100" customFormat="1" ht="21.75" customHeight="1">
      <c r="A9" s="99"/>
      <c r="B9" s="99"/>
      <c r="C9" s="99"/>
      <c r="D9"/>
      <c r="E9" s="98"/>
      <c r="F9" s="106" t="s">
        <v>9</v>
      </c>
      <c r="G9" s="98"/>
      <c r="H9" s="106" t="s">
        <v>9</v>
      </c>
      <c r="I9" s="98"/>
      <c r="J9" s="106" t="s">
        <v>9</v>
      </c>
      <c r="K9" s="98"/>
      <c r="L9" s="106" t="s">
        <v>9</v>
      </c>
    </row>
    <row r="10" spans="1:12" ht="6" customHeight="1">
      <c r="D10" s="107"/>
      <c r="E10" s="107"/>
      <c r="I10" s="107"/>
    </row>
    <row r="11" spans="1:12" ht="21.75" customHeight="1">
      <c r="A11" s="109" t="s">
        <v>96</v>
      </c>
      <c r="B11" s="109"/>
    </row>
    <row r="12" spans="1:12" ht="21.75" customHeight="1">
      <c r="B12" s="110" t="s">
        <v>162</v>
      </c>
      <c r="D12" s="221"/>
      <c r="E12" s="107"/>
      <c r="F12" s="64">
        <v>7043414414</v>
      </c>
      <c r="H12" s="64">
        <v>8187697015</v>
      </c>
      <c r="I12" s="107"/>
      <c r="J12" s="64">
        <v>0</v>
      </c>
      <c r="L12" s="64">
        <v>0</v>
      </c>
    </row>
    <row r="13" spans="1:12" ht="21.75" customHeight="1">
      <c r="B13" s="110" t="s">
        <v>196</v>
      </c>
      <c r="D13" s="107"/>
      <c r="E13" s="107"/>
      <c r="I13" s="107"/>
    </row>
    <row r="14" spans="1:12" ht="21.75" customHeight="1">
      <c r="B14" s="110"/>
      <c r="C14" s="92" t="s">
        <v>195</v>
      </c>
      <c r="D14" s="221"/>
      <c r="E14" s="107"/>
      <c r="F14" s="108">
        <v>-4035585714</v>
      </c>
      <c r="H14" s="108">
        <v>-4913320063</v>
      </c>
      <c r="I14" s="107"/>
      <c r="J14" s="108">
        <v>0</v>
      </c>
      <c r="L14" s="108">
        <v>0</v>
      </c>
    </row>
    <row r="15" spans="1:12" ht="21.75" customHeight="1">
      <c r="B15" s="110" t="s">
        <v>163</v>
      </c>
      <c r="D15" s="221"/>
      <c r="E15" s="107"/>
      <c r="F15" s="108">
        <v>3001942470</v>
      </c>
      <c r="H15" s="108">
        <v>4712676528</v>
      </c>
      <c r="I15" s="107"/>
      <c r="J15" s="108">
        <v>0</v>
      </c>
      <c r="L15" s="108">
        <v>0</v>
      </c>
    </row>
    <row r="16" spans="1:12" ht="21.75" customHeight="1">
      <c r="B16" s="110" t="s">
        <v>205</v>
      </c>
      <c r="D16" s="221"/>
      <c r="E16" s="107"/>
      <c r="F16" s="108">
        <v>-4396906260</v>
      </c>
      <c r="H16" s="108">
        <v>-5572535177</v>
      </c>
      <c r="I16" s="107"/>
      <c r="J16" s="108">
        <v>0</v>
      </c>
      <c r="L16" s="108">
        <v>0</v>
      </c>
    </row>
    <row r="17" spans="1:12" ht="21.6" customHeight="1">
      <c r="B17" s="110" t="s">
        <v>97</v>
      </c>
      <c r="D17" s="107"/>
      <c r="E17" s="107"/>
      <c r="F17" s="108">
        <v>-1202589873</v>
      </c>
      <c r="H17" s="108">
        <v>-1210754963</v>
      </c>
      <c r="I17" s="107"/>
      <c r="J17" s="108">
        <v>0</v>
      </c>
      <c r="L17" s="108">
        <v>0</v>
      </c>
    </row>
    <row r="18" spans="1:12" ht="21.75" customHeight="1">
      <c r="B18" s="110" t="s">
        <v>206</v>
      </c>
      <c r="D18" s="107"/>
      <c r="E18" s="107"/>
      <c r="F18" s="108">
        <v>-231894051</v>
      </c>
      <c r="H18" s="108">
        <v>-162343837</v>
      </c>
      <c r="I18" s="107"/>
      <c r="J18" s="108">
        <v>50214216</v>
      </c>
      <c r="L18" s="108">
        <v>0</v>
      </c>
    </row>
    <row r="19" spans="1:12" ht="21.75" customHeight="1">
      <c r="B19" s="110" t="s">
        <v>98</v>
      </c>
      <c r="D19" s="107"/>
      <c r="E19" s="107"/>
      <c r="F19" s="64">
        <v>40346841</v>
      </c>
      <c r="H19" s="64">
        <v>41564351</v>
      </c>
      <c r="I19" s="107"/>
      <c r="J19" s="64">
        <v>0</v>
      </c>
      <c r="L19" s="64">
        <v>0</v>
      </c>
    </row>
    <row r="20" spans="1:12" ht="21.75" customHeight="1">
      <c r="B20" s="110" t="s">
        <v>99</v>
      </c>
      <c r="D20" s="107"/>
      <c r="E20" s="107"/>
      <c r="F20" s="108">
        <v>54734221</v>
      </c>
      <c r="H20" s="108">
        <v>50290705</v>
      </c>
      <c r="I20" s="107"/>
      <c r="J20" s="108">
        <v>0</v>
      </c>
      <c r="L20" s="108">
        <v>0</v>
      </c>
    </row>
    <row r="21" spans="1:12" ht="21.75" customHeight="1">
      <c r="B21" s="110" t="s">
        <v>100</v>
      </c>
      <c r="D21" s="107"/>
      <c r="E21" s="107"/>
      <c r="F21" s="108">
        <v>40864749</v>
      </c>
      <c r="H21" s="64">
        <v>33504696</v>
      </c>
      <c r="I21" s="107"/>
      <c r="J21" s="64">
        <v>0</v>
      </c>
      <c r="L21" s="64">
        <v>0</v>
      </c>
    </row>
    <row r="22" spans="1:12" ht="21.75" customHeight="1">
      <c r="B22" s="110" t="s">
        <v>52</v>
      </c>
      <c r="D22" s="111"/>
      <c r="E22" s="107"/>
      <c r="F22" s="108">
        <v>-226605422</v>
      </c>
      <c r="H22" s="108">
        <v>-185075871</v>
      </c>
      <c r="I22" s="107"/>
      <c r="J22" s="108">
        <v>-26414343</v>
      </c>
      <c r="L22" s="108">
        <v>-20175694</v>
      </c>
    </row>
    <row r="23" spans="1:12" ht="21.75" customHeight="1">
      <c r="B23" s="110" t="s">
        <v>54</v>
      </c>
      <c r="D23" s="107"/>
      <c r="E23" s="107"/>
      <c r="F23" s="108">
        <v>-49671686</v>
      </c>
      <c r="H23" s="108">
        <v>-57069246</v>
      </c>
      <c r="I23" s="107"/>
      <c r="J23" s="108">
        <v>-2469099</v>
      </c>
      <c r="L23" s="108">
        <v>3088</v>
      </c>
    </row>
    <row r="24" spans="1:12" ht="21.75" customHeight="1">
      <c r="B24" s="110" t="s">
        <v>101</v>
      </c>
      <c r="D24" s="107"/>
      <c r="E24" s="107"/>
      <c r="F24" s="64">
        <v>1128298546</v>
      </c>
      <c r="H24" s="64">
        <v>1041615892</v>
      </c>
      <c r="I24" s="107"/>
      <c r="J24" s="64">
        <v>0</v>
      </c>
      <c r="L24" s="64">
        <v>0</v>
      </c>
    </row>
    <row r="25" spans="1:12" ht="21.75" customHeight="1">
      <c r="B25" s="110" t="s">
        <v>102</v>
      </c>
      <c r="D25" s="107"/>
      <c r="E25" s="107"/>
      <c r="F25" s="108">
        <v>-1121282227</v>
      </c>
      <c r="H25" s="108">
        <v>-2157621346</v>
      </c>
      <c r="I25" s="107"/>
      <c r="J25" s="108">
        <v>0</v>
      </c>
      <c r="L25" s="108">
        <v>0</v>
      </c>
    </row>
    <row r="26" spans="1:12" ht="21.75" customHeight="1">
      <c r="B26" s="110" t="s">
        <v>103</v>
      </c>
      <c r="D26" s="107"/>
      <c r="E26" s="107"/>
      <c r="F26" s="112">
        <v>-185453656</v>
      </c>
      <c r="H26" s="112">
        <v>-121157030</v>
      </c>
      <c r="I26" s="107"/>
      <c r="J26" s="112">
        <v>2316242</v>
      </c>
      <c r="L26" s="112">
        <v>554172</v>
      </c>
    </row>
    <row r="27" spans="1:12" ht="6" customHeight="1">
      <c r="D27" s="107"/>
      <c r="E27" s="107"/>
      <c r="I27" s="107"/>
    </row>
    <row r="28" spans="1:12" ht="21.75" customHeight="1">
      <c r="A28" s="92" t="s">
        <v>104</v>
      </c>
      <c r="D28" s="113"/>
      <c r="E28" s="113"/>
      <c r="F28" s="112">
        <f>SUM(F12:F27)</f>
        <v>-140387648</v>
      </c>
      <c r="H28" s="112">
        <f>SUM(H12:H27)</f>
        <v>-312528346</v>
      </c>
      <c r="I28" s="113"/>
      <c r="J28" s="112">
        <f>SUM(J12:J27)</f>
        <v>23647016</v>
      </c>
      <c r="L28" s="112">
        <f>SUM(L12:L27)</f>
        <v>-19618434</v>
      </c>
    </row>
    <row r="29" spans="1:12" ht="21.75" customHeight="1">
      <c r="D29" s="113"/>
      <c r="E29" s="113"/>
      <c r="F29" s="65"/>
      <c r="H29" s="65"/>
      <c r="I29" s="113"/>
      <c r="J29" s="65"/>
      <c r="L29" s="65"/>
    </row>
    <row r="30" spans="1:12" ht="21.75" customHeight="1">
      <c r="D30" s="113"/>
      <c r="E30" s="113"/>
      <c r="F30" s="65"/>
      <c r="H30" s="65"/>
      <c r="I30" s="113"/>
      <c r="J30" s="65"/>
      <c r="L30" s="65"/>
    </row>
    <row r="31" spans="1:12" ht="21.75" customHeight="1">
      <c r="D31" s="113"/>
      <c r="E31" s="113"/>
      <c r="F31" s="65"/>
      <c r="H31" s="65"/>
      <c r="I31" s="113"/>
      <c r="J31" s="65"/>
      <c r="L31" s="65"/>
    </row>
    <row r="32" spans="1:12" ht="21.75" customHeight="1">
      <c r="D32" s="113"/>
      <c r="E32" s="113"/>
      <c r="F32" s="65"/>
      <c r="H32" s="65"/>
      <c r="I32" s="113"/>
      <c r="J32" s="65"/>
      <c r="L32" s="65"/>
    </row>
    <row r="33" spans="4:12" ht="21.75" customHeight="1">
      <c r="D33" s="113"/>
      <c r="E33" s="113"/>
      <c r="F33" s="65"/>
      <c r="H33" s="65"/>
      <c r="I33" s="113"/>
      <c r="J33" s="65"/>
      <c r="L33" s="65"/>
    </row>
    <row r="34" spans="4:12" ht="21.75" customHeight="1">
      <c r="D34" s="113"/>
      <c r="E34" s="113"/>
      <c r="F34" s="65"/>
      <c r="H34" s="65"/>
      <c r="I34" s="113"/>
      <c r="J34" s="65"/>
      <c r="L34" s="65"/>
    </row>
    <row r="35" spans="4:12" ht="21.75" customHeight="1">
      <c r="D35" s="113"/>
      <c r="E35" s="113"/>
      <c r="F35" s="65"/>
      <c r="H35" s="65"/>
      <c r="I35" s="113"/>
      <c r="J35" s="65"/>
      <c r="L35" s="65"/>
    </row>
    <row r="36" spans="4:12" ht="21.75" customHeight="1">
      <c r="D36" s="113"/>
      <c r="E36" s="113"/>
      <c r="F36" s="65"/>
      <c r="H36" s="65"/>
      <c r="I36" s="113"/>
      <c r="J36" s="65"/>
      <c r="L36" s="65"/>
    </row>
    <row r="37" spans="4:12" ht="21.75" customHeight="1">
      <c r="D37" s="113"/>
      <c r="E37" s="113"/>
      <c r="F37" s="65"/>
      <c r="H37" s="65"/>
      <c r="I37" s="113"/>
      <c r="J37" s="65"/>
      <c r="L37" s="65"/>
    </row>
    <row r="38" spans="4:12" ht="21.75" customHeight="1">
      <c r="D38" s="113"/>
      <c r="E38" s="113"/>
      <c r="F38" s="65"/>
      <c r="H38" s="65"/>
      <c r="I38" s="113"/>
      <c r="J38" s="65"/>
      <c r="L38" s="65"/>
    </row>
    <row r="39" spans="4:12" ht="21.75" customHeight="1">
      <c r="D39" s="113"/>
      <c r="E39" s="113"/>
      <c r="F39" s="65"/>
      <c r="H39" s="65"/>
      <c r="I39" s="113"/>
      <c r="J39" s="65"/>
      <c r="L39" s="65"/>
    </row>
    <row r="40" spans="4:12" ht="21.75" customHeight="1">
      <c r="D40" s="113"/>
      <c r="E40" s="113"/>
      <c r="F40" s="65"/>
      <c r="H40" s="65"/>
      <c r="I40" s="113"/>
      <c r="J40" s="65"/>
      <c r="L40" s="65"/>
    </row>
    <row r="41" spans="4:12" ht="21.75" customHeight="1">
      <c r="D41" s="113"/>
      <c r="E41" s="113"/>
      <c r="F41" s="65"/>
      <c r="H41" s="65"/>
      <c r="I41" s="113"/>
      <c r="J41" s="65"/>
      <c r="L41" s="65"/>
    </row>
    <row r="42" spans="4:12" ht="21.75" customHeight="1">
      <c r="D42" s="113"/>
      <c r="E42" s="113"/>
      <c r="F42" s="65"/>
      <c r="H42" s="65"/>
      <c r="I42" s="113"/>
      <c r="J42" s="65"/>
      <c r="L42" s="65"/>
    </row>
    <row r="43" spans="4:12" ht="21.75" customHeight="1">
      <c r="D43" s="113"/>
      <c r="E43" s="113"/>
      <c r="F43" s="65"/>
      <c r="H43" s="65"/>
      <c r="I43" s="113"/>
      <c r="J43" s="65"/>
      <c r="L43" s="65"/>
    </row>
    <row r="44" spans="4:12" ht="21.75" customHeight="1">
      <c r="D44" s="113"/>
      <c r="E44" s="113"/>
      <c r="F44" s="65"/>
      <c r="H44" s="65"/>
      <c r="I44" s="113"/>
      <c r="J44" s="65"/>
      <c r="L44" s="65"/>
    </row>
    <row r="45" spans="4:12" ht="21.75" customHeight="1">
      <c r="D45" s="113"/>
      <c r="E45" s="113"/>
      <c r="F45" s="65"/>
      <c r="H45" s="65"/>
      <c r="I45" s="113"/>
      <c r="J45" s="65"/>
      <c r="L45" s="65"/>
    </row>
    <row r="46" spans="4:12" ht="21.75" customHeight="1">
      <c r="D46" s="113"/>
      <c r="E46" s="113"/>
      <c r="F46" s="65"/>
      <c r="H46" s="65"/>
      <c r="I46" s="113"/>
      <c r="J46" s="65"/>
      <c r="L46" s="65"/>
    </row>
    <row r="47" spans="4:12" ht="21.75" customHeight="1">
      <c r="D47" s="113"/>
      <c r="E47" s="113"/>
      <c r="F47" s="65"/>
      <c r="H47" s="65"/>
      <c r="I47" s="113"/>
      <c r="J47" s="65"/>
      <c r="L47" s="65"/>
    </row>
    <row r="48" spans="4:12" ht="21.75" customHeight="1">
      <c r="D48" s="113"/>
      <c r="E48" s="113"/>
      <c r="F48" s="65"/>
      <c r="H48" s="65"/>
      <c r="I48" s="113"/>
      <c r="J48" s="65"/>
      <c r="L48" s="65"/>
    </row>
    <row r="49" spans="1:12" ht="3" customHeight="1">
      <c r="D49" s="113"/>
      <c r="E49" s="113"/>
      <c r="F49" s="65"/>
      <c r="H49" s="65"/>
      <c r="I49" s="113"/>
      <c r="J49" s="65"/>
      <c r="L49" s="65"/>
    </row>
    <row r="50" spans="1:12" ht="21.75" customHeight="1">
      <c r="A50" s="114" t="str">
        <f>+'[1]EQ 9'!A37</f>
        <v>หมายเหตุประกอบข้อมูลทางการเงินเป็นส่วนหนึ่งของข้อมูลทางการเงินระหว่างกาลนี้</v>
      </c>
      <c r="B50" s="114"/>
      <c r="C50" s="114"/>
      <c r="D50" s="114"/>
      <c r="E50" s="114"/>
      <c r="F50" s="112"/>
      <c r="G50" s="112"/>
      <c r="H50" s="112"/>
      <c r="I50" s="114"/>
      <c r="J50" s="112"/>
      <c r="K50" s="112"/>
      <c r="L50" s="112"/>
    </row>
    <row r="51" spans="1:12" ht="21.75" customHeight="1">
      <c r="A51" s="89" t="s">
        <v>126</v>
      </c>
      <c r="B51" s="113"/>
      <c r="C51" s="113"/>
      <c r="D51" s="113"/>
      <c r="E51" s="113"/>
      <c r="F51" s="115"/>
      <c r="G51" s="115"/>
      <c r="H51" s="115"/>
      <c r="I51" s="113"/>
      <c r="J51" s="115"/>
      <c r="K51" s="115"/>
      <c r="L51" s="115"/>
    </row>
    <row r="52" spans="1:12" ht="21.75" customHeight="1">
      <c r="A52" s="89" t="s">
        <v>213</v>
      </c>
      <c r="B52" s="113"/>
      <c r="C52" s="113"/>
      <c r="D52" s="113"/>
      <c r="E52" s="113"/>
      <c r="F52" s="115"/>
      <c r="G52" s="115"/>
      <c r="H52" s="115"/>
      <c r="I52" s="113"/>
      <c r="J52" s="115"/>
      <c r="K52" s="115"/>
      <c r="L52" s="115"/>
    </row>
    <row r="53" spans="1:12" ht="21.75" customHeight="1">
      <c r="A53" s="93" t="str">
        <f>+A3</f>
        <v>สำหรับรอบระยะเวลาสามเดือนสิ้นสุดวันที่ 31 มีนาคม พ.ศ. 2568</v>
      </c>
      <c r="B53" s="116"/>
      <c r="C53" s="116"/>
      <c r="D53" s="117"/>
      <c r="E53" s="117"/>
      <c r="F53" s="118"/>
      <c r="G53" s="118"/>
      <c r="H53" s="118"/>
      <c r="I53" s="117"/>
      <c r="J53" s="118"/>
      <c r="K53" s="118"/>
      <c r="L53" s="118"/>
    </row>
    <row r="54" spans="1:12" ht="21.75" customHeight="1">
      <c r="A54" s="96"/>
      <c r="B54" s="119"/>
      <c r="C54" s="119"/>
      <c r="D54" s="90"/>
      <c r="E54" s="90"/>
      <c r="F54" s="91"/>
      <c r="G54" s="91"/>
      <c r="H54" s="91"/>
      <c r="I54" s="90"/>
      <c r="J54" s="91"/>
      <c r="K54" s="91"/>
      <c r="L54" s="91"/>
    </row>
    <row r="55" spans="1:12" ht="21.75" customHeight="1">
      <c r="A55" s="96"/>
      <c r="B55" s="96"/>
      <c r="C55" s="96"/>
      <c r="D55" s="90"/>
      <c r="E55" s="90"/>
      <c r="F55" s="222" t="s">
        <v>156</v>
      </c>
      <c r="G55" s="222"/>
      <c r="H55" s="222"/>
      <c r="I55" s="98"/>
      <c r="J55" s="222" t="s">
        <v>157</v>
      </c>
      <c r="K55" s="222"/>
      <c r="L55" s="222"/>
    </row>
    <row r="56" spans="1:12" s="102" customFormat="1" ht="21.75" customHeight="1">
      <c r="A56" s="99"/>
      <c r="B56" s="99"/>
      <c r="C56" s="99"/>
      <c r="D56" s="100"/>
      <c r="E56" s="98"/>
      <c r="F56" s="98"/>
      <c r="G56" s="98"/>
      <c r="H56" s="101" t="s">
        <v>2</v>
      </c>
      <c r="I56" s="98"/>
      <c r="J56" s="98"/>
      <c r="K56" s="98"/>
      <c r="L56" s="101"/>
    </row>
    <row r="57" spans="1:12" s="102" customFormat="1" ht="21.75" customHeight="1">
      <c r="A57" s="99"/>
      <c r="B57" s="99"/>
      <c r="C57" s="99"/>
      <c r="D57" s="100"/>
      <c r="E57" s="98"/>
      <c r="F57" s="103" t="s">
        <v>4</v>
      </c>
      <c r="G57" s="98"/>
      <c r="H57" s="103" t="s">
        <v>4</v>
      </c>
      <c r="I57" s="98"/>
      <c r="J57" s="103" t="s">
        <v>4</v>
      </c>
      <c r="K57" s="98"/>
      <c r="L57" s="103" t="s">
        <v>4</v>
      </c>
    </row>
    <row r="58" spans="1:12" s="100" customFormat="1" ht="21.75" customHeight="1">
      <c r="A58" s="99"/>
      <c r="B58" s="99"/>
      <c r="C58" s="99"/>
      <c r="D58" s="104"/>
      <c r="E58" s="11"/>
      <c r="F58" s="105" t="s">
        <v>6</v>
      </c>
      <c r="G58" s="11"/>
      <c r="H58" s="105" t="s">
        <v>7</v>
      </c>
      <c r="I58" s="11"/>
      <c r="J58" s="105" t="s">
        <v>6</v>
      </c>
      <c r="K58" s="11"/>
      <c r="L58" s="105" t="s">
        <v>7</v>
      </c>
    </row>
    <row r="59" spans="1:12" s="100" customFormat="1" ht="21.75" customHeight="1">
      <c r="A59" s="99"/>
      <c r="B59" s="99"/>
      <c r="C59" s="99"/>
      <c r="D59" s="97" t="s">
        <v>8</v>
      </c>
      <c r="E59" s="98"/>
      <c r="F59" s="106" t="s">
        <v>9</v>
      </c>
      <c r="G59" s="98"/>
      <c r="H59" s="106" t="s">
        <v>9</v>
      </c>
      <c r="I59" s="98"/>
      <c r="J59" s="106" t="s">
        <v>9</v>
      </c>
      <c r="K59" s="98"/>
      <c r="L59" s="106" t="s">
        <v>9</v>
      </c>
    </row>
    <row r="60" spans="1:12" ht="21.75" customHeight="1">
      <c r="A60" s="109" t="s">
        <v>105</v>
      </c>
      <c r="D60" s="113"/>
      <c r="E60" s="113"/>
      <c r="F60" s="64"/>
      <c r="H60" s="64"/>
      <c r="I60" s="113"/>
      <c r="J60" s="64"/>
      <c r="L60" s="64"/>
    </row>
    <row r="61" spans="1:12" ht="21.75" customHeight="1">
      <c r="B61" s="120" t="s">
        <v>106</v>
      </c>
      <c r="D61" s="113"/>
      <c r="E61" s="113"/>
      <c r="F61" s="64"/>
      <c r="H61" s="64"/>
      <c r="I61" s="113"/>
      <c r="J61" s="64"/>
      <c r="L61" s="64"/>
    </row>
    <row r="62" spans="1:12" ht="21.75" customHeight="1">
      <c r="C62" s="110" t="s">
        <v>107</v>
      </c>
      <c r="D62" s="107"/>
      <c r="E62" s="107"/>
      <c r="F62" s="66">
        <v>0</v>
      </c>
      <c r="H62" s="66">
        <v>322430</v>
      </c>
      <c r="I62" s="107"/>
      <c r="J62" s="66">
        <v>0</v>
      </c>
      <c r="L62" s="66">
        <v>0</v>
      </c>
    </row>
    <row r="63" spans="1:12" ht="6" customHeight="1">
      <c r="D63" s="107"/>
      <c r="E63" s="107"/>
      <c r="F63" s="65"/>
      <c r="H63" s="65"/>
      <c r="I63" s="107"/>
      <c r="J63" s="65"/>
      <c r="L63" s="65"/>
    </row>
    <row r="64" spans="1:12" ht="21.75" customHeight="1">
      <c r="C64" s="92" t="s">
        <v>108</v>
      </c>
      <c r="D64" s="113"/>
      <c r="E64" s="113"/>
      <c r="F64" s="66">
        <f>SUM(F62:F63)</f>
        <v>0</v>
      </c>
      <c r="G64" s="65"/>
      <c r="H64" s="66">
        <f>SUM(H62:H63)</f>
        <v>322430</v>
      </c>
      <c r="I64" s="113"/>
      <c r="J64" s="66">
        <f>SUM(J62:J63)</f>
        <v>0</v>
      </c>
      <c r="K64" s="65"/>
      <c r="L64" s="66">
        <f>SUM(L62:L63)</f>
        <v>0</v>
      </c>
    </row>
    <row r="65" spans="1:12" ht="6" customHeight="1">
      <c r="B65" s="110"/>
      <c r="D65" s="107"/>
      <c r="E65" s="107"/>
      <c r="I65" s="107"/>
    </row>
    <row r="66" spans="1:12" ht="21.75" customHeight="1">
      <c r="B66" s="120" t="s">
        <v>109</v>
      </c>
    </row>
    <row r="67" spans="1:12" ht="21.75" customHeight="1">
      <c r="C67" s="110" t="s">
        <v>110</v>
      </c>
      <c r="D67" s="107"/>
      <c r="E67" s="107"/>
      <c r="F67" s="108">
        <v>-4259476</v>
      </c>
      <c r="H67" s="108">
        <v>-23123245</v>
      </c>
      <c r="I67" s="107"/>
      <c r="J67" s="108">
        <v>0</v>
      </c>
      <c r="L67" s="108">
        <v>0</v>
      </c>
    </row>
    <row r="68" spans="1:12" ht="21.75" customHeight="1">
      <c r="C68" s="110" t="s">
        <v>111</v>
      </c>
      <c r="D68" s="107"/>
      <c r="E68" s="107"/>
      <c r="F68" s="112">
        <v>-22635460</v>
      </c>
      <c r="H68" s="112">
        <v>-842355</v>
      </c>
      <c r="I68" s="107"/>
      <c r="J68" s="112">
        <v>0</v>
      </c>
      <c r="L68" s="112">
        <v>0</v>
      </c>
    </row>
    <row r="69" spans="1:12" ht="6" customHeight="1">
      <c r="B69" s="110"/>
      <c r="D69" s="107"/>
      <c r="E69" s="107"/>
      <c r="I69" s="107"/>
    </row>
    <row r="70" spans="1:12" ht="21.75" customHeight="1">
      <c r="C70" s="110" t="s">
        <v>112</v>
      </c>
      <c r="F70" s="66">
        <f>SUM(F67:F68)</f>
        <v>-26894936</v>
      </c>
      <c r="G70" s="121"/>
      <c r="H70" s="66">
        <f>SUM(H67:H68)</f>
        <v>-23965600</v>
      </c>
      <c r="J70" s="66">
        <f>SUM(J67:J68)</f>
        <v>0</v>
      </c>
      <c r="K70" s="121"/>
      <c r="L70" s="66">
        <f>SUM(L67:L68)</f>
        <v>0</v>
      </c>
    </row>
    <row r="71" spans="1:12" ht="6" customHeight="1">
      <c r="B71" s="110"/>
      <c r="D71" s="107"/>
      <c r="E71" s="107"/>
      <c r="I71" s="107"/>
    </row>
    <row r="72" spans="1:12" ht="21.75" customHeight="1">
      <c r="A72" s="92" t="s">
        <v>113</v>
      </c>
      <c r="F72" s="112">
        <f>F70+F64</f>
        <v>-26894936</v>
      </c>
      <c r="H72" s="112">
        <f>H70+H64</f>
        <v>-23643170</v>
      </c>
      <c r="J72" s="112">
        <f>J70+J64</f>
        <v>0</v>
      </c>
      <c r="L72" s="112">
        <f>L70+L64</f>
        <v>0</v>
      </c>
    </row>
    <row r="73" spans="1:12" ht="8.1" customHeight="1"/>
    <row r="74" spans="1:12" ht="21.75" customHeight="1">
      <c r="A74" s="109" t="s">
        <v>114</v>
      </c>
      <c r="F74" s="64"/>
      <c r="H74" s="64"/>
      <c r="J74" s="64"/>
      <c r="L74" s="64"/>
    </row>
    <row r="75" spans="1:12" ht="21.75" customHeight="1">
      <c r="B75" s="92" t="s">
        <v>145</v>
      </c>
      <c r="D75" s="107"/>
      <c r="E75" s="107"/>
      <c r="F75" s="108">
        <v>-17341370</v>
      </c>
      <c r="H75" s="108">
        <v>-17341370</v>
      </c>
      <c r="I75" s="107"/>
      <c r="J75" s="108">
        <v>-17341370</v>
      </c>
      <c r="L75" s="108">
        <v>-17341370</v>
      </c>
    </row>
    <row r="76" spans="1:12" ht="21.75" customHeight="1">
      <c r="B76" s="92" t="s">
        <v>115</v>
      </c>
      <c r="D76" s="107"/>
      <c r="E76" s="107"/>
      <c r="F76" s="112">
        <v>-17385452</v>
      </c>
      <c r="H76" s="112">
        <v>-15482322</v>
      </c>
      <c r="I76" s="107"/>
      <c r="J76" s="112">
        <v>-1773191</v>
      </c>
      <c r="L76" s="112">
        <v>-234972</v>
      </c>
    </row>
    <row r="77" spans="1:12" ht="6" customHeight="1">
      <c r="D77" s="107"/>
      <c r="E77" s="107"/>
      <c r="I77" s="107"/>
    </row>
    <row r="78" spans="1:12" ht="21.75" customHeight="1">
      <c r="A78" s="92" t="s">
        <v>116</v>
      </c>
      <c r="D78" s="107"/>
      <c r="E78" s="107"/>
      <c r="F78" s="112">
        <f>SUM(F75:F76)</f>
        <v>-34726822</v>
      </c>
      <c r="H78" s="112">
        <f>SUM(H75:H76)</f>
        <v>-32823692</v>
      </c>
      <c r="I78" s="107"/>
      <c r="J78" s="112">
        <f>SUM(J75:J76)</f>
        <v>-19114561</v>
      </c>
      <c r="L78" s="112">
        <f>SUM(L75:L76)</f>
        <v>-17576342</v>
      </c>
    </row>
    <row r="79" spans="1:12" ht="6" customHeight="1">
      <c r="D79" s="107"/>
      <c r="E79" s="107"/>
      <c r="I79" s="107"/>
    </row>
    <row r="80" spans="1:12" ht="21.75" customHeight="1">
      <c r="A80" s="109" t="s">
        <v>215</v>
      </c>
      <c r="D80" s="107"/>
      <c r="E80" s="107"/>
      <c r="F80" s="64">
        <f>+F28+F64+F70+F78</f>
        <v>-202009406</v>
      </c>
      <c r="G80" s="64"/>
      <c r="H80" s="64">
        <f>+H28+H64+H70+H78</f>
        <v>-368995208</v>
      </c>
      <c r="I80" s="107"/>
      <c r="J80" s="64">
        <f>+J28+J64+J70+J78</f>
        <v>4532455</v>
      </c>
      <c r="K80" s="64"/>
      <c r="L80" s="64">
        <f>+L28+L64+L70+L78</f>
        <v>-37194776</v>
      </c>
    </row>
    <row r="81" spans="1:12" ht="21.75" customHeight="1">
      <c r="A81" s="92" t="s">
        <v>117</v>
      </c>
      <c r="D81" s="221">
        <v>8</v>
      </c>
      <c r="E81" s="107"/>
      <c r="F81" s="66">
        <v>1781041573</v>
      </c>
      <c r="H81" s="66">
        <v>2607629149</v>
      </c>
      <c r="I81" s="107"/>
      <c r="J81" s="66">
        <v>50878713</v>
      </c>
      <c r="L81" s="66">
        <v>291171065</v>
      </c>
    </row>
    <row r="82" spans="1:12" ht="6" customHeight="1">
      <c r="D82" s="107"/>
      <c r="E82" s="107"/>
      <c r="F82" s="65"/>
      <c r="H82" s="65"/>
      <c r="I82" s="107"/>
      <c r="J82" s="65"/>
      <c r="L82" s="65"/>
    </row>
    <row r="83" spans="1:12" ht="21.75" customHeight="1" thickBot="1">
      <c r="A83" s="109" t="s">
        <v>118</v>
      </c>
      <c r="D83" s="221">
        <v>8</v>
      </c>
      <c r="E83" s="107"/>
      <c r="F83" s="67">
        <f>SUM(F80:F82)</f>
        <v>1579032167</v>
      </c>
      <c r="G83" s="65"/>
      <c r="H83" s="67">
        <f>SUM(H80:H82)</f>
        <v>2238633941</v>
      </c>
      <c r="I83" s="107"/>
      <c r="J83" s="67">
        <f>SUM(J80:J82)</f>
        <v>55411168</v>
      </c>
      <c r="K83" s="65"/>
      <c r="L83" s="67">
        <f>SUM(L80:L82)</f>
        <v>253976289</v>
      </c>
    </row>
    <row r="84" spans="1:12" ht="8.1" customHeight="1" thickTop="1">
      <c r="A84" s="109"/>
      <c r="D84" s="107"/>
      <c r="E84" s="107"/>
      <c r="F84" s="65"/>
      <c r="G84" s="65"/>
      <c r="H84" s="65"/>
      <c r="I84" s="107"/>
      <c r="J84" s="65"/>
      <c r="K84" s="65"/>
      <c r="L84" s="65"/>
    </row>
    <row r="85" spans="1:12" ht="21.75" customHeight="1">
      <c r="A85" s="109" t="s">
        <v>119</v>
      </c>
      <c r="F85" s="92"/>
      <c r="G85" s="92"/>
      <c r="H85" s="92"/>
      <c r="J85" s="92"/>
      <c r="K85" s="92"/>
      <c r="L85" s="92"/>
    </row>
    <row r="86" spans="1:12" ht="21.75" customHeight="1">
      <c r="A86" s="92" t="s">
        <v>120</v>
      </c>
      <c r="F86" s="121">
        <v>140281</v>
      </c>
      <c r="G86" s="92"/>
      <c r="H86" s="121">
        <v>2892191</v>
      </c>
      <c r="J86" s="108">
        <v>0</v>
      </c>
      <c r="K86" s="92"/>
      <c r="L86" s="108">
        <v>0</v>
      </c>
    </row>
    <row r="87" spans="1:12" ht="21.75" customHeight="1">
      <c r="A87" s="92" t="s">
        <v>121</v>
      </c>
      <c r="F87" s="121">
        <v>1585160</v>
      </c>
      <c r="G87" s="92"/>
      <c r="H87" s="121">
        <v>5638160</v>
      </c>
      <c r="J87" s="108">
        <v>0</v>
      </c>
      <c r="K87" s="92"/>
      <c r="L87" s="108">
        <v>0</v>
      </c>
    </row>
    <row r="88" spans="1:12" ht="21.75" customHeight="1">
      <c r="A88" s="92" t="s">
        <v>122</v>
      </c>
      <c r="D88" s="221">
        <v>14</v>
      </c>
      <c r="F88" s="121">
        <v>25099194</v>
      </c>
      <c r="G88" s="92"/>
      <c r="H88" s="121">
        <v>21091906</v>
      </c>
      <c r="J88" s="121">
        <v>1523353</v>
      </c>
      <c r="K88" s="92"/>
      <c r="L88" s="121">
        <v>1296891</v>
      </c>
    </row>
    <row r="89" spans="1:12" ht="21.75" customHeight="1">
      <c r="A89" s="92" t="s">
        <v>123</v>
      </c>
      <c r="F89" s="121"/>
      <c r="G89" s="92"/>
      <c r="H89" s="121"/>
      <c r="J89" s="121"/>
      <c r="K89" s="92"/>
      <c r="L89" s="121"/>
    </row>
    <row r="90" spans="1:12" ht="21.75" customHeight="1">
      <c r="B90" s="92" t="s">
        <v>124</v>
      </c>
      <c r="F90" s="121"/>
      <c r="G90" s="92"/>
      <c r="H90" s="121"/>
      <c r="J90" s="121"/>
      <c r="K90" s="92"/>
      <c r="L90" s="121"/>
    </row>
    <row r="91" spans="1:12" ht="21.75" customHeight="1">
      <c r="B91" s="92" t="s">
        <v>125</v>
      </c>
      <c r="F91" s="108">
        <v>0</v>
      </c>
      <c r="G91" s="92"/>
      <c r="H91" s="121">
        <v>99980812</v>
      </c>
      <c r="J91" s="108">
        <v>0</v>
      </c>
      <c r="K91" s="92"/>
      <c r="L91" s="108">
        <v>0</v>
      </c>
    </row>
    <row r="92" spans="1:12" ht="21.75" customHeight="1">
      <c r="F92" s="68"/>
      <c r="G92" s="92"/>
      <c r="H92" s="121"/>
      <c r="J92" s="68"/>
      <c r="K92" s="92"/>
      <c r="L92" s="121"/>
    </row>
    <row r="93" spans="1:12" ht="21.75" customHeight="1">
      <c r="F93" s="68"/>
      <c r="G93" s="92"/>
      <c r="H93" s="121"/>
      <c r="J93" s="68"/>
      <c r="K93" s="92"/>
      <c r="L93" s="121"/>
    </row>
    <row r="94" spans="1:12" ht="21.75" customHeight="1">
      <c r="F94" s="68"/>
      <c r="G94" s="92"/>
      <c r="H94" s="121"/>
      <c r="J94" s="68"/>
      <c r="K94" s="92"/>
      <c r="L94" s="121"/>
    </row>
    <row r="95" spans="1:12" ht="21.75" customHeight="1">
      <c r="F95" s="68"/>
      <c r="G95" s="92"/>
      <c r="H95" s="121"/>
      <c r="J95" s="68"/>
      <c r="K95" s="92"/>
      <c r="L95" s="121"/>
    </row>
    <row r="96" spans="1:12" ht="21.75" customHeight="1">
      <c r="F96" s="68"/>
      <c r="G96" s="92"/>
      <c r="H96" s="121"/>
      <c r="J96" s="68"/>
      <c r="K96" s="92"/>
      <c r="L96" s="121"/>
    </row>
    <row r="97" spans="1:12" ht="21.75" customHeight="1">
      <c r="F97" s="68"/>
      <c r="G97" s="92"/>
      <c r="H97" s="121"/>
      <c r="J97" s="68"/>
      <c r="K97" s="92"/>
      <c r="L97" s="121"/>
    </row>
    <row r="98" spans="1:12" ht="21.75" customHeight="1">
      <c r="F98" s="68"/>
      <c r="G98" s="92"/>
      <c r="H98" s="121"/>
      <c r="J98" s="68"/>
      <c r="K98" s="92"/>
      <c r="L98" s="121"/>
    </row>
    <row r="99" spans="1:12" ht="21.75" customHeight="1">
      <c r="F99" s="68"/>
      <c r="G99" s="92"/>
      <c r="H99" s="121"/>
      <c r="J99" s="68"/>
      <c r="K99" s="92"/>
      <c r="L99" s="121"/>
    </row>
    <row r="100" spans="1:12" ht="21.75" customHeight="1">
      <c r="F100" s="68"/>
      <c r="G100" s="92"/>
      <c r="H100" s="121"/>
      <c r="J100" s="68"/>
      <c r="K100" s="92"/>
      <c r="L100" s="121"/>
    </row>
    <row r="101" spans="1:12" ht="21.75" customHeight="1">
      <c r="F101" s="68"/>
      <c r="G101" s="92"/>
      <c r="H101" s="121"/>
      <c r="J101" s="68"/>
      <c r="K101" s="92"/>
      <c r="L101" s="121"/>
    </row>
    <row r="102" spans="1:12" ht="21.75" customHeight="1">
      <c r="F102" s="121"/>
      <c r="G102" s="92"/>
      <c r="H102" s="121"/>
      <c r="J102" s="121"/>
      <c r="K102" s="92"/>
      <c r="L102" s="121"/>
    </row>
    <row r="103" spans="1:12" ht="21.75" customHeight="1">
      <c r="F103" s="121"/>
      <c r="G103" s="92"/>
      <c r="H103" s="121"/>
      <c r="J103" s="121"/>
      <c r="K103" s="92"/>
      <c r="L103" s="121"/>
    </row>
    <row r="104" spans="1:12" ht="21.75" customHeight="1">
      <c r="A104" s="114" t="str">
        <f>+A50</f>
        <v>หมายเหตุประกอบข้อมูลทางการเงินเป็นส่วนหนึ่งของข้อมูลทางการเงินระหว่างกาลนี้</v>
      </c>
      <c r="B104" s="122"/>
      <c r="C104" s="114"/>
      <c r="D104" s="114"/>
      <c r="E104" s="114"/>
      <c r="F104" s="123"/>
      <c r="G104" s="112"/>
      <c r="H104" s="123"/>
      <c r="I104" s="114"/>
      <c r="J104" s="123"/>
      <c r="K104" s="112"/>
      <c r="L104" s="123"/>
    </row>
  </sheetData>
  <mergeCells count="4">
    <mergeCell ref="F5:H5"/>
    <mergeCell ref="J5:L5"/>
    <mergeCell ref="F55:H55"/>
    <mergeCell ref="J55:L55"/>
  </mergeCells>
  <pageMargins left="0.8" right="0.5" top="0.5" bottom="0.6" header="0.49" footer="0.4"/>
  <pageSetup paperSize="9" scale="74" firstPageNumber="9" orientation="portrait" useFirstPageNumber="1" horizontalDpi="1200" verticalDpi="1200" r:id="rId1"/>
  <headerFooter>
    <oddFooter>&amp;R&amp;"Browallia New,Regular"&amp;14&amp;P</oddFooter>
    <firstFooter>&amp;R2</firstFooter>
  </headerFooter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bf0166-6ab9-4d31-bb86-8cd35e2d772a" xsi:nil="true"/>
    <lcf76f155ced4ddcb4097134ff3c332f xmlns="62f6402d-d83c-4e93-a1fe-7acb564e4d4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B441A376CC5B40838EB62EAF38E1CD" ma:contentTypeVersion="15" ma:contentTypeDescription="สร้างเอกสารใหม่" ma:contentTypeScope="" ma:versionID="050d7eec61bcd207e6d89e385b2f2385">
  <xsd:schema xmlns:xsd="http://www.w3.org/2001/XMLSchema" xmlns:xs="http://www.w3.org/2001/XMLSchema" xmlns:p="http://schemas.microsoft.com/office/2006/metadata/properties" xmlns:ns2="62f6402d-d83c-4e93-a1fe-7acb564e4d46" xmlns:ns3="57bf0166-6ab9-4d31-bb86-8cd35e2d772a" targetNamespace="http://schemas.microsoft.com/office/2006/metadata/properties" ma:root="true" ma:fieldsID="125d19caf6568d46d0a77329b4812853" ns2:_="" ns3:_="">
    <xsd:import namespace="62f6402d-d83c-4e93-a1fe-7acb564e4d46"/>
    <xsd:import namespace="57bf0166-6ab9-4d31-bb86-8cd35e2d7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6402d-d83c-4e93-a1fe-7acb564e4d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2ef50f7e-d493-4597-8443-5f3fee5dda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f0166-6ab9-4d31-bb86-8cd35e2d772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191eb17-a609-4d75-9339-ea82f42ebc2b}" ma:internalName="TaxCatchAll" ma:showField="CatchAllData" ma:web="57bf0166-6ab9-4d31-bb86-8cd35e2d77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8A020A-8619-4EAA-A787-D384C7170759}">
  <ds:schemaRefs>
    <ds:schemaRef ds:uri="http://www.w3.org/XML/1998/namespace"/>
    <ds:schemaRef ds:uri="http://purl.org/dc/dcmitype/"/>
    <ds:schemaRef ds:uri="143fe5c9-70ff-4ee8-baa6-fb2c532e0aaf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c5e7f796-a762-4818-bb6c-7d2552fefad0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A6FB701-524C-4C27-B7BA-DE3D25CEC2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28522E-A96F-4A3A-9C18-12B99064C7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 2-4</vt:lpstr>
      <vt:lpstr>Revenue 5-6</vt:lpstr>
      <vt:lpstr>7SH</vt:lpstr>
      <vt:lpstr>8 SH</vt:lpstr>
      <vt:lpstr>CF 9-10</vt:lpstr>
      <vt:lpstr>'CF 9-10'!_Hlk58262159</vt:lpstr>
      <vt:lpstr>'7SH'!Print_Area</vt:lpstr>
      <vt:lpstr>'8 SH'!Print_Area</vt:lpstr>
      <vt:lpstr>'CF 9-10'!Print_Area</vt:lpstr>
    </vt:vector>
  </TitlesOfParts>
  <Manager/>
  <Company>DTTJ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DTTJ</dc:creator>
  <cp:keywords/>
  <dc:description/>
  <cp:lastModifiedBy>Waruntorn Suwanratsamee (TH)</cp:lastModifiedBy>
  <cp:revision/>
  <cp:lastPrinted>2025-05-15T22:16:56Z</cp:lastPrinted>
  <dcterms:created xsi:type="dcterms:W3CDTF">2001-11-20T07:05:06Z</dcterms:created>
  <dcterms:modified xsi:type="dcterms:W3CDTF">2025-05-15T23:12:40Z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279a5b4-1824-49e3-a612-20b3893cf696_Enabled">
    <vt:lpwstr>true</vt:lpwstr>
  </property>
  <property fmtid="{D5CDD505-2E9C-101B-9397-08002B2CF9AE}" pid="3" name="MSIP_Label_b279a5b4-1824-49e3-a612-20b3893cf696_SetDate">
    <vt:lpwstr>2024-04-30T08:00:19Z</vt:lpwstr>
  </property>
  <property fmtid="{D5CDD505-2E9C-101B-9397-08002B2CF9AE}" pid="4" name="MSIP_Label_b279a5b4-1824-49e3-a612-20b3893cf696_Method">
    <vt:lpwstr>Standard</vt:lpwstr>
  </property>
  <property fmtid="{D5CDD505-2E9C-101B-9397-08002B2CF9AE}" pid="5" name="MSIP_Label_b279a5b4-1824-49e3-a612-20b3893cf696_Name">
    <vt:lpwstr>Yellow Data - APAC</vt:lpwstr>
  </property>
  <property fmtid="{D5CDD505-2E9C-101B-9397-08002B2CF9AE}" pid="6" name="MSIP_Label_b279a5b4-1824-49e3-a612-20b3893cf696_SiteId">
    <vt:lpwstr>fffcdc91-d561-4287-aebc-78d2466eec29</vt:lpwstr>
  </property>
  <property fmtid="{D5CDD505-2E9C-101B-9397-08002B2CF9AE}" pid="7" name="MSIP_Label_b279a5b4-1824-49e3-a612-20b3893cf696_ActionId">
    <vt:lpwstr>012230da-5a18-4fc8-9d78-eac65c841297</vt:lpwstr>
  </property>
  <property fmtid="{D5CDD505-2E9C-101B-9397-08002B2CF9AE}" pid="8" name="MSIP_Label_b279a5b4-1824-49e3-a612-20b3893cf696_ContentBits">
    <vt:lpwstr>0</vt:lpwstr>
  </property>
  <property fmtid="{D5CDD505-2E9C-101B-9397-08002B2CF9AE}" pid="9" name="ContentTypeId">
    <vt:lpwstr>0x010100A2B441A376CC5B40838EB62EAF38E1CD</vt:lpwstr>
  </property>
  <property fmtid="{D5CDD505-2E9C-101B-9397-08002B2CF9AE}" pid="10" name="MediaServiceImageTags">
    <vt:lpwstr/>
  </property>
</Properties>
</file>