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SVI\2025\Qtr1'2025\"/>
    </mc:Choice>
  </mc:AlternateContent>
  <xr:revisionPtr revIDLastSave="0" documentId="13_ncr:1_{DDD63A59-117B-4F58-ABD3-726F4E9B97BF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9" r:id="rId1"/>
    <sheet name="PL" sheetId="12" r:id="rId2"/>
    <sheet name="conso" sheetId="13" r:id="rId3"/>
    <sheet name="company " sheetId="14" r:id="rId4"/>
    <sheet name="Cashflow" sheetId="15" r:id="rId5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45771.1261805556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BS!$A$1:$J$97</definedName>
    <definedName name="_xlnm.Print_Area" localSheetId="4">Cashflow!$A$1:$K$95</definedName>
    <definedName name="_xlnm.Print_Area" localSheetId="3">'company '!$A$1:$O$31</definedName>
    <definedName name="_xlnm.Print_Area" localSheetId="2">conso!$A$1:$AC$33</definedName>
    <definedName name="_xlnm.Print_Area" localSheetId="1">PL!$A$1:$K$83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2" l="1"/>
  <c r="E56" i="15"/>
  <c r="G56" i="15"/>
  <c r="I56" i="15"/>
  <c r="K56" i="15"/>
  <c r="E63" i="15"/>
  <c r="G63" i="15"/>
  <c r="I63" i="15"/>
  <c r="K63" i="15"/>
  <c r="O16" i="14"/>
  <c r="O17" i="14"/>
  <c r="C18" i="14"/>
  <c r="C22" i="14" s="1"/>
  <c r="D18" i="14"/>
  <c r="E18" i="14"/>
  <c r="E22" i="14" s="1"/>
  <c r="G18" i="14"/>
  <c r="G22" i="14" s="1"/>
  <c r="I18" i="14"/>
  <c r="I22" i="14" s="1"/>
  <c r="K18" i="14"/>
  <c r="K22" i="14" s="1"/>
  <c r="M18" i="14"/>
  <c r="M22" i="14" s="1"/>
  <c r="O18" i="14"/>
  <c r="O21" i="14"/>
  <c r="C27" i="14"/>
  <c r="C28" i="14" s="1"/>
  <c r="D27" i="14"/>
  <c r="E27" i="14"/>
  <c r="G27" i="14"/>
  <c r="I27" i="14"/>
  <c r="E28" i="14"/>
  <c r="E30" i="14" s="1"/>
  <c r="G28" i="14"/>
  <c r="G30" i="14" s="1"/>
  <c r="I28" i="14"/>
  <c r="C29" i="14"/>
  <c r="E29" i="14"/>
  <c r="G29" i="14"/>
  <c r="I29" i="14"/>
  <c r="K29" i="14"/>
  <c r="I30" i="14"/>
  <c r="V17" i="13"/>
  <c r="X17" i="13"/>
  <c r="AB17" i="13"/>
  <c r="AB19" i="13" s="1"/>
  <c r="V18" i="13"/>
  <c r="X18" i="13"/>
  <c r="AB18" i="13"/>
  <c r="D19" i="13"/>
  <c r="F19" i="13"/>
  <c r="H19" i="13"/>
  <c r="J19" i="13"/>
  <c r="L19" i="13"/>
  <c r="N19" i="13"/>
  <c r="P19" i="13"/>
  <c r="R19" i="13"/>
  <c r="T19" i="13"/>
  <c r="V19" i="13"/>
  <c r="V23" i="13" s="1"/>
  <c r="X19" i="13"/>
  <c r="X23" i="13" s="1"/>
  <c r="Z19" i="13"/>
  <c r="V22" i="13"/>
  <c r="X22" i="13"/>
  <c r="AB22" i="13" s="1"/>
  <c r="D23" i="13"/>
  <c r="F23" i="13"/>
  <c r="H23" i="13"/>
  <c r="J23" i="13"/>
  <c r="L23" i="13"/>
  <c r="N23" i="13"/>
  <c r="P23" i="13"/>
  <c r="R23" i="13"/>
  <c r="T23" i="13"/>
  <c r="Z23" i="13"/>
  <c r="L26" i="13"/>
  <c r="V26" i="13"/>
  <c r="X26" i="13"/>
  <c r="Z26" i="13"/>
  <c r="AB26" i="13"/>
  <c r="L27" i="13"/>
  <c r="L28" i="13" s="1"/>
  <c r="L29" i="13" s="1"/>
  <c r="L31" i="13" s="1"/>
  <c r="D28" i="13"/>
  <c r="F28" i="13"/>
  <c r="F29" i="13" s="1"/>
  <c r="F31" i="13" s="1"/>
  <c r="H28" i="13"/>
  <c r="H29" i="13" s="1"/>
  <c r="H31" i="13" s="1"/>
  <c r="J28" i="13"/>
  <c r="N28" i="13"/>
  <c r="N29" i="13" s="1"/>
  <c r="T28" i="13"/>
  <c r="Z28" i="13"/>
  <c r="Z29" i="13" s="1"/>
  <c r="Z31" i="13" s="1"/>
  <c r="D29" i="13"/>
  <c r="J29" i="13"/>
  <c r="T29" i="13"/>
  <c r="D30" i="13"/>
  <c r="F30" i="13"/>
  <c r="H30" i="13"/>
  <c r="J30" i="13"/>
  <c r="L30" i="13"/>
  <c r="V30" i="13"/>
  <c r="Z30" i="13"/>
  <c r="D31" i="13"/>
  <c r="J31" i="13"/>
  <c r="E13" i="12"/>
  <c r="G13" i="12"/>
  <c r="I13" i="12"/>
  <c r="K13" i="12"/>
  <c r="E18" i="12"/>
  <c r="G18" i="12"/>
  <c r="I18" i="12"/>
  <c r="K18" i="12"/>
  <c r="E19" i="12"/>
  <c r="G19" i="12"/>
  <c r="G22" i="12" s="1"/>
  <c r="I19" i="12"/>
  <c r="I22" i="12" s="1"/>
  <c r="K19" i="12"/>
  <c r="K22" i="12" s="1"/>
  <c r="E22" i="12"/>
  <c r="E9" i="15" s="1"/>
  <c r="E26" i="15" s="1"/>
  <c r="E36" i="15" s="1"/>
  <c r="E38" i="15" s="1"/>
  <c r="E67" i="15" s="1"/>
  <c r="E69" i="15" s="1"/>
  <c r="G29" i="12"/>
  <c r="E55" i="12"/>
  <c r="P27" i="13" s="1"/>
  <c r="G55" i="12"/>
  <c r="I55" i="12"/>
  <c r="I61" i="12" s="1"/>
  <c r="K55" i="12"/>
  <c r="E58" i="12"/>
  <c r="R27" i="13" s="1"/>
  <c r="R28" i="13" s="1"/>
  <c r="R29" i="13" s="1"/>
  <c r="G58" i="12"/>
  <c r="I58" i="12"/>
  <c r="K58" i="12"/>
  <c r="G61" i="12"/>
  <c r="K61" i="12"/>
  <c r="E68" i="12"/>
  <c r="E74" i="12" s="1"/>
  <c r="G68" i="12"/>
  <c r="G74" i="12" s="1"/>
  <c r="G75" i="12" s="1"/>
  <c r="I68" i="12"/>
  <c r="I74" i="12" s="1"/>
  <c r="K68" i="12"/>
  <c r="E71" i="12"/>
  <c r="G71" i="12"/>
  <c r="I71" i="12"/>
  <c r="K71" i="12"/>
  <c r="K74" i="12"/>
  <c r="K75" i="12"/>
  <c r="D21" i="9"/>
  <c r="D35" i="9" s="1"/>
  <c r="F21" i="9"/>
  <c r="F35" i="9" s="1"/>
  <c r="H21" i="9"/>
  <c r="H35" i="9" s="1"/>
  <c r="J21" i="9"/>
  <c r="J35" i="9" s="1"/>
  <c r="D34" i="9"/>
  <c r="F34" i="9"/>
  <c r="H34" i="9"/>
  <c r="J34" i="9"/>
  <c r="D57" i="9"/>
  <c r="D63" i="9" s="1"/>
  <c r="F57" i="9"/>
  <c r="F63" i="9" s="1"/>
  <c r="H57" i="9"/>
  <c r="J57" i="9"/>
  <c r="D62" i="9"/>
  <c r="F62" i="9"/>
  <c r="H62" i="9"/>
  <c r="J62" i="9"/>
  <c r="J63" i="9" s="1"/>
  <c r="D86" i="9"/>
  <c r="D88" i="9" s="1"/>
  <c r="F86" i="9"/>
  <c r="H86" i="9"/>
  <c r="J86" i="9"/>
  <c r="F88" i="9"/>
  <c r="H88" i="9"/>
  <c r="J88" i="9"/>
  <c r="J89" i="9" s="1"/>
  <c r="J90" i="9" s="1"/>
  <c r="I75" i="12" l="1"/>
  <c r="D89" i="9"/>
  <c r="D90" i="9" s="1"/>
  <c r="H89" i="9"/>
  <c r="H90" i="9" s="1"/>
  <c r="H63" i="9"/>
  <c r="O22" i="14"/>
  <c r="F89" i="9"/>
  <c r="F90" i="9" s="1"/>
  <c r="P28" i="13"/>
  <c r="V27" i="13"/>
  <c r="X27" i="13" s="1"/>
  <c r="AB23" i="13"/>
  <c r="C30" i="14"/>
  <c r="K9" i="15"/>
  <c r="K26" i="15" s="1"/>
  <c r="K36" i="15" s="1"/>
  <c r="K38" i="15" s="1"/>
  <c r="K67" i="15" s="1"/>
  <c r="K69" i="15" s="1"/>
  <c r="K24" i="12"/>
  <c r="K45" i="12" s="1"/>
  <c r="K76" i="12" s="1"/>
  <c r="K79" i="12" s="1"/>
  <c r="I9" i="15"/>
  <c r="I26" i="15" s="1"/>
  <c r="I36" i="15" s="1"/>
  <c r="I38" i="15" s="1"/>
  <c r="I67" i="15" s="1"/>
  <c r="I69" i="15" s="1"/>
  <c r="I24" i="12"/>
  <c r="G9" i="15"/>
  <c r="G26" i="15" s="1"/>
  <c r="G36" i="15" s="1"/>
  <c r="G38" i="15" s="1"/>
  <c r="G67" i="15" s="1"/>
  <c r="G69" i="15" s="1"/>
  <c r="G24" i="12"/>
  <c r="G45" i="12" s="1"/>
  <c r="G76" i="12" s="1"/>
  <c r="G79" i="12" s="1"/>
  <c r="G81" i="12" s="1"/>
  <c r="M26" i="14"/>
  <c r="O29" i="14"/>
  <c r="E24" i="12"/>
  <c r="E45" i="12" s="1"/>
  <c r="E61" i="12"/>
  <c r="E75" i="12" s="1"/>
  <c r="AB30" i="13"/>
  <c r="M27" i="14" l="1"/>
  <c r="M28" i="14" s="1"/>
  <c r="O26" i="14"/>
  <c r="AB27" i="13"/>
  <c r="AB28" i="13" s="1"/>
  <c r="AB29" i="13" s="1"/>
  <c r="AB31" i="13" s="1"/>
  <c r="X28" i="13"/>
  <c r="X29" i="13" s="1"/>
  <c r="V28" i="13"/>
  <c r="V29" i="13" s="1"/>
  <c r="V31" i="13" s="1"/>
  <c r="P29" i="13"/>
  <c r="K25" i="14"/>
  <c r="I45" i="12"/>
  <c r="I76" i="12" s="1"/>
  <c r="I79" i="12" s="1"/>
  <c r="E76" i="12"/>
  <c r="E79" i="12" s="1"/>
  <c r="E81" i="12" s="1"/>
  <c r="K27" i="14" l="1"/>
  <c r="K28" i="14" s="1"/>
  <c r="O25" i="14"/>
  <c r="O27" i="14" s="1"/>
  <c r="K30" i="14" l="1"/>
  <c r="O28" i="14"/>
  <c r="O30" i="14" s="1"/>
</calcChain>
</file>

<file path=xl/sharedStrings.xml><?xml version="1.0" encoding="utf-8"?>
<sst xmlns="http://schemas.openxmlformats.org/spreadsheetml/2006/main" count="414" uniqueCount="252">
  <si>
    <t>SVI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</si>
  <si>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</si>
  <si>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</si>
  <si>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</si>
  <si>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</si>
  <si>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</si>
  <si>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(Audited)</t>
  </si>
  <si>
    <t>but reviewed)</t>
  </si>
  <si>
    <t>Assets</t>
  </si>
  <si>
    <t>Current assets</t>
  </si>
  <si>
    <t>Cash and cash equivalents</t>
  </si>
  <si>
    <t xml:space="preserve">Inventories </t>
  </si>
  <si>
    <t xml:space="preserve">   and equipment</t>
  </si>
  <si>
    <t>Other current assets</t>
  </si>
  <si>
    <t>Total current assets</t>
  </si>
  <si>
    <t>Non-current assets</t>
  </si>
  <si>
    <t xml:space="preserve">Investments in subsidiaries </t>
  </si>
  <si>
    <t xml:space="preserve">Property, plant and equipment </t>
  </si>
  <si>
    <t xml:space="preserve">Intangible assets </t>
  </si>
  <si>
    <t>Deferred tax assets</t>
  </si>
  <si>
    <t>Other non-current assets</t>
  </si>
  <si>
    <t>Total non-current assets</t>
  </si>
  <si>
    <t>Total assets</t>
  </si>
  <si>
    <t>Statement of financial position (continued)</t>
  </si>
  <si>
    <t>Liabilities and shareholders' equity</t>
  </si>
  <si>
    <t>Current liabilities</t>
  </si>
  <si>
    <t xml:space="preserve">   and equipment for production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</si>
  <si>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</si>
  <si>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</si>
  <si>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</si>
  <si>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</si>
  <si>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</si>
  <si>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</si>
  <si>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</si>
  <si>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</si>
  <si>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>Premium on ordinary shares</t>
  </si>
  <si>
    <t xml:space="preserve">   Unappropriated</t>
  </si>
  <si>
    <t>Other components of shareholders' equity</t>
  </si>
  <si>
    <t>Total shareholders' equity</t>
  </si>
  <si>
    <t>Total liabilities and shareholders' equity</t>
  </si>
  <si>
    <t>Directors</t>
  </si>
  <si>
    <t>(Unaudited but reviewed)</t>
  </si>
  <si>
    <t>Income statement</t>
  </si>
  <si>
    <t>Revenues</t>
  </si>
  <si>
    <t xml:space="preserve">Other income  </t>
  </si>
  <si>
    <t>Total revenues</t>
  </si>
  <si>
    <t>Expenses</t>
  </si>
  <si>
    <t>Cost of sales</t>
  </si>
  <si>
    <t>Total expenses</t>
  </si>
  <si>
    <t>Finance cost</t>
  </si>
  <si>
    <t>Profit for the period</t>
  </si>
  <si>
    <t>Earnings per share</t>
  </si>
  <si>
    <t>Basic earnings per share</t>
  </si>
  <si>
    <t>Statement of comprehensive income</t>
  </si>
  <si>
    <t>Other comprehensive income:</t>
  </si>
  <si>
    <t>Other comprehensive income for the period</t>
  </si>
  <si>
    <t>Total comprehensive income for the period</t>
  </si>
  <si>
    <t>Cash flows from operating activities</t>
  </si>
  <si>
    <t>Profit before tax</t>
  </si>
  <si>
    <t xml:space="preserve">   net cash provided by (paid from) operating activities:</t>
  </si>
  <si>
    <t xml:space="preserve">   Depreciation and amortisation</t>
  </si>
  <si>
    <t>Operating assets (increase) decrease</t>
  </si>
  <si>
    <t xml:space="preserve">   Inventories</t>
  </si>
  <si>
    <t xml:space="preserve">   Other current assets</t>
  </si>
  <si>
    <t xml:space="preserve">   Other non-current assets</t>
  </si>
  <si>
    <t>Operating liabilities increase (decrease)</t>
  </si>
  <si>
    <t>Cash flows from investing activities</t>
  </si>
  <si>
    <t>Interest income</t>
  </si>
  <si>
    <t>Cash flows from financing activities</t>
  </si>
  <si>
    <t>Supplemental cash flows information:</t>
  </si>
  <si>
    <t>equity</t>
  </si>
  <si>
    <t>Unappropriated</t>
  </si>
  <si>
    <t>reserve</t>
  </si>
  <si>
    <t>share capital</t>
  </si>
  <si>
    <t>shareholders'</t>
  </si>
  <si>
    <t>Total</t>
  </si>
  <si>
    <t>components of</t>
  </si>
  <si>
    <t>financial</t>
  </si>
  <si>
    <t>Issued and</t>
  </si>
  <si>
    <t>Total other</t>
  </si>
  <si>
    <t>translation of</t>
  </si>
  <si>
    <t>Retained earnings</t>
  </si>
  <si>
    <t>differences on</t>
  </si>
  <si>
    <t xml:space="preserve">Exchange </t>
  </si>
  <si>
    <t>Other comprehensive income</t>
  </si>
  <si>
    <t>Statement of changes in shareholders' equity</t>
  </si>
  <si>
    <t>Other comprehensive</t>
  </si>
  <si>
    <t>income</t>
  </si>
  <si>
    <t>Premium</t>
  </si>
  <si>
    <t>(Unaudited</t>
  </si>
  <si>
    <t xml:space="preserve">   Profit attributable to equity holders of the Company</t>
  </si>
  <si>
    <t xml:space="preserve">share-based </t>
  </si>
  <si>
    <t>payment transactions</t>
  </si>
  <si>
    <t>Leasehold right to land</t>
  </si>
  <si>
    <t>Goodwill</t>
  </si>
  <si>
    <t xml:space="preserve">Other comprehensive income to be reclassified </t>
  </si>
  <si>
    <t xml:space="preserve">    to profit or loss in subsequent periods:</t>
  </si>
  <si>
    <t xml:space="preserve">Exchange differences on translation of </t>
  </si>
  <si>
    <t xml:space="preserve">Less: Income tax effect </t>
  </si>
  <si>
    <t xml:space="preserve">   Cash paid for corporate income tax</t>
  </si>
  <si>
    <t>statements in</t>
  </si>
  <si>
    <t>Capital reserve for share-based payment transactions</t>
  </si>
  <si>
    <t>Profit from operating activities before change in operating</t>
  </si>
  <si>
    <t xml:space="preserve">   assets and liabilities</t>
  </si>
  <si>
    <t xml:space="preserve">   and cash equivalents</t>
  </si>
  <si>
    <t>Cash and cash equivalents at beginning of period</t>
  </si>
  <si>
    <t>Non-cash items consist of:</t>
  </si>
  <si>
    <t xml:space="preserve">Administrative expenses </t>
  </si>
  <si>
    <t xml:space="preserve">Premium </t>
  </si>
  <si>
    <t xml:space="preserve">Capital reserve for </t>
  </si>
  <si>
    <t>on ordinary</t>
  </si>
  <si>
    <t>shares</t>
  </si>
  <si>
    <t>Cash flows statement (continued)</t>
  </si>
  <si>
    <t>Cash flows statement</t>
  </si>
  <si>
    <t>Investment properties</t>
  </si>
  <si>
    <t>Selling and distribution expenses</t>
  </si>
  <si>
    <t xml:space="preserve">   Others</t>
  </si>
  <si>
    <t>Current portion of long-term loans from banks</t>
  </si>
  <si>
    <t>(Unit: Baht)</t>
  </si>
  <si>
    <t>Other current financial assets</t>
  </si>
  <si>
    <t>Right-of-use assets</t>
  </si>
  <si>
    <t xml:space="preserve">   Amortisation for financial fees</t>
  </si>
  <si>
    <t>Finance income</t>
  </si>
  <si>
    <t xml:space="preserve">   financial statements in foreign currencies</t>
  </si>
  <si>
    <t xml:space="preserve">   at fair value through other comprehensive income</t>
  </si>
  <si>
    <t>Current portion of lease liabilities</t>
  </si>
  <si>
    <t>foreign currencies</t>
  </si>
  <si>
    <t xml:space="preserve">   Other current liabilities</t>
  </si>
  <si>
    <t>Interest paid</t>
  </si>
  <si>
    <t xml:space="preserve">   Finance income</t>
  </si>
  <si>
    <t>Lease liabilities - net of current portion</t>
  </si>
  <si>
    <t>Derivative assets</t>
  </si>
  <si>
    <t>Bank overdrafts and short-term loans from banks</t>
  </si>
  <si>
    <t>investments designated</t>
  </si>
  <si>
    <t>Derivative liabilities</t>
  </si>
  <si>
    <t xml:space="preserve">   Unrealised loss (gain) on exchange</t>
  </si>
  <si>
    <t>Other comprehensive income not to be reclassified</t>
  </si>
  <si>
    <t xml:space="preserve">   to profit or loss in subsequent periods:</t>
  </si>
  <si>
    <t>Less: Income tax effect</t>
  </si>
  <si>
    <t xml:space="preserve">   Gain on exchange </t>
  </si>
  <si>
    <t>Gain (loss) on</t>
  </si>
  <si>
    <t>at fair value through other</t>
  </si>
  <si>
    <t>comprehensive income</t>
  </si>
  <si>
    <t>cash flow hedges</t>
  </si>
  <si>
    <t xml:space="preserve">   short-term loans from banks</t>
  </si>
  <si>
    <t>Operating profit</t>
  </si>
  <si>
    <t xml:space="preserve">Adjustments to reconcile profit before tax to </t>
  </si>
  <si>
    <t xml:space="preserve">   Reduction of inventories to net realisable value </t>
  </si>
  <si>
    <t xml:space="preserve">      designated at fair value through other comprehensive income</t>
  </si>
  <si>
    <t xml:space="preserve">      - net of income tax</t>
  </si>
  <si>
    <t>Equity attributable to owners of the Company</t>
  </si>
  <si>
    <t>Non-controlling interests of the subsidiary</t>
  </si>
  <si>
    <t>Equity holders of the Company</t>
  </si>
  <si>
    <t>Total comprehensive income attributable to:</t>
  </si>
  <si>
    <t>Total equity</t>
  </si>
  <si>
    <t>attributable to</t>
  </si>
  <si>
    <t>owners of</t>
  </si>
  <si>
    <t>the Company</t>
  </si>
  <si>
    <t>Equity attributable</t>
  </si>
  <si>
    <t>to non-controlling</t>
  </si>
  <si>
    <t>interests of</t>
  </si>
  <si>
    <t>the subsidiary</t>
  </si>
  <si>
    <t>Profit attributable to:</t>
  </si>
  <si>
    <t xml:space="preserve">Cash and cash equivalents at end of period </t>
  </si>
  <si>
    <t xml:space="preserve">   to profit or loss in subsequent periods </t>
  </si>
  <si>
    <t xml:space="preserve">   - net of income tax</t>
  </si>
  <si>
    <t xml:space="preserve">   to profit or loss in subsequent periods</t>
  </si>
  <si>
    <t>Discount from</t>
  </si>
  <si>
    <t>change in</t>
  </si>
  <si>
    <t>subsidiary</t>
  </si>
  <si>
    <t>shareholding in</t>
  </si>
  <si>
    <t xml:space="preserve">Decrease in bank overdrafts and </t>
  </si>
  <si>
    <t>Net cash flows from operating activities</t>
  </si>
  <si>
    <t>percentage of</t>
  </si>
  <si>
    <t>Other components of</t>
  </si>
  <si>
    <t>shareholders' equity</t>
  </si>
  <si>
    <t>Repayments of long-term loans from banks</t>
  </si>
  <si>
    <t>Advance payments for purchasing of materials</t>
  </si>
  <si>
    <t>Other non-current financial assets</t>
  </si>
  <si>
    <t>Advance receipts for purchasing materials</t>
  </si>
  <si>
    <t>Long-term loans from banks - net of current portion</t>
  </si>
  <si>
    <t xml:space="preserve">      2,153,210,026 ordinary shares of Baht 1 each</t>
  </si>
  <si>
    <t xml:space="preserve">Total comprehensive income for the period </t>
  </si>
  <si>
    <t>Income tax expenses</t>
  </si>
  <si>
    <t xml:space="preserve">   Appropriated - statutory reserve</t>
  </si>
  <si>
    <t>Short-term loans to subsidiaries and</t>
  </si>
  <si>
    <t xml:space="preserve">   interest receivables</t>
  </si>
  <si>
    <t xml:space="preserve">   Issued and fully paid-up</t>
  </si>
  <si>
    <t>Profit before income tax expenses</t>
  </si>
  <si>
    <t>fully paid-up</t>
  </si>
  <si>
    <t xml:space="preserve">   Interest expenses</t>
  </si>
  <si>
    <t>Repayments of principal portion of lease liabilities</t>
  </si>
  <si>
    <t xml:space="preserve">   Increase in right-of-use assets and lease liabilities</t>
  </si>
  <si>
    <t xml:space="preserve">   Payables for acquisition of equipment</t>
  </si>
  <si>
    <t>2024</t>
  </si>
  <si>
    <t>Balance as at 1 January 2024</t>
  </si>
  <si>
    <t>Balance as at 31 March 2024</t>
  </si>
  <si>
    <t>Cash paid for purchase of plant and equipment</t>
  </si>
  <si>
    <t>Cash paid for purchase of computer software</t>
  </si>
  <si>
    <t xml:space="preserve">   Transfer provision for warranty to reduce trade receivables</t>
  </si>
  <si>
    <t xml:space="preserve">Gain (loss) on cash flow hedges </t>
  </si>
  <si>
    <t xml:space="preserve">   Warranty expense (reversal)</t>
  </si>
  <si>
    <t xml:space="preserve">   Loss from write-off of equipment</t>
  </si>
  <si>
    <t>Net cash flows used in financing activities</t>
  </si>
  <si>
    <t xml:space="preserve">   (Gain) loss on cash flow hedges - net of income tax</t>
  </si>
  <si>
    <t xml:space="preserve">   Gain on sales of equipment</t>
  </si>
  <si>
    <t>Cash received from dividends of other current financial assets</t>
  </si>
  <si>
    <t>Proceeds from sales of equipment</t>
  </si>
  <si>
    <t>Net cash flows from (used in) investing activities</t>
  </si>
  <si>
    <t>Investment in associate</t>
  </si>
  <si>
    <t>Sales</t>
  </si>
  <si>
    <t>statutory</t>
  </si>
  <si>
    <t>Appropriated -</t>
  </si>
  <si>
    <t xml:space="preserve">   Unrealised loss on change in value of equity instruments</t>
  </si>
  <si>
    <t>Loss on change in value of equity instruments designated</t>
  </si>
  <si>
    <t>For the three-month period ended 31 March 2025</t>
  </si>
  <si>
    <t>2025</t>
  </si>
  <si>
    <t>Balance as at 1 January 2025</t>
  </si>
  <si>
    <t>Balance as at 31 March 2025</t>
  </si>
  <si>
    <t>As at 31 March 2025</t>
  </si>
  <si>
    <t>31 March 2025</t>
  </si>
  <si>
    <t>31 December 2024</t>
  </si>
  <si>
    <t>3, 4</t>
  </si>
  <si>
    <t>The accompanying condensed notes to interim financial statements are an integral part of the financial statements.</t>
  </si>
  <si>
    <t>Trade and other current receivables</t>
  </si>
  <si>
    <t>Trade and other current payables</t>
  </si>
  <si>
    <t>Non-current provision for employee benefits</t>
  </si>
  <si>
    <t>Gain (loss) on change in value of debt instruments</t>
  </si>
  <si>
    <t xml:space="preserve">   disposal of equity investments to</t>
  </si>
  <si>
    <t xml:space="preserve">   Trade and other current receivables</t>
  </si>
  <si>
    <t xml:space="preserve">   Trade and other current payables</t>
  </si>
  <si>
    <t xml:space="preserve">   Cash paid for employee benefits</t>
  </si>
  <si>
    <t xml:space="preserve">   Loss on expected credit losses</t>
  </si>
  <si>
    <t xml:space="preserve">   Gain on changes in value of interest rate swap contract</t>
  </si>
  <si>
    <t>Decrease (increase) in short-term loans to subsidiaries</t>
  </si>
  <si>
    <t>Net increase (decrease) in cash and cash equivalents</t>
  </si>
  <si>
    <t xml:space="preserve">Net foreign exchange difference </t>
  </si>
  <si>
    <t>Net foreign exchange difference on cash</t>
  </si>
  <si>
    <t xml:space="preserve">   (Gain) loss on change in fair value of debt instruments at fair value</t>
  </si>
  <si>
    <t xml:space="preserve">      through other comprehensive income - net of income tax</t>
  </si>
  <si>
    <t xml:space="preserve">     - net of income tax</t>
  </si>
  <si>
    <t xml:space="preserve">   Unrealised loss on change in fair value of derivative instruments</t>
  </si>
  <si>
    <t>Remeasurement loss on defined benefit plans</t>
  </si>
  <si>
    <t xml:space="preserve">   Remeasurement loss on defined benefit plans</t>
  </si>
  <si>
    <t>Corporate income tax payable</t>
  </si>
  <si>
    <t xml:space="preserve">Transferred the accumulated loss on </t>
  </si>
  <si>
    <t xml:space="preserve">   unappropriated retained earnings</t>
  </si>
  <si>
    <t xml:space="preserve">   unappropriated retained earnings </t>
  </si>
  <si>
    <t xml:space="preserve">   Provision for employee benefits</t>
  </si>
  <si>
    <t xml:space="preserve">   Dividend income</t>
  </si>
  <si>
    <t>Decrease in other current financial assets</t>
  </si>
  <si>
    <t xml:space="preserve">   Other receivable from sales of machinery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</si>
</sst>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d\ \ด\ด\ด\ด\ \b\b\b\b"/>
    <numFmt numFmtId="165" formatCode="#,##0\ ;\(#,##0\)"/>
    <numFmt numFmtId="166" formatCode="_(* #,##0_);_(* \(#,##0\);_(* &quot;-&quot;??_);_(@_)"/>
    <numFmt numFmtId="167" formatCode="0.0%"/>
    <numFmt numFmtId="168" formatCode="#,##0.00\ ;\(#,##0.00\)"/>
    <numFmt numFmtId="169" formatCode="_([$€-2]\ * #,##0.00_);_([$€-2]\ * \(#,##0.00\);_([$€-2]\ * &quot;-&quot;??_);_(@_)"/>
  </numFmts>
  <fonts count="23">
    <font>
      <sz val="11"/>
      <color theme="1"/>
      <name val="Calibri"/>
      <family val="2"/>
      <scheme val="minor"/>
    </font>
    <font>
      <sz val="10"/>
      <name val="ApFont"/>
    </font>
    <font>
      <sz val="14"/>
      <name val="CordiaUPC"/>
      <family val="2"/>
    </font>
    <font>
      <sz val="14"/>
      <name val="CordiaUPC"/>
      <family val="2"/>
      <charset val="22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name val="Arial"/>
      <family val="2"/>
    </font>
    <font>
      <u/>
      <sz val="1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9">
    <xf numFmtId="0" fontId="0" fillId="0" borderId="0"/>
    <xf numFmtId="0" fontId="1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167" fontId="4" fillId="0" borderId="0"/>
    <xf numFmtId="38" fontId="5" fillId="2" borderId="0" applyNumberFormat="0" applyBorder="0" applyAlignment="0" applyProtection="0"/>
    <xf numFmtId="10" fontId="5" fillId="3" borderId="5" applyNumberFormat="0" applyBorder="0" applyAlignment="0" applyProtection="0"/>
    <xf numFmtId="37" fontId="6" fillId="0" borderId="0"/>
    <xf numFmtId="0" fontId="7" fillId="0" borderId="0"/>
    <xf numFmtId="0" fontId="8" fillId="0" borderId="0"/>
    <xf numFmtId="0" fontId="8" fillId="0" borderId="0"/>
    <xf numFmtId="0" fontId="1" fillId="0" borderId="0"/>
    <xf numFmtId="0" fontId="3" fillId="0" borderId="0"/>
    <xf numFmtId="10" fontId="9" fillId="0" borderId="0" applyFont="0" applyFill="0" applyBorder="0" applyAlignment="0" applyProtection="0"/>
    <xf numFmtId="1" fontId="9" fillId="0" borderId="6" applyNumberFormat="0" applyFill="0" applyAlignment="0" applyProtection="0">
      <alignment horizontal="center" vertical="center"/>
    </xf>
    <xf numFmtId="0" fontId="10" fillId="0" borderId="0"/>
    <xf numFmtId="0" fontId="2" fillId="0" borderId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4" fillId="0" borderId="0" applyFont="0" applyFill="0" applyBorder="0" applyAlignment="0" applyProtection="0"/>
    <xf numFmtId="0" fontId="10" fillId="0" borderId="0"/>
    <xf numFmtId="0" fontId="10" fillId="0" borderId="0"/>
  </cellStyleXfs>
  <cellXfs count="180">
    <xf numFmtId="0" fontId="0" fillId="0" borderId="0" xfId="0"/>
    <xf numFmtId="43" fontId="11" fillId="0" borderId="0" xfId="26" applyFont="1" applyFill="1" applyAlignment="1">
      <alignment horizontal="center" vertical="center"/>
    </xf>
    <xf numFmtId="166" fontId="11" fillId="0" borderId="0" xfId="26" applyNumberFormat="1" applyFont="1" applyFill="1" applyAlignment="1">
      <alignment horizontal="center" vertical="center"/>
    </xf>
    <xf numFmtId="43" fontId="9" fillId="0" borderId="0" xfId="22" applyFont="1" applyFill="1" applyAlignment="1">
      <alignment horizontal="center" vertical="center"/>
    </xf>
    <xf numFmtId="166" fontId="9" fillId="0" borderId="8" xfId="22" applyNumberFormat="1" applyFont="1" applyFill="1" applyBorder="1" applyAlignment="1">
      <alignment vertical="center"/>
    </xf>
    <xf numFmtId="43" fontId="9" fillId="0" borderId="0" xfId="22" applyFont="1" applyFill="1" applyBorder="1" applyAlignment="1">
      <alignment horizontal="center" vertical="center"/>
    </xf>
    <xf numFmtId="166" fontId="9" fillId="0" borderId="2" xfId="22" applyNumberFormat="1" applyFont="1" applyFill="1" applyBorder="1" applyAlignment="1">
      <alignment vertical="center"/>
    </xf>
    <xf numFmtId="0" fontId="11" fillId="0" borderId="0" xfId="19" applyFont="1" applyAlignment="1">
      <alignment horizontal="right" vertical="center"/>
    </xf>
    <xf numFmtId="0" fontId="11" fillId="0" borderId="0" xfId="19" applyFont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9" applyFont="1" applyAlignment="1">
      <alignment vertical="center"/>
    </xf>
    <xf numFmtId="37" fontId="11" fillId="0" borderId="0" xfId="18" quotePrefix="1" applyNumberFormat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166" fontId="12" fillId="0" borderId="0" xfId="19" applyNumberFormat="1" applyFont="1" applyAlignment="1">
      <alignment horizontal="center" vertical="center"/>
    </xf>
    <xf numFmtId="166" fontId="12" fillId="0" borderId="0" xfId="19" applyNumberFormat="1" applyFont="1" applyAlignment="1">
      <alignment vertical="center"/>
    </xf>
    <xf numFmtId="166" fontId="11" fillId="0" borderId="0" xfId="19" applyNumberFormat="1" applyFont="1" applyAlignment="1">
      <alignment vertical="center"/>
    </xf>
    <xf numFmtId="166" fontId="11" fillId="0" borderId="1" xfId="19" applyNumberFormat="1" applyFont="1" applyBorder="1" applyAlignment="1">
      <alignment horizontal="center" vertical="center"/>
    </xf>
    <xf numFmtId="166" fontId="11" fillId="0" borderId="0" xfId="19" applyNumberFormat="1" applyFont="1" applyAlignment="1">
      <alignment horizontal="center" vertical="center"/>
    </xf>
    <xf numFmtId="166" fontId="11" fillId="0" borderId="8" xfId="19" applyNumberFormat="1" applyFont="1" applyBorder="1" applyAlignment="1">
      <alignment horizontal="center" vertical="center"/>
    </xf>
    <xf numFmtId="166" fontId="11" fillId="0" borderId="0" xfId="3" applyNumberFormat="1" applyFont="1" applyAlignment="1">
      <alignment horizontal="center" vertical="center"/>
    </xf>
    <xf numFmtId="166" fontId="11" fillId="0" borderId="1" xfId="3" applyNumberFormat="1" applyFont="1" applyBorder="1" applyAlignment="1">
      <alignment horizontal="center" vertical="center"/>
    </xf>
    <xf numFmtId="41" fontId="11" fillId="0" borderId="0" xfId="14" applyNumberFormat="1" applyFont="1" applyAlignment="1">
      <alignment vertical="center"/>
    </xf>
    <xf numFmtId="41" fontId="11" fillId="0" borderId="1" xfId="14" applyNumberFormat="1" applyFont="1" applyBorder="1" applyAlignment="1">
      <alignment vertical="center"/>
    </xf>
    <xf numFmtId="0" fontId="11" fillId="0" borderId="0" xfId="3" applyFont="1" applyAlignment="1">
      <alignment vertical="center"/>
    </xf>
    <xf numFmtId="41" fontId="11" fillId="0" borderId="7" xfId="14" applyNumberFormat="1" applyFont="1" applyBorder="1" applyAlignment="1">
      <alignment vertical="center"/>
    </xf>
    <xf numFmtId="0" fontId="11" fillId="0" borderId="0" xfId="14" applyFont="1" applyAlignment="1">
      <alignment vertical="center"/>
    </xf>
    <xf numFmtId="37" fontId="11" fillId="0" borderId="0" xfId="14" applyNumberFormat="1" applyFont="1" applyAlignment="1">
      <alignment vertical="center"/>
    </xf>
    <xf numFmtId="38" fontId="11" fillId="0" borderId="0" xfId="19" applyNumberFormat="1" applyFont="1" applyAlignment="1">
      <alignment horizontal="centerContinuous" vertical="center"/>
    </xf>
    <xf numFmtId="37" fontId="11" fillId="0" borderId="0" xfId="19" applyNumberFormat="1" applyFont="1" applyAlignment="1">
      <alignment horizontal="right" vertical="center"/>
    </xf>
    <xf numFmtId="0" fontId="13" fillId="0" borderId="0" xfId="0" applyFont="1"/>
    <xf numFmtId="166" fontId="11" fillId="0" borderId="1" xfId="19" applyNumberFormat="1" applyFont="1" applyBorder="1" applyAlignment="1">
      <alignment vertical="center"/>
    </xf>
    <xf numFmtId="166" fontId="11" fillId="0" borderId="0" xfId="3" applyNumberFormat="1" applyFont="1" applyAlignment="1">
      <alignment vertical="center"/>
    </xf>
    <xf numFmtId="41" fontId="11" fillId="0" borderId="0" xfId="14" applyNumberFormat="1" applyFont="1" applyAlignment="1">
      <alignment horizontal="center" vertical="center"/>
    </xf>
    <xf numFmtId="37" fontId="9" fillId="0" borderId="0" xfId="19" quotePrefix="1" applyNumberFormat="1" applyFont="1" applyAlignment="1">
      <alignment horizontal="left" vertical="center"/>
    </xf>
    <xf numFmtId="0" fontId="19" fillId="0" borderId="0" xfId="19" applyFont="1" applyAlignment="1">
      <alignment horizontal="center" vertical="center"/>
    </xf>
    <xf numFmtId="0" fontId="9" fillId="0" borderId="0" xfId="19" applyFont="1" applyAlignment="1">
      <alignment vertical="center"/>
    </xf>
    <xf numFmtId="0" fontId="9" fillId="0" borderId="0" xfId="19" applyFont="1" applyAlignment="1">
      <alignment horizontal="center" vertical="center"/>
    </xf>
    <xf numFmtId="0" fontId="9" fillId="0" borderId="0" xfId="19" applyFont="1" applyAlignment="1">
      <alignment horizontal="right" vertical="center"/>
    </xf>
    <xf numFmtId="0" fontId="18" fillId="0" borderId="0" xfId="19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19" applyFont="1" applyAlignment="1">
      <alignment horizontal="centerContinuous" vertical="center"/>
    </xf>
    <xf numFmtId="0" fontId="19" fillId="0" borderId="0" xfId="19" applyFont="1" applyAlignment="1">
      <alignment horizontal="centerContinuous" vertical="center"/>
    </xf>
    <xf numFmtId="0" fontId="20" fillId="0" borderId="0" xfId="19" applyFont="1" applyAlignment="1">
      <alignment horizontal="center" vertical="center"/>
    </xf>
    <xf numFmtId="164" fontId="9" fillId="0" borderId="1" xfId="19" quotePrefix="1" applyNumberFormat="1" applyFont="1" applyBorder="1" applyAlignment="1">
      <alignment horizontal="center" vertical="center"/>
    </xf>
    <xf numFmtId="0" fontId="22" fillId="0" borderId="0" xfId="19" applyFont="1" applyAlignment="1">
      <alignment horizontal="center" vertical="center"/>
    </xf>
    <xf numFmtId="165" fontId="9" fillId="0" borderId="0" xfId="19" applyNumberFormat="1" applyFont="1" applyAlignment="1">
      <alignment vertical="center"/>
    </xf>
    <xf numFmtId="41" fontId="9" fillId="0" borderId="0" xfId="19" applyNumberFormat="1" applyFont="1" applyAlignment="1">
      <alignment vertical="center"/>
    </xf>
    <xf numFmtId="41" fontId="9" fillId="0" borderId="0" xfId="20" applyNumberFormat="1" applyFont="1" applyAlignment="1">
      <alignment vertical="center"/>
    </xf>
    <xf numFmtId="41" fontId="9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horizontal="right" vertical="center"/>
    </xf>
    <xf numFmtId="41" fontId="9" fillId="0" borderId="0" xfId="19" applyNumberFormat="1" applyFont="1" applyAlignment="1">
      <alignment horizontal="right" vertical="center"/>
    </xf>
    <xf numFmtId="41" fontId="9" fillId="0" borderId="0" xfId="20" applyNumberFormat="1" applyFont="1" applyAlignment="1">
      <alignment horizontal="right" vertical="center"/>
    </xf>
    <xf numFmtId="41" fontId="9" fillId="0" borderId="0" xfId="0" applyNumberFormat="1" applyFont="1" applyAlignment="1">
      <alignment vertical="center"/>
    </xf>
    <xf numFmtId="41" fontId="9" fillId="0" borderId="1" xfId="20" applyNumberFormat="1" applyFont="1" applyBorder="1" applyAlignment="1">
      <alignment vertical="center"/>
    </xf>
    <xf numFmtId="41" fontId="9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1" fontId="9" fillId="0" borderId="1" xfId="0" applyNumberFormat="1" applyFont="1" applyBorder="1" applyAlignment="1">
      <alignment horizontal="right" vertical="center"/>
    </xf>
    <xf numFmtId="41" fontId="9" fillId="0" borderId="2" xfId="20" applyNumberFormat="1" applyFont="1" applyBorder="1" applyAlignment="1">
      <alignment horizontal="right" vertical="center"/>
    </xf>
    <xf numFmtId="37" fontId="9" fillId="0" borderId="0" xfId="18" quotePrefix="1" applyNumberFormat="1" applyFont="1" applyAlignment="1">
      <alignment horizontal="left" vertical="center"/>
    </xf>
    <xf numFmtId="165" fontId="9" fillId="0" borderId="0" xfId="19" applyNumberFormat="1" applyFont="1" applyAlignment="1">
      <alignment horizontal="center" vertical="center"/>
    </xf>
    <xf numFmtId="3" fontId="19" fillId="0" borderId="0" xfId="19" applyNumberFormat="1" applyFont="1" applyAlignment="1">
      <alignment horizontal="center" vertical="center"/>
    </xf>
    <xf numFmtId="0" fontId="9" fillId="0" borderId="0" xfId="18" applyFont="1" applyAlignment="1">
      <alignment vertical="center"/>
    </xf>
    <xf numFmtId="41" fontId="9" fillId="0" borderId="0" xfId="2" applyNumberFormat="1" applyFont="1" applyAlignment="1">
      <alignment vertical="center"/>
    </xf>
    <xf numFmtId="165" fontId="9" fillId="0" borderId="0" xfId="20" applyNumberFormat="1" applyFont="1" applyAlignment="1">
      <alignment vertical="center"/>
    </xf>
    <xf numFmtId="41" fontId="9" fillId="0" borderId="2" xfId="20" applyNumberFormat="1" applyFont="1" applyBorder="1" applyAlignment="1">
      <alignment vertical="center"/>
    </xf>
    <xf numFmtId="41" fontId="9" fillId="0" borderId="1" xfId="20" applyNumberFormat="1" applyFont="1" applyBorder="1" applyAlignment="1">
      <alignment horizontal="right" vertical="center"/>
    </xf>
    <xf numFmtId="0" fontId="18" fillId="0" borderId="0" xfId="19" applyFont="1" applyAlignment="1">
      <alignment horizontal="left" vertical="center"/>
    </xf>
    <xf numFmtId="0" fontId="9" fillId="0" borderId="0" xfId="19" applyFont="1" applyAlignment="1">
      <alignment horizontal="left" vertical="center"/>
    </xf>
    <xf numFmtId="41" fontId="9" fillId="0" borderId="7" xfId="20" applyNumberFormat="1" applyFont="1" applyBorder="1" applyAlignment="1">
      <alignment vertical="center"/>
    </xf>
    <xf numFmtId="0" fontId="11" fillId="0" borderId="0" xfId="2" applyFont="1" applyAlignment="1">
      <alignment vertical="center"/>
    </xf>
    <xf numFmtId="0" fontId="13" fillId="0" borderId="0" xfId="0" applyFont="1" applyAlignment="1">
      <alignment vertical="center"/>
    </xf>
    <xf numFmtId="166" fontId="11" fillId="0" borderId="8" xfId="19" applyNumberFormat="1" applyFont="1" applyBorder="1" applyAlignment="1">
      <alignment vertical="center"/>
    </xf>
    <xf numFmtId="166" fontId="11" fillId="0" borderId="0" xfId="27" applyNumberFormat="1" applyFont="1" applyAlignment="1">
      <alignment horizontal="center" vertical="center"/>
    </xf>
    <xf numFmtId="166" fontId="11" fillId="0" borderId="1" xfId="27" applyNumberFormat="1" applyFont="1" applyBorder="1" applyAlignment="1">
      <alignment horizontal="center" vertical="center"/>
    </xf>
    <xf numFmtId="41" fontId="11" fillId="0" borderId="0" xfId="14" applyNumberFormat="1" applyFont="1" applyAlignment="1">
      <alignment horizontal="right" vertical="center"/>
    </xf>
    <xf numFmtId="41" fontId="11" fillId="0" borderId="1" xfId="14" applyNumberFormat="1" applyFont="1" applyBorder="1" applyAlignment="1">
      <alignment horizontal="center" vertical="center"/>
    </xf>
    <xf numFmtId="0" fontId="11" fillId="0" borderId="0" xfId="14" applyFont="1" applyAlignment="1">
      <alignment horizontal="center" vertical="center"/>
    </xf>
    <xf numFmtId="37" fontId="11" fillId="0" borderId="0" xfId="14" applyNumberFormat="1" applyFont="1" applyAlignment="1">
      <alignment horizontal="center" vertical="center"/>
    </xf>
    <xf numFmtId="41" fontId="11" fillId="0" borderId="0" xfId="20" applyNumberFormat="1" applyFont="1" applyAlignment="1">
      <alignment vertical="center"/>
    </xf>
    <xf numFmtId="41" fontId="11" fillId="0" borderId="0" xfId="19" applyNumberFormat="1" applyFont="1" applyAlignment="1">
      <alignment vertical="center"/>
    </xf>
    <xf numFmtId="37" fontId="11" fillId="0" borderId="0" xfId="19" quotePrefix="1" applyNumberFormat="1" applyFont="1" applyAlignment="1">
      <alignment horizontal="left" vertical="center"/>
    </xf>
    <xf numFmtId="0" fontId="15" fillId="0" borderId="0" xfId="19" applyFont="1" applyAlignment="1">
      <alignment horizontal="center" vertical="center"/>
    </xf>
    <xf numFmtId="165" fontId="11" fillId="0" borderId="0" xfId="19" applyNumberFormat="1" applyFont="1" applyAlignment="1">
      <alignment vertical="center"/>
    </xf>
    <xf numFmtId="0" fontId="11" fillId="0" borderId="0" xfId="19" applyFont="1" applyAlignment="1">
      <alignment horizontal="center" vertical="center"/>
    </xf>
    <xf numFmtId="0" fontId="11" fillId="0" borderId="0" xfId="19" applyFont="1" applyAlignment="1">
      <alignment horizontal="centerContinuous" vertical="center"/>
    </xf>
    <xf numFmtId="0" fontId="15" fillId="0" borderId="0" xfId="19" applyFont="1" applyAlignment="1">
      <alignment horizontal="centerContinuous" vertical="center"/>
    </xf>
    <xf numFmtId="0" fontId="11" fillId="0" borderId="1" xfId="19" applyFont="1" applyBorder="1" applyAlignment="1">
      <alignment horizontal="center" vertical="center"/>
    </xf>
    <xf numFmtId="0" fontId="16" fillId="0" borderId="0" xfId="19" applyFont="1" applyAlignment="1">
      <alignment horizontal="center" vertical="center"/>
    </xf>
    <xf numFmtId="164" fontId="11" fillId="0" borderId="1" xfId="19" quotePrefix="1" applyNumberFormat="1" applyFont="1" applyBorder="1" applyAlignment="1">
      <alignment horizontal="center" vertical="center"/>
    </xf>
    <xf numFmtId="0" fontId="15" fillId="0" borderId="0" xfId="20" applyFont="1" applyAlignment="1">
      <alignment horizontal="center" vertical="center"/>
    </xf>
    <xf numFmtId="165" fontId="11" fillId="0" borderId="0" xfId="20" applyNumberFormat="1" applyFont="1" applyAlignment="1">
      <alignment horizontal="center" vertical="center"/>
    </xf>
    <xf numFmtId="41" fontId="15" fillId="0" borderId="0" xfId="20" applyNumberFormat="1" applyFont="1" applyAlignment="1">
      <alignment horizontal="center" vertical="center"/>
    </xf>
    <xf numFmtId="41" fontId="11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41" fontId="11" fillId="0" borderId="2" xfId="20" applyNumberFormat="1" applyFont="1" applyBorder="1" applyAlignment="1">
      <alignment vertical="center"/>
    </xf>
    <xf numFmtId="41" fontId="11" fillId="0" borderId="2" xfId="20" applyNumberFormat="1" applyFont="1" applyBorder="1" applyAlignment="1">
      <alignment horizontal="right" vertical="center"/>
    </xf>
    <xf numFmtId="41" fontId="11" fillId="0" borderId="0" xfId="20" applyNumberFormat="1" applyFont="1" applyAlignment="1">
      <alignment horizontal="right" vertical="center"/>
    </xf>
    <xf numFmtId="41" fontId="11" fillId="0" borderId="1" xfId="20" applyNumberFormat="1" applyFont="1" applyBorder="1" applyAlignment="1">
      <alignment horizontal="right" vertical="center"/>
    </xf>
    <xf numFmtId="41" fontId="11" fillId="0" borderId="7" xfId="20" applyNumberFormat="1" applyFont="1" applyBorder="1" applyAlignment="1">
      <alignment vertical="center"/>
    </xf>
    <xf numFmtId="41" fontId="15" fillId="0" borderId="0" xfId="19" applyNumberFormat="1" applyFont="1" applyAlignment="1">
      <alignment horizontal="center" vertical="center"/>
    </xf>
    <xf numFmtId="0" fontId="12" fillId="0" borderId="0" xfId="0" applyFont="1"/>
    <xf numFmtId="166" fontId="11" fillId="0" borderId="0" xfId="0" applyNumberFormat="1" applyFont="1"/>
    <xf numFmtId="0" fontId="15" fillId="0" borderId="0" xfId="0" applyFont="1" applyAlignment="1">
      <alignment horizontal="center"/>
    </xf>
    <xf numFmtId="166" fontId="11" fillId="0" borderId="0" xfId="0" applyNumberFormat="1" applyFont="1" applyAlignment="1">
      <alignment horizontal="right"/>
    </xf>
    <xf numFmtId="0" fontId="11" fillId="0" borderId="0" xfId="0" applyFont="1"/>
    <xf numFmtId="166" fontId="11" fillId="0" borderId="3" xfId="0" applyNumberFormat="1" applyFont="1" applyBorder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41" fontId="11" fillId="0" borderId="7" xfId="20" applyNumberFormat="1" applyFont="1" applyBorder="1" applyAlignment="1">
      <alignment horizontal="right" vertical="center"/>
    </xf>
    <xf numFmtId="165" fontId="11" fillId="0" borderId="0" xfId="20" applyNumberFormat="1" applyFont="1" applyAlignment="1">
      <alignment vertical="center"/>
    </xf>
    <xf numFmtId="165" fontId="11" fillId="0" borderId="0" xfId="19" applyNumberFormat="1" applyFont="1" applyAlignment="1">
      <alignment horizontal="center" vertical="center"/>
    </xf>
    <xf numFmtId="0" fontId="11" fillId="0" borderId="0" xfId="20" applyFont="1" applyAlignment="1">
      <alignment vertical="center"/>
    </xf>
    <xf numFmtId="0" fontId="15" fillId="0" borderId="0" xfId="15" applyFont="1" applyAlignment="1">
      <alignment horizontal="center" vertical="center"/>
    </xf>
    <xf numFmtId="168" fontId="11" fillId="0" borderId="3" xfId="15" applyNumberFormat="1" applyFont="1" applyBorder="1" applyAlignment="1">
      <alignment vertical="center"/>
    </xf>
    <xf numFmtId="168" fontId="15" fillId="0" borderId="0" xfId="15" applyNumberFormat="1" applyFont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168" fontId="11" fillId="0" borderId="0" xfId="15" applyNumberFormat="1" applyFont="1" applyAlignment="1">
      <alignment vertical="center"/>
    </xf>
    <xf numFmtId="164" fontId="11" fillId="0" borderId="2" xfId="19" quotePrefix="1" applyNumberFormat="1" applyFont="1" applyBorder="1" applyAlignment="1">
      <alignment horizontal="center" vertical="center"/>
    </xf>
    <xf numFmtId="164" fontId="11" fillId="0" borderId="0" xfId="19" quotePrefix="1" applyNumberFormat="1" applyFont="1" applyAlignment="1">
      <alignment horizontal="center" vertical="center"/>
    </xf>
    <xf numFmtId="41" fontId="11" fillId="0" borderId="1" xfId="2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41" fontId="15" fillId="0" borderId="0" xfId="0" applyNumberFormat="1" applyFont="1" applyAlignment="1">
      <alignment horizontal="center" vertical="center"/>
    </xf>
    <xf numFmtId="41" fontId="11" fillId="0" borderId="1" xfId="0" applyNumberFormat="1" applyFont="1" applyBorder="1" applyAlignment="1">
      <alignment vertical="center"/>
    </xf>
    <xf numFmtId="41" fontId="11" fillId="0" borderId="2" xfId="0" applyNumberFormat="1" applyFont="1" applyBorder="1" applyAlignment="1">
      <alignment vertical="center"/>
    </xf>
    <xf numFmtId="49" fontId="17" fillId="0" borderId="0" xfId="0" applyNumberFormat="1" applyFont="1" applyAlignment="1">
      <alignment vertical="center"/>
    </xf>
    <xf numFmtId="169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horizontal="center" vertical="center"/>
    </xf>
    <xf numFmtId="41" fontId="11" fillId="0" borderId="3" xfId="0" applyNumberFormat="1" applyFont="1" applyBorder="1" applyAlignment="1">
      <alignment vertical="center"/>
    </xf>
    <xf numFmtId="166" fontId="11" fillId="0" borderId="0" xfId="0" applyNumberFormat="1" applyFont="1" applyAlignment="1">
      <alignment vertical="center"/>
    </xf>
    <xf numFmtId="41" fontId="11" fillId="0" borderId="0" xfId="19" applyNumberFormat="1" applyFont="1" applyAlignment="1">
      <alignment horizontal="center" vertical="center"/>
    </xf>
    <xf numFmtId="41" fontId="11" fillId="0" borderId="3" xfId="19" applyNumberFormat="1" applyFont="1" applyBorder="1" applyAlignment="1">
      <alignment vertical="center"/>
    </xf>
    <xf numFmtId="41" fontId="11" fillId="0" borderId="7" xfId="19" applyNumberFormat="1" applyFont="1" applyBorder="1" applyAlignment="1">
      <alignment horizontal="center" vertical="center"/>
    </xf>
    <xf numFmtId="0" fontId="18" fillId="0" borderId="0" xfId="18" applyFont="1" applyAlignment="1">
      <alignment vertical="center"/>
    </xf>
    <xf numFmtId="0" fontId="9" fillId="0" borderId="0" xfId="18" applyFont="1" applyAlignment="1">
      <alignment horizontal="centerContinuous" vertical="center"/>
    </xf>
    <xf numFmtId="0" fontId="9" fillId="0" borderId="0" xfId="18" applyFont="1" applyAlignment="1">
      <alignment horizontal="right" vertical="center"/>
    </xf>
    <xf numFmtId="0" fontId="18" fillId="0" borderId="0" xfId="18" applyFont="1" applyAlignment="1">
      <alignment horizontal="centerContinuous" vertical="center"/>
    </xf>
    <xf numFmtId="164" fontId="20" fillId="0" borderId="0" xfId="18" quotePrefix="1" applyNumberFormat="1" applyFont="1" applyAlignment="1">
      <alignment horizontal="center" vertical="center"/>
    </xf>
    <xf numFmtId="0" fontId="20" fillId="0" borderId="0" xfId="18" applyFont="1" applyAlignment="1">
      <alignment horizontal="center" vertical="center"/>
    </xf>
    <xf numFmtId="0" fontId="9" fillId="0" borderId="1" xfId="18" applyFont="1" applyBorder="1" applyAlignment="1">
      <alignment horizontal="center" vertical="center"/>
    </xf>
    <xf numFmtId="164" fontId="9" fillId="0" borderId="1" xfId="18" quotePrefix="1" applyNumberFormat="1" applyFont="1" applyBorder="1" applyAlignment="1">
      <alignment horizontal="center" vertical="center"/>
    </xf>
    <xf numFmtId="164" fontId="9" fillId="0" borderId="0" xfId="18" quotePrefix="1" applyNumberFormat="1" applyFont="1" applyAlignment="1">
      <alignment horizontal="center" vertical="center"/>
    </xf>
    <xf numFmtId="0" fontId="9" fillId="0" borderId="0" xfId="18" applyFont="1" applyAlignment="1">
      <alignment horizontal="center" vertical="center"/>
    </xf>
    <xf numFmtId="164" fontId="9" fillId="0" borderId="0" xfId="18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41" fontId="21" fillId="0" borderId="0" xfId="0" applyNumberFormat="1" applyFont="1" applyAlignment="1">
      <alignment horizontal="center" vertical="center"/>
    </xf>
    <xf numFmtId="165" fontId="9" fillId="0" borderId="2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165" fontId="9" fillId="0" borderId="3" xfId="0" applyNumberFormat="1" applyFont="1" applyBorder="1" applyAlignment="1">
      <alignment vertical="center"/>
    </xf>
    <xf numFmtId="0" fontId="18" fillId="0" borderId="0" xfId="18" applyFont="1" applyAlignment="1">
      <alignment horizontal="left" vertical="center"/>
    </xf>
    <xf numFmtId="165" fontId="9" fillId="0" borderId="1" xfId="0" applyNumberFormat="1" applyFont="1" applyBorder="1" applyAlignment="1">
      <alignment vertical="center"/>
    </xf>
    <xf numFmtId="38" fontId="9" fillId="0" borderId="0" xfId="0" applyNumberFormat="1" applyFont="1" applyAlignment="1">
      <alignment vertical="center"/>
    </xf>
    <xf numFmtId="165" fontId="9" fillId="0" borderId="8" xfId="0" applyNumberFormat="1" applyFont="1" applyBorder="1" applyAlignment="1">
      <alignment vertical="center"/>
    </xf>
    <xf numFmtId="165" fontId="9" fillId="0" borderId="0" xfId="18" applyNumberFormat="1" applyFont="1" applyAlignment="1">
      <alignment vertical="center"/>
    </xf>
    <xf numFmtId="0" fontId="9" fillId="0" borderId="4" xfId="18" applyFont="1" applyBorder="1" applyAlignment="1">
      <alignment vertical="center"/>
    </xf>
    <xf numFmtId="37" fontId="9" fillId="0" borderId="4" xfId="18" quotePrefix="1" applyNumberFormat="1" applyFont="1" applyBorder="1" applyAlignment="1">
      <alignment horizontal="left" vertical="center"/>
    </xf>
    <xf numFmtId="166" fontId="18" fillId="0" borderId="1" xfId="18" applyNumberFormat="1" applyFont="1" applyBorder="1" applyAlignment="1">
      <alignment horizontal="center" vertical="center"/>
    </xf>
    <xf numFmtId="0" fontId="12" fillId="0" borderId="0" xfId="19" applyFont="1" applyAlignment="1">
      <alignment vertical="center"/>
    </xf>
    <xf numFmtId="0" fontId="12" fillId="0" borderId="0" xfId="1" applyFont="1" applyAlignment="1">
      <alignment vertical="center"/>
    </xf>
    <xf numFmtId="0" fontId="12" fillId="0" borderId="1" xfId="19" applyFont="1" applyBorder="1" applyAlignment="1">
      <alignment horizontal="center" vertical="center"/>
    </xf>
    <xf numFmtId="166" fontId="12" fillId="0" borderId="1" xfId="19" applyNumberFormat="1" applyFont="1" applyBorder="1" applyAlignment="1">
      <alignment horizontal="center" vertical="center"/>
    </xf>
    <xf numFmtId="166" fontId="11" fillId="0" borderId="1" xfId="19" applyNumberFormat="1" applyFont="1" applyBorder="1" applyAlignment="1">
      <alignment horizontal="center" vertical="center"/>
    </xf>
    <xf numFmtId="166" fontId="11" fillId="0" borderId="2" xfId="19" applyNumberFormat="1" applyFont="1" applyBorder="1" applyAlignment="1">
      <alignment horizontal="center" vertical="center"/>
    </xf>
    <xf numFmtId="166" fontId="11" fillId="0" borderId="0" xfId="3" applyNumberFormat="1" applyFont="1" applyAlignment="1">
      <alignment horizontal="center" vertical="center"/>
    </xf>
    <xf numFmtId="166" fontId="11" fillId="0" borderId="0" xfId="19" applyNumberFormat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8" fillId="0" borderId="0" xfId="19" applyFont="1" applyAlignment="1">
      <alignment vertical="center"/>
    </xf>
    <xf numFmtId="0" fontId="18" fillId="0" borderId="1" xfId="19" applyFont="1" applyBorder="1" applyAlignment="1">
      <alignment horizontal="center" vertical="center"/>
    </xf>
  </cellXfs>
  <cellStyles count="29">
    <cellStyle name="Comma" xfId="26" builtinId="3"/>
    <cellStyle name="Comma 2" xfId="4" xr:uid="{00000000-0005-0000-0000-000000000000}"/>
    <cellStyle name="Comma 3" xfId="22" xr:uid="{00000000-0005-0000-0000-000001000000}"/>
    <cellStyle name="comma zerodec" xfId="5" xr:uid="{00000000-0005-0000-0000-000002000000}"/>
    <cellStyle name="Currency1" xfId="6" xr:uid="{00000000-0005-0000-0000-000003000000}"/>
    <cellStyle name="Dollar (zero dec)" xfId="7" xr:uid="{00000000-0005-0000-0000-000004000000}"/>
    <cellStyle name="Grey" xfId="8" xr:uid="{00000000-0005-0000-0000-000005000000}"/>
    <cellStyle name="Input [yellow]" xfId="9" xr:uid="{00000000-0005-0000-0000-000006000000}"/>
    <cellStyle name="no dec" xfId="10" xr:uid="{00000000-0005-0000-0000-000007000000}"/>
    <cellStyle name="Normal" xfId="0" builtinId="0"/>
    <cellStyle name="Normal - Style1" xfId="11" xr:uid="{00000000-0005-0000-0000-000009000000}"/>
    <cellStyle name="Normal 14" xfId="12" xr:uid="{00000000-0005-0000-0000-00000A000000}"/>
    <cellStyle name="Normal 14 2" xfId="20" xr:uid="{00000000-0005-0000-0000-00000B000000}"/>
    <cellStyle name="Normal 15" xfId="28" xr:uid="{795FE1C9-4C82-45CF-B992-39824A887006}"/>
    <cellStyle name="Normal 2" xfId="2" xr:uid="{00000000-0005-0000-0000-00000C000000}"/>
    <cellStyle name="Normal 2 2" xfId="3" xr:uid="{00000000-0005-0000-0000-00000D000000}"/>
    <cellStyle name="Normal 3" xfId="13" xr:uid="{00000000-0005-0000-0000-00000E000000}"/>
    <cellStyle name="Normal 3 2" xfId="19" xr:uid="{00000000-0005-0000-0000-00000F000000}"/>
    <cellStyle name="Normal 4" xfId="18" xr:uid="{00000000-0005-0000-0000-000010000000}"/>
    <cellStyle name="Normal 5" xfId="21" xr:uid="{00000000-0005-0000-0000-000011000000}"/>
    <cellStyle name="Normal 6" xfId="24" xr:uid="{00000000-0005-0000-0000-000012000000}"/>
    <cellStyle name="Normal 7" xfId="23" xr:uid="{00000000-0005-0000-0000-000013000000}"/>
    <cellStyle name="Normal 8" xfId="25" xr:uid="{00000000-0005-0000-0000-000014000000}"/>
    <cellStyle name="Normal 9" xfId="27" xr:uid="{1FF78EEA-53EA-4E99-82D6-09E2B803889C}"/>
    <cellStyle name="Normal_CEE - C169" xfId="1" xr:uid="{00000000-0005-0000-0000-000015000000}"/>
    <cellStyle name="Normal_CET - N096" xfId="14" xr:uid="{00000000-0005-0000-0000-000016000000}"/>
    <cellStyle name="Normal_Template-Bs&amp;plt" xfId="15" xr:uid="{00000000-0005-0000-0000-000017000000}"/>
    <cellStyle name="Percent [2]" xfId="16" xr:uid="{00000000-0005-0000-0000-000018000000}"/>
    <cellStyle name="Quantity" xfId="17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showGridLines="0" view="pageBreakPreview" topLeftCell="A37" zoomScaleNormal="80" zoomScaleSheetLayoutView="100" workbookViewId="0">
      <selection activeCell="A53" sqref="A53"/>
    </sheetView>
  </sheetViews>
  <sheetFormatPr defaultColWidth="14.42578125" defaultRowHeight="21" customHeight="1"/>
  <cols>
    <col min="1" max="1" width="44.7109375" style="63" customWidth="1"/>
    <col min="2" max="2" width="7.42578125" style="63" customWidth="1"/>
    <col min="3" max="3" width="1.42578125" style="147" customWidth="1"/>
    <col min="4" max="4" width="16.7109375" style="63" customWidth="1"/>
    <col min="5" max="5" width="1.42578125" style="147" customWidth="1"/>
    <col min="6" max="6" width="16.7109375" style="147" customWidth="1"/>
    <col min="7" max="7" width="1.85546875" style="147" customWidth="1"/>
    <col min="8" max="8" width="16.7109375" style="63" customWidth="1"/>
    <col min="9" max="9" width="1.85546875" style="63" customWidth="1"/>
    <col min="10" max="10" width="16.7109375" style="147" customWidth="1"/>
    <col min="11" max="11" width="1.42578125" style="147" customWidth="1"/>
    <col min="12" max="12" width="2" style="63" customWidth="1"/>
    <col min="13" max="16384" width="14.42578125" style="63"/>
  </cols>
  <sheetData>
    <row r="1" spans="1:11" ht="21" customHeight="1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21" customHeight="1">
      <c r="A2" s="138" t="s">
        <v>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1" ht="21" customHeight="1">
      <c r="A3" s="138" t="s">
        <v>219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</row>
    <row r="4" spans="1:11" ht="21" customHeight="1">
      <c r="A4" s="139"/>
      <c r="B4" s="139"/>
      <c r="C4" s="139"/>
      <c r="D4" s="139"/>
      <c r="E4" s="139"/>
      <c r="F4" s="139"/>
      <c r="G4" s="139"/>
      <c r="H4" s="139"/>
      <c r="I4" s="139"/>
      <c r="J4" s="140" t="s">
        <v>2</v>
      </c>
      <c r="K4" s="139"/>
    </row>
    <row r="5" spans="1:11" s="138" customFormat="1" ht="21" customHeight="1">
      <c r="A5" s="141"/>
      <c r="B5" s="141"/>
      <c r="C5" s="141"/>
      <c r="D5" s="168" t="s">
        <v>3</v>
      </c>
      <c r="E5" s="168"/>
      <c r="F5" s="168"/>
      <c r="G5" s="142"/>
      <c r="H5" s="168" t="s">
        <v>4</v>
      </c>
      <c r="I5" s="168"/>
      <c r="J5" s="168"/>
      <c r="K5" s="143"/>
    </row>
    <row r="6" spans="1:11" ht="21" customHeight="1">
      <c r="B6" s="144" t="s">
        <v>5</v>
      </c>
      <c r="C6" s="143"/>
      <c r="D6" s="145" t="s">
        <v>220</v>
      </c>
      <c r="E6" s="143"/>
      <c r="F6" s="145" t="s">
        <v>221</v>
      </c>
      <c r="G6" s="142"/>
      <c r="H6" s="145" t="s">
        <v>220</v>
      </c>
      <c r="I6" s="143"/>
      <c r="J6" s="145" t="s">
        <v>221</v>
      </c>
      <c r="K6" s="143"/>
    </row>
    <row r="7" spans="1:11" ht="21" customHeight="1">
      <c r="B7" s="143"/>
      <c r="C7" s="143"/>
      <c r="D7" s="146" t="s">
        <v>89</v>
      </c>
      <c r="F7" s="146" t="s">
        <v>6</v>
      </c>
      <c r="G7" s="146"/>
      <c r="H7" s="146" t="s">
        <v>89</v>
      </c>
      <c r="I7" s="146"/>
      <c r="J7" s="146" t="s">
        <v>6</v>
      </c>
      <c r="K7" s="143"/>
    </row>
    <row r="8" spans="1:11" ht="21" customHeight="1">
      <c r="B8" s="143"/>
      <c r="C8" s="143"/>
      <c r="D8" s="148" t="s">
        <v>7</v>
      </c>
      <c r="F8" s="148"/>
      <c r="G8" s="148"/>
      <c r="H8" s="148" t="s">
        <v>7</v>
      </c>
      <c r="I8" s="148"/>
      <c r="J8" s="148"/>
      <c r="K8" s="143"/>
    </row>
    <row r="9" spans="1:11" s="57" customFormat="1" ht="21" customHeight="1">
      <c r="A9" s="149" t="s">
        <v>8</v>
      </c>
      <c r="B9" s="150"/>
      <c r="C9" s="56"/>
      <c r="E9" s="56"/>
      <c r="F9" s="56"/>
      <c r="G9" s="56"/>
      <c r="H9" s="151"/>
      <c r="I9" s="152"/>
      <c r="J9" s="152"/>
    </row>
    <row r="10" spans="1:11" s="57" customFormat="1" ht="21" customHeight="1">
      <c r="A10" s="153" t="s">
        <v>9</v>
      </c>
      <c r="B10" s="150"/>
      <c r="C10" s="56"/>
      <c r="E10" s="56"/>
      <c r="F10" s="56"/>
      <c r="G10" s="56"/>
      <c r="I10" s="56"/>
      <c r="J10" s="56"/>
    </row>
    <row r="11" spans="1:11" s="57" customFormat="1" ht="21" customHeight="1">
      <c r="A11" s="57" t="s">
        <v>10</v>
      </c>
      <c r="B11" s="150"/>
      <c r="C11" s="154"/>
      <c r="D11" s="53">
        <v>1053564</v>
      </c>
      <c r="E11" s="49"/>
      <c r="F11" s="53">
        <v>1227309</v>
      </c>
      <c r="G11" s="49"/>
      <c r="H11" s="53">
        <v>559679</v>
      </c>
      <c r="I11" s="49"/>
      <c r="J11" s="53">
        <v>809525</v>
      </c>
      <c r="K11" s="155"/>
    </row>
    <row r="12" spans="1:11" s="57" customFormat="1" ht="21" customHeight="1">
      <c r="A12" s="57" t="s">
        <v>224</v>
      </c>
      <c r="B12" s="150" t="s">
        <v>222</v>
      </c>
      <c r="C12" s="154"/>
      <c r="D12" s="49">
        <v>4101538</v>
      </c>
      <c r="E12" s="49"/>
      <c r="F12" s="49">
        <v>4623663</v>
      </c>
      <c r="G12" s="49"/>
      <c r="H12" s="49">
        <v>2833784</v>
      </c>
      <c r="I12" s="49"/>
      <c r="J12" s="49">
        <v>3219522</v>
      </c>
      <c r="K12" s="155"/>
    </row>
    <row r="13" spans="1:11" s="57" customFormat="1" ht="21" customHeight="1">
      <c r="A13" s="57" t="s">
        <v>185</v>
      </c>
      <c r="B13" s="150"/>
      <c r="C13" s="154"/>
      <c r="K13" s="155"/>
    </row>
    <row r="14" spans="1:11" s="57" customFormat="1" ht="21" customHeight="1">
      <c r="A14" s="57" t="s">
        <v>186</v>
      </c>
      <c r="B14" s="150">
        <v>3</v>
      </c>
      <c r="C14" s="154"/>
      <c r="D14" s="49">
        <v>0</v>
      </c>
      <c r="E14" s="49"/>
      <c r="F14" s="49">
        <v>0</v>
      </c>
      <c r="G14" s="49"/>
      <c r="H14" s="49">
        <v>54861</v>
      </c>
      <c r="I14" s="49"/>
      <c r="J14" s="49">
        <v>53184</v>
      </c>
      <c r="K14" s="155"/>
    </row>
    <row r="15" spans="1:11" s="57" customFormat="1" ht="21" customHeight="1">
      <c r="A15" s="57" t="s">
        <v>11</v>
      </c>
      <c r="B15" s="150">
        <v>5</v>
      </c>
      <c r="C15" s="154"/>
      <c r="D15" s="49">
        <v>4351290</v>
      </c>
      <c r="E15" s="49"/>
      <c r="F15" s="49">
        <v>4282789</v>
      </c>
      <c r="G15" s="49"/>
      <c r="H15" s="49">
        <v>2832279</v>
      </c>
      <c r="I15" s="49"/>
      <c r="J15" s="49">
        <v>2761065</v>
      </c>
      <c r="K15" s="155"/>
    </row>
    <row r="16" spans="1:11" s="57" customFormat="1" ht="21" customHeight="1">
      <c r="A16" s="57" t="s">
        <v>177</v>
      </c>
      <c r="C16" s="56"/>
    </row>
    <row r="17" spans="1:11" s="57" customFormat="1" ht="21" customHeight="1">
      <c r="A17" s="57" t="s">
        <v>12</v>
      </c>
      <c r="B17" s="150"/>
      <c r="C17" s="154"/>
      <c r="D17" s="53">
        <v>4590</v>
      </c>
      <c r="E17" s="49"/>
      <c r="F17" s="53">
        <v>15327</v>
      </c>
      <c r="G17" s="49"/>
      <c r="H17" s="53">
        <v>2004</v>
      </c>
      <c r="I17" s="49"/>
      <c r="J17" s="53">
        <v>12686</v>
      </c>
      <c r="K17" s="155"/>
    </row>
    <row r="18" spans="1:11" s="57" customFormat="1" ht="21" customHeight="1">
      <c r="A18" s="57" t="s">
        <v>119</v>
      </c>
      <c r="B18" s="150">
        <v>6</v>
      </c>
      <c r="C18" s="154"/>
      <c r="D18" s="53">
        <v>93352</v>
      </c>
      <c r="E18" s="49"/>
      <c r="F18" s="53">
        <v>94003</v>
      </c>
      <c r="G18" s="49"/>
      <c r="H18" s="53">
        <v>93352</v>
      </c>
      <c r="I18" s="49"/>
      <c r="J18" s="53">
        <v>94003</v>
      </c>
      <c r="K18" s="155"/>
    </row>
    <row r="19" spans="1:11" s="57" customFormat="1" ht="21" customHeight="1">
      <c r="A19" s="57" t="s">
        <v>131</v>
      </c>
      <c r="B19" s="150"/>
      <c r="C19" s="154"/>
      <c r="D19" s="53">
        <v>1252</v>
      </c>
      <c r="E19" s="49"/>
      <c r="F19" s="53">
        <v>21572</v>
      </c>
      <c r="G19" s="49"/>
      <c r="H19" s="53">
        <v>0</v>
      </c>
      <c r="I19" s="49"/>
      <c r="J19" s="53">
        <v>13063</v>
      </c>
      <c r="K19" s="155"/>
    </row>
    <row r="20" spans="1:11" s="57" customFormat="1" ht="21" customHeight="1">
      <c r="A20" s="57" t="s">
        <v>13</v>
      </c>
      <c r="B20" s="150"/>
      <c r="C20" s="154"/>
      <c r="D20" s="53">
        <v>147033</v>
      </c>
      <c r="E20" s="49"/>
      <c r="F20" s="53">
        <v>138789</v>
      </c>
      <c r="G20" s="49"/>
      <c r="H20" s="53">
        <v>51569</v>
      </c>
      <c r="I20" s="49"/>
      <c r="J20" s="53">
        <v>54113</v>
      </c>
      <c r="K20" s="155"/>
    </row>
    <row r="21" spans="1:11" s="57" customFormat="1" ht="21" customHeight="1">
      <c r="A21" s="153" t="s">
        <v>14</v>
      </c>
      <c r="B21" s="150"/>
      <c r="C21" s="154"/>
      <c r="D21" s="156">
        <f>SUM(D11:D20)</f>
        <v>9752619</v>
      </c>
      <c r="E21" s="154"/>
      <c r="F21" s="156">
        <f>SUM(F11:F20)</f>
        <v>10403452</v>
      </c>
      <c r="G21" s="154"/>
      <c r="H21" s="156">
        <f>SUM(H11:H20)</f>
        <v>6427528</v>
      </c>
      <c r="I21" s="154"/>
      <c r="J21" s="156">
        <f>SUM(J11:J20)</f>
        <v>7017161</v>
      </c>
    </row>
    <row r="22" spans="1:11" s="57" customFormat="1" ht="21" customHeight="1">
      <c r="A22" s="153" t="s">
        <v>15</v>
      </c>
      <c r="B22" s="150"/>
      <c r="C22" s="154"/>
      <c r="D22" s="157"/>
      <c r="E22" s="154"/>
      <c r="F22" s="157"/>
      <c r="G22" s="154"/>
      <c r="H22" s="157"/>
      <c r="I22" s="154"/>
      <c r="J22" s="157"/>
    </row>
    <row r="23" spans="1:11" s="57" customFormat="1" ht="21" customHeight="1">
      <c r="A23" s="57" t="s">
        <v>209</v>
      </c>
      <c r="B23" s="150"/>
      <c r="C23" s="154"/>
      <c r="D23" s="49">
        <v>0</v>
      </c>
      <c r="E23" s="154"/>
      <c r="F23" s="49">
        <v>0</v>
      </c>
      <c r="G23" s="154"/>
      <c r="H23" s="49">
        <v>0</v>
      </c>
      <c r="I23" s="154"/>
      <c r="J23" s="49">
        <v>0</v>
      </c>
      <c r="K23" s="155"/>
    </row>
    <row r="24" spans="1:11" s="57" customFormat="1" ht="21" customHeight="1">
      <c r="A24" s="57" t="s">
        <v>16</v>
      </c>
      <c r="B24" s="150"/>
      <c r="C24" s="154"/>
      <c r="D24" s="49">
        <v>0</v>
      </c>
      <c r="E24" s="154"/>
      <c r="F24" s="49">
        <v>0</v>
      </c>
      <c r="G24" s="154"/>
      <c r="H24" s="49">
        <v>2364989</v>
      </c>
      <c r="I24" s="154"/>
      <c r="J24" s="49">
        <v>2364989</v>
      </c>
      <c r="K24" s="155"/>
    </row>
    <row r="25" spans="1:11" s="57" customFormat="1" ht="21" customHeight="1">
      <c r="A25" s="57" t="s">
        <v>114</v>
      </c>
      <c r="B25" s="150"/>
      <c r="C25" s="154"/>
      <c r="D25" s="157">
        <v>193588</v>
      </c>
      <c r="E25" s="154"/>
      <c r="F25" s="157">
        <v>194272</v>
      </c>
      <c r="G25" s="154"/>
      <c r="H25" s="157">
        <v>193588</v>
      </c>
      <c r="I25" s="154"/>
      <c r="J25" s="157">
        <v>194272</v>
      </c>
      <c r="K25" s="155"/>
    </row>
    <row r="26" spans="1:11" s="57" customFormat="1" ht="21" customHeight="1">
      <c r="A26" s="57" t="s">
        <v>17</v>
      </c>
      <c r="B26" s="150">
        <v>7</v>
      </c>
      <c r="C26" s="154"/>
      <c r="D26" s="158">
        <v>2780311</v>
      </c>
      <c r="E26" s="154"/>
      <c r="F26" s="158">
        <v>2800043</v>
      </c>
      <c r="G26" s="154"/>
      <c r="H26" s="158">
        <v>1307585</v>
      </c>
      <c r="I26" s="154"/>
      <c r="J26" s="158">
        <v>1331930</v>
      </c>
      <c r="K26" s="155"/>
    </row>
    <row r="27" spans="1:11" s="57" customFormat="1" ht="21" customHeight="1">
      <c r="A27" s="57" t="s">
        <v>93</v>
      </c>
      <c r="B27" s="150"/>
      <c r="C27" s="154"/>
      <c r="D27" s="158">
        <v>91579</v>
      </c>
      <c r="E27" s="154"/>
      <c r="F27" s="158">
        <v>92307</v>
      </c>
      <c r="G27" s="154"/>
      <c r="H27" s="49">
        <v>0</v>
      </c>
      <c r="I27" s="154"/>
      <c r="J27" s="49">
        <v>0</v>
      </c>
      <c r="K27" s="155"/>
    </row>
    <row r="28" spans="1:11" s="57" customFormat="1" ht="21" customHeight="1">
      <c r="A28" s="57" t="s">
        <v>120</v>
      </c>
      <c r="B28" s="150">
        <v>8.1</v>
      </c>
      <c r="C28" s="154"/>
      <c r="D28" s="158">
        <v>284147</v>
      </c>
      <c r="E28" s="154"/>
      <c r="F28" s="158">
        <v>291056</v>
      </c>
      <c r="G28" s="154"/>
      <c r="H28" s="158">
        <v>24223</v>
      </c>
      <c r="I28" s="154"/>
      <c r="J28" s="158">
        <v>26559</v>
      </c>
      <c r="K28" s="155"/>
    </row>
    <row r="29" spans="1:11" s="57" customFormat="1" ht="21" customHeight="1">
      <c r="A29" s="57" t="s">
        <v>94</v>
      </c>
      <c r="B29" s="150"/>
      <c r="C29" s="154"/>
      <c r="D29" s="158">
        <v>42566</v>
      </c>
      <c r="E29" s="154"/>
      <c r="F29" s="158">
        <v>41048</v>
      </c>
      <c r="G29" s="154"/>
      <c r="H29" s="49">
        <v>0</v>
      </c>
      <c r="I29" s="154"/>
      <c r="J29" s="49">
        <v>0</v>
      </c>
      <c r="K29" s="155"/>
    </row>
    <row r="30" spans="1:11" s="57" customFormat="1" ht="21" customHeight="1">
      <c r="A30" s="57" t="s">
        <v>18</v>
      </c>
      <c r="B30" s="150"/>
      <c r="C30" s="154"/>
      <c r="D30" s="157">
        <v>37830</v>
      </c>
      <c r="E30" s="154"/>
      <c r="F30" s="157">
        <v>40059</v>
      </c>
      <c r="G30" s="154"/>
      <c r="H30" s="157">
        <v>28375</v>
      </c>
      <c r="I30" s="154"/>
      <c r="J30" s="157">
        <v>30054</v>
      </c>
      <c r="K30" s="155"/>
    </row>
    <row r="31" spans="1:11" s="57" customFormat="1" ht="21" customHeight="1">
      <c r="A31" s="57" t="s">
        <v>19</v>
      </c>
      <c r="B31" s="150"/>
      <c r="C31" s="154"/>
      <c r="D31" s="157">
        <v>48942</v>
      </c>
      <c r="E31" s="154"/>
      <c r="F31" s="157">
        <v>45988</v>
      </c>
      <c r="G31" s="154"/>
      <c r="H31" s="157">
        <v>2413</v>
      </c>
      <c r="I31" s="154"/>
      <c r="J31" s="157">
        <v>2612</v>
      </c>
      <c r="K31" s="155"/>
    </row>
    <row r="32" spans="1:11" s="57" customFormat="1" ht="21" customHeight="1">
      <c r="A32" s="57" t="s">
        <v>178</v>
      </c>
      <c r="B32" s="150"/>
      <c r="C32" s="154"/>
      <c r="D32" s="157">
        <v>13317</v>
      </c>
      <c r="E32" s="3"/>
      <c r="F32" s="157">
        <v>12842</v>
      </c>
      <c r="G32" s="3"/>
      <c r="H32" s="49">
        <v>0</v>
      </c>
      <c r="I32" s="3"/>
      <c r="J32" s="49">
        <v>0</v>
      </c>
      <c r="K32" s="155"/>
    </row>
    <row r="33" spans="1:11" s="57" customFormat="1" ht="21" customHeight="1">
      <c r="A33" s="57" t="s">
        <v>20</v>
      </c>
      <c r="B33" s="150"/>
      <c r="C33" s="56"/>
      <c r="D33" s="157">
        <v>9062</v>
      </c>
      <c r="E33" s="154"/>
      <c r="F33" s="157">
        <v>12478</v>
      </c>
      <c r="G33" s="154"/>
      <c r="H33" s="157">
        <v>2030</v>
      </c>
      <c r="I33" s="154"/>
      <c r="J33" s="157">
        <v>5462</v>
      </c>
      <c r="K33" s="155"/>
    </row>
    <row r="34" spans="1:11" s="57" customFormat="1" ht="21" customHeight="1">
      <c r="A34" s="153" t="s">
        <v>21</v>
      </c>
      <c r="B34" s="159"/>
      <c r="C34" s="56"/>
      <c r="D34" s="156">
        <f>SUM(D23:D33)</f>
        <v>3501342</v>
      </c>
      <c r="E34" s="56"/>
      <c r="F34" s="156">
        <f>SUM(F23:F33)</f>
        <v>3530093</v>
      </c>
      <c r="G34" s="56"/>
      <c r="H34" s="156">
        <f>SUM(H23:H33)</f>
        <v>3923203</v>
      </c>
      <c r="I34" s="154"/>
      <c r="J34" s="156">
        <f>SUM(J23:J33)</f>
        <v>3955878</v>
      </c>
    </row>
    <row r="35" spans="1:11" s="57" customFormat="1" ht="21" customHeight="1" thickBot="1">
      <c r="A35" s="153" t="s">
        <v>22</v>
      </c>
      <c r="B35" s="159"/>
      <c r="C35" s="56"/>
      <c r="D35" s="160">
        <f>SUM(D21:D33)</f>
        <v>13253961</v>
      </c>
      <c r="E35" s="56"/>
      <c r="F35" s="160">
        <f>SUM(F21:F33)</f>
        <v>13933545</v>
      </c>
      <c r="G35" s="56"/>
      <c r="H35" s="160">
        <f>SUM(H21:H33)</f>
        <v>10350731</v>
      </c>
      <c r="I35" s="154"/>
      <c r="J35" s="160">
        <f>SUM(J21:J33)</f>
        <v>10973039</v>
      </c>
    </row>
    <row r="36" spans="1:11" s="57" customFormat="1" ht="21" customHeight="1" thickTop="1">
      <c r="A36" s="153"/>
      <c r="B36" s="159"/>
      <c r="C36" s="56"/>
      <c r="D36" s="150"/>
      <c r="E36" s="150"/>
      <c r="F36" s="150"/>
      <c r="G36" s="150"/>
      <c r="H36" s="150"/>
      <c r="I36" s="150"/>
      <c r="J36" s="150"/>
    </row>
    <row r="37" spans="1:11" ht="21" customHeight="1">
      <c r="A37" s="60" t="s">
        <v>223</v>
      </c>
      <c r="D37" s="150"/>
      <c r="E37" s="150"/>
      <c r="F37" s="150"/>
      <c r="G37" s="150"/>
      <c r="H37" s="150"/>
      <c r="I37" s="150"/>
      <c r="J37" s="150"/>
    </row>
    <row r="38" spans="1:11" ht="21" customHeight="1">
      <c r="A38" s="138" t="s">
        <v>0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</row>
    <row r="39" spans="1:11" s="161" customFormat="1" ht="21" customHeight="1">
      <c r="A39" s="138" t="s">
        <v>23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</row>
    <row r="40" spans="1:11" ht="21" customHeight="1">
      <c r="A40" s="138" t="s">
        <v>219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</row>
    <row r="41" spans="1:11" ht="21" customHeight="1">
      <c r="A41" s="139"/>
      <c r="B41" s="139"/>
      <c r="C41" s="139"/>
      <c r="D41" s="139"/>
      <c r="E41" s="139"/>
      <c r="F41" s="139"/>
      <c r="G41" s="139"/>
      <c r="H41" s="139"/>
      <c r="I41" s="139"/>
      <c r="J41" s="140" t="s">
        <v>2</v>
      </c>
      <c r="K41" s="139"/>
    </row>
    <row r="42" spans="1:11" s="138" customFormat="1" ht="21" customHeight="1">
      <c r="A42" s="141"/>
      <c r="B42" s="141"/>
      <c r="C42" s="141"/>
      <c r="D42" s="168" t="s">
        <v>3</v>
      </c>
      <c r="E42" s="168"/>
      <c r="F42" s="168"/>
      <c r="G42" s="142"/>
      <c r="H42" s="168" t="s">
        <v>4</v>
      </c>
      <c r="I42" s="168"/>
      <c r="J42" s="168"/>
      <c r="K42" s="143"/>
    </row>
    <row r="43" spans="1:11" ht="21" customHeight="1">
      <c r="B43" s="144" t="s">
        <v>5</v>
      </c>
      <c r="C43" s="143"/>
      <c r="D43" s="145" t="s">
        <v>220</v>
      </c>
      <c r="E43" s="143"/>
      <c r="F43" s="145" t="s">
        <v>221</v>
      </c>
      <c r="G43" s="142"/>
      <c r="H43" s="145" t="s">
        <v>220</v>
      </c>
      <c r="I43" s="143"/>
      <c r="J43" s="145" t="s">
        <v>221</v>
      </c>
      <c r="K43" s="143"/>
    </row>
    <row r="44" spans="1:11" ht="21" customHeight="1">
      <c r="B44" s="143"/>
      <c r="C44" s="143"/>
      <c r="D44" s="146" t="s">
        <v>89</v>
      </c>
      <c r="F44" s="146" t="s">
        <v>6</v>
      </c>
      <c r="G44" s="146"/>
      <c r="H44" s="146" t="s">
        <v>89</v>
      </c>
      <c r="I44" s="146"/>
      <c r="J44" s="146" t="s">
        <v>6</v>
      </c>
      <c r="K44" s="143"/>
    </row>
    <row r="45" spans="1:11" ht="21" customHeight="1">
      <c r="B45" s="143"/>
      <c r="C45" s="143"/>
      <c r="D45" s="148" t="s">
        <v>7</v>
      </c>
      <c r="F45" s="148"/>
      <c r="G45" s="148"/>
      <c r="H45" s="148" t="s">
        <v>7</v>
      </c>
      <c r="I45" s="146"/>
      <c r="J45" s="146"/>
      <c r="K45" s="143"/>
    </row>
    <row r="46" spans="1:11" s="57" customFormat="1" ht="21" customHeight="1">
      <c r="A46" s="153" t="s">
        <v>24</v>
      </c>
      <c r="B46" s="150"/>
      <c r="H46" s="151"/>
      <c r="I46" s="152"/>
      <c r="J46" s="152"/>
    </row>
    <row r="47" spans="1:11" s="57" customFormat="1" ht="21" customHeight="1">
      <c r="A47" s="153" t="s">
        <v>25</v>
      </c>
      <c r="B47" s="150"/>
      <c r="C47" s="56"/>
      <c r="E47" s="56"/>
      <c r="F47" s="56"/>
      <c r="G47" s="56"/>
      <c r="I47" s="56"/>
      <c r="J47" s="56"/>
    </row>
    <row r="48" spans="1:11" s="57" customFormat="1" ht="21" customHeight="1">
      <c r="A48" s="57" t="s">
        <v>132</v>
      </c>
      <c r="B48" s="150">
        <v>9</v>
      </c>
      <c r="C48" s="56"/>
      <c r="D48" s="50">
        <v>595501</v>
      </c>
      <c r="E48" s="56"/>
      <c r="F48" s="50">
        <v>1548438</v>
      </c>
      <c r="G48" s="56"/>
      <c r="H48" s="50">
        <v>410000</v>
      </c>
      <c r="I48" s="56"/>
      <c r="J48" s="50">
        <v>1340000</v>
      </c>
      <c r="K48" s="155"/>
    </row>
    <row r="49" spans="1:11" s="57" customFormat="1" ht="21" customHeight="1">
      <c r="A49" s="57" t="s">
        <v>225</v>
      </c>
      <c r="B49" s="150"/>
      <c r="C49" s="154"/>
      <c r="D49" s="50">
        <v>3430060</v>
      </c>
      <c r="E49" s="49"/>
      <c r="F49" s="50">
        <v>3305140</v>
      </c>
      <c r="G49" s="49"/>
      <c r="H49" s="50">
        <v>2531758</v>
      </c>
      <c r="I49" s="49"/>
      <c r="J49" s="50">
        <v>2326885</v>
      </c>
      <c r="K49" s="155"/>
    </row>
    <row r="50" spans="1:11" s="57" customFormat="1" ht="21" customHeight="1">
      <c r="A50" s="57" t="s">
        <v>125</v>
      </c>
      <c r="B50" s="150">
        <v>8.1999999999999993</v>
      </c>
      <c r="C50" s="154"/>
      <c r="D50" s="53">
        <v>53393</v>
      </c>
      <c r="E50" s="49"/>
      <c r="F50" s="53">
        <v>46684</v>
      </c>
      <c r="G50" s="49"/>
      <c r="H50" s="53">
        <v>10754</v>
      </c>
      <c r="I50" s="49"/>
      <c r="J50" s="53">
        <v>11936</v>
      </c>
      <c r="K50" s="155"/>
    </row>
    <row r="51" spans="1:11" s="57" customFormat="1" ht="21" customHeight="1">
      <c r="A51" s="57" t="s">
        <v>117</v>
      </c>
      <c r="B51" s="150">
        <v>10</v>
      </c>
      <c r="C51" s="154"/>
      <c r="D51" s="53">
        <v>116435</v>
      </c>
      <c r="E51" s="49"/>
      <c r="F51" s="53">
        <v>124194</v>
      </c>
      <c r="G51" s="49"/>
      <c r="H51" s="53">
        <v>0</v>
      </c>
      <c r="I51" s="49"/>
      <c r="J51" s="53">
        <v>0</v>
      </c>
      <c r="K51" s="155"/>
    </row>
    <row r="52" spans="1:11" s="57" customFormat="1" ht="21" customHeight="1">
      <c r="A52" s="57" t="s">
        <v>244</v>
      </c>
      <c r="B52" s="150"/>
      <c r="C52" s="154"/>
      <c r="D52" s="53">
        <v>10558</v>
      </c>
      <c r="E52" s="49"/>
      <c r="F52" s="53">
        <v>8198</v>
      </c>
      <c r="G52" s="49"/>
      <c r="H52" s="53">
        <v>0</v>
      </c>
      <c r="I52" s="49"/>
      <c r="J52" s="53">
        <v>0</v>
      </c>
      <c r="K52" s="155"/>
    </row>
    <row r="53" spans="1:11" s="57" customFormat="1" ht="21" customHeight="1">
      <c r="A53" s="57" t="s">
        <v>179</v>
      </c>
      <c r="C53" s="56"/>
    </row>
    <row r="54" spans="1:11" s="57" customFormat="1" ht="21" customHeight="1">
      <c r="A54" s="57" t="s">
        <v>26</v>
      </c>
      <c r="B54" s="150"/>
      <c r="C54" s="154"/>
      <c r="D54" s="53">
        <v>137015</v>
      </c>
      <c r="E54" s="49"/>
      <c r="F54" s="53">
        <v>133944</v>
      </c>
      <c r="G54" s="49"/>
      <c r="H54" s="53">
        <v>86304</v>
      </c>
      <c r="I54" s="49"/>
      <c r="J54" s="53">
        <v>89359</v>
      </c>
      <c r="K54" s="155"/>
    </row>
    <row r="55" spans="1:11" s="57" customFormat="1" ht="21" customHeight="1">
      <c r="A55" s="57" t="s">
        <v>134</v>
      </c>
      <c r="B55" s="150"/>
      <c r="C55" s="154"/>
      <c r="D55" s="53">
        <v>998</v>
      </c>
      <c r="E55" s="49"/>
      <c r="F55" s="53">
        <v>0</v>
      </c>
      <c r="G55" s="49"/>
      <c r="H55" s="53">
        <v>998</v>
      </c>
      <c r="I55" s="49"/>
      <c r="J55" s="53">
        <v>0</v>
      </c>
      <c r="K55" s="155"/>
    </row>
    <row r="56" spans="1:11" s="57" customFormat="1" ht="21" customHeight="1">
      <c r="A56" s="57" t="s">
        <v>27</v>
      </c>
      <c r="B56" s="150"/>
      <c r="C56" s="154"/>
      <c r="D56" s="53">
        <v>31426</v>
      </c>
      <c r="E56" s="49"/>
      <c r="F56" s="53">
        <v>33544</v>
      </c>
      <c r="G56" s="49"/>
      <c r="H56" s="53">
        <v>20407</v>
      </c>
      <c r="I56" s="49"/>
      <c r="J56" s="53">
        <v>24577</v>
      </c>
    </row>
    <row r="57" spans="1:11" s="57" customFormat="1" ht="21" customHeight="1">
      <c r="A57" s="153" t="s">
        <v>28</v>
      </c>
      <c r="C57" s="154"/>
      <c r="D57" s="156">
        <f>SUM(D48:D56)</f>
        <v>4375386</v>
      </c>
      <c r="E57" s="154"/>
      <c r="F57" s="156">
        <f>SUM(F48:F56)</f>
        <v>5200142</v>
      </c>
      <c r="G57" s="154"/>
      <c r="H57" s="156">
        <f>SUM(H48:H56)</f>
        <v>3060221</v>
      </c>
      <c r="I57" s="154"/>
      <c r="J57" s="156">
        <f>SUM(J48:J56)</f>
        <v>3792757</v>
      </c>
    </row>
    <row r="58" spans="1:11" s="57" customFormat="1" ht="21" customHeight="1">
      <c r="A58" s="153" t="s">
        <v>29</v>
      </c>
      <c r="C58" s="154"/>
      <c r="D58" s="157"/>
      <c r="E58" s="154"/>
      <c r="F58" s="157"/>
      <c r="G58" s="154"/>
      <c r="H58" s="157"/>
      <c r="I58" s="154"/>
      <c r="J58" s="157"/>
    </row>
    <row r="59" spans="1:11" s="57" customFormat="1" ht="21" customHeight="1">
      <c r="A59" s="57" t="s">
        <v>130</v>
      </c>
      <c r="B59" s="150">
        <v>8.1999999999999993</v>
      </c>
      <c r="C59" s="154"/>
      <c r="D59" s="157">
        <v>228197</v>
      </c>
      <c r="E59" s="154"/>
      <c r="F59" s="157">
        <v>237668</v>
      </c>
      <c r="G59" s="154"/>
      <c r="H59" s="157">
        <v>12576</v>
      </c>
      <c r="I59" s="154"/>
      <c r="J59" s="157">
        <v>15143</v>
      </c>
    </row>
    <row r="60" spans="1:11" s="57" customFormat="1" ht="21" customHeight="1">
      <c r="A60" s="57" t="s">
        <v>180</v>
      </c>
      <c r="B60" s="150">
        <v>10</v>
      </c>
      <c r="C60" s="154"/>
      <c r="D60" s="157">
        <v>547367</v>
      </c>
      <c r="E60" s="154"/>
      <c r="F60" s="157">
        <v>546615</v>
      </c>
      <c r="G60" s="154"/>
      <c r="H60" s="53">
        <v>0</v>
      </c>
      <c r="I60" s="154"/>
      <c r="J60" s="53">
        <v>0</v>
      </c>
      <c r="K60" s="155"/>
    </row>
    <row r="61" spans="1:11" s="57" customFormat="1" ht="21" customHeight="1">
      <c r="A61" s="57" t="s">
        <v>226</v>
      </c>
      <c r="B61" s="150"/>
      <c r="C61" s="154"/>
      <c r="D61" s="162">
        <v>291982</v>
      </c>
      <c r="E61" s="154"/>
      <c r="F61" s="162">
        <v>289570</v>
      </c>
      <c r="G61" s="154"/>
      <c r="H61" s="162">
        <v>162132</v>
      </c>
      <c r="I61" s="154"/>
      <c r="J61" s="162">
        <v>163402</v>
      </c>
      <c r="K61" s="155"/>
    </row>
    <row r="62" spans="1:11" s="57" customFormat="1" ht="21" customHeight="1">
      <c r="A62" s="153" t="s">
        <v>30</v>
      </c>
      <c r="B62" s="150"/>
      <c r="C62" s="154"/>
      <c r="D62" s="162">
        <f>SUM(D59:D61)</f>
        <v>1067546</v>
      </c>
      <c r="E62" s="154"/>
      <c r="F62" s="162">
        <f>SUM(F59:F61)</f>
        <v>1073853</v>
      </c>
      <c r="G62" s="154"/>
      <c r="H62" s="162">
        <f>SUM(H59:H61)</f>
        <v>174708</v>
      </c>
      <c r="I62" s="154"/>
      <c r="J62" s="162">
        <f>SUM(J59:J61)</f>
        <v>178545</v>
      </c>
    </row>
    <row r="63" spans="1:11" s="57" customFormat="1" ht="21" customHeight="1">
      <c r="A63" s="153" t="s">
        <v>31</v>
      </c>
      <c r="C63" s="56"/>
      <c r="D63" s="162">
        <f>SUM(D57+D62)</f>
        <v>5442932</v>
      </c>
      <c r="E63" s="154"/>
      <c r="F63" s="162">
        <f>SUM(F57+F62)</f>
        <v>6273995</v>
      </c>
      <c r="G63" s="154"/>
      <c r="H63" s="162">
        <f>H62+H57</f>
        <v>3234929</v>
      </c>
      <c r="I63" s="154"/>
      <c r="J63" s="162">
        <f>J62+J57</f>
        <v>3971302</v>
      </c>
    </row>
    <row r="64" spans="1:11" s="57" customFormat="1" ht="21" customHeight="1">
      <c r="A64" s="153"/>
      <c r="C64" s="56"/>
      <c r="D64" s="157"/>
      <c r="E64" s="154"/>
      <c r="F64" s="157"/>
      <c r="G64" s="154"/>
      <c r="H64" s="157"/>
      <c r="I64" s="154"/>
      <c r="J64" s="157"/>
    </row>
    <row r="65" spans="1:11" ht="21" customHeight="1">
      <c r="A65" s="60" t="s">
        <v>223</v>
      </c>
      <c r="D65" s="150"/>
      <c r="E65" s="150"/>
      <c r="F65" s="150"/>
      <c r="G65" s="150"/>
      <c r="H65" s="150"/>
      <c r="I65" s="150"/>
      <c r="J65" s="150"/>
    </row>
    <row r="66" spans="1:11" ht="21" customHeight="1">
      <c r="A66" s="138" t="s">
        <v>0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</row>
    <row r="67" spans="1:11" s="161" customFormat="1" ht="21" customHeight="1">
      <c r="A67" s="138" t="s">
        <v>23</v>
      </c>
      <c r="B67" s="138"/>
      <c r="C67" s="138"/>
      <c r="D67" s="138"/>
      <c r="E67" s="138"/>
      <c r="F67" s="138"/>
      <c r="G67" s="138"/>
      <c r="H67" s="138"/>
      <c r="I67" s="138"/>
      <c r="J67" s="138"/>
      <c r="K67" s="138"/>
    </row>
    <row r="68" spans="1:11" ht="21" customHeight="1">
      <c r="A68" s="138" t="s">
        <v>219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</row>
    <row r="69" spans="1:11" ht="21" customHeight="1">
      <c r="A69" s="139"/>
      <c r="B69" s="139"/>
      <c r="C69" s="139"/>
      <c r="D69" s="139"/>
      <c r="E69" s="139"/>
      <c r="F69" s="139"/>
      <c r="G69" s="139"/>
      <c r="H69" s="139"/>
      <c r="I69" s="139"/>
      <c r="J69" s="140" t="s">
        <v>2</v>
      </c>
      <c r="K69" s="139"/>
    </row>
    <row r="70" spans="1:11" s="138" customFormat="1" ht="21" customHeight="1">
      <c r="A70" s="141"/>
      <c r="B70" s="141"/>
      <c r="C70" s="141"/>
      <c r="D70" s="168" t="s">
        <v>3</v>
      </c>
      <c r="E70" s="168"/>
      <c r="F70" s="168"/>
      <c r="G70" s="142"/>
      <c r="H70" s="168" t="s">
        <v>4</v>
      </c>
      <c r="I70" s="168"/>
      <c r="J70" s="168"/>
      <c r="K70" s="143"/>
    </row>
    <row r="71" spans="1:11" ht="21" customHeight="1">
      <c r="B71" s="147"/>
      <c r="C71" s="143"/>
      <c r="D71" s="145" t="s">
        <v>220</v>
      </c>
      <c r="E71" s="143"/>
      <c r="F71" s="145" t="s">
        <v>221</v>
      </c>
      <c r="G71" s="142"/>
      <c r="H71" s="145" t="s">
        <v>220</v>
      </c>
      <c r="I71" s="143"/>
      <c r="J71" s="145" t="s">
        <v>221</v>
      </c>
      <c r="K71" s="143"/>
    </row>
    <row r="72" spans="1:11" ht="21" customHeight="1">
      <c r="B72" s="143"/>
      <c r="C72" s="143"/>
      <c r="D72" s="146" t="s">
        <v>89</v>
      </c>
      <c r="F72" s="146" t="s">
        <v>6</v>
      </c>
      <c r="G72" s="146"/>
      <c r="H72" s="146" t="s">
        <v>89</v>
      </c>
      <c r="I72" s="146"/>
      <c r="J72" s="146" t="s">
        <v>6</v>
      </c>
      <c r="K72" s="143"/>
    </row>
    <row r="73" spans="1:11" ht="21" customHeight="1">
      <c r="B73" s="143"/>
      <c r="C73" s="143"/>
      <c r="D73" s="148" t="s">
        <v>7</v>
      </c>
      <c r="F73" s="148"/>
      <c r="G73" s="148"/>
      <c r="H73" s="148" t="s">
        <v>7</v>
      </c>
      <c r="I73" s="146"/>
      <c r="J73" s="146"/>
      <c r="K73" s="143"/>
    </row>
    <row r="74" spans="1:11" s="57" customFormat="1" ht="21" customHeight="1">
      <c r="A74" s="153" t="s">
        <v>32</v>
      </c>
      <c r="B74" s="150"/>
      <c r="C74" s="154"/>
      <c r="E74" s="154"/>
      <c r="G74" s="154"/>
      <c r="H74" s="157"/>
      <c r="I74" s="56"/>
      <c r="J74" s="157"/>
    </row>
    <row r="75" spans="1:11" s="57" customFormat="1" ht="21" customHeight="1">
      <c r="A75" s="163" t="s">
        <v>33</v>
      </c>
      <c r="B75" s="150"/>
      <c r="C75" s="154"/>
      <c r="D75" s="157"/>
      <c r="E75" s="154"/>
      <c r="F75" s="157"/>
    </row>
    <row r="76" spans="1:11" s="57" customFormat="1" ht="21" customHeight="1">
      <c r="A76" s="163" t="s">
        <v>34</v>
      </c>
      <c r="C76" s="154"/>
      <c r="D76" s="157"/>
      <c r="E76" s="154"/>
      <c r="F76" s="157"/>
      <c r="G76" s="154"/>
      <c r="H76" s="157"/>
      <c r="I76" s="154"/>
      <c r="J76" s="157"/>
    </row>
    <row r="77" spans="1:11" s="57" customFormat="1" ht="21" customHeight="1" thickBot="1">
      <c r="A77" s="163" t="s">
        <v>181</v>
      </c>
      <c r="B77" s="150"/>
      <c r="C77" s="154"/>
      <c r="D77" s="160">
        <v>2153210</v>
      </c>
      <c r="E77" s="154"/>
      <c r="F77" s="160">
        <v>2153210</v>
      </c>
      <c r="G77" s="154"/>
      <c r="H77" s="160">
        <v>2153210</v>
      </c>
      <c r="I77" s="154"/>
      <c r="J77" s="160">
        <v>2153210</v>
      </c>
      <c r="K77" s="155"/>
    </row>
    <row r="78" spans="1:11" s="57" customFormat="1" ht="21" customHeight="1" thickTop="1">
      <c r="A78" s="163" t="s">
        <v>187</v>
      </c>
      <c r="B78" s="150"/>
      <c r="C78" s="154"/>
      <c r="D78" s="157"/>
      <c r="E78" s="154"/>
      <c r="F78" s="157"/>
      <c r="G78" s="154"/>
      <c r="H78" s="157"/>
      <c r="I78" s="154"/>
      <c r="J78" s="157"/>
    </row>
    <row r="79" spans="1:11" s="57" customFormat="1" ht="21" customHeight="1">
      <c r="A79" s="163" t="s">
        <v>181</v>
      </c>
      <c r="B79" s="150"/>
      <c r="C79" s="154"/>
      <c r="D79" s="157">
        <v>2153210</v>
      </c>
      <c r="E79" s="154"/>
      <c r="F79" s="157">
        <v>2153210</v>
      </c>
      <c r="G79" s="154"/>
      <c r="H79" s="157">
        <v>2153210</v>
      </c>
      <c r="I79" s="154"/>
      <c r="J79" s="157">
        <v>2153210</v>
      </c>
      <c r="K79" s="155"/>
    </row>
    <row r="80" spans="1:11" s="57" customFormat="1" ht="21" customHeight="1">
      <c r="A80" s="163" t="s">
        <v>35</v>
      </c>
      <c r="B80" s="150"/>
      <c r="C80" s="154"/>
      <c r="D80" s="157">
        <v>90204</v>
      </c>
      <c r="E80" s="154"/>
      <c r="F80" s="157">
        <v>90204</v>
      </c>
      <c r="G80" s="154"/>
      <c r="H80" s="157">
        <v>90204</v>
      </c>
      <c r="I80" s="154"/>
      <c r="J80" s="157">
        <v>90204</v>
      </c>
      <c r="K80" s="155"/>
    </row>
    <row r="81" spans="1:11" s="57" customFormat="1" ht="21" customHeight="1">
      <c r="A81" s="163" t="s">
        <v>101</v>
      </c>
      <c r="B81" s="150"/>
      <c r="C81" s="154"/>
      <c r="D81" s="53">
        <v>29803</v>
      </c>
      <c r="E81" s="154"/>
      <c r="F81" s="53">
        <v>29803</v>
      </c>
      <c r="G81" s="154"/>
      <c r="H81" s="53">
        <v>29803</v>
      </c>
      <c r="I81" s="154"/>
      <c r="J81" s="53">
        <v>29803</v>
      </c>
      <c r="K81" s="155"/>
    </row>
    <row r="82" spans="1:11" s="57" customFormat="1" ht="21" customHeight="1">
      <c r="A82" s="57" t="s">
        <v>81</v>
      </c>
      <c r="B82" s="150"/>
      <c r="C82" s="154"/>
      <c r="D82" s="157"/>
      <c r="E82" s="154"/>
      <c r="F82" s="157"/>
      <c r="G82" s="154"/>
      <c r="H82" s="157"/>
      <c r="I82" s="154"/>
      <c r="J82" s="157"/>
    </row>
    <row r="83" spans="1:11" s="57" customFormat="1" ht="21" customHeight="1">
      <c r="A83" s="163" t="s">
        <v>184</v>
      </c>
      <c r="B83" s="150"/>
      <c r="C83" s="154"/>
      <c r="D83" s="157">
        <v>231204</v>
      </c>
      <c r="E83" s="154"/>
      <c r="F83" s="157">
        <v>231204</v>
      </c>
      <c r="G83" s="154"/>
      <c r="H83" s="157">
        <v>231204</v>
      </c>
      <c r="I83" s="154"/>
      <c r="J83" s="157">
        <v>231204</v>
      </c>
      <c r="K83" s="155"/>
    </row>
    <row r="84" spans="1:11" s="57" customFormat="1" ht="21" customHeight="1">
      <c r="A84" s="163" t="s">
        <v>36</v>
      </c>
      <c r="B84" s="150"/>
      <c r="C84" s="154"/>
      <c r="D84" s="53">
        <v>5542929</v>
      </c>
      <c r="E84" s="154"/>
      <c r="F84" s="53">
        <v>5399733</v>
      </c>
      <c r="G84" s="154"/>
      <c r="H84" s="53">
        <v>4611605</v>
      </c>
      <c r="I84" s="154"/>
      <c r="J84" s="53">
        <v>4497018</v>
      </c>
      <c r="K84" s="155"/>
    </row>
    <row r="85" spans="1:11" s="57" customFormat="1" ht="21" customHeight="1">
      <c r="A85" s="163" t="s">
        <v>37</v>
      </c>
      <c r="B85" s="150"/>
      <c r="C85" s="154"/>
      <c r="D85" s="162">
        <v>-237442</v>
      </c>
      <c r="E85" s="154"/>
      <c r="F85" s="162">
        <v>-245610</v>
      </c>
      <c r="G85" s="154"/>
      <c r="H85" s="162">
        <v>-224</v>
      </c>
      <c r="I85" s="154"/>
      <c r="J85" s="162">
        <v>298</v>
      </c>
      <c r="K85" s="155"/>
    </row>
    <row r="86" spans="1:11" s="57" customFormat="1" ht="21" customHeight="1">
      <c r="A86" s="163" t="s">
        <v>150</v>
      </c>
      <c r="B86" s="150"/>
      <c r="C86" s="154"/>
      <c r="D86" s="164">
        <f>SUM(D79:D85)</f>
        <v>7809908</v>
      </c>
      <c r="E86" s="154"/>
      <c r="F86" s="164">
        <f>SUM(F79:F85)</f>
        <v>7658544</v>
      </c>
      <c r="G86" s="154"/>
      <c r="H86" s="4">
        <f>SUM(H79:H85)</f>
        <v>7115802</v>
      </c>
      <c r="I86" s="5"/>
      <c r="J86" s="4">
        <f>SUM(J79:J85)</f>
        <v>7001737</v>
      </c>
      <c r="K86" s="155"/>
    </row>
    <row r="87" spans="1:11" s="57" customFormat="1" ht="21" customHeight="1">
      <c r="A87" s="163" t="s">
        <v>151</v>
      </c>
      <c r="B87" s="150"/>
      <c r="C87" s="154"/>
      <c r="D87" s="157">
        <v>1121</v>
      </c>
      <c r="E87" s="154"/>
      <c r="F87" s="157">
        <v>1006</v>
      </c>
      <c r="G87" s="154"/>
      <c r="H87" s="55">
        <v>0</v>
      </c>
      <c r="I87" s="154"/>
      <c r="J87" s="55">
        <v>0</v>
      </c>
      <c r="K87" s="155"/>
    </row>
    <row r="88" spans="1:11" s="57" customFormat="1" ht="21" customHeight="1">
      <c r="A88" s="153" t="s">
        <v>38</v>
      </c>
      <c r="B88" s="150"/>
      <c r="C88" s="154"/>
      <c r="D88" s="6">
        <f>SUM(D86:D87)</f>
        <v>7811029</v>
      </c>
      <c r="E88" s="154"/>
      <c r="F88" s="6">
        <f>SUM(F86:F87)</f>
        <v>7659550</v>
      </c>
      <c r="G88" s="154"/>
      <c r="H88" s="6">
        <f>SUM(H86:H87)</f>
        <v>7115802</v>
      </c>
      <c r="I88" s="3"/>
      <c r="J88" s="6">
        <f>SUM(J86:J87)</f>
        <v>7001737</v>
      </c>
    </row>
    <row r="89" spans="1:11" s="57" customFormat="1" ht="21" customHeight="1" thickBot="1">
      <c r="A89" s="153" t="s">
        <v>39</v>
      </c>
      <c r="B89" s="150"/>
      <c r="C89" s="154"/>
      <c r="D89" s="160">
        <f>SUM(D88,D63)</f>
        <v>13253961</v>
      </c>
      <c r="E89" s="154"/>
      <c r="F89" s="160">
        <f>SUM(F88,F63)</f>
        <v>13933545</v>
      </c>
      <c r="G89" s="154"/>
      <c r="H89" s="160">
        <f>SUM(H88,H63)</f>
        <v>10350731</v>
      </c>
      <c r="I89" s="3"/>
      <c r="J89" s="160">
        <f>SUM(J88,J63)</f>
        <v>10973039</v>
      </c>
    </row>
    <row r="90" spans="1:11" s="57" customFormat="1" ht="20.25" customHeight="1" thickTop="1">
      <c r="B90" s="157"/>
      <c r="C90" s="56"/>
      <c r="D90" s="53">
        <f>D89-D35</f>
        <v>0</v>
      </c>
      <c r="E90" s="49"/>
      <c r="F90" s="53">
        <f>F89-F35</f>
        <v>0</v>
      </c>
      <c r="G90" s="49"/>
      <c r="H90" s="53">
        <f>H89-H35</f>
        <v>0</v>
      </c>
      <c r="I90" s="49"/>
      <c r="J90" s="53">
        <f>J89-J35</f>
        <v>0</v>
      </c>
    </row>
    <row r="91" spans="1:11" s="57" customFormat="1" ht="20.25" customHeight="1">
      <c r="A91" s="60" t="s">
        <v>223</v>
      </c>
      <c r="B91" s="157"/>
      <c r="C91" s="56"/>
      <c r="D91" s="53"/>
      <c r="E91" s="49"/>
      <c r="F91" s="53"/>
      <c r="G91" s="49"/>
      <c r="H91" s="53"/>
      <c r="I91" s="49"/>
      <c r="J91" s="53"/>
    </row>
    <row r="92" spans="1:11" s="57" customFormat="1" ht="20.25" customHeight="1">
      <c r="A92" s="60"/>
      <c r="B92" s="157"/>
      <c r="C92" s="56"/>
      <c r="D92" s="53"/>
      <c r="E92" s="49"/>
      <c r="F92" s="53"/>
      <c r="G92" s="49"/>
      <c r="H92" s="53"/>
      <c r="I92" s="49"/>
      <c r="J92" s="53"/>
    </row>
    <row r="93" spans="1:11" ht="21" customHeight="1">
      <c r="A93" s="60"/>
      <c r="B93" s="165"/>
      <c r="D93" s="165"/>
      <c r="H93" s="165"/>
      <c r="I93" s="165"/>
      <c r="J93" s="64"/>
    </row>
    <row r="94" spans="1:11" ht="21" customHeight="1">
      <c r="A94" s="166"/>
      <c r="B94" s="166"/>
      <c r="D94" s="165"/>
      <c r="H94" s="165"/>
      <c r="I94" s="165"/>
    </row>
    <row r="95" spans="1:11" ht="21" customHeight="1">
      <c r="B95" s="165"/>
      <c r="D95" s="165"/>
      <c r="H95" s="165"/>
      <c r="I95" s="165"/>
    </row>
    <row r="96" spans="1:11" ht="21" customHeight="1">
      <c r="D96" s="165" t="s">
        <v>40</v>
      </c>
      <c r="H96" s="165"/>
      <c r="I96" s="165"/>
    </row>
    <row r="97" spans="1:9" ht="28.5" customHeight="1">
      <c r="A97" s="167"/>
      <c r="B97" s="166"/>
      <c r="D97" s="165"/>
      <c r="H97" s="165"/>
      <c r="I97" s="165"/>
    </row>
    <row r="98" spans="1:9" ht="21" customHeight="1">
      <c r="A98" s="60"/>
      <c r="B98" s="165"/>
      <c r="D98" s="165"/>
      <c r="H98" s="165"/>
      <c r="I98" s="165"/>
    </row>
  </sheetData>
  <mergeCells count="6">
    <mergeCell ref="D5:F5"/>
    <mergeCell ref="H5:J5"/>
    <mergeCell ref="D42:F42"/>
    <mergeCell ref="H42:J42"/>
    <mergeCell ref="D70:F70"/>
    <mergeCell ref="H70:J70"/>
  </mergeCells>
  <pageMargins left="0.78740157480314965" right="0.39370078740157483" top="0.78740157480314965" bottom="0.39370078740157483" header="0.19685039370078741" footer="0.19685039370078741"/>
  <pageSetup paperSize="9" scale="72" orientation="portrait" r:id="rId1"/>
  <rowBreaks count="2" manualBreakCount="2">
    <brk id="37" max="16383" man="1"/>
    <brk id="6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04891-5F9C-4BFC-BC48-35EF3B52306D}">
  <dimension ref="A1:M83"/>
  <sheetViews>
    <sheetView showGridLines="0" view="pageBreakPreview" topLeftCell="A43" zoomScaleNormal="70" zoomScaleSheetLayoutView="100" workbookViewId="0">
      <selection activeCell="I53" sqref="I53:I54"/>
    </sheetView>
  </sheetViews>
  <sheetFormatPr defaultRowHeight="21.75" customHeight="1"/>
  <cols>
    <col min="1" max="1" width="43.28515625" style="8" customWidth="1"/>
    <col min="2" max="2" width="1.85546875" style="83" customWidth="1"/>
    <col min="3" max="3" width="5.42578125" style="8" customWidth="1"/>
    <col min="4" max="4" width="1.85546875" style="85" customWidth="1"/>
    <col min="5" max="5" width="15.42578125" style="85" customWidth="1"/>
    <col min="6" max="6" width="1.85546875" style="85" customWidth="1"/>
    <col min="7" max="7" width="15.140625" style="8" customWidth="1"/>
    <col min="8" max="8" width="1.85546875" style="85" customWidth="1"/>
    <col min="9" max="9" width="13.42578125" style="8" customWidth="1"/>
    <col min="10" max="10" width="1.85546875" style="85" customWidth="1"/>
    <col min="11" max="11" width="13.42578125" style="8" customWidth="1"/>
    <col min="12" max="254" width="9.140625" style="8"/>
    <col min="255" max="255" width="41" style="8" customWidth="1"/>
    <col min="256" max="256" width="1.85546875" style="8" customWidth="1"/>
    <col min="257" max="257" width="5.85546875" style="8" customWidth="1"/>
    <col min="258" max="258" width="1.85546875" style="8" customWidth="1"/>
    <col min="259" max="259" width="14.85546875" style="8" customWidth="1"/>
    <col min="260" max="260" width="1.85546875" style="8" customWidth="1"/>
    <col min="261" max="261" width="14.85546875" style="8" customWidth="1"/>
    <col min="262" max="262" width="1.85546875" style="8" customWidth="1"/>
    <col min="263" max="263" width="14.85546875" style="8" customWidth="1"/>
    <col min="264" max="264" width="1.85546875" style="8" customWidth="1"/>
    <col min="265" max="265" width="14.85546875" style="8" customWidth="1"/>
    <col min="266" max="510" width="9.140625" style="8"/>
    <col min="511" max="511" width="41" style="8" customWidth="1"/>
    <col min="512" max="512" width="1.85546875" style="8" customWidth="1"/>
    <col min="513" max="513" width="5.85546875" style="8" customWidth="1"/>
    <col min="514" max="514" width="1.85546875" style="8" customWidth="1"/>
    <col min="515" max="515" width="14.85546875" style="8" customWidth="1"/>
    <col min="516" max="516" width="1.85546875" style="8" customWidth="1"/>
    <col min="517" max="517" width="14.85546875" style="8" customWidth="1"/>
    <col min="518" max="518" width="1.85546875" style="8" customWidth="1"/>
    <col min="519" max="519" width="14.85546875" style="8" customWidth="1"/>
    <col min="520" max="520" width="1.85546875" style="8" customWidth="1"/>
    <col min="521" max="521" width="14.85546875" style="8" customWidth="1"/>
    <col min="522" max="766" width="9.140625" style="8"/>
    <col min="767" max="767" width="41" style="8" customWidth="1"/>
    <col min="768" max="768" width="1.85546875" style="8" customWidth="1"/>
    <col min="769" max="769" width="5.85546875" style="8" customWidth="1"/>
    <col min="770" max="770" width="1.85546875" style="8" customWidth="1"/>
    <col min="771" max="771" width="14.85546875" style="8" customWidth="1"/>
    <col min="772" max="772" width="1.85546875" style="8" customWidth="1"/>
    <col min="773" max="773" width="14.85546875" style="8" customWidth="1"/>
    <col min="774" max="774" width="1.85546875" style="8" customWidth="1"/>
    <col min="775" max="775" width="14.85546875" style="8" customWidth="1"/>
    <col min="776" max="776" width="1.85546875" style="8" customWidth="1"/>
    <col min="777" max="777" width="14.85546875" style="8" customWidth="1"/>
    <col min="778" max="1022" width="9.140625" style="8"/>
    <col min="1023" max="1023" width="41" style="8" customWidth="1"/>
    <col min="1024" max="1024" width="1.85546875" style="8" customWidth="1"/>
    <col min="1025" max="1025" width="5.85546875" style="8" customWidth="1"/>
    <col min="1026" max="1026" width="1.85546875" style="8" customWidth="1"/>
    <col min="1027" max="1027" width="14.85546875" style="8" customWidth="1"/>
    <col min="1028" max="1028" width="1.85546875" style="8" customWidth="1"/>
    <col min="1029" max="1029" width="14.85546875" style="8" customWidth="1"/>
    <col min="1030" max="1030" width="1.85546875" style="8" customWidth="1"/>
    <col min="1031" max="1031" width="14.85546875" style="8" customWidth="1"/>
    <col min="1032" max="1032" width="1.85546875" style="8" customWidth="1"/>
    <col min="1033" max="1033" width="14.85546875" style="8" customWidth="1"/>
    <col min="1034" max="1278" width="9.140625" style="8"/>
    <col min="1279" max="1279" width="41" style="8" customWidth="1"/>
    <col min="1280" max="1280" width="1.85546875" style="8" customWidth="1"/>
    <col min="1281" max="1281" width="5.85546875" style="8" customWidth="1"/>
    <col min="1282" max="1282" width="1.85546875" style="8" customWidth="1"/>
    <col min="1283" max="1283" width="14.85546875" style="8" customWidth="1"/>
    <col min="1284" max="1284" width="1.85546875" style="8" customWidth="1"/>
    <col min="1285" max="1285" width="14.85546875" style="8" customWidth="1"/>
    <col min="1286" max="1286" width="1.85546875" style="8" customWidth="1"/>
    <col min="1287" max="1287" width="14.85546875" style="8" customWidth="1"/>
    <col min="1288" max="1288" width="1.85546875" style="8" customWidth="1"/>
    <col min="1289" max="1289" width="14.85546875" style="8" customWidth="1"/>
    <col min="1290" max="1534" width="9.140625" style="8"/>
    <col min="1535" max="1535" width="41" style="8" customWidth="1"/>
    <col min="1536" max="1536" width="1.85546875" style="8" customWidth="1"/>
    <col min="1537" max="1537" width="5.85546875" style="8" customWidth="1"/>
    <col min="1538" max="1538" width="1.85546875" style="8" customWidth="1"/>
    <col min="1539" max="1539" width="14.85546875" style="8" customWidth="1"/>
    <col min="1540" max="1540" width="1.85546875" style="8" customWidth="1"/>
    <col min="1541" max="1541" width="14.85546875" style="8" customWidth="1"/>
    <col min="1542" max="1542" width="1.85546875" style="8" customWidth="1"/>
    <col min="1543" max="1543" width="14.85546875" style="8" customWidth="1"/>
    <col min="1544" max="1544" width="1.85546875" style="8" customWidth="1"/>
    <col min="1545" max="1545" width="14.85546875" style="8" customWidth="1"/>
    <col min="1546" max="1790" width="9.140625" style="8"/>
    <col min="1791" max="1791" width="41" style="8" customWidth="1"/>
    <col min="1792" max="1792" width="1.85546875" style="8" customWidth="1"/>
    <col min="1793" max="1793" width="5.85546875" style="8" customWidth="1"/>
    <col min="1794" max="1794" width="1.85546875" style="8" customWidth="1"/>
    <col min="1795" max="1795" width="14.85546875" style="8" customWidth="1"/>
    <col min="1796" max="1796" width="1.85546875" style="8" customWidth="1"/>
    <col min="1797" max="1797" width="14.85546875" style="8" customWidth="1"/>
    <col min="1798" max="1798" width="1.85546875" style="8" customWidth="1"/>
    <col min="1799" max="1799" width="14.85546875" style="8" customWidth="1"/>
    <col min="1800" max="1800" width="1.85546875" style="8" customWidth="1"/>
    <col min="1801" max="1801" width="14.85546875" style="8" customWidth="1"/>
    <col min="1802" max="2046" width="9.140625" style="8"/>
    <col min="2047" max="2047" width="41" style="8" customWidth="1"/>
    <col min="2048" max="2048" width="1.85546875" style="8" customWidth="1"/>
    <col min="2049" max="2049" width="5.85546875" style="8" customWidth="1"/>
    <col min="2050" max="2050" width="1.85546875" style="8" customWidth="1"/>
    <col min="2051" max="2051" width="14.85546875" style="8" customWidth="1"/>
    <col min="2052" max="2052" width="1.85546875" style="8" customWidth="1"/>
    <col min="2053" max="2053" width="14.85546875" style="8" customWidth="1"/>
    <col min="2054" max="2054" width="1.85546875" style="8" customWidth="1"/>
    <col min="2055" max="2055" width="14.85546875" style="8" customWidth="1"/>
    <col min="2056" max="2056" width="1.85546875" style="8" customWidth="1"/>
    <col min="2057" max="2057" width="14.85546875" style="8" customWidth="1"/>
    <col min="2058" max="2302" width="9.140625" style="8"/>
    <col min="2303" max="2303" width="41" style="8" customWidth="1"/>
    <col min="2304" max="2304" width="1.85546875" style="8" customWidth="1"/>
    <col min="2305" max="2305" width="5.85546875" style="8" customWidth="1"/>
    <col min="2306" max="2306" width="1.85546875" style="8" customWidth="1"/>
    <col min="2307" max="2307" width="14.85546875" style="8" customWidth="1"/>
    <col min="2308" max="2308" width="1.85546875" style="8" customWidth="1"/>
    <col min="2309" max="2309" width="14.85546875" style="8" customWidth="1"/>
    <col min="2310" max="2310" width="1.85546875" style="8" customWidth="1"/>
    <col min="2311" max="2311" width="14.85546875" style="8" customWidth="1"/>
    <col min="2312" max="2312" width="1.85546875" style="8" customWidth="1"/>
    <col min="2313" max="2313" width="14.85546875" style="8" customWidth="1"/>
    <col min="2314" max="2558" width="9.140625" style="8"/>
    <col min="2559" max="2559" width="41" style="8" customWidth="1"/>
    <col min="2560" max="2560" width="1.85546875" style="8" customWidth="1"/>
    <col min="2561" max="2561" width="5.85546875" style="8" customWidth="1"/>
    <col min="2562" max="2562" width="1.85546875" style="8" customWidth="1"/>
    <col min="2563" max="2563" width="14.85546875" style="8" customWidth="1"/>
    <col min="2564" max="2564" width="1.85546875" style="8" customWidth="1"/>
    <col min="2565" max="2565" width="14.85546875" style="8" customWidth="1"/>
    <col min="2566" max="2566" width="1.85546875" style="8" customWidth="1"/>
    <col min="2567" max="2567" width="14.85546875" style="8" customWidth="1"/>
    <col min="2568" max="2568" width="1.85546875" style="8" customWidth="1"/>
    <col min="2569" max="2569" width="14.85546875" style="8" customWidth="1"/>
    <col min="2570" max="2814" width="9.140625" style="8"/>
    <col min="2815" max="2815" width="41" style="8" customWidth="1"/>
    <col min="2816" max="2816" width="1.85546875" style="8" customWidth="1"/>
    <col min="2817" max="2817" width="5.85546875" style="8" customWidth="1"/>
    <col min="2818" max="2818" width="1.85546875" style="8" customWidth="1"/>
    <col min="2819" max="2819" width="14.85546875" style="8" customWidth="1"/>
    <col min="2820" max="2820" width="1.85546875" style="8" customWidth="1"/>
    <col min="2821" max="2821" width="14.85546875" style="8" customWidth="1"/>
    <col min="2822" max="2822" width="1.85546875" style="8" customWidth="1"/>
    <col min="2823" max="2823" width="14.85546875" style="8" customWidth="1"/>
    <col min="2824" max="2824" width="1.85546875" style="8" customWidth="1"/>
    <col min="2825" max="2825" width="14.85546875" style="8" customWidth="1"/>
    <col min="2826" max="3070" width="9.140625" style="8"/>
    <col min="3071" max="3071" width="41" style="8" customWidth="1"/>
    <col min="3072" max="3072" width="1.85546875" style="8" customWidth="1"/>
    <col min="3073" max="3073" width="5.85546875" style="8" customWidth="1"/>
    <col min="3074" max="3074" width="1.85546875" style="8" customWidth="1"/>
    <col min="3075" max="3075" width="14.85546875" style="8" customWidth="1"/>
    <col min="3076" max="3076" width="1.85546875" style="8" customWidth="1"/>
    <col min="3077" max="3077" width="14.85546875" style="8" customWidth="1"/>
    <col min="3078" max="3078" width="1.85546875" style="8" customWidth="1"/>
    <col min="3079" max="3079" width="14.85546875" style="8" customWidth="1"/>
    <col min="3080" max="3080" width="1.85546875" style="8" customWidth="1"/>
    <col min="3081" max="3081" width="14.85546875" style="8" customWidth="1"/>
    <col min="3082" max="3326" width="9.140625" style="8"/>
    <col min="3327" max="3327" width="41" style="8" customWidth="1"/>
    <col min="3328" max="3328" width="1.85546875" style="8" customWidth="1"/>
    <col min="3329" max="3329" width="5.85546875" style="8" customWidth="1"/>
    <col min="3330" max="3330" width="1.85546875" style="8" customWidth="1"/>
    <col min="3331" max="3331" width="14.85546875" style="8" customWidth="1"/>
    <col min="3332" max="3332" width="1.85546875" style="8" customWidth="1"/>
    <col min="3333" max="3333" width="14.85546875" style="8" customWidth="1"/>
    <col min="3334" max="3334" width="1.85546875" style="8" customWidth="1"/>
    <col min="3335" max="3335" width="14.85546875" style="8" customWidth="1"/>
    <col min="3336" max="3336" width="1.85546875" style="8" customWidth="1"/>
    <col min="3337" max="3337" width="14.85546875" style="8" customWidth="1"/>
    <col min="3338" max="3582" width="9.140625" style="8"/>
    <col min="3583" max="3583" width="41" style="8" customWidth="1"/>
    <col min="3584" max="3584" width="1.85546875" style="8" customWidth="1"/>
    <col min="3585" max="3585" width="5.85546875" style="8" customWidth="1"/>
    <col min="3586" max="3586" width="1.85546875" style="8" customWidth="1"/>
    <col min="3587" max="3587" width="14.85546875" style="8" customWidth="1"/>
    <col min="3588" max="3588" width="1.85546875" style="8" customWidth="1"/>
    <col min="3589" max="3589" width="14.85546875" style="8" customWidth="1"/>
    <col min="3590" max="3590" width="1.85546875" style="8" customWidth="1"/>
    <col min="3591" max="3591" width="14.85546875" style="8" customWidth="1"/>
    <col min="3592" max="3592" width="1.85546875" style="8" customWidth="1"/>
    <col min="3593" max="3593" width="14.85546875" style="8" customWidth="1"/>
    <col min="3594" max="3838" width="9.140625" style="8"/>
    <col min="3839" max="3839" width="41" style="8" customWidth="1"/>
    <col min="3840" max="3840" width="1.85546875" style="8" customWidth="1"/>
    <col min="3841" max="3841" width="5.85546875" style="8" customWidth="1"/>
    <col min="3842" max="3842" width="1.85546875" style="8" customWidth="1"/>
    <col min="3843" max="3843" width="14.85546875" style="8" customWidth="1"/>
    <col min="3844" max="3844" width="1.85546875" style="8" customWidth="1"/>
    <col min="3845" max="3845" width="14.85546875" style="8" customWidth="1"/>
    <col min="3846" max="3846" width="1.85546875" style="8" customWidth="1"/>
    <col min="3847" max="3847" width="14.85546875" style="8" customWidth="1"/>
    <col min="3848" max="3848" width="1.85546875" style="8" customWidth="1"/>
    <col min="3849" max="3849" width="14.85546875" style="8" customWidth="1"/>
    <col min="3850" max="4094" width="9.140625" style="8"/>
    <col min="4095" max="4095" width="41" style="8" customWidth="1"/>
    <col min="4096" max="4096" width="1.85546875" style="8" customWidth="1"/>
    <col min="4097" max="4097" width="5.85546875" style="8" customWidth="1"/>
    <col min="4098" max="4098" width="1.85546875" style="8" customWidth="1"/>
    <col min="4099" max="4099" width="14.85546875" style="8" customWidth="1"/>
    <col min="4100" max="4100" width="1.85546875" style="8" customWidth="1"/>
    <col min="4101" max="4101" width="14.85546875" style="8" customWidth="1"/>
    <col min="4102" max="4102" width="1.85546875" style="8" customWidth="1"/>
    <col min="4103" max="4103" width="14.85546875" style="8" customWidth="1"/>
    <col min="4104" max="4104" width="1.85546875" style="8" customWidth="1"/>
    <col min="4105" max="4105" width="14.85546875" style="8" customWidth="1"/>
    <col min="4106" max="4350" width="9.140625" style="8"/>
    <col min="4351" max="4351" width="41" style="8" customWidth="1"/>
    <col min="4352" max="4352" width="1.85546875" style="8" customWidth="1"/>
    <col min="4353" max="4353" width="5.85546875" style="8" customWidth="1"/>
    <col min="4354" max="4354" width="1.85546875" style="8" customWidth="1"/>
    <col min="4355" max="4355" width="14.85546875" style="8" customWidth="1"/>
    <col min="4356" max="4356" width="1.85546875" style="8" customWidth="1"/>
    <col min="4357" max="4357" width="14.85546875" style="8" customWidth="1"/>
    <col min="4358" max="4358" width="1.85546875" style="8" customWidth="1"/>
    <col min="4359" max="4359" width="14.85546875" style="8" customWidth="1"/>
    <col min="4360" max="4360" width="1.85546875" style="8" customWidth="1"/>
    <col min="4361" max="4361" width="14.85546875" style="8" customWidth="1"/>
    <col min="4362" max="4606" width="9.140625" style="8"/>
    <col min="4607" max="4607" width="41" style="8" customWidth="1"/>
    <col min="4608" max="4608" width="1.85546875" style="8" customWidth="1"/>
    <col min="4609" max="4609" width="5.85546875" style="8" customWidth="1"/>
    <col min="4610" max="4610" width="1.85546875" style="8" customWidth="1"/>
    <col min="4611" max="4611" width="14.85546875" style="8" customWidth="1"/>
    <col min="4612" max="4612" width="1.85546875" style="8" customWidth="1"/>
    <col min="4613" max="4613" width="14.85546875" style="8" customWidth="1"/>
    <col min="4614" max="4614" width="1.85546875" style="8" customWidth="1"/>
    <col min="4615" max="4615" width="14.85546875" style="8" customWidth="1"/>
    <col min="4616" max="4616" width="1.85546875" style="8" customWidth="1"/>
    <col min="4617" max="4617" width="14.85546875" style="8" customWidth="1"/>
    <col min="4618" max="4862" width="9.140625" style="8"/>
    <col min="4863" max="4863" width="41" style="8" customWidth="1"/>
    <col min="4864" max="4864" width="1.85546875" style="8" customWidth="1"/>
    <col min="4865" max="4865" width="5.85546875" style="8" customWidth="1"/>
    <col min="4866" max="4866" width="1.85546875" style="8" customWidth="1"/>
    <col min="4867" max="4867" width="14.85546875" style="8" customWidth="1"/>
    <col min="4868" max="4868" width="1.85546875" style="8" customWidth="1"/>
    <col min="4869" max="4869" width="14.85546875" style="8" customWidth="1"/>
    <col min="4870" max="4870" width="1.85546875" style="8" customWidth="1"/>
    <col min="4871" max="4871" width="14.85546875" style="8" customWidth="1"/>
    <col min="4872" max="4872" width="1.85546875" style="8" customWidth="1"/>
    <col min="4873" max="4873" width="14.85546875" style="8" customWidth="1"/>
    <col min="4874" max="5118" width="9.140625" style="8"/>
    <col min="5119" max="5119" width="41" style="8" customWidth="1"/>
    <col min="5120" max="5120" width="1.85546875" style="8" customWidth="1"/>
    <col min="5121" max="5121" width="5.85546875" style="8" customWidth="1"/>
    <col min="5122" max="5122" width="1.85546875" style="8" customWidth="1"/>
    <col min="5123" max="5123" width="14.85546875" style="8" customWidth="1"/>
    <col min="5124" max="5124" width="1.85546875" style="8" customWidth="1"/>
    <col min="5125" max="5125" width="14.85546875" style="8" customWidth="1"/>
    <col min="5126" max="5126" width="1.85546875" style="8" customWidth="1"/>
    <col min="5127" max="5127" width="14.85546875" style="8" customWidth="1"/>
    <col min="5128" max="5128" width="1.85546875" style="8" customWidth="1"/>
    <col min="5129" max="5129" width="14.85546875" style="8" customWidth="1"/>
    <col min="5130" max="5374" width="9.140625" style="8"/>
    <col min="5375" max="5375" width="41" style="8" customWidth="1"/>
    <col min="5376" max="5376" width="1.85546875" style="8" customWidth="1"/>
    <col min="5377" max="5377" width="5.85546875" style="8" customWidth="1"/>
    <col min="5378" max="5378" width="1.85546875" style="8" customWidth="1"/>
    <col min="5379" max="5379" width="14.85546875" style="8" customWidth="1"/>
    <col min="5380" max="5380" width="1.85546875" style="8" customWidth="1"/>
    <col min="5381" max="5381" width="14.85546875" style="8" customWidth="1"/>
    <col min="5382" max="5382" width="1.85546875" style="8" customWidth="1"/>
    <col min="5383" max="5383" width="14.85546875" style="8" customWidth="1"/>
    <col min="5384" max="5384" width="1.85546875" style="8" customWidth="1"/>
    <col min="5385" max="5385" width="14.85546875" style="8" customWidth="1"/>
    <col min="5386" max="5630" width="9.140625" style="8"/>
    <col min="5631" max="5631" width="41" style="8" customWidth="1"/>
    <col min="5632" max="5632" width="1.85546875" style="8" customWidth="1"/>
    <col min="5633" max="5633" width="5.85546875" style="8" customWidth="1"/>
    <col min="5634" max="5634" width="1.85546875" style="8" customWidth="1"/>
    <col min="5635" max="5635" width="14.85546875" style="8" customWidth="1"/>
    <col min="5636" max="5636" width="1.85546875" style="8" customWidth="1"/>
    <col min="5637" max="5637" width="14.85546875" style="8" customWidth="1"/>
    <col min="5638" max="5638" width="1.85546875" style="8" customWidth="1"/>
    <col min="5639" max="5639" width="14.85546875" style="8" customWidth="1"/>
    <col min="5640" max="5640" width="1.85546875" style="8" customWidth="1"/>
    <col min="5641" max="5641" width="14.85546875" style="8" customWidth="1"/>
    <col min="5642" max="5886" width="9.140625" style="8"/>
    <col min="5887" max="5887" width="41" style="8" customWidth="1"/>
    <col min="5888" max="5888" width="1.85546875" style="8" customWidth="1"/>
    <col min="5889" max="5889" width="5.85546875" style="8" customWidth="1"/>
    <col min="5890" max="5890" width="1.85546875" style="8" customWidth="1"/>
    <col min="5891" max="5891" width="14.85546875" style="8" customWidth="1"/>
    <col min="5892" max="5892" width="1.85546875" style="8" customWidth="1"/>
    <col min="5893" max="5893" width="14.85546875" style="8" customWidth="1"/>
    <col min="5894" max="5894" width="1.85546875" style="8" customWidth="1"/>
    <col min="5895" max="5895" width="14.85546875" style="8" customWidth="1"/>
    <col min="5896" max="5896" width="1.85546875" style="8" customWidth="1"/>
    <col min="5897" max="5897" width="14.85546875" style="8" customWidth="1"/>
    <col min="5898" max="6142" width="9.140625" style="8"/>
    <col min="6143" max="6143" width="41" style="8" customWidth="1"/>
    <col min="6144" max="6144" width="1.85546875" style="8" customWidth="1"/>
    <col min="6145" max="6145" width="5.85546875" style="8" customWidth="1"/>
    <col min="6146" max="6146" width="1.85546875" style="8" customWidth="1"/>
    <col min="6147" max="6147" width="14.85546875" style="8" customWidth="1"/>
    <col min="6148" max="6148" width="1.85546875" style="8" customWidth="1"/>
    <col min="6149" max="6149" width="14.85546875" style="8" customWidth="1"/>
    <col min="6150" max="6150" width="1.85546875" style="8" customWidth="1"/>
    <col min="6151" max="6151" width="14.85546875" style="8" customWidth="1"/>
    <col min="6152" max="6152" width="1.85546875" style="8" customWidth="1"/>
    <col min="6153" max="6153" width="14.85546875" style="8" customWidth="1"/>
    <col min="6154" max="6398" width="9.140625" style="8"/>
    <col min="6399" max="6399" width="41" style="8" customWidth="1"/>
    <col min="6400" max="6400" width="1.85546875" style="8" customWidth="1"/>
    <col min="6401" max="6401" width="5.85546875" style="8" customWidth="1"/>
    <col min="6402" max="6402" width="1.85546875" style="8" customWidth="1"/>
    <col min="6403" max="6403" width="14.85546875" style="8" customWidth="1"/>
    <col min="6404" max="6404" width="1.85546875" style="8" customWidth="1"/>
    <col min="6405" max="6405" width="14.85546875" style="8" customWidth="1"/>
    <col min="6406" max="6406" width="1.85546875" style="8" customWidth="1"/>
    <col min="6407" max="6407" width="14.85546875" style="8" customWidth="1"/>
    <col min="6408" max="6408" width="1.85546875" style="8" customWidth="1"/>
    <col min="6409" max="6409" width="14.85546875" style="8" customWidth="1"/>
    <col min="6410" max="6654" width="9.140625" style="8"/>
    <col min="6655" max="6655" width="41" style="8" customWidth="1"/>
    <col min="6656" max="6656" width="1.85546875" style="8" customWidth="1"/>
    <col min="6657" max="6657" width="5.85546875" style="8" customWidth="1"/>
    <col min="6658" max="6658" width="1.85546875" style="8" customWidth="1"/>
    <col min="6659" max="6659" width="14.85546875" style="8" customWidth="1"/>
    <col min="6660" max="6660" width="1.85546875" style="8" customWidth="1"/>
    <col min="6661" max="6661" width="14.85546875" style="8" customWidth="1"/>
    <col min="6662" max="6662" width="1.85546875" style="8" customWidth="1"/>
    <col min="6663" max="6663" width="14.85546875" style="8" customWidth="1"/>
    <col min="6664" max="6664" width="1.85546875" style="8" customWidth="1"/>
    <col min="6665" max="6665" width="14.85546875" style="8" customWidth="1"/>
    <col min="6666" max="6910" width="9.140625" style="8"/>
    <col min="6911" max="6911" width="41" style="8" customWidth="1"/>
    <col min="6912" max="6912" width="1.85546875" style="8" customWidth="1"/>
    <col min="6913" max="6913" width="5.85546875" style="8" customWidth="1"/>
    <col min="6914" max="6914" width="1.85546875" style="8" customWidth="1"/>
    <col min="6915" max="6915" width="14.85546875" style="8" customWidth="1"/>
    <col min="6916" max="6916" width="1.85546875" style="8" customWidth="1"/>
    <col min="6917" max="6917" width="14.85546875" style="8" customWidth="1"/>
    <col min="6918" max="6918" width="1.85546875" style="8" customWidth="1"/>
    <col min="6919" max="6919" width="14.85546875" style="8" customWidth="1"/>
    <col min="6920" max="6920" width="1.85546875" style="8" customWidth="1"/>
    <col min="6921" max="6921" width="14.85546875" style="8" customWidth="1"/>
    <col min="6922" max="7166" width="9.140625" style="8"/>
    <col min="7167" max="7167" width="41" style="8" customWidth="1"/>
    <col min="7168" max="7168" width="1.85546875" style="8" customWidth="1"/>
    <col min="7169" max="7169" width="5.85546875" style="8" customWidth="1"/>
    <col min="7170" max="7170" width="1.85546875" style="8" customWidth="1"/>
    <col min="7171" max="7171" width="14.85546875" style="8" customWidth="1"/>
    <col min="7172" max="7172" width="1.85546875" style="8" customWidth="1"/>
    <col min="7173" max="7173" width="14.85546875" style="8" customWidth="1"/>
    <col min="7174" max="7174" width="1.85546875" style="8" customWidth="1"/>
    <col min="7175" max="7175" width="14.85546875" style="8" customWidth="1"/>
    <col min="7176" max="7176" width="1.85546875" style="8" customWidth="1"/>
    <col min="7177" max="7177" width="14.85546875" style="8" customWidth="1"/>
    <col min="7178" max="7422" width="9.140625" style="8"/>
    <col min="7423" max="7423" width="41" style="8" customWidth="1"/>
    <col min="7424" max="7424" width="1.85546875" style="8" customWidth="1"/>
    <col min="7425" max="7425" width="5.85546875" style="8" customWidth="1"/>
    <col min="7426" max="7426" width="1.85546875" style="8" customWidth="1"/>
    <col min="7427" max="7427" width="14.85546875" style="8" customWidth="1"/>
    <col min="7428" max="7428" width="1.85546875" style="8" customWidth="1"/>
    <col min="7429" max="7429" width="14.85546875" style="8" customWidth="1"/>
    <col min="7430" max="7430" width="1.85546875" style="8" customWidth="1"/>
    <col min="7431" max="7431" width="14.85546875" style="8" customWidth="1"/>
    <col min="7432" max="7432" width="1.85546875" style="8" customWidth="1"/>
    <col min="7433" max="7433" width="14.85546875" style="8" customWidth="1"/>
    <col min="7434" max="7678" width="9.140625" style="8"/>
    <col min="7679" max="7679" width="41" style="8" customWidth="1"/>
    <col min="7680" max="7680" width="1.85546875" style="8" customWidth="1"/>
    <col min="7681" max="7681" width="5.85546875" style="8" customWidth="1"/>
    <col min="7682" max="7682" width="1.85546875" style="8" customWidth="1"/>
    <col min="7683" max="7683" width="14.85546875" style="8" customWidth="1"/>
    <col min="7684" max="7684" width="1.85546875" style="8" customWidth="1"/>
    <col min="7685" max="7685" width="14.85546875" style="8" customWidth="1"/>
    <col min="7686" max="7686" width="1.85546875" style="8" customWidth="1"/>
    <col min="7687" max="7687" width="14.85546875" style="8" customWidth="1"/>
    <col min="7688" max="7688" width="1.85546875" style="8" customWidth="1"/>
    <col min="7689" max="7689" width="14.85546875" style="8" customWidth="1"/>
    <col min="7690" max="7934" width="9.140625" style="8"/>
    <col min="7935" max="7935" width="41" style="8" customWidth="1"/>
    <col min="7936" max="7936" width="1.85546875" style="8" customWidth="1"/>
    <col min="7937" max="7937" width="5.85546875" style="8" customWidth="1"/>
    <col min="7938" max="7938" width="1.85546875" style="8" customWidth="1"/>
    <col min="7939" max="7939" width="14.85546875" style="8" customWidth="1"/>
    <col min="7940" max="7940" width="1.85546875" style="8" customWidth="1"/>
    <col min="7941" max="7941" width="14.85546875" style="8" customWidth="1"/>
    <col min="7942" max="7942" width="1.85546875" style="8" customWidth="1"/>
    <col min="7943" max="7943" width="14.85546875" style="8" customWidth="1"/>
    <col min="7944" max="7944" width="1.85546875" style="8" customWidth="1"/>
    <col min="7945" max="7945" width="14.85546875" style="8" customWidth="1"/>
    <col min="7946" max="8190" width="9.140625" style="8"/>
    <col min="8191" max="8191" width="41" style="8" customWidth="1"/>
    <col min="8192" max="8192" width="1.85546875" style="8" customWidth="1"/>
    <col min="8193" max="8193" width="5.85546875" style="8" customWidth="1"/>
    <col min="8194" max="8194" width="1.85546875" style="8" customWidth="1"/>
    <col min="8195" max="8195" width="14.85546875" style="8" customWidth="1"/>
    <col min="8196" max="8196" width="1.85546875" style="8" customWidth="1"/>
    <col min="8197" max="8197" width="14.85546875" style="8" customWidth="1"/>
    <col min="8198" max="8198" width="1.85546875" style="8" customWidth="1"/>
    <col min="8199" max="8199" width="14.85546875" style="8" customWidth="1"/>
    <col min="8200" max="8200" width="1.85546875" style="8" customWidth="1"/>
    <col min="8201" max="8201" width="14.85546875" style="8" customWidth="1"/>
    <col min="8202" max="8446" width="9.140625" style="8"/>
    <col min="8447" max="8447" width="41" style="8" customWidth="1"/>
    <col min="8448" max="8448" width="1.85546875" style="8" customWidth="1"/>
    <col min="8449" max="8449" width="5.85546875" style="8" customWidth="1"/>
    <col min="8450" max="8450" width="1.85546875" style="8" customWidth="1"/>
    <col min="8451" max="8451" width="14.85546875" style="8" customWidth="1"/>
    <col min="8452" max="8452" width="1.85546875" style="8" customWidth="1"/>
    <col min="8453" max="8453" width="14.85546875" style="8" customWidth="1"/>
    <col min="8454" max="8454" width="1.85546875" style="8" customWidth="1"/>
    <col min="8455" max="8455" width="14.85546875" style="8" customWidth="1"/>
    <col min="8456" max="8456" width="1.85546875" style="8" customWidth="1"/>
    <col min="8457" max="8457" width="14.85546875" style="8" customWidth="1"/>
    <col min="8458" max="8702" width="9.140625" style="8"/>
    <col min="8703" max="8703" width="41" style="8" customWidth="1"/>
    <col min="8704" max="8704" width="1.85546875" style="8" customWidth="1"/>
    <col min="8705" max="8705" width="5.85546875" style="8" customWidth="1"/>
    <col min="8706" max="8706" width="1.85546875" style="8" customWidth="1"/>
    <col min="8707" max="8707" width="14.85546875" style="8" customWidth="1"/>
    <col min="8708" max="8708" width="1.85546875" style="8" customWidth="1"/>
    <col min="8709" max="8709" width="14.85546875" style="8" customWidth="1"/>
    <col min="8710" max="8710" width="1.85546875" style="8" customWidth="1"/>
    <col min="8711" max="8711" width="14.85546875" style="8" customWidth="1"/>
    <col min="8712" max="8712" width="1.85546875" style="8" customWidth="1"/>
    <col min="8713" max="8713" width="14.85546875" style="8" customWidth="1"/>
    <col min="8714" max="8958" width="9.140625" style="8"/>
    <col min="8959" max="8959" width="41" style="8" customWidth="1"/>
    <col min="8960" max="8960" width="1.85546875" style="8" customWidth="1"/>
    <col min="8961" max="8961" width="5.85546875" style="8" customWidth="1"/>
    <col min="8962" max="8962" width="1.85546875" style="8" customWidth="1"/>
    <col min="8963" max="8963" width="14.85546875" style="8" customWidth="1"/>
    <col min="8964" max="8964" width="1.85546875" style="8" customWidth="1"/>
    <col min="8965" max="8965" width="14.85546875" style="8" customWidth="1"/>
    <col min="8966" max="8966" width="1.85546875" style="8" customWidth="1"/>
    <col min="8967" max="8967" width="14.85546875" style="8" customWidth="1"/>
    <col min="8968" max="8968" width="1.85546875" style="8" customWidth="1"/>
    <col min="8969" max="8969" width="14.85546875" style="8" customWidth="1"/>
    <col min="8970" max="9214" width="9.140625" style="8"/>
    <col min="9215" max="9215" width="41" style="8" customWidth="1"/>
    <col min="9216" max="9216" width="1.85546875" style="8" customWidth="1"/>
    <col min="9217" max="9217" width="5.85546875" style="8" customWidth="1"/>
    <col min="9218" max="9218" width="1.85546875" style="8" customWidth="1"/>
    <col min="9219" max="9219" width="14.85546875" style="8" customWidth="1"/>
    <col min="9220" max="9220" width="1.85546875" style="8" customWidth="1"/>
    <col min="9221" max="9221" width="14.85546875" style="8" customWidth="1"/>
    <col min="9222" max="9222" width="1.85546875" style="8" customWidth="1"/>
    <col min="9223" max="9223" width="14.85546875" style="8" customWidth="1"/>
    <col min="9224" max="9224" width="1.85546875" style="8" customWidth="1"/>
    <col min="9225" max="9225" width="14.85546875" style="8" customWidth="1"/>
    <col min="9226" max="9470" width="9.140625" style="8"/>
    <col min="9471" max="9471" width="41" style="8" customWidth="1"/>
    <col min="9472" max="9472" width="1.85546875" style="8" customWidth="1"/>
    <col min="9473" max="9473" width="5.85546875" style="8" customWidth="1"/>
    <col min="9474" max="9474" width="1.85546875" style="8" customWidth="1"/>
    <col min="9475" max="9475" width="14.85546875" style="8" customWidth="1"/>
    <col min="9476" max="9476" width="1.85546875" style="8" customWidth="1"/>
    <col min="9477" max="9477" width="14.85546875" style="8" customWidth="1"/>
    <col min="9478" max="9478" width="1.85546875" style="8" customWidth="1"/>
    <col min="9479" max="9479" width="14.85546875" style="8" customWidth="1"/>
    <col min="9480" max="9480" width="1.85546875" style="8" customWidth="1"/>
    <col min="9481" max="9481" width="14.85546875" style="8" customWidth="1"/>
    <col min="9482" max="9726" width="9.140625" style="8"/>
    <col min="9727" max="9727" width="41" style="8" customWidth="1"/>
    <col min="9728" max="9728" width="1.85546875" style="8" customWidth="1"/>
    <col min="9729" max="9729" width="5.85546875" style="8" customWidth="1"/>
    <col min="9730" max="9730" width="1.85546875" style="8" customWidth="1"/>
    <col min="9731" max="9731" width="14.85546875" style="8" customWidth="1"/>
    <col min="9732" max="9732" width="1.85546875" style="8" customWidth="1"/>
    <col min="9733" max="9733" width="14.85546875" style="8" customWidth="1"/>
    <col min="9734" max="9734" width="1.85546875" style="8" customWidth="1"/>
    <col min="9735" max="9735" width="14.85546875" style="8" customWidth="1"/>
    <col min="9736" max="9736" width="1.85546875" style="8" customWidth="1"/>
    <col min="9737" max="9737" width="14.85546875" style="8" customWidth="1"/>
    <col min="9738" max="9982" width="9.140625" style="8"/>
    <col min="9983" max="9983" width="41" style="8" customWidth="1"/>
    <col min="9984" max="9984" width="1.85546875" style="8" customWidth="1"/>
    <col min="9985" max="9985" width="5.85546875" style="8" customWidth="1"/>
    <col min="9986" max="9986" width="1.85546875" style="8" customWidth="1"/>
    <col min="9987" max="9987" width="14.85546875" style="8" customWidth="1"/>
    <col min="9988" max="9988" width="1.85546875" style="8" customWidth="1"/>
    <col min="9989" max="9989" width="14.85546875" style="8" customWidth="1"/>
    <col min="9990" max="9990" width="1.85546875" style="8" customWidth="1"/>
    <col min="9991" max="9991" width="14.85546875" style="8" customWidth="1"/>
    <col min="9992" max="9992" width="1.85546875" style="8" customWidth="1"/>
    <col min="9993" max="9993" width="14.85546875" style="8" customWidth="1"/>
    <col min="9994" max="10238" width="9.140625" style="8"/>
    <col min="10239" max="10239" width="41" style="8" customWidth="1"/>
    <col min="10240" max="10240" width="1.85546875" style="8" customWidth="1"/>
    <col min="10241" max="10241" width="5.85546875" style="8" customWidth="1"/>
    <col min="10242" max="10242" width="1.85546875" style="8" customWidth="1"/>
    <col min="10243" max="10243" width="14.85546875" style="8" customWidth="1"/>
    <col min="10244" max="10244" width="1.85546875" style="8" customWidth="1"/>
    <col min="10245" max="10245" width="14.85546875" style="8" customWidth="1"/>
    <col min="10246" max="10246" width="1.85546875" style="8" customWidth="1"/>
    <col min="10247" max="10247" width="14.85546875" style="8" customWidth="1"/>
    <col min="10248" max="10248" width="1.85546875" style="8" customWidth="1"/>
    <col min="10249" max="10249" width="14.85546875" style="8" customWidth="1"/>
    <col min="10250" max="10494" width="9.140625" style="8"/>
    <col min="10495" max="10495" width="41" style="8" customWidth="1"/>
    <col min="10496" max="10496" width="1.85546875" style="8" customWidth="1"/>
    <col min="10497" max="10497" width="5.85546875" style="8" customWidth="1"/>
    <col min="10498" max="10498" width="1.85546875" style="8" customWidth="1"/>
    <col min="10499" max="10499" width="14.85546875" style="8" customWidth="1"/>
    <col min="10500" max="10500" width="1.85546875" style="8" customWidth="1"/>
    <col min="10501" max="10501" width="14.85546875" style="8" customWidth="1"/>
    <col min="10502" max="10502" width="1.85546875" style="8" customWidth="1"/>
    <col min="10503" max="10503" width="14.85546875" style="8" customWidth="1"/>
    <col min="10504" max="10504" width="1.85546875" style="8" customWidth="1"/>
    <col min="10505" max="10505" width="14.85546875" style="8" customWidth="1"/>
    <col min="10506" max="10750" width="9.140625" style="8"/>
    <col min="10751" max="10751" width="41" style="8" customWidth="1"/>
    <col min="10752" max="10752" width="1.85546875" style="8" customWidth="1"/>
    <col min="10753" max="10753" width="5.85546875" style="8" customWidth="1"/>
    <col min="10754" max="10754" width="1.85546875" style="8" customWidth="1"/>
    <col min="10755" max="10755" width="14.85546875" style="8" customWidth="1"/>
    <col min="10756" max="10756" width="1.85546875" style="8" customWidth="1"/>
    <col min="10757" max="10757" width="14.85546875" style="8" customWidth="1"/>
    <col min="10758" max="10758" width="1.85546875" style="8" customWidth="1"/>
    <col min="10759" max="10759" width="14.85546875" style="8" customWidth="1"/>
    <col min="10760" max="10760" width="1.85546875" style="8" customWidth="1"/>
    <col min="10761" max="10761" width="14.85546875" style="8" customWidth="1"/>
    <col min="10762" max="11006" width="9.140625" style="8"/>
    <col min="11007" max="11007" width="41" style="8" customWidth="1"/>
    <col min="11008" max="11008" width="1.85546875" style="8" customWidth="1"/>
    <col min="11009" max="11009" width="5.85546875" style="8" customWidth="1"/>
    <col min="11010" max="11010" width="1.85546875" style="8" customWidth="1"/>
    <col min="11011" max="11011" width="14.85546875" style="8" customWidth="1"/>
    <col min="11012" max="11012" width="1.85546875" style="8" customWidth="1"/>
    <col min="11013" max="11013" width="14.85546875" style="8" customWidth="1"/>
    <col min="11014" max="11014" width="1.85546875" style="8" customWidth="1"/>
    <col min="11015" max="11015" width="14.85546875" style="8" customWidth="1"/>
    <col min="11016" max="11016" width="1.85546875" style="8" customWidth="1"/>
    <col min="11017" max="11017" width="14.85546875" style="8" customWidth="1"/>
    <col min="11018" max="11262" width="9.140625" style="8"/>
    <col min="11263" max="11263" width="41" style="8" customWidth="1"/>
    <col min="11264" max="11264" width="1.85546875" style="8" customWidth="1"/>
    <col min="11265" max="11265" width="5.85546875" style="8" customWidth="1"/>
    <col min="11266" max="11266" width="1.85546875" style="8" customWidth="1"/>
    <col min="11267" max="11267" width="14.85546875" style="8" customWidth="1"/>
    <col min="11268" max="11268" width="1.85546875" style="8" customWidth="1"/>
    <col min="11269" max="11269" width="14.85546875" style="8" customWidth="1"/>
    <col min="11270" max="11270" width="1.85546875" style="8" customWidth="1"/>
    <col min="11271" max="11271" width="14.85546875" style="8" customWidth="1"/>
    <col min="11272" max="11272" width="1.85546875" style="8" customWidth="1"/>
    <col min="11273" max="11273" width="14.85546875" style="8" customWidth="1"/>
    <col min="11274" max="11518" width="9.140625" style="8"/>
    <col min="11519" max="11519" width="41" style="8" customWidth="1"/>
    <col min="11520" max="11520" width="1.85546875" style="8" customWidth="1"/>
    <col min="11521" max="11521" width="5.85546875" style="8" customWidth="1"/>
    <col min="11522" max="11522" width="1.85546875" style="8" customWidth="1"/>
    <col min="11523" max="11523" width="14.85546875" style="8" customWidth="1"/>
    <col min="11524" max="11524" width="1.85546875" style="8" customWidth="1"/>
    <col min="11525" max="11525" width="14.85546875" style="8" customWidth="1"/>
    <col min="11526" max="11526" width="1.85546875" style="8" customWidth="1"/>
    <col min="11527" max="11527" width="14.85546875" style="8" customWidth="1"/>
    <col min="11528" max="11528" width="1.85546875" style="8" customWidth="1"/>
    <col min="11529" max="11529" width="14.85546875" style="8" customWidth="1"/>
    <col min="11530" max="11774" width="9.140625" style="8"/>
    <col min="11775" max="11775" width="41" style="8" customWidth="1"/>
    <col min="11776" max="11776" width="1.85546875" style="8" customWidth="1"/>
    <col min="11777" max="11777" width="5.85546875" style="8" customWidth="1"/>
    <col min="11778" max="11778" width="1.85546875" style="8" customWidth="1"/>
    <col min="11779" max="11779" width="14.85546875" style="8" customWidth="1"/>
    <col min="11780" max="11780" width="1.85546875" style="8" customWidth="1"/>
    <col min="11781" max="11781" width="14.85546875" style="8" customWidth="1"/>
    <col min="11782" max="11782" width="1.85546875" style="8" customWidth="1"/>
    <col min="11783" max="11783" width="14.85546875" style="8" customWidth="1"/>
    <col min="11784" max="11784" width="1.85546875" style="8" customWidth="1"/>
    <col min="11785" max="11785" width="14.85546875" style="8" customWidth="1"/>
    <col min="11786" max="12030" width="9.140625" style="8"/>
    <col min="12031" max="12031" width="41" style="8" customWidth="1"/>
    <col min="12032" max="12032" width="1.85546875" style="8" customWidth="1"/>
    <col min="12033" max="12033" width="5.85546875" style="8" customWidth="1"/>
    <col min="12034" max="12034" width="1.85546875" style="8" customWidth="1"/>
    <col min="12035" max="12035" width="14.85546875" style="8" customWidth="1"/>
    <col min="12036" max="12036" width="1.85546875" style="8" customWidth="1"/>
    <col min="12037" max="12037" width="14.85546875" style="8" customWidth="1"/>
    <col min="12038" max="12038" width="1.85546875" style="8" customWidth="1"/>
    <col min="12039" max="12039" width="14.85546875" style="8" customWidth="1"/>
    <col min="12040" max="12040" width="1.85546875" style="8" customWidth="1"/>
    <col min="12041" max="12041" width="14.85546875" style="8" customWidth="1"/>
    <col min="12042" max="12286" width="9.140625" style="8"/>
    <col min="12287" max="12287" width="41" style="8" customWidth="1"/>
    <col min="12288" max="12288" width="1.85546875" style="8" customWidth="1"/>
    <col min="12289" max="12289" width="5.85546875" style="8" customWidth="1"/>
    <col min="12290" max="12290" width="1.85546875" style="8" customWidth="1"/>
    <col min="12291" max="12291" width="14.85546875" style="8" customWidth="1"/>
    <col min="12292" max="12292" width="1.85546875" style="8" customWidth="1"/>
    <col min="12293" max="12293" width="14.85546875" style="8" customWidth="1"/>
    <col min="12294" max="12294" width="1.85546875" style="8" customWidth="1"/>
    <col min="12295" max="12295" width="14.85546875" style="8" customWidth="1"/>
    <col min="12296" max="12296" width="1.85546875" style="8" customWidth="1"/>
    <col min="12297" max="12297" width="14.85546875" style="8" customWidth="1"/>
    <col min="12298" max="12542" width="9.140625" style="8"/>
    <col min="12543" max="12543" width="41" style="8" customWidth="1"/>
    <col min="12544" max="12544" width="1.85546875" style="8" customWidth="1"/>
    <col min="12545" max="12545" width="5.85546875" style="8" customWidth="1"/>
    <col min="12546" max="12546" width="1.85546875" style="8" customWidth="1"/>
    <col min="12547" max="12547" width="14.85546875" style="8" customWidth="1"/>
    <col min="12548" max="12548" width="1.85546875" style="8" customWidth="1"/>
    <col min="12549" max="12549" width="14.85546875" style="8" customWidth="1"/>
    <col min="12550" max="12550" width="1.85546875" style="8" customWidth="1"/>
    <col min="12551" max="12551" width="14.85546875" style="8" customWidth="1"/>
    <col min="12552" max="12552" width="1.85546875" style="8" customWidth="1"/>
    <col min="12553" max="12553" width="14.85546875" style="8" customWidth="1"/>
    <col min="12554" max="12798" width="9.140625" style="8"/>
    <col min="12799" max="12799" width="41" style="8" customWidth="1"/>
    <col min="12800" max="12800" width="1.85546875" style="8" customWidth="1"/>
    <col min="12801" max="12801" width="5.85546875" style="8" customWidth="1"/>
    <col min="12802" max="12802" width="1.85546875" style="8" customWidth="1"/>
    <col min="12803" max="12803" width="14.85546875" style="8" customWidth="1"/>
    <col min="12804" max="12804" width="1.85546875" style="8" customWidth="1"/>
    <col min="12805" max="12805" width="14.85546875" style="8" customWidth="1"/>
    <col min="12806" max="12806" width="1.85546875" style="8" customWidth="1"/>
    <col min="12807" max="12807" width="14.85546875" style="8" customWidth="1"/>
    <col min="12808" max="12808" width="1.85546875" style="8" customWidth="1"/>
    <col min="12809" max="12809" width="14.85546875" style="8" customWidth="1"/>
    <col min="12810" max="13054" width="9.140625" style="8"/>
    <col min="13055" max="13055" width="41" style="8" customWidth="1"/>
    <col min="13056" max="13056" width="1.85546875" style="8" customWidth="1"/>
    <col min="13057" max="13057" width="5.85546875" style="8" customWidth="1"/>
    <col min="13058" max="13058" width="1.85546875" style="8" customWidth="1"/>
    <col min="13059" max="13059" width="14.85546875" style="8" customWidth="1"/>
    <col min="13060" max="13060" width="1.85546875" style="8" customWidth="1"/>
    <col min="13061" max="13061" width="14.85546875" style="8" customWidth="1"/>
    <col min="13062" max="13062" width="1.85546875" style="8" customWidth="1"/>
    <col min="13063" max="13063" width="14.85546875" style="8" customWidth="1"/>
    <col min="13064" max="13064" width="1.85546875" style="8" customWidth="1"/>
    <col min="13065" max="13065" width="14.85546875" style="8" customWidth="1"/>
    <col min="13066" max="13310" width="9.140625" style="8"/>
    <col min="13311" max="13311" width="41" style="8" customWidth="1"/>
    <col min="13312" max="13312" width="1.85546875" style="8" customWidth="1"/>
    <col min="13313" max="13313" width="5.85546875" style="8" customWidth="1"/>
    <col min="13314" max="13314" width="1.85546875" style="8" customWidth="1"/>
    <col min="13315" max="13315" width="14.85546875" style="8" customWidth="1"/>
    <col min="13316" max="13316" width="1.85546875" style="8" customWidth="1"/>
    <col min="13317" max="13317" width="14.85546875" style="8" customWidth="1"/>
    <col min="13318" max="13318" width="1.85546875" style="8" customWidth="1"/>
    <col min="13319" max="13319" width="14.85546875" style="8" customWidth="1"/>
    <col min="13320" max="13320" width="1.85546875" style="8" customWidth="1"/>
    <col min="13321" max="13321" width="14.85546875" style="8" customWidth="1"/>
    <col min="13322" max="13566" width="9.140625" style="8"/>
    <col min="13567" max="13567" width="41" style="8" customWidth="1"/>
    <col min="13568" max="13568" width="1.85546875" style="8" customWidth="1"/>
    <col min="13569" max="13569" width="5.85546875" style="8" customWidth="1"/>
    <col min="13570" max="13570" width="1.85546875" style="8" customWidth="1"/>
    <col min="13571" max="13571" width="14.85546875" style="8" customWidth="1"/>
    <col min="13572" max="13572" width="1.85546875" style="8" customWidth="1"/>
    <col min="13573" max="13573" width="14.85546875" style="8" customWidth="1"/>
    <col min="13574" max="13574" width="1.85546875" style="8" customWidth="1"/>
    <col min="13575" max="13575" width="14.85546875" style="8" customWidth="1"/>
    <col min="13576" max="13576" width="1.85546875" style="8" customWidth="1"/>
    <col min="13577" max="13577" width="14.85546875" style="8" customWidth="1"/>
    <col min="13578" max="13822" width="9.140625" style="8"/>
    <col min="13823" max="13823" width="41" style="8" customWidth="1"/>
    <col min="13824" max="13824" width="1.85546875" style="8" customWidth="1"/>
    <col min="13825" max="13825" width="5.85546875" style="8" customWidth="1"/>
    <col min="13826" max="13826" width="1.85546875" style="8" customWidth="1"/>
    <col min="13827" max="13827" width="14.85546875" style="8" customWidth="1"/>
    <col min="13828" max="13828" width="1.85546875" style="8" customWidth="1"/>
    <col min="13829" max="13829" width="14.85546875" style="8" customWidth="1"/>
    <col min="13830" max="13830" width="1.85546875" style="8" customWidth="1"/>
    <col min="13831" max="13831" width="14.85546875" style="8" customWidth="1"/>
    <col min="13832" max="13832" width="1.85546875" style="8" customWidth="1"/>
    <col min="13833" max="13833" width="14.85546875" style="8" customWidth="1"/>
    <col min="13834" max="14078" width="9.140625" style="8"/>
    <col min="14079" max="14079" width="41" style="8" customWidth="1"/>
    <col min="14080" max="14080" width="1.85546875" style="8" customWidth="1"/>
    <col min="14081" max="14081" width="5.85546875" style="8" customWidth="1"/>
    <col min="14082" max="14082" width="1.85546875" style="8" customWidth="1"/>
    <col min="14083" max="14083" width="14.85546875" style="8" customWidth="1"/>
    <col min="14084" max="14084" width="1.85546875" style="8" customWidth="1"/>
    <col min="14085" max="14085" width="14.85546875" style="8" customWidth="1"/>
    <col min="14086" max="14086" width="1.85546875" style="8" customWidth="1"/>
    <col min="14087" max="14087" width="14.85546875" style="8" customWidth="1"/>
    <col min="14088" max="14088" width="1.85546875" style="8" customWidth="1"/>
    <col min="14089" max="14089" width="14.85546875" style="8" customWidth="1"/>
    <col min="14090" max="14334" width="9.140625" style="8"/>
    <col min="14335" max="14335" width="41" style="8" customWidth="1"/>
    <col min="14336" max="14336" width="1.85546875" style="8" customWidth="1"/>
    <col min="14337" max="14337" width="5.85546875" style="8" customWidth="1"/>
    <col min="14338" max="14338" width="1.85546875" style="8" customWidth="1"/>
    <col min="14339" max="14339" width="14.85546875" style="8" customWidth="1"/>
    <col min="14340" max="14340" width="1.85546875" style="8" customWidth="1"/>
    <col min="14341" max="14341" width="14.85546875" style="8" customWidth="1"/>
    <col min="14342" max="14342" width="1.85546875" style="8" customWidth="1"/>
    <col min="14343" max="14343" width="14.85546875" style="8" customWidth="1"/>
    <col min="14344" max="14344" width="1.85546875" style="8" customWidth="1"/>
    <col min="14345" max="14345" width="14.85546875" style="8" customWidth="1"/>
    <col min="14346" max="14590" width="9.140625" style="8"/>
    <col min="14591" max="14591" width="41" style="8" customWidth="1"/>
    <col min="14592" max="14592" width="1.85546875" style="8" customWidth="1"/>
    <col min="14593" max="14593" width="5.85546875" style="8" customWidth="1"/>
    <col min="14594" max="14594" width="1.85546875" style="8" customWidth="1"/>
    <col min="14595" max="14595" width="14.85546875" style="8" customWidth="1"/>
    <col min="14596" max="14596" width="1.85546875" style="8" customWidth="1"/>
    <col min="14597" max="14597" width="14.85546875" style="8" customWidth="1"/>
    <col min="14598" max="14598" width="1.85546875" style="8" customWidth="1"/>
    <col min="14599" max="14599" width="14.85546875" style="8" customWidth="1"/>
    <col min="14600" max="14600" width="1.85546875" style="8" customWidth="1"/>
    <col min="14601" max="14601" width="14.85546875" style="8" customWidth="1"/>
    <col min="14602" max="14846" width="9.140625" style="8"/>
    <col min="14847" max="14847" width="41" style="8" customWidth="1"/>
    <col min="14848" max="14848" width="1.85546875" style="8" customWidth="1"/>
    <col min="14849" max="14849" width="5.85546875" style="8" customWidth="1"/>
    <col min="14850" max="14850" width="1.85546875" style="8" customWidth="1"/>
    <col min="14851" max="14851" width="14.85546875" style="8" customWidth="1"/>
    <col min="14852" max="14852" width="1.85546875" style="8" customWidth="1"/>
    <col min="14853" max="14853" width="14.85546875" style="8" customWidth="1"/>
    <col min="14854" max="14854" width="1.85546875" style="8" customWidth="1"/>
    <col min="14855" max="14855" width="14.85546875" style="8" customWidth="1"/>
    <col min="14856" max="14856" width="1.85546875" style="8" customWidth="1"/>
    <col min="14857" max="14857" width="14.85546875" style="8" customWidth="1"/>
    <col min="14858" max="15102" width="9.140625" style="8"/>
    <col min="15103" max="15103" width="41" style="8" customWidth="1"/>
    <col min="15104" max="15104" width="1.85546875" style="8" customWidth="1"/>
    <col min="15105" max="15105" width="5.85546875" style="8" customWidth="1"/>
    <col min="15106" max="15106" width="1.85546875" style="8" customWidth="1"/>
    <col min="15107" max="15107" width="14.85546875" style="8" customWidth="1"/>
    <col min="15108" max="15108" width="1.85546875" style="8" customWidth="1"/>
    <col min="15109" max="15109" width="14.85546875" style="8" customWidth="1"/>
    <col min="15110" max="15110" width="1.85546875" style="8" customWidth="1"/>
    <col min="15111" max="15111" width="14.85546875" style="8" customWidth="1"/>
    <col min="15112" max="15112" width="1.85546875" style="8" customWidth="1"/>
    <col min="15113" max="15113" width="14.85546875" style="8" customWidth="1"/>
    <col min="15114" max="15358" width="9.140625" style="8"/>
    <col min="15359" max="15359" width="41" style="8" customWidth="1"/>
    <col min="15360" max="15360" width="1.85546875" style="8" customWidth="1"/>
    <col min="15361" max="15361" width="5.85546875" style="8" customWidth="1"/>
    <col min="15362" max="15362" width="1.85546875" style="8" customWidth="1"/>
    <col min="15363" max="15363" width="14.85546875" style="8" customWidth="1"/>
    <col min="15364" max="15364" width="1.85546875" style="8" customWidth="1"/>
    <col min="15365" max="15365" width="14.85546875" style="8" customWidth="1"/>
    <col min="15366" max="15366" width="1.85546875" style="8" customWidth="1"/>
    <col min="15367" max="15367" width="14.85546875" style="8" customWidth="1"/>
    <col min="15368" max="15368" width="1.85546875" style="8" customWidth="1"/>
    <col min="15369" max="15369" width="14.85546875" style="8" customWidth="1"/>
    <col min="15370" max="15614" width="9.140625" style="8"/>
    <col min="15615" max="15615" width="41" style="8" customWidth="1"/>
    <col min="15616" max="15616" width="1.85546875" style="8" customWidth="1"/>
    <col min="15617" max="15617" width="5.85546875" style="8" customWidth="1"/>
    <col min="15618" max="15618" width="1.85546875" style="8" customWidth="1"/>
    <col min="15619" max="15619" width="14.85546875" style="8" customWidth="1"/>
    <col min="15620" max="15620" width="1.85546875" style="8" customWidth="1"/>
    <col min="15621" max="15621" width="14.85546875" style="8" customWidth="1"/>
    <col min="15622" max="15622" width="1.85546875" style="8" customWidth="1"/>
    <col min="15623" max="15623" width="14.85546875" style="8" customWidth="1"/>
    <col min="15624" max="15624" width="1.85546875" style="8" customWidth="1"/>
    <col min="15625" max="15625" width="14.85546875" style="8" customWidth="1"/>
    <col min="15626" max="15870" width="9.140625" style="8"/>
    <col min="15871" max="15871" width="41" style="8" customWidth="1"/>
    <col min="15872" max="15872" width="1.85546875" style="8" customWidth="1"/>
    <col min="15873" max="15873" width="5.85546875" style="8" customWidth="1"/>
    <col min="15874" max="15874" width="1.85546875" style="8" customWidth="1"/>
    <col min="15875" max="15875" width="14.85546875" style="8" customWidth="1"/>
    <col min="15876" max="15876" width="1.85546875" style="8" customWidth="1"/>
    <col min="15877" max="15877" width="14.85546875" style="8" customWidth="1"/>
    <col min="15878" max="15878" width="1.85546875" style="8" customWidth="1"/>
    <col min="15879" max="15879" width="14.85546875" style="8" customWidth="1"/>
    <col min="15880" max="15880" width="1.85546875" style="8" customWidth="1"/>
    <col min="15881" max="15881" width="14.85546875" style="8" customWidth="1"/>
    <col min="15882" max="16126" width="9.140625" style="8"/>
    <col min="16127" max="16127" width="41" style="8" customWidth="1"/>
    <col min="16128" max="16128" width="1.85546875" style="8" customWidth="1"/>
    <col min="16129" max="16129" width="5.85546875" style="8" customWidth="1"/>
    <col min="16130" max="16130" width="1.85546875" style="8" customWidth="1"/>
    <col min="16131" max="16131" width="14.85546875" style="8" customWidth="1"/>
    <col min="16132" max="16132" width="1.85546875" style="8" customWidth="1"/>
    <col min="16133" max="16133" width="14.85546875" style="8" customWidth="1"/>
    <col min="16134" max="16134" width="1.85546875" style="8" customWidth="1"/>
    <col min="16135" max="16135" width="14.85546875" style="8" customWidth="1"/>
    <col min="16136" max="16136" width="1.85546875" style="8" customWidth="1"/>
    <col min="16137" max="16137" width="14.85546875" style="8" customWidth="1"/>
    <col min="16138" max="16382" width="9.140625" style="8"/>
    <col min="16383" max="16384" width="9.140625" style="8" customWidth="1"/>
  </cols>
  <sheetData>
    <row r="1" spans="1:13" ht="21.75" customHeight="1">
      <c r="A1" s="82"/>
      <c r="C1" s="84"/>
      <c r="G1" s="84"/>
      <c r="I1" s="84"/>
      <c r="K1" s="7" t="s">
        <v>41</v>
      </c>
    </row>
    <row r="2" spans="1:13" s="10" customFormat="1" ht="21.75" customHeight="1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3" s="10" customFormat="1" ht="21.75" customHeight="1">
      <c r="A3" s="169" t="s">
        <v>42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</row>
    <row r="4" spans="1:13" s="10" customFormat="1" ht="21.75" customHeight="1">
      <c r="A4" s="169" t="s">
        <v>215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5" spans="1:13" ht="21.75" customHeight="1">
      <c r="A5" s="86"/>
      <c r="B5" s="87"/>
      <c r="C5" s="86"/>
      <c r="D5" s="86"/>
      <c r="E5" s="86"/>
      <c r="F5" s="86"/>
      <c r="G5" s="86"/>
      <c r="H5" s="86"/>
      <c r="I5" s="86"/>
      <c r="J5" s="86"/>
      <c r="K5" s="7" t="s">
        <v>2</v>
      </c>
      <c r="M5" s="71"/>
    </row>
    <row r="6" spans="1:13" ht="21.75" customHeight="1">
      <c r="A6" s="86"/>
      <c r="B6" s="87"/>
      <c r="C6" s="86"/>
      <c r="D6" s="86"/>
      <c r="E6" s="171" t="s">
        <v>3</v>
      </c>
      <c r="F6" s="171"/>
      <c r="G6" s="171"/>
      <c r="H6" s="86"/>
      <c r="I6" s="171" t="s">
        <v>4</v>
      </c>
      <c r="J6" s="171"/>
      <c r="K6" s="171"/>
      <c r="M6" s="71"/>
    </row>
    <row r="7" spans="1:13" ht="21.75" customHeight="1">
      <c r="B7" s="8"/>
      <c r="C7" s="88" t="s">
        <v>5</v>
      </c>
      <c r="D7" s="89"/>
      <c r="E7" s="90" t="s">
        <v>216</v>
      </c>
      <c r="F7" s="89"/>
      <c r="G7" s="90" t="s">
        <v>194</v>
      </c>
      <c r="H7" s="89"/>
      <c r="I7" s="90" t="s">
        <v>216</v>
      </c>
      <c r="J7" s="89"/>
      <c r="K7" s="90" t="s">
        <v>194</v>
      </c>
    </row>
    <row r="8" spans="1:13" ht="21.75" customHeight="1">
      <c r="A8" s="10" t="s">
        <v>43</v>
      </c>
      <c r="B8" s="8"/>
      <c r="C8" s="83"/>
      <c r="E8" s="8"/>
    </row>
    <row r="9" spans="1:13" ht="21.75" customHeight="1">
      <c r="A9" s="8" t="s">
        <v>210</v>
      </c>
      <c r="B9" s="8"/>
      <c r="C9" s="91">
        <v>3</v>
      </c>
      <c r="D9" s="92"/>
      <c r="E9" s="80">
        <v>4192950</v>
      </c>
      <c r="F9" s="93"/>
      <c r="G9" s="80">
        <v>5066337</v>
      </c>
      <c r="H9" s="94"/>
      <c r="I9" s="95">
        <v>2710061</v>
      </c>
      <c r="J9" s="94"/>
      <c r="K9" s="95">
        <v>3189231</v>
      </c>
    </row>
    <row r="10" spans="1:13" ht="21.75" customHeight="1">
      <c r="A10" s="8" t="s">
        <v>44</v>
      </c>
      <c r="B10" s="8"/>
      <c r="C10" s="91"/>
      <c r="D10" s="92"/>
      <c r="E10" s="80"/>
      <c r="F10" s="93"/>
      <c r="G10" s="80"/>
      <c r="H10" s="94"/>
      <c r="I10" s="95"/>
      <c r="J10" s="94"/>
      <c r="K10" s="95"/>
    </row>
    <row r="11" spans="1:13" ht="21.75" customHeight="1">
      <c r="A11" s="8" t="s">
        <v>139</v>
      </c>
      <c r="B11" s="8"/>
      <c r="C11" s="91"/>
      <c r="D11" s="92"/>
      <c r="E11" s="80">
        <v>33473</v>
      </c>
      <c r="F11" s="93"/>
      <c r="G11" s="80">
        <v>22246</v>
      </c>
      <c r="H11" s="94"/>
      <c r="I11" s="80">
        <v>30423</v>
      </c>
      <c r="J11" s="94"/>
      <c r="K11" s="80">
        <v>19534</v>
      </c>
    </row>
    <row r="12" spans="1:13" ht="21.75" customHeight="1">
      <c r="A12" s="8" t="s">
        <v>116</v>
      </c>
      <c r="B12" s="8"/>
      <c r="C12" s="91">
        <v>3</v>
      </c>
      <c r="D12" s="92"/>
      <c r="E12" s="80">
        <v>22090</v>
      </c>
      <c r="F12" s="93"/>
      <c r="G12" s="80">
        <v>20230</v>
      </c>
      <c r="H12" s="94"/>
      <c r="I12" s="95">
        <v>18121</v>
      </c>
      <c r="J12" s="94"/>
      <c r="K12" s="95">
        <v>20243</v>
      </c>
    </row>
    <row r="13" spans="1:13" ht="21.75" customHeight="1">
      <c r="A13" s="10" t="s">
        <v>45</v>
      </c>
      <c r="B13" s="8"/>
      <c r="C13" s="91"/>
      <c r="D13" s="92"/>
      <c r="E13" s="96">
        <f>SUM(E9:E12)</f>
        <v>4248513</v>
      </c>
      <c r="F13" s="93"/>
      <c r="G13" s="96">
        <f>SUM(G9:G12)</f>
        <v>5108813</v>
      </c>
      <c r="H13" s="93"/>
      <c r="I13" s="96">
        <f>SUM(I9:I12)</f>
        <v>2758605</v>
      </c>
      <c r="J13" s="93"/>
      <c r="K13" s="96">
        <f>SUM(K9:K12)</f>
        <v>3229008</v>
      </c>
    </row>
    <row r="14" spans="1:13" ht="21.75" customHeight="1">
      <c r="A14" s="10" t="s">
        <v>46</v>
      </c>
      <c r="B14" s="8"/>
      <c r="C14" s="91"/>
      <c r="D14" s="92"/>
      <c r="E14" s="80"/>
      <c r="F14" s="93"/>
      <c r="G14" s="80"/>
      <c r="H14" s="93"/>
      <c r="I14" s="80"/>
      <c r="J14" s="93"/>
      <c r="K14" s="80"/>
    </row>
    <row r="15" spans="1:13" ht="21.75" customHeight="1">
      <c r="A15" s="8" t="s">
        <v>47</v>
      </c>
      <c r="B15" s="8"/>
      <c r="C15" s="91">
        <v>3</v>
      </c>
      <c r="D15" s="92"/>
      <c r="E15" s="80">
        <v>3860101</v>
      </c>
      <c r="F15" s="93"/>
      <c r="G15" s="80">
        <v>4526569</v>
      </c>
      <c r="H15" s="94"/>
      <c r="I15" s="95">
        <v>2505531</v>
      </c>
      <c r="J15" s="94"/>
      <c r="K15" s="95">
        <v>2817716</v>
      </c>
    </row>
    <row r="16" spans="1:13" ht="21.75" customHeight="1">
      <c r="A16" s="8" t="s">
        <v>115</v>
      </c>
      <c r="B16" s="8"/>
      <c r="C16" s="91">
        <v>3</v>
      </c>
      <c r="D16" s="92"/>
      <c r="E16" s="80">
        <v>70583</v>
      </c>
      <c r="F16" s="93"/>
      <c r="G16" s="80">
        <v>68414</v>
      </c>
      <c r="H16" s="94"/>
      <c r="I16" s="95">
        <v>48164</v>
      </c>
      <c r="J16" s="94"/>
      <c r="K16" s="95">
        <v>54382</v>
      </c>
    </row>
    <row r="17" spans="1:11" ht="21.75" customHeight="1">
      <c r="A17" s="8" t="s">
        <v>107</v>
      </c>
      <c r="B17" s="8"/>
      <c r="C17" s="91">
        <v>3</v>
      </c>
      <c r="D17" s="92"/>
      <c r="E17" s="80">
        <v>136400</v>
      </c>
      <c r="F17" s="93"/>
      <c r="G17" s="80">
        <v>147497</v>
      </c>
      <c r="H17" s="94"/>
      <c r="I17" s="95">
        <v>80433</v>
      </c>
      <c r="J17" s="94"/>
      <c r="K17" s="95">
        <v>80087</v>
      </c>
    </row>
    <row r="18" spans="1:11" ht="21.75" customHeight="1">
      <c r="A18" s="10" t="s">
        <v>48</v>
      </c>
      <c r="B18" s="8"/>
      <c r="C18" s="91"/>
      <c r="D18" s="92"/>
      <c r="E18" s="97">
        <f>SUM(E15:E17)</f>
        <v>4067084</v>
      </c>
      <c r="F18" s="93"/>
      <c r="G18" s="97">
        <f>SUM(G15:G17)</f>
        <v>4742480</v>
      </c>
      <c r="H18" s="93"/>
      <c r="I18" s="97">
        <f>SUM(I15:I17)</f>
        <v>2634128</v>
      </c>
      <c r="J18" s="93"/>
      <c r="K18" s="97">
        <f>SUM(K15:K17)</f>
        <v>2952185</v>
      </c>
    </row>
    <row r="19" spans="1:11" ht="21.75" customHeight="1">
      <c r="A19" s="10" t="s">
        <v>145</v>
      </c>
      <c r="B19" s="8"/>
      <c r="C19" s="91"/>
      <c r="D19" s="92"/>
      <c r="E19" s="98">
        <f>SUM(E13-E18)</f>
        <v>181429</v>
      </c>
      <c r="F19" s="93"/>
      <c r="G19" s="98">
        <f>SUM(G13-G18)</f>
        <v>366333</v>
      </c>
      <c r="H19" s="93"/>
      <c r="I19" s="98">
        <f>SUM(I13-I18)</f>
        <v>124477</v>
      </c>
      <c r="J19" s="93"/>
      <c r="K19" s="98">
        <f>SUM(K13-K18)</f>
        <v>276823</v>
      </c>
    </row>
    <row r="20" spans="1:11" ht="21.75" customHeight="1">
      <c r="A20" s="8" t="s">
        <v>122</v>
      </c>
      <c r="B20" s="8"/>
      <c r="C20" s="91">
        <v>3</v>
      </c>
      <c r="D20" s="92"/>
      <c r="E20" s="98">
        <v>874</v>
      </c>
      <c r="F20" s="93"/>
      <c r="G20" s="98">
        <v>2108</v>
      </c>
      <c r="H20" s="93"/>
      <c r="I20" s="98">
        <v>508</v>
      </c>
      <c r="J20" s="93"/>
      <c r="K20" s="98">
        <v>19918</v>
      </c>
    </row>
    <row r="21" spans="1:11" ht="21.75" customHeight="1">
      <c r="A21" s="8" t="s">
        <v>49</v>
      </c>
      <c r="B21" s="8"/>
      <c r="C21" s="91"/>
      <c r="D21" s="92"/>
      <c r="E21" s="99">
        <v>-16537</v>
      </c>
      <c r="F21" s="93"/>
      <c r="G21" s="99">
        <v>-39084</v>
      </c>
      <c r="H21" s="93"/>
      <c r="I21" s="99">
        <v>-7047</v>
      </c>
      <c r="J21" s="93"/>
      <c r="K21" s="99">
        <v>-25031</v>
      </c>
    </row>
    <row r="22" spans="1:11" ht="21.75" customHeight="1">
      <c r="A22" s="10" t="s">
        <v>188</v>
      </c>
      <c r="B22" s="8"/>
      <c r="C22" s="91"/>
      <c r="D22" s="92"/>
      <c r="E22" s="80">
        <f>SUM(E19:E21)</f>
        <v>165766</v>
      </c>
      <c r="F22" s="93"/>
      <c r="G22" s="80">
        <f>SUM(G19:G21)</f>
        <v>329357</v>
      </c>
      <c r="H22" s="93"/>
      <c r="I22" s="80">
        <f>SUM(I19:I21)</f>
        <v>117938</v>
      </c>
      <c r="J22" s="93"/>
      <c r="K22" s="80">
        <f>SUM(K19:K21)</f>
        <v>271710</v>
      </c>
    </row>
    <row r="23" spans="1:11" ht="21.75" customHeight="1">
      <c r="A23" s="8" t="s">
        <v>183</v>
      </c>
      <c r="B23" s="8"/>
      <c r="C23" s="91">
        <v>12</v>
      </c>
      <c r="D23" s="92"/>
      <c r="E23" s="80">
        <v>-22404</v>
      </c>
      <c r="F23" s="93"/>
      <c r="G23" s="80">
        <v>-18721</v>
      </c>
      <c r="H23" s="94"/>
      <c r="I23" s="95">
        <v>-3351</v>
      </c>
      <c r="J23" s="94"/>
      <c r="K23" s="95">
        <v>-7073</v>
      </c>
    </row>
    <row r="24" spans="1:11" ht="21.75" customHeight="1" thickBot="1">
      <c r="A24" s="10" t="s">
        <v>50</v>
      </c>
      <c r="B24" s="8"/>
      <c r="C24" s="91"/>
      <c r="D24" s="92"/>
      <c r="E24" s="100">
        <f>SUM(E22:E23)</f>
        <v>143362</v>
      </c>
      <c r="F24" s="93"/>
      <c r="G24" s="100">
        <f>SUM(G22:G23)</f>
        <v>310636</v>
      </c>
      <c r="H24" s="93"/>
      <c r="I24" s="100">
        <f>SUM(I22:I23)</f>
        <v>114587</v>
      </c>
      <c r="J24" s="93"/>
      <c r="K24" s="100">
        <f>SUM(K22:K23)</f>
        <v>264637</v>
      </c>
    </row>
    <row r="25" spans="1:11" ht="21.75" customHeight="1" thickTop="1">
      <c r="A25" s="10"/>
      <c r="B25" s="8"/>
      <c r="C25" s="83"/>
      <c r="D25" s="101"/>
      <c r="E25" s="80"/>
      <c r="F25" s="93"/>
      <c r="G25" s="80"/>
      <c r="H25" s="93"/>
      <c r="I25" s="80"/>
      <c r="J25" s="101"/>
      <c r="K25" s="81"/>
    </row>
    <row r="26" spans="1:11" ht="21.75" customHeight="1">
      <c r="A26" s="102" t="s">
        <v>162</v>
      </c>
      <c r="B26" s="103"/>
      <c r="C26" s="104"/>
      <c r="D26" s="103"/>
      <c r="E26" s="105"/>
      <c r="F26" s="103"/>
      <c r="G26" s="105"/>
      <c r="H26" s="103"/>
      <c r="I26" s="105"/>
      <c r="J26" s="105"/>
      <c r="K26" s="105"/>
    </row>
    <row r="27" spans="1:11" ht="21.75" customHeight="1" thickBot="1">
      <c r="A27" s="106" t="s">
        <v>152</v>
      </c>
      <c r="B27" s="103"/>
      <c r="C27" s="104"/>
      <c r="D27" s="103"/>
      <c r="E27" s="98">
        <v>143362</v>
      </c>
      <c r="F27" s="98"/>
      <c r="G27" s="98">
        <v>317846</v>
      </c>
      <c r="H27" s="98"/>
      <c r="I27" s="107">
        <v>114587</v>
      </c>
      <c r="J27" s="108"/>
      <c r="K27" s="107">
        <v>264637</v>
      </c>
    </row>
    <row r="28" spans="1:11" ht="21.75" customHeight="1" thickTop="1">
      <c r="A28" s="106" t="s">
        <v>151</v>
      </c>
      <c r="B28" s="103"/>
      <c r="C28" s="104"/>
      <c r="D28" s="103"/>
      <c r="E28" s="98">
        <v>0</v>
      </c>
      <c r="F28" s="98"/>
      <c r="G28" s="98">
        <v>-7210</v>
      </c>
      <c r="H28" s="98"/>
      <c r="I28" s="98"/>
      <c r="J28" s="98"/>
      <c r="K28" s="98"/>
    </row>
    <row r="29" spans="1:11" ht="21.75" customHeight="1" thickBot="1">
      <c r="A29" s="106"/>
      <c r="B29" s="103"/>
      <c r="C29" s="104"/>
      <c r="D29" s="103"/>
      <c r="E29" s="109">
        <f>SUM(E27:E28)</f>
        <v>143362</v>
      </c>
      <c r="F29" s="98"/>
      <c r="G29" s="109">
        <f>SUM(G27:G28)</f>
        <v>310636</v>
      </c>
      <c r="H29" s="98"/>
      <c r="I29" s="98"/>
      <c r="J29" s="98"/>
      <c r="K29" s="98"/>
    </row>
    <row r="30" spans="1:11" ht="21.75" customHeight="1" thickTop="1">
      <c r="B30" s="8"/>
      <c r="C30" s="83"/>
      <c r="E30" s="110"/>
      <c r="F30" s="91"/>
      <c r="G30" s="110"/>
      <c r="H30" s="91"/>
      <c r="I30" s="110"/>
      <c r="J30" s="111"/>
      <c r="K30" s="7" t="s">
        <v>118</v>
      </c>
    </row>
    <row r="31" spans="1:11" ht="21.75" customHeight="1">
      <c r="A31" s="10" t="s">
        <v>51</v>
      </c>
      <c r="B31" s="8"/>
      <c r="C31" s="83"/>
      <c r="E31" s="110"/>
      <c r="F31" s="91"/>
      <c r="G31" s="110"/>
      <c r="H31" s="91"/>
      <c r="I31" s="110"/>
      <c r="J31" s="111"/>
      <c r="K31" s="7"/>
    </row>
    <row r="32" spans="1:11" ht="21.75" customHeight="1">
      <c r="A32" s="8" t="s">
        <v>52</v>
      </c>
      <c r="B32" s="8"/>
      <c r="E32" s="112"/>
      <c r="F32" s="91"/>
      <c r="G32" s="112"/>
      <c r="H32" s="91"/>
      <c r="I32" s="110"/>
    </row>
    <row r="33" spans="1:13" ht="21.75" customHeight="1" thickBot="1">
      <c r="A33" s="8" t="s">
        <v>90</v>
      </c>
      <c r="B33" s="8"/>
      <c r="C33" s="83"/>
      <c r="D33" s="113"/>
      <c r="E33" s="114">
        <v>7.0000000000000007E-2</v>
      </c>
      <c r="F33" s="115"/>
      <c r="G33" s="114">
        <v>0.15</v>
      </c>
      <c r="H33" s="116"/>
      <c r="I33" s="114">
        <v>0.05</v>
      </c>
      <c r="J33" s="116"/>
      <c r="K33" s="114">
        <v>0.12</v>
      </c>
    </row>
    <row r="34" spans="1:13" ht="21.75" customHeight="1" thickTop="1">
      <c r="B34" s="8"/>
      <c r="C34" s="83"/>
      <c r="D34" s="113"/>
      <c r="E34" s="117"/>
      <c r="F34" s="115"/>
      <c r="G34" s="117"/>
      <c r="H34" s="116"/>
      <c r="I34" s="117"/>
      <c r="J34" s="116"/>
      <c r="K34" s="117"/>
    </row>
    <row r="35" spans="1:13" ht="21.75" customHeight="1">
      <c r="B35" s="8"/>
      <c r="C35" s="83"/>
      <c r="D35" s="113"/>
      <c r="E35" s="117"/>
      <c r="F35" s="115"/>
      <c r="G35" s="117"/>
      <c r="H35" s="116"/>
      <c r="I35" s="117"/>
      <c r="J35" s="116"/>
      <c r="K35" s="117"/>
    </row>
    <row r="36" spans="1:13" ht="21.75" customHeight="1">
      <c r="A36" s="11" t="s">
        <v>223</v>
      </c>
    </row>
    <row r="37" spans="1:13" ht="21.75" customHeight="1">
      <c r="A37" s="82"/>
      <c r="C37" s="84"/>
      <c r="D37" s="111"/>
      <c r="E37" s="111"/>
      <c r="F37" s="111"/>
      <c r="G37" s="84"/>
      <c r="H37" s="111"/>
      <c r="I37" s="84"/>
      <c r="J37" s="111"/>
      <c r="K37" s="7" t="s">
        <v>41</v>
      </c>
    </row>
    <row r="38" spans="1:13" s="10" customFormat="1" ht="21.75" customHeight="1">
      <c r="A38" s="170" t="s">
        <v>0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</row>
    <row r="39" spans="1:13" s="10" customFormat="1" ht="21.75" customHeight="1">
      <c r="A39" s="169" t="s">
        <v>53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</row>
    <row r="40" spans="1:13" s="10" customFormat="1" ht="21.75" customHeight="1">
      <c r="A40" s="169" t="s">
        <v>215</v>
      </c>
      <c r="B40" s="169"/>
      <c r="C40" s="169"/>
      <c r="D40" s="169"/>
      <c r="E40" s="169"/>
      <c r="F40" s="169"/>
      <c r="G40" s="169"/>
      <c r="H40" s="169"/>
      <c r="I40" s="169"/>
      <c r="J40" s="169"/>
      <c r="K40" s="169"/>
    </row>
    <row r="41" spans="1:13" ht="21.75" customHeight="1">
      <c r="A41" s="86"/>
      <c r="B41" s="87"/>
      <c r="C41" s="86"/>
      <c r="D41" s="86"/>
      <c r="E41" s="86"/>
      <c r="F41" s="86"/>
      <c r="G41" s="86"/>
      <c r="H41" s="86"/>
      <c r="I41" s="86"/>
      <c r="J41" s="86"/>
      <c r="K41" s="7" t="s">
        <v>2</v>
      </c>
    </row>
    <row r="42" spans="1:13" ht="21.75" customHeight="1">
      <c r="A42" s="86"/>
      <c r="B42" s="87"/>
      <c r="C42" s="86"/>
      <c r="D42" s="86"/>
      <c r="E42" s="171" t="s">
        <v>3</v>
      </c>
      <c r="F42" s="171"/>
      <c r="G42" s="171"/>
      <c r="H42" s="86"/>
      <c r="I42" s="171" t="s">
        <v>4</v>
      </c>
      <c r="J42" s="171"/>
      <c r="K42" s="171"/>
      <c r="M42" s="71"/>
    </row>
    <row r="43" spans="1:13" ht="21.75" customHeight="1">
      <c r="B43" s="8"/>
      <c r="C43" s="86"/>
      <c r="D43" s="89"/>
      <c r="E43" s="118" t="s">
        <v>216</v>
      </c>
      <c r="F43" s="89"/>
      <c r="G43" s="118" t="s">
        <v>194</v>
      </c>
      <c r="H43" s="89"/>
      <c r="I43" s="118" t="s">
        <v>216</v>
      </c>
      <c r="J43" s="89"/>
      <c r="K43" s="118" t="s">
        <v>194</v>
      </c>
    </row>
    <row r="44" spans="1:13" ht="21.75" customHeight="1">
      <c r="B44" s="8"/>
      <c r="C44" s="86"/>
      <c r="D44" s="89"/>
      <c r="E44" s="119"/>
      <c r="F44" s="89"/>
      <c r="G44" s="119"/>
      <c r="H44" s="89"/>
      <c r="I44" s="119"/>
      <c r="J44" s="89"/>
      <c r="K44" s="119"/>
    </row>
    <row r="45" spans="1:13" ht="21.75" customHeight="1">
      <c r="A45" s="10" t="s">
        <v>50</v>
      </c>
      <c r="C45" s="84"/>
      <c r="D45" s="111"/>
      <c r="E45" s="120">
        <f>E24</f>
        <v>143362</v>
      </c>
      <c r="F45" s="91"/>
      <c r="G45" s="120">
        <f>G24</f>
        <v>310636</v>
      </c>
      <c r="H45" s="91"/>
      <c r="I45" s="120">
        <f>I24</f>
        <v>114587</v>
      </c>
      <c r="J45" s="91"/>
      <c r="K45" s="120">
        <f>K24</f>
        <v>264637</v>
      </c>
    </row>
    <row r="46" spans="1:13" ht="21.75" customHeight="1">
      <c r="C46" s="84"/>
      <c r="D46" s="81"/>
      <c r="E46" s="80"/>
      <c r="F46" s="91"/>
      <c r="G46" s="80"/>
      <c r="H46" s="91"/>
      <c r="I46" s="80"/>
      <c r="J46" s="91"/>
      <c r="K46" s="80"/>
    </row>
    <row r="47" spans="1:13" s="124" customFormat="1" ht="21" customHeight="1">
      <c r="A47" s="121" t="s">
        <v>54</v>
      </c>
      <c r="B47" s="121"/>
      <c r="C47" s="122"/>
      <c r="D47" s="123"/>
      <c r="E47" s="95"/>
      <c r="F47" s="122"/>
      <c r="G47" s="95"/>
      <c r="H47" s="122"/>
      <c r="I47" s="95"/>
      <c r="J47" s="122"/>
      <c r="K47" s="95"/>
    </row>
    <row r="48" spans="1:13" s="124" customFormat="1" ht="21" customHeight="1">
      <c r="A48" s="125" t="s">
        <v>95</v>
      </c>
      <c r="B48" s="121"/>
      <c r="C48" s="122"/>
      <c r="D48" s="123"/>
      <c r="E48" s="95"/>
      <c r="F48" s="122"/>
      <c r="G48" s="95"/>
      <c r="H48" s="122"/>
      <c r="I48" s="95"/>
      <c r="J48" s="122"/>
      <c r="K48" s="95"/>
    </row>
    <row r="49" spans="1:11" s="124" customFormat="1" ht="21" customHeight="1">
      <c r="A49" s="125" t="s">
        <v>96</v>
      </c>
      <c r="B49" s="121"/>
      <c r="C49" s="122"/>
      <c r="D49" s="123"/>
      <c r="E49" s="95"/>
      <c r="F49" s="122"/>
      <c r="G49" s="95"/>
      <c r="H49" s="122"/>
      <c r="I49" s="95"/>
      <c r="J49" s="122"/>
      <c r="K49" s="95"/>
    </row>
    <row r="50" spans="1:11" s="124" customFormat="1" ht="21" customHeight="1">
      <c r="A50" s="124" t="s">
        <v>97</v>
      </c>
      <c r="C50" s="122"/>
      <c r="D50" s="126"/>
      <c r="E50" s="95"/>
      <c r="F50" s="127"/>
      <c r="G50" s="95"/>
      <c r="H50" s="127"/>
      <c r="I50" s="95"/>
      <c r="J50" s="127"/>
      <c r="K50" s="95"/>
    </row>
    <row r="51" spans="1:11" s="124" customFormat="1" ht="21" customHeight="1">
      <c r="A51" s="124" t="s">
        <v>123</v>
      </c>
      <c r="C51" s="122"/>
      <c r="D51" s="95"/>
      <c r="E51" s="95">
        <v>14145</v>
      </c>
      <c r="F51" s="127"/>
      <c r="G51" s="95">
        <v>8817</v>
      </c>
      <c r="H51" s="127"/>
      <c r="I51" s="95">
        <v>0</v>
      </c>
      <c r="J51" s="127"/>
      <c r="K51" s="95">
        <v>0</v>
      </c>
    </row>
    <row r="52" spans="1:11" s="124" customFormat="1" ht="21" customHeight="1">
      <c r="A52" s="124" t="s">
        <v>227</v>
      </c>
      <c r="C52" s="122"/>
      <c r="D52" s="95"/>
      <c r="E52" s="95"/>
      <c r="F52" s="127"/>
      <c r="G52" s="95"/>
      <c r="H52" s="127"/>
      <c r="I52" s="95"/>
      <c r="J52" s="127"/>
      <c r="K52" s="95"/>
    </row>
    <row r="53" spans="1:11" s="124" customFormat="1" ht="21" customHeight="1">
      <c r="A53" s="124" t="s">
        <v>124</v>
      </c>
      <c r="C53" s="122"/>
      <c r="D53" s="95"/>
      <c r="E53" s="95">
        <v>-651</v>
      </c>
      <c r="F53" s="127"/>
      <c r="G53" s="95">
        <v>1452</v>
      </c>
      <c r="H53" s="127"/>
      <c r="I53" s="95">
        <v>-651</v>
      </c>
      <c r="J53" s="127"/>
      <c r="K53" s="95">
        <v>1452</v>
      </c>
    </row>
    <row r="54" spans="1:11" s="124" customFormat="1" ht="21" customHeight="1">
      <c r="A54" s="124" t="s">
        <v>98</v>
      </c>
      <c r="C54" s="122"/>
      <c r="D54" s="95"/>
      <c r="E54" s="128">
        <v>129</v>
      </c>
      <c r="F54" s="127"/>
      <c r="G54" s="128">
        <v>-291</v>
      </c>
      <c r="H54" s="127"/>
      <c r="I54" s="128">
        <v>129</v>
      </c>
      <c r="J54" s="127"/>
      <c r="K54" s="128">
        <v>-291</v>
      </c>
    </row>
    <row r="55" spans="1:11" s="124" customFormat="1" ht="21" customHeight="1">
      <c r="C55" s="122"/>
      <c r="D55" s="95"/>
      <c r="E55" s="129">
        <f>SUM(E52:E54)</f>
        <v>-522</v>
      </c>
      <c r="F55" s="127"/>
      <c r="G55" s="129">
        <f>SUM(G52:G54)</f>
        <v>1161</v>
      </c>
      <c r="H55" s="127"/>
      <c r="I55" s="129">
        <f>SUM(I52:I54)</f>
        <v>-522</v>
      </c>
      <c r="J55" s="127"/>
      <c r="K55" s="129">
        <f>SUM(K52:K54)</f>
        <v>1161</v>
      </c>
    </row>
    <row r="56" spans="1:11" s="124" customFormat="1" ht="21" customHeight="1">
      <c r="A56" s="124" t="s">
        <v>200</v>
      </c>
      <c r="C56" s="122"/>
      <c r="D56" s="95"/>
      <c r="E56" s="95">
        <v>-6946</v>
      </c>
      <c r="F56" s="127"/>
      <c r="G56" s="95">
        <v>7379</v>
      </c>
      <c r="H56" s="127"/>
      <c r="I56" s="95">
        <v>0</v>
      </c>
      <c r="J56" s="127"/>
      <c r="K56" s="95">
        <v>0</v>
      </c>
    </row>
    <row r="57" spans="1:11" s="124" customFormat="1" ht="21" customHeight="1">
      <c r="A57" s="124" t="s">
        <v>98</v>
      </c>
      <c r="C57" s="122"/>
      <c r="D57" s="95"/>
      <c r="E57" s="128">
        <v>1606</v>
      </c>
      <c r="F57" s="127"/>
      <c r="G57" s="128">
        <v>-1879</v>
      </c>
      <c r="H57" s="127"/>
      <c r="I57" s="128">
        <v>0</v>
      </c>
      <c r="J57" s="127"/>
      <c r="K57" s="128">
        <v>0</v>
      </c>
    </row>
    <row r="58" spans="1:11" s="124" customFormat="1" ht="21" customHeight="1">
      <c r="C58" s="122"/>
      <c r="D58" s="95"/>
      <c r="E58" s="129">
        <f>SUM(E56:E57)</f>
        <v>-5340</v>
      </c>
      <c r="F58" s="127"/>
      <c r="G58" s="129">
        <f>SUM(G56:G57)</f>
        <v>5500</v>
      </c>
      <c r="H58" s="127"/>
      <c r="I58" s="129">
        <f>SUM(I56:I57)</f>
        <v>0</v>
      </c>
      <c r="J58" s="127"/>
      <c r="K58" s="129">
        <f>SUM(K56:K57)</f>
        <v>0</v>
      </c>
    </row>
    <row r="59" spans="1:11" s="124" customFormat="1" ht="21" customHeight="1">
      <c r="A59" s="124" t="s">
        <v>95</v>
      </c>
      <c r="C59" s="122"/>
      <c r="D59" s="95"/>
      <c r="E59" s="95"/>
      <c r="F59" s="127"/>
      <c r="G59" s="95"/>
      <c r="H59" s="127"/>
      <c r="I59" s="95"/>
      <c r="J59" s="127"/>
      <c r="K59" s="95"/>
    </row>
    <row r="60" spans="1:11" s="124" customFormat="1" ht="21" customHeight="1">
      <c r="A60" s="124" t="s">
        <v>164</v>
      </c>
      <c r="C60" s="122"/>
      <c r="D60" s="95"/>
      <c r="E60" s="95"/>
      <c r="F60" s="127"/>
      <c r="G60" s="95"/>
      <c r="H60" s="127"/>
      <c r="I60" s="95"/>
      <c r="J60" s="127"/>
      <c r="K60" s="95"/>
    </row>
    <row r="61" spans="1:11" s="124" customFormat="1" ht="21" customHeight="1">
      <c r="A61" s="124" t="s">
        <v>165</v>
      </c>
      <c r="C61" s="122"/>
      <c r="D61" s="95"/>
      <c r="E61" s="128">
        <f>E51+E55+E58</f>
        <v>8283</v>
      </c>
      <c r="F61" s="127"/>
      <c r="G61" s="128">
        <f>G51+G55+G58</f>
        <v>15478</v>
      </c>
      <c r="H61" s="127"/>
      <c r="I61" s="128">
        <f>I51+I55+I58</f>
        <v>-522</v>
      </c>
      <c r="J61" s="127"/>
      <c r="K61" s="128">
        <f>K51+K55+K58</f>
        <v>1161</v>
      </c>
    </row>
    <row r="62" spans="1:11" s="124" customFormat="1" ht="15.75" customHeight="1">
      <c r="C62" s="122"/>
      <c r="D62" s="95"/>
      <c r="E62" s="95"/>
      <c r="F62" s="127"/>
      <c r="G62" s="95"/>
      <c r="H62" s="127"/>
      <c r="I62" s="95"/>
      <c r="J62" s="127"/>
      <c r="K62" s="95"/>
    </row>
    <row r="63" spans="1:11" s="124" customFormat="1" ht="21" customHeight="1">
      <c r="A63" s="125" t="s">
        <v>136</v>
      </c>
      <c r="C63" s="122"/>
      <c r="D63" s="95"/>
    </row>
    <row r="64" spans="1:11" s="124" customFormat="1" ht="21" customHeight="1">
      <c r="A64" s="125" t="s">
        <v>137</v>
      </c>
      <c r="C64" s="122"/>
      <c r="D64" s="95"/>
    </row>
    <row r="65" spans="1:11" s="124" customFormat="1" ht="21" customHeight="1">
      <c r="A65" s="8" t="s">
        <v>214</v>
      </c>
      <c r="C65" s="122"/>
      <c r="D65" s="95"/>
      <c r="E65" s="95"/>
      <c r="F65" s="127"/>
      <c r="G65" s="95"/>
      <c r="H65" s="127"/>
      <c r="I65" s="95"/>
      <c r="J65" s="127"/>
      <c r="K65" s="95"/>
    </row>
    <row r="66" spans="1:11" s="124" customFormat="1" ht="21" customHeight="1">
      <c r="A66" s="8" t="s">
        <v>124</v>
      </c>
      <c r="C66" s="122"/>
      <c r="D66" s="95"/>
      <c r="E66" s="95">
        <v>0</v>
      </c>
      <c r="F66" s="127"/>
      <c r="G66" s="95">
        <v>-8991</v>
      </c>
      <c r="H66" s="127"/>
      <c r="I66" s="95">
        <v>0</v>
      </c>
      <c r="J66" s="127"/>
      <c r="K66" s="95">
        <v>-8991</v>
      </c>
    </row>
    <row r="67" spans="1:11" s="124" customFormat="1" ht="21" customHeight="1">
      <c r="A67" s="124" t="s">
        <v>98</v>
      </c>
      <c r="C67" s="122"/>
      <c r="D67" s="95"/>
      <c r="E67" s="128">
        <v>0</v>
      </c>
      <c r="F67" s="127"/>
      <c r="G67" s="128">
        <v>1798</v>
      </c>
      <c r="H67" s="127"/>
      <c r="I67" s="128">
        <v>0</v>
      </c>
      <c r="J67" s="127"/>
      <c r="K67" s="128">
        <v>1798</v>
      </c>
    </row>
    <row r="68" spans="1:11" s="124" customFormat="1" ht="21" customHeight="1">
      <c r="C68" s="122"/>
      <c r="D68" s="95"/>
      <c r="E68" s="129">
        <f>SUM(E65:E67)</f>
        <v>0</v>
      </c>
      <c r="F68" s="127"/>
      <c r="G68" s="129">
        <f>SUM(G65:G67)</f>
        <v>-7193</v>
      </c>
      <c r="H68" s="127"/>
      <c r="I68" s="129">
        <f>SUM(I65:I67)</f>
        <v>0</v>
      </c>
      <c r="J68" s="127"/>
      <c r="K68" s="129">
        <f>SUM(K65:K67)</f>
        <v>-7193</v>
      </c>
    </row>
    <row r="69" spans="1:11" s="124" customFormat="1" ht="21" customHeight="1">
      <c r="A69" s="124" t="s">
        <v>242</v>
      </c>
      <c r="C69" s="122"/>
      <c r="D69" s="95"/>
      <c r="E69" s="95">
        <v>-217</v>
      </c>
      <c r="F69" s="127"/>
      <c r="G69" s="95">
        <v>-70</v>
      </c>
      <c r="H69" s="127"/>
      <c r="I69" s="95">
        <v>0</v>
      </c>
      <c r="J69" s="127"/>
      <c r="K69" s="95">
        <v>0</v>
      </c>
    </row>
    <row r="70" spans="1:11" s="124" customFormat="1" ht="21" customHeight="1">
      <c r="A70" s="124" t="s">
        <v>138</v>
      </c>
      <c r="C70" s="122"/>
      <c r="D70" s="95"/>
      <c r="E70" s="128">
        <v>51</v>
      </c>
      <c r="F70" s="127"/>
      <c r="G70" s="128">
        <v>18</v>
      </c>
      <c r="H70" s="127"/>
      <c r="I70" s="128">
        <v>0</v>
      </c>
      <c r="J70" s="127"/>
      <c r="K70" s="128">
        <v>0</v>
      </c>
    </row>
    <row r="71" spans="1:11" s="124" customFormat="1" ht="21" customHeight="1">
      <c r="C71" s="122"/>
      <c r="D71" s="95"/>
      <c r="E71" s="129">
        <f>SUM(E69:E70)</f>
        <v>-166</v>
      </c>
      <c r="F71" s="127"/>
      <c r="G71" s="129">
        <f>SUM(G69:G70)</f>
        <v>-52</v>
      </c>
      <c r="H71" s="127"/>
      <c r="I71" s="129">
        <f>SUM(I69:I70)</f>
        <v>0</v>
      </c>
      <c r="J71" s="127"/>
      <c r="K71" s="129">
        <f>SUM(K69:K70)</f>
        <v>0</v>
      </c>
    </row>
    <row r="72" spans="1:11" s="124" customFormat="1" ht="21" customHeight="1">
      <c r="A72" s="124" t="s">
        <v>136</v>
      </c>
      <c r="C72" s="122"/>
      <c r="D72" s="95"/>
      <c r="E72" s="95"/>
      <c r="F72" s="127"/>
      <c r="G72" s="95"/>
      <c r="H72" s="127"/>
      <c r="I72" s="95"/>
      <c r="J72" s="127"/>
      <c r="K72" s="95"/>
    </row>
    <row r="73" spans="1:11" s="124" customFormat="1" ht="21" customHeight="1">
      <c r="A73" s="124" t="s">
        <v>166</v>
      </c>
      <c r="C73" s="122"/>
      <c r="D73" s="95"/>
      <c r="E73" s="95"/>
      <c r="F73" s="127"/>
      <c r="G73" s="95"/>
      <c r="H73" s="127"/>
      <c r="I73" s="95"/>
      <c r="J73" s="127"/>
      <c r="K73" s="95"/>
    </row>
    <row r="74" spans="1:11" s="124" customFormat="1" ht="21" customHeight="1">
      <c r="A74" s="124" t="s">
        <v>165</v>
      </c>
      <c r="C74" s="122"/>
      <c r="D74" s="95"/>
      <c r="E74" s="95">
        <f>E68+E71</f>
        <v>-166</v>
      </c>
      <c r="F74" s="127"/>
      <c r="G74" s="95">
        <f>G68+G71</f>
        <v>-7245</v>
      </c>
      <c r="H74" s="127"/>
      <c r="I74" s="95">
        <f>I68+I71</f>
        <v>0</v>
      </c>
      <c r="J74" s="127"/>
      <c r="K74" s="95">
        <f>K68+K71</f>
        <v>-7193</v>
      </c>
    </row>
    <row r="75" spans="1:11" s="124" customFormat="1" ht="21" customHeight="1">
      <c r="A75" s="121" t="s">
        <v>55</v>
      </c>
      <c r="C75" s="122"/>
      <c r="D75" s="95"/>
      <c r="E75" s="129">
        <f>SUM(E61,E74)</f>
        <v>8117</v>
      </c>
      <c r="F75" s="127"/>
      <c r="G75" s="129">
        <f>SUM(G61,G74)</f>
        <v>8233</v>
      </c>
      <c r="H75" s="127"/>
      <c r="I75" s="129">
        <f>SUM(I61,I74)</f>
        <v>-522</v>
      </c>
      <c r="J75" s="127"/>
      <c r="K75" s="129">
        <f>SUM(K61,K74)</f>
        <v>-6032</v>
      </c>
    </row>
    <row r="76" spans="1:11" s="134" customFormat="1" ht="21" customHeight="1" thickBot="1">
      <c r="A76" s="130" t="s">
        <v>56</v>
      </c>
      <c r="B76" s="131"/>
      <c r="C76" s="132"/>
      <c r="D76" s="95"/>
      <c r="E76" s="133">
        <f>SUM(E45,E75)</f>
        <v>151479</v>
      </c>
      <c r="F76" s="127"/>
      <c r="G76" s="133">
        <f>SUM(G45,G75)</f>
        <v>318869</v>
      </c>
      <c r="H76" s="127"/>
      <c r="I76" s="133">
        <f>SUM(I45,I75)</f>
        <v>114065</v>
      </c>
      <c r="J76" s="127"/>
      <c r="K76" s="133">
        <f>SUM(K45,K75)</f>
        <v>258605</v>
      </c>
    </row>
    <row r="77" spans="1:11" ht="15" customHeight="1" thickTop="1">
      <c r="C77" s="84"/>
      <c r="D77" s="81"/>
      <c r="G77" s="85"/>
    </row>
    <row r="78" spans="1:11" ht="21.75" customHeight="1">
      <c r="A78" s="10" t="s">
        <v>153</v>
      </c>
      <c r="C78" s="84"/>
      <c r="D78" s="81"/>
      <c r="G78" s="85"/>
    </row>
    <row r="79" spans="1:11" ht="21.75" customHeight="1" thickBot="1">
      <c r="A79" s="8" t="s">
        <v>152</v>
      </c>
      <c r="C79" s="84"/>
      <c r="D79" s="81"/>
      <c r="E79" s="135">
        <f>E76-E80</f>
        <v>151364</v>
      </c>
      <c r="G79" s="135">
        <f>G76-G80</f>
        <v>325790</v>
      </c>
      <c r="I79" s="136">
        <f>I76</f>
        <v>114065</v>
      </c>
      <c r="K79" s="136">
        <f>K76</f>
        <v>258605</v>
      </c>
    </row>
    <row r="80" spans="1:11" ht="21.75" customHeight="1" thickTop="1">
      <c r="A80" s="8" t="s">
        <v>151</v>
      </c>
      <c r="C80" s="84"/>
      <c r="D80" s="81"/>
      <c r="E80" s="2">
        <v>115</v>
      </c>
      <c r="F80" s="1"/>
      <c r="G80" s="2">
        <v>-6921</v>
      </c>
    </row>
    <row r="81" spans="1:7" ht="21.75" customHeight="1" thickBot="1">
      <c r="C81" s="84"/>
      <c r="D81" s="81"/>
      <c r="E81" s="137">
        <f>SUM(E79:E80)</f>
        <v>151479</v>
      </c>
      <c r="G81" s="137">
        <f>SUM(G79:G80)</f>
        <v>318869</v>
      </c>
    </row>
    <row r="82" spans="1:7" ht="21.75" customHeight="1" thickTop="1">
      <c r="C82" s="84"/>
      <c r="D82" s="81"/>
      <c r="E82" s="135"/>
      <c r="G82" s="81"/>
    </row>
    <row r="83" spans="1:7" ht="21.75" customHeight="1">
      <c r="A83" s="11" t="s">
        <v>223</v>
      </c>
    </row>
  </sheetData>
  <mergeCells count="10">
    <mergeCell ref="A3:K3"/>
    <mergeCell ref="A2:K2"/>
    <mergeCell ref="E42:G42"/>
    <mergeCell ref="I42:K42"/>
    <mergeCell ref="A4:K4"/>
    <mergeCell ref="E6:G6"/>
    <mergeCell ref="I6:K6"/>
    <mergeCell ref="A38:K38"/>
    <mergeCell ref="A39:K39"/>
    <mergeCell ref="A40:K40"/>
  </mergeCells>
  <pageMargins left="0.78740157480314965" right="0.39370078740157483" top="0.78740157480314965" bottom="0.39370078740157483" header="0.19685039370078741" footer="0.19685039370078741"/>
  <pageSetup paperSize="9" scale="76" orientation="portrait" r:id="rId1"/>
  <headerFooter alignWithMargins="0"/>
  <rowBreaks count="1" manualBreakCount="1">
    <brk id="36" max="10" man="1"/>
  </rowBreaks>
  <ignoredErrors>
    <ignoredError sqref="F7 F43 J7 J43 H7 H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18EB6-F32B-400D-AD10-4A8C5A8CD397}">
  <dimension ref="A1:AE69"/>
  <sheetViews>
    <sheetView showGridLines="0" view="pageBreakPreview" topLeftCell="A4" zoomScale="70" zoomScaleNormal="43" zoomScaleSheetLayoutView="70" workbookViewId="0">
      <selection activeCell="A23" sqref="A23"/>
    </sheetView>
  </sheetViews>
  <sheetFormatPr defaultColWidth="9.140625" defaultRowHeight="24" customHeight="1"/>
  <cols>
    <col min="1" max="1" width="41.7109375" style="26" customWidth="1"/>
    <col min="2" max="2" width="2.85546875" style="27" customWidth="1"/>
    <col min="3" max="3" width="2.42578125" style="27" customWidth="1"/>
    <col min="4" max="4" width="14.7109375" style="27" customWidth="1"/>
    <col min="5" max="5" width="1.140625" style="26" customWidth="1"/>
    <col min="6" max="6" width="14.85546875" style="27" customWidth="1"/>
    <col min="7" max="7" width="1.140625" style="26" customWidth="1"/>
    <col min="8" max="8" width="17.85546875" style="27" customWidth="1"/>
    <col min="9" max="9" width="1.140625" style="26" customWidth="1"/>
    <col min="10" max="10" width="16" style="27" customWidth="1"/>
    <col min="11" max="11" width="1.140625" style="26" customWidth="1"/>
    <col min="12" max="12" width="16.140625" style="27" customWidth="1"/>
    <col min="13" max="13" width="1.140625" style="26" customWidth="1"/>
    <col min="14" max="14" width="17.85546875" style="27" customWidth="1"/>
    <col min="15" max="15" width="1.140625" style="26" customWidth="1"/>
    <col min="16" max="16" width="22.140625" style="27" customWidth="1"/>
    <col min="17" max="17" width="1.140625" style="26" customWidth="1"/>
    <col min="18" max="18" width="17.7109375" style="27" customWidth="1"/>
    <col min="19" max="19" width="1.140625" style="26" customWidth="1"/>
    <col min="20" max="20" width="17.85546875" style="27" customWidth="1"/>
    <col min="21" max="21" width="1.140625" style="26" customWidth="1"/>
    <col min="22" max="22" width="16" style="26" customWidth="1"/>
    <col min="23" max="23" width="1.140625" style="26" customWidth="1"/>
    <col min="24" max="24" width="17.85546875" style="26" customWidth="1"/>
    <col min="25" max="25" width="1.140625" style="26" customWidth="1"/>
    <col min="26" max="26" width="17.85546875" style="26" customWidth="1"/>
    <col min="27" max="27" width="1.5703125" style="26" customWidth="1"/>
    <col min="28" max="28" width="16.28515625" style="26" customWidth="1"/>
    <col min="29" max="29" width="1.85546875" style="26" customWidth="1"/>
    <col min="30" max="16384" width="9.140625" style="26"/>
  </cols>
  <sheetData>
    <row r="1" spans="1:31" s="12" customFormat="1" ht="24" customHeight="1">
      <c r="AB1" s="7" t="s">
        <v>41</v>
      </c>
    </row>
    <row r="2" spans="1:31" s="13" customFormat="1" ht="24" customHeight="1">
      <c r="A2" s="10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W2" s="9"/>
      <c r="X2" s="9"/>
      <c r="Y2" s="9"/>
    </row>
    <row r="3" spans="1:31" s="13" customFormat="1" ht="24" customHeight="1">
      <c r="A3" s="10" t="s">
        <v>85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W3" s="9"/>
      <c r="X3" s="9"/>
      <c r="Y3" s="9"/>
    </row>
    <row r="4" spans="1:31" s="13" customFormat="1" ht="24" customHeight="1">
      <c r="A4" s="10" t="s">
        <v>215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W4" s="9"/>
      <c r="X4" s="9"/>
      <c r="Y4" s="9"/>
      <c r="AB4" s="71"/>
    </row>
    <row r="5" spans="1:31" s="12" customFormat="1" ht="24" customHeight="1">
      <c r="AB5" s="7" t="s">
        <v>2</v>
      </c>
    </row>
    <row r="6" spans="1:31" s="15" customFormat="1" ht="24" customHeight="1">
      <c r="A6" s="14"/>
      <c r="B6" s="14"/>
      <c r="C6" s="14"/>
      <c r="D6" s="172" t="s">
        <v>3</v>
      </c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E6" s="72"/>
    </row>
    <row r="7" spans="1:31" s="15" customFormat="1" ht="24" customHeight="1">
      <c r="A7" s="14"/>
      <c r="B7" s="14"/>
      <c r="C7" s="14"/>
      <c r="D7" s="174" t="s">
        <v>150</v>
      </c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4"/>
      <c r="Z7" s="14"/>
      <c r="AA7" s="14"/>
      <c r="AB7" s="14"/>
      <c r="AE7" s="72"/>
    </row>
    <row r="8" spans="1:31" s="15" customFormat="1" ht="24" customHeight="1">
      <c r="A8" s="14"/>
      <c r="B8" s="14"/>
      <c r="C8" s="14"/>
      <c r="D8" s="16"/>
      <c r="E8" s="16"/>
      <c r="F8" s="16"/>
      <c r="G8" s="16"/>
      <c r="H8" s="16"/>
      <c r="I8" s="16"/>
      <c r="J8" s="16"/>
      <c r="K8" s="16"/>
      <c r="L8" s="16"/>
      <c r="N8" s="173" t="s">
        <v>37</v>
      </c>
      <c r="O8" s="173"/>
      <c r="P8" s="173"/>
      <c r="Q8" s="173"/>
      <c r="R8" s="173"/>
      <c r="S8" s="173"/>
      <c r="T8" s="173"/>
      <c r="U8" s="173"/>
      <c r="V8" s="173"/>
      <c r="W8" s="18"/>
      <c r="X8" s="18"/>
      <c r="Y8" s="18"/>
      <c r="Z8" s="18"/>
      <c r="AA8" s="16"/>
      <c r="AB8" s="14"/>
    </row>
    <row r="9" spans="1:31" s="15" customFormat="1" ht="24" customHeight="1">
      <c r="A9" s="14"/>
      <c r="B9" s="14"/>
      <c r="C9" s="14"/>
      <c r="D9" s="16"/>
      <c r="E9" s="16"/>
      <c r="F9" s="16"/>
      <c r="G9" s="16"/>
      <c r="H9" s="16"/>
      <c r="I9" s="16"/>
      <c r="J9" s="16"/>
      <c r="K9" s="16"/>
      <c r="L9" s="16"/>
      <c r="N9" s="174" t="s">
        <v>84</v>
      </c>
      <c r="O9" s="174"/>
      <c r="P9" s="174"/>
      <c r="Q9" s="174"/>
      <c r="R9" s="174"/>
      <c r="S9" s="19"/>
      <c r="T9" s="19"/>
      <c r="U9" s="73"/>
      <c r="V9" s="73"/>
      <c r="W9" s="73"/>
      <c r="X9" s="16"/>
      <c r="Y9" s="16"/>
      <c r="Z9" s="16"/>
      <c r="AA9" s="16"/>
      <c r="AB9" s="14"/>
    </row>
    <row r="10" spans="1:31" s="15" customFormat="1" ht="24" customHeight="1">
      <c r="A10" s="14"/>
      <c r="B10" s="14"/>
      <c r="C10" s="14"/>
      <c r="D10" s="16"/>
      <c r="E10" s="16"/>
      <c r="F10" s="16"/>
      <c r="G10" s="16"/>
      <c r="H10" s="16"/>
      <c r="I10" s="16"/>
      <c r="J10" s="16"/>
      <c r="K10" s="16"/>
      <c r="L10" s="16"/>
      <c r="N10" s="18" t="s">
        <v>83</v>
      </c>
      <c r="R10" s="18"/>
      <c r="U10" s="16"/>
      <c r="V10" s="16"/>
      <c r="W10" s="16"/>
      <c r="X10" s="16"/>
      <c r="Y10" s="16"/>
      <c r="Z10" s="16"/>
      <c r="AA10" s="16"/>
      <c r="AB10" s="14"/>
    </row>
    <row r="11" spans="1:31" s="18" customFormat="1" ht="24" customHeight="1">
      <c r="N11" s="18" t="s">
        <v>82</v>
      </c>
      <c r="T11" s="18" t="s">
        <v>167</v>
      </c>
    </row>
    <row r="12" spans="1:31" s="18" customFormat="1" ht="24" customHeight="1">
      <c r="J12" s="173" t="s">
        <v>81</v>
      </c>
      <c r="K12" s="173"/>
      <c r="L12" s="173"/>
      <c r="N12" s="18" t="s">
        <v>80</v>
      </c>
      <c r="P12" s="18" t="s">
        <v>140</v>
      </c>
      <c r="T12" s="18" t="s">
        <v>168</v>
      </c>
      <c r="V12" s="18" t="s">
        <v>79</v>
      </c>
      <c r="X12" s="74" t="s">
        <v>154</v>
      </c>
      <c r="Z12" s="18" t="s">
        <v>158</v>
      </c>
    </row>
    <row r="13" spans="1:31" s="18" customFormat="1" ht="24" customHeight="1">
      <c r="D13" s="18" t="s">
        <v>78</v>
      </c>
      <c r="F13" s="18" t="s">
        <v>108</v>
      </c>
      <c r="H13" s="18" t="s">
        <v>109</v>
      </c>
      <c r="J13" s="175" t="s">
        <v>212</v>
      </c>
      <c r="K13" s="175"/>
      <c r="N13" s="18" t="s">
        <v>77</v>
      </c>
      <c r="P13" s="18" t="s">
        <v>133</v>
      </c>
      <c r="T13" s="18" t="s">
        <v>173</v>
      </c>
      <c r="V13" s="18" t="s">
        <v>76</v>
      </c>
      <c r="X13" s="74" t="s">
        <v>155</v>
      </c>
      <c r="Z13" s="18" t="s">
        <v>159</v>
      </c>
      <c r="AB13" s="18" t="s">
        <v>75</v>
      </c>
    </row>
    <row r="14" spans="1:31" s="18" customFormat="1" ht="24" customHeight="1">
      <c r="D14" s="18" t="s">
        <v>189</v>
      </c>
      <c r="F14" s="18" t="s">
        <v>110</v>
      </c>
      <c r="H14" s="18" t="s">
        <v>91</v>
      </c>
      <c r="J14" s="18" t="s">
        <v>211</v>
      </c>
      <c r="N14" s="18" t="s">
        <v>100</v>
      </c>
      <c r="P14" s="18" t="s">
        <v>141</v>
      </c>
      <c r="R14" s="18" t="s">
        <v>140</v>
      </c>
      <c r="T14" s="18" t="s">
        <v>170</v>
      </c>
      <c r="V14" s="18" t="s">
        <v>74</v>
      </c>
      <c r="X14" s="74" t="s">
        <v>156</v>
      </c>
      <c r="Z14" s="18" t="s">
        <v>160</v>
      </c>
      <c r="AB14" s="18" t="s">
        <v>74</v>
      </c>
    </row>
    <row r="15" spans="1:31" s="18" customFormat="1" ht="24" customHeight="1">
      <c r="D15" s="17" t="s">
        <v>73</v>
      </c>
      <c r="F15" s="17" t="s">
        <v>111</v>
      </c>
      <c r="H15" s="21" t="s">
        <v>92</v>
      </c>
      <c r="J15" s="17" t="s">
        <v>72</v>
      </c>
      <c r="L15" s="17" t="s">
        <v>71</v>
      </c>
      <c r="N15" s="17" t="s">
        <v>126</v>
      </c>
      <c r="P15" s="17" t="s">
        <v>142</v>
      </c>
      <c r="R15" s="17" t="s">
        <v>143</v>
      </c>
      <c r="T15" s="17" t="s">
        <v>169</v>
      </c>
      <c r="V15" s="17" t="s">
        <v>70</v>
      </c>
      <c r="X15" s="75" t="s">
        <v>157</v>
      </c>
      <c r="Z15" s="17" t="s">
        <v>161</v>
      </c>
      <c r="AB15" s="17" t="s">
        <v>70</v>
      </c>
    </row>
    <row r="16" spans="1:31" s="16" customFormat="1" ht="24" customHeight="1">
      <c r="A16" s="10" t="s">
        <v>195</v>
      </c>
      <c r="D16" s="22">
        <v>2153210</v>
      </c>
      <c r="E16" s="22"/>
      <c r="F16" s="22">
        <v>90204</v>
      </c>
      <c r="G16" s="22"/>
      <c r="H16" s="22">
        <v>29803</v>
      </c>
      <c r="I16" s="22"/>
      <c r="J16" s="22">
        <v>231204</v>
      </c>
      <c r="K16" s="22"/>
      <c r="L16" s="22">
        <v>4414465</v>
      </c>
      <c r="M16" s="22"/>
      <c r="N16" s="22">
        <v>-56449</v>
      </c>
      <c r="O16" s="22"/>
      <c r="P16" s="22">
        <v>-90552</v>
      </c>
      <c r="Q16" s="22"/>
      <c r="R16" s="22">
        <v>11311</v>
      </c>
      <c r="S16" s="22"/>
      <c r="T16" s="22">
        <v>-1057</v>
      </c>
      <c r="U16" s="22"/>
      <c r="V16" s="76">
        <v>-136747</v>
      </c>
      <c r="W16" s="22"/>
      <c r="X16" s="22">
        <v>6782139</v>
      </c>
      <c r="Y16" s="22"/>
      <c r="Z16" s="76">
        <v>9335</v>
      </c>
      <c r="AA16" s="22"/>
      <c r="AB16" s="22">
        <v>6791474</v>
      </c>
    </row>
    <row r="17" spans="1:28" s="18" customFormat="1" ht="24" customHeight="1">
      <c r="A17" s="8" t="s">
        <v>50</v>
      </c>
      <c r="D17" s="22">
        <v>0</v>
      </c>
      <c r="E17" s="22"/>
      <c r="F17" s="22">
        <v>0</v>
      </c>
      <c r="G17" s="22"/>
      <c r="H17" s="22">
        <v>0</v>
      </c>
      <c r="I17" s="22"/>
      <c r="J17" s="22">
        <v>0</v>
      </c>
      <c r="K17" s="22"/>
      <c r="L17" s="22">
        <v>317846</v>
      </c>
      <c r="M17" s="22"/>
      <c r="N17" s="22">
        <v>0</v>
      </c>
      <c r="O17" s="22"/>
      <c r="P17" s="22">
        <v>0</v>
      </c>
      <c r="Q17" s="22"/>
      <c r="R17" s="22">
        <v>0</v>
      </c>
      <c r="S17" s="22"/>
      <c r="T17" s="22">
        <v>0</v>
      </c>
      <c r="U17" s="22"/>
      <c r="V17" s="76">
        <f>SUM(N17:T17)</f>
        <v>0</v>
      </c>
      <c r="W17" s="22"/>
      <c r="X17" s="22">
        <f>V17+SUM(D17:L17)</f>
        <v>317846</v>
      </c>
      <c r="Y17" s="22"/>
      <c r="Z17" s="76">
        <v>-7210</v>
      </c>
      <c r="AA17" s="22"/>
      <c r="AB17" s="22">
        <f t="shared" ref="AB17:AB18" si="0">SUM(X17:Z17)</f>
        <v>310636</v>
      </c>
    </row>
    <row r="18" spans="1:28" s="18" customFormat="1" ht="24" customHeight="1">
      <c r="A18" s="8" t="s">
        <v>55</v>
      </c>
      <c r="D18" s="77">
        <v>0</v>
      </c>
      <c r="E18" s="78"/>
      <c r="F18" s="23">
        <v>0</v>
      </c>
      <c r="G18" s="79"/>
      <c r="H18" s="23">
        <v>0</v>
      </c>
      <c r="I18" s="79"/>
      <c r="J18" s="23">
        <v>0</v>
      </c>
      <c r="K18" s="78"/>
      <c r="L18" s="23">
        <v>-52</v>
      </c>
      <c r="M18" s="22"/>
      <c r="N18" s="23">
        <v>8528</v>
      </c>
      <c r="O18" s="22"/>
      <c r="P18" s="77">
        <v>-6032</v>
      </c>
      <c r="Q18" s="22"/>
      <c r="R18" s="77">
        <v>5500</v>
      </c>
      <c r="S18" s="22"/>
      <c r="T18" s="77">
        <v>0</v>
      </c>
      <c r="U18" s="78"/>
      <c r="V18" s="23">
        <f>SUM(N18:T18)</f>
        <v>7996</v>
      </c>
      <c r="W18" s="78"/>
      <c r="X18" s="23">
        <f>V18+SUM(D18:L18)</f>
        <v>7944</v>
      </c>
      <c r="Y18" s="78"/>
      <c r="Z18" s="23">
        <v>289</v>
      </c>
      <c r="AA18" s="22"/>
      <c r="AB18" s="23">
        <f t="shared" si="0"/>
        <v>8233</v>
      </c>
    </row>
    <row r="19" spans="1:28" s="16" customFormat="1" ht="24" customHeight="1">
      <c r="A19" s="8" t="s">
        <v>56</v>
      </c>
      <c r="D19" s="22">
        <f>SUM(D17:D18)</f>
        <v>0</v>
      </c>
      <c r="E19" s="78"/>
      <c r="F19" s="22">
        <f>SUM(F17:F18)</f>
        <v>0</v>
      </c>
      <c r="G19" s="79"/>
      <c r="H19" s="22">
        <f>SUM(H17:H18)</f>
        <v>0</v>
      </c>
      <c r="I19" s="79"/>
      <c r="J19" s="22">
        <f>SUM(J17:J18)</f>
        <v>0</v>
      </c>
      <c r="K19" s="78"/>
      <c r="L19" s="22">
        <f>SUM(L17:L18)</f>
        <v>317794</v>
      </c>
      <c r="M19" s="78"/>
      <c r="N19" s="22">
        <f>SUM(N17:N18)</f>
        <v>8528</v>
      </c>
      <c r="O19" s="79"/>
      <c r="P19" s="22">
        <f>SUM(P17:P18)</f>
        <v>-6032</v>
      </c>
      <c r="Q19" s="79"/>
      <c r="R19" s="22">
        <f>SUM(R17:R18)</f>
        <v>5500</v>
      </c>
      <c r="S19" s="79"/>
      <c r="T19" s="22">
        <f>SUM(T17:T18)</f>
        <v>0</v>
      </c>
      <c r="U19" s="78"/>
      <c r="V19" s="22">
        <f>SUM(N19:R19)</f>
        <v>7996</v>
      </c>
      <c r="W19" s="78"/>
      <c r="X19" s="22">
        <f>SUM(X17:X18)</f>
        <v>325790</v>
      </c>
      <c r="Y19" s="78"/>
      <c r="Z19" s="22">
        <f>SUM(Z17:Z18)</f>
        <v>-6921</v>
      </c>
      <c r="AA19" s="78"/>
      <c r="AB19" s="22">
        <f>SUM(AB17:AB18)</f>
        <v>318869</v>
      </c>
    </row>
    <row r="20" spans="1:28" s="16" customFormat="1" ht="24" customHeight="1">
      <c r="A20" s="24" t="s">
        <v>245</v>
      </c>
      <c r="D20" s="22"/>
      <c r="E20" s="78"/>
      <c r="F20" s="22"/>
      <c r="G20" s="79"/>
      <c r="H20" s="22"/>
      <c r="I20" s="79"/>
      <c r="J20" s="22"/>
      <c r="K20" s="78"/>
      <c r="L20" s="22"/>
      <c r="M20" s="78"/>
      <c r="N20" s="22"/>
      <c r="O20" s="79"/>
      <c r="P20" s="22"/>
      <c r="Q20" s="79"/>
      <c r="R20" s="22"/>
      <c r="S20" s="79"/>
      <c r="T20" s="22"/>
      <c r="U20" s="78"/>
      <c r="V20" s="22"/>
      <c r="W20" s="78"/>
      <c r="X20" s="22"/>
      <c r="Y20" s="78"/>
      <c r="Z20" s="22"/>
      <c r="AA20" s="78"/>
      <c r="AB20" s="22"/>
    </row>
    <row r="21" spans="1:28" s="16" customFormat="1" ht="24" customHeight="1">
      <c r="A21" s="24" t="s">
        <v>228</v>
      </c>
      <c r="D21" s="22"/>
      <c r="E21" s="78"/>
      <c r="F21" s="22"/>
      <c r="G21" s="79"/>
      <c r="H21" s="22"/>
      <c r="I21" s="79"/>
      <c r="J21" s="22"/>
      <c r="K21" s="78"/>
      <c r="L21" s="22"/>
      <c r="M21" s="78"/>
      <c r="N21" s="22"/>
      <c r="O21" s="79"/>
      <c r="P21" s="22"/>
      <c r="Q21" s="79"/>
      <c r="R21" s="22"/>
      <c r="S21" s="79"/>
      <c r="T21" s="22"/>
      <c r="U21" s="78"/>
      <c r="V21" s="22"/>
      <c r="W21" s="78"/>
      <c r="X21" s="22"/>
      <c r="Y21" s="78"/>
      <c r="Z21" s="22"/>
      <c r="AA21" s="78"/>
      <c r="AB21" s="22"/>
    </row>
    <row r="22" spans="1:28" s="16" customFormat="1" ht="24" customHeight="1">
      <c r="A22" s="24" t="s">
        <v>246</v>
      </c>
      <c r="D22" s="22">
        <v>0</v>
      </c>
      <c r="E22" s="78"/>
      <c r="F22" s="22">
        <v>0</v>
      </c>
      <c r="G22" s="79"/>
      <c r="H22" s="22">
        <v>0</v>
      </c>
      <c r="I22" s="79"/>
      <c r="J22" s="22">
        <v>0</v>
      </c>
      <c r="K22" s="78"/>
      <c r="L22" s="22">
        <v>-94437</v>
      </c>
      <c r="M22" s="78"/>
      <c r="N22" s="22">
        <v>0</v>
      </c>
      <c r="O22" s="79"/>
      <c r="P22" s="22">
        <v>94437</v>
      </c>
      <c r="Q22" s="79"/>
      <c r="R22" s="22">
        <v>0</v>
      </c>
      <c r="S22" s="79"/>
      <c r="T22" s="22">
        <v>0</v>
      </c>
      <c r="U22" s="78"/>
      <c r="V22" s="76">
        <f>SUM(N22:T22)</f>
        <v>94437</v>
      </c>
      <c r="W22" s="78"/>
      <c r="X22" s="23">
        <f>V22+SUM(D22:L22)</f>
        <v>0</v>
      </c>
      <c r="Y22" s="78"/>
      <c r="Z22" s="76">
        <v>0</v>
      </c>
      <c r="AA22" s="78"/>
      <c r="AB22" s="22">
        <f t="shared" ref="AB22" si="1">SUM(X22:Z22)</f>
        <v>0</v>
      </c>
    </row>
    <row r="23" spans="1:28" ht="24" customHeight="1" thickBot="1">
      <c r="A23" s="10" t="s">
        <v>196</v>
      </c>
      <c r="B23" s="16"/>
      <c r="C23" s="16"/>
      <c r="D23" s="25">
        <f>SUM(D16,D19:D22)</f>
        <v>2153210</v>
      </c>
      <c r="E23" s="22"/>
      <c r="F23" s="25">
        <f>SUM(F16,F19:F22)</f>
        <v>90204</v>
      </c>
      <c r="G23" s="22"/>
      <c r="H23" s="25">
        <f>SUM(H16,H19:H22)</f>
        <v>29803</v>
      </c>
      <c r="I23" s="22"/>
      <c r="J23" s="25">
        <f>SUM(J16,J19:J22)</f>
        <v>231204</v>
      </c>
      <c r="K23" s="22"/>
      <c r="L23" s="25">
        <f>SUM(L16,L19:L22)</f>
        <v>4637822</v>
      </c>
      <c r="M23" s="22"/>
      <c r="N23" s="25">
        <f>SUM(N16,N19:N22)</f>
        <v>-47921</v>
      </c>
      <c r="O23" s="22"/>
      <c r="P23" s="25">
        <f>SUM(P16,P19:P22)</f>
        <v>-2147</v>
      </c>
      <c r="Q23" s="22"/>
      <c r="R23" s="25">
        <f>SUM(R16,R19:R22)</f>
        <v>16811</v>
      </c>
      <c r="S23" s="22"/>
      <c r="T23" s="25">
        <f>SUM(T16,T19:T22)</f>
        <v>-1057</v>
      </c>
      <c r="U23" s="22"/>
      <c r="V23" s="25">
        <f>SUM(V16,V19:V22)</f>
        <v>-34314</v>
      </c>
      <c r="W23" s="22"/>
      <c r="X23" s="25">
        <f>SUM(X16,X19:X22)</f>
        <v>7107929</v>
      </c>
      <c r="Y23" s="22"/>
      <c r="Z23" s="25">
        <f>SUM(Z16,Z19:Z22)</f>
        <v>2414</v>
      </c>
      <c r="AA23" s="22"/>
      <c r="AB23" s="25">
        <f>SUM(AB16,AB19:AB22)</f>
        <v>7110343</v>
      </c>
    </row>
    <row r="24" spans="1:28" s="16" customFormat="1" ht="24" customHeight="1" thickTop="1">
      <c r="A24" s="15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</row>
    <row r="25" spans="1:28" s="16" customFormat="1" ht="24" customHeight="1">
      <c r="A25" s="10" t="s">
        <v>217</v>
      </c>
      <c r="D25" s="22">
        <v>2153210</v>
      </c>
      <c r="E25" s="22"/>
      <c r="F25" s="22">
        <v>90204</v>
      </c>
      <c r="G25" s="22"/>
      <c r="H25" s="22">
        <v>29803</v>
      </c>
      <c r="I25" s="22"/>
      <c r="J25" s="22">
        <v>231204</v>
      </c>
      <c r="K25" s="22"/>
      <c r="L25" s="22">
        <v>5399733</v>
      </c>
      <c r="M25" s="22"/>
      <c r="N25" s="22">
        <v>-257850</v>
      </c>
      <c r="O25" s="22"/>
      <c r="P25" s="22">
        <v>297</v>
      </c>
      <c r="Q25" s="22"/>
      <c r="R25" s="22">
        <v>13000</v>
      </c>
      <c r="S25" s="22"/>
      <c r="T25" s="22">
        <v>-1057</v>
      </c>
      <c r="U25" s="22"/>
      <c r="V25" s="76">
        <v>-245610</v>
      </c>
      <c r="W25" s="22"/>
      <c r="X25" s="22">
        <v>7658544</v>
      </c>
      <c r="Y25" s="22"/>
      <c r="Z25" s="76">
        <v>1006</v>
      </c>
      <c r="AA25" s="22"/>
      <c r="AB25" s="22">
        <v>7659550</v>
      </c>
    </row>
    <row r="26" spans="1:28" s="18" customFormat="1" ht="24" customHeight="1">
      <c r="A26" s="8" t="s">
        <v>50</v>
      </c>
      <c r="D26" s="22">
        <v>0</v>
      </c>
      <c r="E26" s="22"/>
      <c r="F26" s="22">
        <v>0</v>
      </c>
      <c r="G26" s="22"/>
      <c r="H26" s="22">
        <v>0</v>
      </c>
      <c r="I26" s="22"/>
      <c r="J26" s="22">
        <v>0</v>
      </c>
      <c r="K26" s="22"/>
      <c r="L26" s="22">
        <f>PL!E27</f>
        <v>143362</v>
      </c>
      <c r="M26" s="22"/>
      <c r="N26" s="22">
        <v>0</v>
      </c>
      <c r="O26" s="22"/>
      <c r="P26" s="22">
        <v>0</v>
      </c>
      <c r="Q26" s="22"/>
      <c r="R26" s="22">
        <v>0</v>
      </c>
      <c r="S26" s="22"/>
      <c r="T26" s="22">
        <v>0</v>
      </c>
      <c r="U26" s="22"/>
      <c r="V26" s="76">
        <f>SUM(N26:T26)</f>
        <v>0</v>
      </c>
      <c r="W26" s="22"/>
      <c r="X26" s="22">
        <f>V26+SUM(D26:L26)</f>
        <v>143362</v>
      </c>
      <c r="Y26" s="22"/>
      <c r="Z26" s="76">
        <f>PL!E28</f>
        <v>0</v>
      </c>
      <c r="AA26" s="22"/>
      <c r="AB26" s="22">
        <f t="shared" ref="AB26:AB27" si="2">SUM(X26:Z26)</f>
        <v>143362</v>
      </c>
    </row>
    <row r="27" spans="1:28" s="18" customFormat="1" ht="24" customHeight="1">
      <c r="A27" s="8" t="s">
        <v>55</v>
      </c>
      <c r="D27" s="77">
        <v>0</v>
      </c>
      <c r="E27" s="78"/>
      <c r="F27" s="23">
        <v>0</v>
      </c>
      <c r="G27" s="79"/>
      <c r="H27" s="23">
        <v>0</v>
      </c>
      <c r="I27" s="79"/>
      <c r="J27" s="23">
        <v>0</v>
      </c>
      <c r="K27" s="78"/>
      <c r="L27" s="23">
        <f>PL!E71</f>
        <v>-166</v>
      </c>
      <c r="M27" s="22"/>
      <c r="N27" s="23">
        <v>14030</v>
      </c>
      <c r="O27" s="22"/>
      <c r="P27" s="77">
        <f>PL!E55+PL!E68</f>
        <v>-522</v>
      </c>
      <c r="Q27" s="22"/>
      <c r="R27" s="77">
        <f>PL!E58</f>
        <v>-5340</v>
      </c>
      <c r="S27" s="22"/>
      <c r="T27" s="77">
        <v>0</v>
      </c>
      <c r="U27" s="78"/>
      <c r="V27" s="23">
        <f>SUM(N27:T27)</f>
        <v>8168</v>
      </c>
      <c r="W27" s="78"/>
      <c r="X27" s="23">
        <f>V27+SUM(D27:L27)</f>
        <v>8002</v>
      </c>
      <c r="Y27" s="78"/>
      <c r="Z27" s="23">
        <v>115</v>
      </c>
      <c r="AA27" s="22"/>
      <c r="AB27" s="23">
        <f t="shared" si="2"/>
        <v>8117</v>
      </c>
    </row>
    <row r="28" spans="1:28" s="16" customFormat="1" ht="24" customHeight="1">
      <c r="A28" s="8" t="s">
        <v>56</v>
      </c>
      <c r="D28" s="22">
        <f>SUM(D26:D27)</f>
        <v>0</v>
      </c>
      <c r="E28" s="78"/>
      <c r="F28" s="22">
        <f>SUM(F26:F27)</f>
        <v>0</v>
      </c>
      <c r="G28" s="79"/>
      <c r="H28" s="22">
        <f>SUM(H26:H27)</f>
        <v>0</v>
      </c>
      <c r="I28" s="79"/>
      <c r="J28" s="22">
        <f>SUM(J26:J27)</f>
        <v>0</v>
      </c>
      <c r="K28" s="78"/>
      <c r="L28" s="22">
        <f>SUM(L26:L27)</f>
        <v>143196</v>
      </c>
      <c r="M28" s="78"/>
      <c r="N28" s="22">
        <f>SUM(N26:N27)</f>
        <v>14030</v>
      </c>
      <c r="O28" s="79"/>
      <c r="P28" s="22">
        <f>SUM(P26:P27)</f>
        <v>-522</v>
      </c>
      <c r="Q28" s="79"/>
      <c r="R28" s="22">
        <f>SUM(R26:R27)</f>
        <v>-5340</v>
      </c>
      <c r="S28" s="79"/>
      <c r="T28" s="22">
        <f>SUM(T26:T27)</f>
        <v>0</v>
      </c>
      <c r="U28" s="78"/>
      <c r="V28" s="22">
        <f>SUM(N28:R28)</f>
        <v>8168</v>
      </c>
      <c r="W28" s="78"/>
      <c r="X28" s="22">
        <f>SUM(X26:X27)</f>
        <v>151364</v>
      </c>
      <c r="Y28" s="78"/>
      <c r="Z28" s="22">
        <f>SUM(Z26:Z27)</f>
        <v>115</v>
      </c>
      <c r="AA28" s="78"/>
      <c r="AB28" s="22">
        <f>SUM(AB26:AB27)</f>
        <v>151479</v>
      </c>
    </row>
    <row r="29" spans="1:28" ht="24" customHeight="1" thickBot="1">
      <c r="A29" s="10" t="s">
        <v>218</v>
      </c>
      <c r="B29" s="16"/>
      <c r="C29" s="16"/>
      <c r="D29" s="25">
        <f>SUM(D25,D28:D28)</f>
        <v>2153210</v>
      </c>
      <c r="E29" s="22"/>
      <c r="F29" s="25">
        <f>SUM(F25,F28:F28)</f>
        <v>90204</v>
      </c>
      <c r="G29" s="22"/>
      <c r="H29" s="25">
        <f>SUM(H25,H28:H28)</f>
        <v>29803</v>
      </c>
      <c r="I29" s="22"/>
      <c r="J29" s="25">
        <f>SUM(J25,J28:J28)</f>
        <v>231204</v>
      </c>
      <c r="K29" s="22"/>
      <c r="L29" s="25">
        <f>SUM(L25,L28:L28)</f>
        <v>5542929</v>
      </c>
      <c r="M29" s="22"/>
      <c r="N29" s="25">
        <f>SUM(N25,N28:N28)</f>
        <v>-243820</v>
      </c>
      <c r="O29" s="22"/>
      <c r="P29" s="25">
        <f>SUM(P25,P28:P28)</f>
        <v>-225</v>
      </c>
      <c r="Q29" s="22"/>
      <c r="R29" s="25">
        <f>SUM(R25,R28:R28)</f>
        <v>7660</v>
      </c>
      <c r="S29" s="22"/>
      <c r="T29" s="25">
        <f>SUM(T25,T28:T28)</f>
        <v>-1057</v>
      </c>
      <c r="U29" s="22"/>
      <c r="V29" s="25">
        <f>SUM(V25,V28:V28)</f>
        <v>-237442</v>
      </c>
      <c r="W29" s="22"/>
      <c r="X29" s="25">
        <f>SUM(X25,X28:X28)</f>
        <v>7809908</v>
      </c>
      <c r="Y29" s="22"/>
      <c r="Z29" s="25">
        <f>SUM(Z25,Z28:Z28)</f>
        <v>1121</v>
      </c>
      <c r="AA29" s="22"/>
      <c r="AB29" s="25">
        <f>SUM(AB25,AB28:AB28)</f>
        <v>7811029</v>
      </c>
    </row>
    <row r="30" spans="1:28" ht="24" customHeight="1" thickTop="1">
      <c r="B30" s="22"/>
      <c r="C30" s="22"/>
      <c r="D30" s="22">
        <f>D25-BS!F79</f>
        <v>0</v>
      </c>
      <c r="E30" s="22"/>
      <c r="F30" s="22">
        <f>F25-BS!F80</f>
        <v>0</v>
      </c>
      <c r="G30" s="22"/>
      <c r="H30" s="22">
        <f>H25-BS!F81</f>
        <v>0</v>
      </c>
      <c r="I30" s="22"/>
      <c r="J30" s="22">
        <f>J25-BS!F83</f>
        <v>0</v>
      </c>
      <c r="K30" s="22"/>
      <c r="L30" s="22">
        <f>L25-BS!F84</f>
        <v>0</v>
      </c>
      <c r="M30" s="22"/>
      <c r="N30" s="22"/>
      <c r="O30" s="22"/>
      <c r="P30" s="22"/>
      <c r="Q30" s="22"/>
      <c r="R30" s="22"/>
      <c r="S30" s="22"/>
      <c r="T30" s="22"/>
      <c r="U30" s="22"/>
      <c r="V30" s="22">
        <f>V25-BS!F85</f>
        <v>0</v>
      </c>
      <c r="W30" s="22"/>
      <c r="X30" s="22"/>
      <c r="Y30" s="22"/>
      <c r="Z30" s="22">
        <f>Z25-BS!F87</f>
        <v>0</v>
      </c>
      <c r="AA30" s="22"/>
      <c r="AB30" s="22">
        <f>AB25-BS!F88</f>
        <v>0</v>
      </c>
    </row>
    <row r="31" spans="1:28" ht="24" customHeight="1">
      <c r="B31" s="22"/>
      <c r="C31" s="22"/>
      <c r="D31" s="22">
        <f>D29-BS!D79</f>
        <v>0</v>
      </c>
      <c r="E31" s="22"/>
      <c r="F31" s="22">
        <f>F29-BS!D80</f>
        <v>0</v>
      </c>
      <c r="G31" s="22"/>
      <c r="H31" s="22">
        <f>H29-BS!D81</f>
        <v>0</v>
      </c>
      <c r="I31" s="22"/>
      <c r="J31" s="22">
        <f>J29-BS!D83</f>
        <v>0</v>
      </c>
      <c r="K31" s="22"/>
      <c r="L31" s="22">
        <f>L29-BS!D84</f>
        <v>0</v>
      </c>
      <c r="M31" s="22"/>
      <c r="N31" s="22"/>
      <c r="O31" s="22"/>
      <c r="P31" s="22"/>
      <c r="Q31" s="22"/>
      <c r="R31" s="22"/>
      <c r="S31" s="22"/>
      <c r="T31" s="22"/>
      <c r="U31" s="22"/>
      <c r="V31" s="22">
        <f>V29-BS!D85</f>
        <v>0</v>
      </c>
      <c r="W31" s="22"/>
      <c r="X31" s="22"/>
      <c r="Y31" s="22"/>
      <c r="Z31" s="22">
        <f>Z29-BS!D87</f>
        <v>0</v>
      </c>
      <c r="AA31" s="22"/>
      <c r="AB31" s="22">
        <f>AB29-BS!D88</f>
        <v>0</v>
      </c>
    </row>
    <row r="32" spans="1:28" ht="24" customHeight="1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80"/>
    </row>
    <row r="33" spans="1:28" ht="24" customHeight="1">
      <c r="A33" s="11" t="s">
        <v>223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81"/>
    </row>
    <row r="69" spans="1:1" ht="24" customHeight="1">
      <c r="A69" s="26" t="s">
        <v>39</v>
      </c>
    </row>
  </sheetData>
  <mergeCells count="6">
    <mergeCell ref="D6:AB6"/>
    <mergeCell ref="N8:V8"/>
    <mergeCell ref="N9:R9"/>
    <mergeCell ref="J12:L12"/>
    <mergeCell ref="J13:K13"/>
    <mergeCell ref="D7:X7"/>
  </mergeCells>
  <pageMargins left="0.52" right="0.28999999999999998" top="0.78740157480314965" bottom="0.39370078740157483" header="0.19685039370078741" footer="0.19685039370078741"/>
  <pageSetup paperSize="9" scale="47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23070-6CB8-4256-B5EB-BADD000EDD10}">
  <dimension ref="A1:R89"/>
  <sheetViews>
    <sheetView showGridLines="0" view="pageBreakPreview" topLeftCell="A13" zoomScale="70" zoomScaleNormal="56" zoomScaleSheetLayoutView="70" workbookViewId="0">
      <selection activeCell="A22" sqref="A22"/>
    </sheetView>
  </sheetViews>
  <sheetFormatPr defaultRowHeight="23.25" customHeight="1"/>
  <cols>
    <col min="1" max="1" width="42.85546875" style="26" customWidth="1"/>
    <col min="2" max="2" width="1.85546875" style="26" customWidth="1"/>
    <col min="3" max="3" width="18.85546875" style="27" customWidth="1"/>
    <col min="4" max="4" width="1.42578125" style="26" customWidth="1"/>
    <col min="5" max="5" width="18.85546875" style="27" customWidth="1"/>
    <col min="6" max="6" width="1.85546875" style="26" customWidth="1"/>
    <col min="7" max="7" width="18.85546875" style="27" customWidth="1"/>
    <col min="8" max="8" width="1.85546875" style="26" customWidth="1"/>
    <col min="9" max="9" width="18.85546875" style="27" customWidth="1"/>
    <col min="10" max="10" width="1.85546875" style="26" customWidth="1"/>
    <col min="11" max="11" width="18.85546875" style="27" customWidth="1"/>
    <col min="12" max="12" width="1.85546875" style="26" customWidth="1"/>
    <col min="13" max="13" width="24.85546875" style="27" customWidth="1"/>
    <col min="14" max="14" width="1.140625" style="26" customWidth="1"/>
    <col min="15" max="15" width="18.85546875" style="26" customWidth="1"/>
    <col min="16" max="16" width="1.85546875" style="26" customWidth="1"/>
    <col min="17" max="252" width="9.140625" style="26"/>
    <col min="253" max="253" width="59.5703125" style="26" customWidth="1"/>
    <col min="254" max="254" width="1.85546875" style="26" customWidth="1"/>
    <col min="255" max="255" width="13.140625" style="26" customWidth="1"/>
    <col min="256" max="256" width="1.42578125" style="26" customWidth="1"/>
    <col min="257" max="257" width="13.140625" style="26" customWidth="1"/>
    <col min="258" max="258" width="1.85546875" style="26" customWidth="1"/>
    <col min="259" max="259" width="13.140625" style="26" customWidth="1"/>
    <col min="260" max="260" width="1.85546875" style="26" customWidth="1"/>
    <col min="261" max="261" width="13.140625" style="26" customWidth="1"/>
    <col min="262" max="262" width="1.85546875" style="26" customWidth="1"/>
    <col min="263" max="263" width="13.140625" style="26" customWidth="1"/>
    <col min="264" max="264" width="1.85546875" style="26" customWidth="1"/>
    <col min="265" max="265" width="13.140625" style="26" customWidth="1"/>
    <col min="266" max="266" width="1.85546875" style="26" customWidth="1"/>
    <col min="267" max="267" width="14.85546875" style="26" customWidth="1"/>
    <col min="268" max="268" width="1.140625" style="26" customWidth="1"/>
    <col min="269" max="269" width="13.140625" style="26" customWidth="1"/>
    <col min="270" max="270" width="1.42578125" style="26" customWidth="1"/>
    <col min="271" max="271" width="13.140625" style="26" customWidth="1"/>
    <col min="272" max="508" width="9.140625" style="26"/>
    <col min="509" max="509" width="59.5703125" style="26" customWidth="1"/>
    <col min="510" max="510" width="1.85546875" style="26" customWidth="1"/>
    <col min="511" max="511" width="13.140625" style="26" customWidth="1"/>
    <col min="512" max="512" width="1.42578125" style="26" customWidth="1"/>
    <col min="513" max="513" width="13.140625" style="26" customWidth="1"/>
    <col min="514" max="514" width="1.85546875" style="26" customWidth="1"/>
    <col min="515" max="515" width="13.140625" style="26" customWidth="1"/>
    <col min="516" max="516" width="1.85546875" style="26" customWidth="1"/>
    <col min="517" max="517" width="13.140625" style="26" customWidth="1"/>
    <col min="518" max="518" width="1.85546875" style="26" customWidth="1"/>
    <col min="519" max="519" width="13.140625" style="26" customWidth="1"/>
    <col min="520" max="520" width="1.85546875" style="26" customWidth="1"/>
    <col min="521" max="521" width="13.140625" style="26" customWidth="1"/>
    <col min="522" max="522" width="1.85546875" style="26" customWidth="1"/>
    <col min="523" max="523" width="14.85546875" style="26" customWidth="1"/>
    <col min="524" max="524" width="1.140625" style="26" customWidth="1"/>
    <col min="525" max="525" width="13.140625" style="26" customWidth="1"/>
    <col min="526" max="526" width="1.42578125" style="26" customWidth="1"/>
    <col min="527" max="527" width="13.140625" style="26" customWidth="1"/>
    <col min="528" max="764" width="9.140625" style="26"/>
    <col min="765" max="765" width="59.5703125" style="26" customWidth="1"/>
    <col min="766" max="766" width="1.85546875" style="26" customWidth="1"/>
    <col min="767" max="767" width="13.140625" style="26" customWidth="1"/>
    <col min="768" max="768" width="1.42578125" style="26" customWidth="1"/>
    <col min="769" max="769" width="13.140625" style="26" customWidth="1"/>
    <col min="770" max="770" width="1.85546875" style="26" customWidth="1"/>
    <col min="771" max="771" width="13.140625" style="26" customWidth="1"/>
    <col min="772" max="772" width="1.85546875" style="26" customWidth="1"/>
    <col min="773" max="773" width="13.140625" style="26" customWidth="1"/>
    <col min="774" max="774" width="1.85546875" style="26" customWidth="1"/>
    <col min="775" max="775" width="13.140625" style="26" customWidth="1"/>
    <col min="776" max="776" width="1.85546875" style="26" customWidth="1"/>
    <col min="777" max="777" width="13.140625" style="26" customWidth="1"/>
    <col min="778" max="778" width="1.85546875" style="26" customWidth="1"/>
    <col min="779" max="779" width="14.85546875" style="26" customWidth="1"/>
    <col min="780" max="780" width="1.140625" style="26" customWidth="1"/>
    <col min="781" max="781" width="13.140625" style="26" customWidth="1"/>
    <col min="782" max="782" width="1.42578125" style="26" customWidth="1"/>
    <col min="783" max="783" width="13.140625" style="26" customWidth="1"/>
    <col min="784" max="1020" width="9.140625" style="26"/>
    <col min="1021" max="1021" width="59.5703125" style="26" customWidth="1"/>
    <col min="1022" max="1022" width="1.85546875" style="26" customWidth="1"/>
    <col min="1023" max="1023" width="13.140625" style="26" customWidth="1"/>
    <col min="1024" max="1024" width="1.42578125" style="26" customWidth="1"/>
    <col min="1025" max="1025" width="13.140625" style="26" customWidth="1"/>
    <col min="1026" max="1026" width="1.85546875" style="26" customWidth="1"/>
    <col min="1027" max="1027" width="13.140625" style="26" customWidth="1"/>
    <col min="1028" max="1028" width="1.85546875" style="26" customWidth="1"/>
    <col min="1029" max="1029" width="13.140625" style="26" customWidth="1"/>
    <col min="1030" max="1030" width="1.85546875" style="26" customWidth="1"/>
    <col min="1031" max="1031" width="13.140625" style="26" customWidth="1"/>
    <col min="1032" max="1032" width="1.85546875" style="26" customWidth="1"/>
    <col min="1033" max="1033" width="13.140625" style="26" customWidth="1"/>
    <col min="1034" max="1034" width="1.85546875" style="26" customWidth="1"/>
    <col min="1035" max="1035" width="14.85546875" style="26" customWidth="1"/>
    <col min="1036" max="1036" width="1.140625" style="26" customWidth="1"/>
    <col min="1037" max="1037" width="13.140625" style="26" customWidth="1"/>
    <col min="1038" max="1038" width="1.42578125" style="26" customWidth="1"/>
    <col min="1039" max="1039" width="13.140625" style="26" customWidth="1"/>
    <col min="1040" max="1276" width="9.140625" style="26"/>
    <col min="1277" max="1277" width="59.5703125" style="26" customWidth="1"/>
    <col min="1278" max="1278" width="1.85546875" style="26" customWidth="1"/>
    <col min="1279" max="1279" width="13.140625" style="26" customWidth="1"/>
    <col min="1280" max="1280" width="1.42578125" style="26" customWidth="1"/>
    <col min="1281" max="1281" width="13.140625" style="26" customWidth="1"/>
    <col min="1282" max="1282" width="1.85546875" style="26" customWidth="1"/>
    <col min="1283" max="1283" width="13.140625" style="26" customWidth="1"/>
    <col min="1284" max="1284" width="1.85546875" style="26" customWidth="1"/>
    <col min="1285" max="1285" width="13.140625" style="26" customWidth="1"/>
    <col min="1286" max="1286" width="1.85546875" style="26" customWidth="1"/>
    <col min="1287" max="1287" width="13.140625" style="26" customWidth="1"/>
    <col min="1288" max="1288" width="1.85546875" style="26" customWidth="1"/>
    <col min="1289" max="1289" width="13.140625" style="26" customWidth="1"/>
    <col min="1290" max="1290" width="1.85546875" style="26" customWidth="1"/>
    <col min="1291" max="1291" width="14.85546875" style="26" customWidth="1"/>
    <col min="1292" max="1292" width="1.140625" style="26" customWidth="1"/>
    <col min="1293" max="1293" width="13.140625" style="26" customWidth="1"/>
    <col min="1294" max="1294" width="1.42578125" style="26" customWidth="1"/>
    <col min="1295" max="1295" width="13.140625" style="26" customWidth="1"/>
    <col min="1296" max="1532" width="9.140625" style="26"/>
    <col min="1533" max="1533" width="59.5703125" style="26" customWidth="1"/>
    <col min="1534" max="1534" width="1.85546875" style="26" customWidth="1"/>
    <col min="1535" max="1535" width="13.140625" style="26" customWidth="1"/>
    <col min="1536" max="1536" width="1.42578125" style="26" customWidth="1"/>
    <col min="1537" max="1537" width="13.140625" style="26" customWidth="1"/>
    <col min="1538" max="1538" width="1.85546875" style="26" customWidth="1"/>
    <col min="1539" max="1539" width="13.140625" style="26" customWidth="1"/>
    <col min="1540" max="1540" width="1.85546875" style="26" customWidth="1"/>
    <col min="1541" max="1541" width="13.140625" style="26" customWidth="1"/>
    <col min="1542" max="1542" width="1.85546875" style="26" customWidth="1"/>
    <col min="1543" max="1543" width="13.140625" style="26" customWidth="1"/>
    <col min="1544" max="1544" width="1.85546875" style="26" customWidth="1"/>
    <col min="1545" max="1545" width="13.140625" style="26" customWidth="1"/>
    <col min="1546" max="1546" width="1.85546875" style="26" customWidth="1"/>
    <col min="1547" max="1547" width="14.85546875" style="26" customWidth="1"/>
    <col min="1548" max="1548" width="1.140625" style="26" customWidth="1"/>
    <col min="1549" max="1549" width="13.140625" style="26" customWidth="1"/>
    <col min="1550" max="1550" width="1.42578125" style="26" customWidth="1"/>
    <col min="1551" max="1551" width="13.140625" style="26" customWidth="1"/>
    <col min="1552" max="1788" width="9.140625" style="26"/>
    <col min="1789" max="1789" width="59.5703125" style="26" customWidth="1"/>
    <col min="1790" max="1790" width="1.85546875" style="26" customWidth="1"/>
    <col min="1791" max="1791" width="13.140625" style="26" customWidth="1"/>
    <col min="1792" max="1792" width="1.42578125" style="26" customWidth="1"/>
    <col min="1793" max="1793" width="13.140625" style="26" customWidth="1"/>
    <col min="1794" max="1794" width="1.85546875" style="26" customWidth="1"/>
    <col min="1795" max="1795" width="13.140625" style="26" customWidth="1"/>
    <col min="1796" max="1796" width="1.85546875" style="26" customWidth="1"/>
    <col min="1797" max="1797" width="13.140625" style="26" customWidth="1"/>
    <col min="1798" max="1798" width="1.85546875" style="26" customWidth="1"/>
    <col min="1799" max="1799" width="13.140625" style="26" customWidth="1"/>
    <col min="1800" max="1800" width="1.85546875" style="26" customWidth="1"/>
    <col min="1801" max="1801" width="13.140625" style="26" customWidth="1"/>
    <col min="1802" max="1802" width="1.85546875" style="26" customWidth="1"/>
    <col min="1803" max="1803" width="14.85546875" style="26" customWidth="1"/>
    <col min="1804" max="1804" width="1.140625" style="26" customWidth="1"/>
    <col min="1805" max="1805" width="13.140625" style="26" customWidth="1"/>
    <col min="1806" max="1806" width="1.42578125" style="26" customWidth="1"/>
    <col min="1807" max="1807" width="13.140625" style="26" customWidth="1"/>
    <col min="1808" max="2044" width="9.140625" style="26"/>
    <col min="2045" max="2045" width="59.5703125" style="26" customWidth="1"/>
    <col min="2046" max="2046" width="1.85546875" style="26" customWidth="1"/>
    <col min="2047" max="2047" width="13.140625" style="26" customWidth="1"/>
    <col min="2048" max="2048" width="1.42578125" style="26" customWidth="1"/>
    <col min="2049" max="2049" width="13.140625" style="26" customWidth="1"/>
    <col min="2050" max="2050" width="1.85546875" style="26" customWidth="1"/>
    <col min="2051" max="2051" width="13.140625" style="26" customWidth="1"/>
    <col min="2052" max="2052" width="1.85546875" style="26" customWidth="1"/>
    <col min="2053" max="2053" width="13.140625" style="26" customWidth="1"/>
    <col min="2054" max="2054" width="1.85546875" style="26" customWidth="1"/>
    <col min="2055" max="2055" width="13.140625" style="26" customWidth="1"/>
    <col min="2056" max="2056" width="1.85546875" style="26" customWidth="1"/>
    <col min="2057" max="2057" width="13.140625" style="26" customWidth="1"/>
    <col min="2058" max="2058" width="1.85546875" style="26" customWidth="1"/>
    <col min="2059" max="2059" width="14.85546875" style="26" customWidth="1"/>
    <col min="2060" max="2060" width="1.140625" style="26" customWidth="1"/>
    <col min="2061" max="2061" width="13.140625" style="26" customWidth="1"/>
    <col min="2062" max="2062" width="1.42578125" style="26" customWidth="1"/>
    <col min="2063" max="2063" width="13.140625" style="26" customWidth="1"/>
    <col min="2064" max="2300" width="9.140625" style="26"/>
    <col min="2301" max="2301" width="59.5703125" style="26" customWidth="1"/>
    <col min="2302" max="2302" width="1.85546875" style="26" customWidth="1"/>
    <col min="2303" max="2303" width="13.140625" style="26" customWidth="1"/>
    <col min="2304" max="2304" width="1.42578125" style="26" customWidth="1"/>
    <col min="2305" max="2305" width="13.140625" style="26" customWidth="1"/>
    <col min="2306" max="2306" width="1.85546875" style="26" customWidth="1"/>
    <col min="2307" max="2307" width="13.140625" style="26" customWidth="1"/>
    <col min="2308" max="2308" width="1.85546875" style="26" customWidth="1"/>
    <col min="2309" max="2309" width="13.140625" style="26" customWidth="1"/>
    <col min="2310" max="2310" width="1.85546875" style="26" customWidth="1"/>
    <col min="2311" max="2311" width="13.140625" style="26" customWidth="1"/>
    <col min="2312" max="2312" width="1.85546875" style="26" customWidth="1"/>
    <col min="2313" max="2313" width="13.140625" style="26" customWidth="1"/>
    <col min="2314" max="2314" width="1.85546875" style="26" customWidth="1"/>
    <col min="2315" max="2315" width="14.85546875" style="26" customWidth="1"/>
    <col min="2316" max="2316" width="1.140625" style="26" customWidth="1"/>
    <col min="2317" max="2317" width="13.140625" style="26" customWidth="1"/>
    <col min="2318" max="2318" width="1.42578125" style="26" customWidth="1"/>
    <col min="2319" max="2319" width="13.140625" style="26" customWidth="1"/>
    <col min="2320" max="2556" width="9.140625" style="26"/>
    <col min="2557" max="2557" width="59.5703125" style="26" customWidth="1"/>
    <col min="2558" max="2558" width="1.85546875" style="26" customWidth="1"/>
    <col min="2559" max="2559" width="13.140625" style="26" customWidth="1"/>
    <col min="2560" max="2560" width="1.42578125" style="26" customWidth="1"/>
    <col min="2561" max="2561" width="13.140625" style="26" customWidth="1"/>
    <col min="2562" max="2562" width="1.85546875" style="26" customWidth="1"/>
    <col min="2563" max="2563" width="13.140625" style="26" customWidth="1"/>
    <col min="2564" max="2564" width="1.85546875" style="26" customWidth="1"/>
    <col min="2565" max="2565" width="13.140625" style="26" customWidth="1"/>
    <col min="2566" max="2566" width="1.85546875" style="26" customWidth="1"/>
    <col min="2567" max="2567" width="13.140625" style="26" customWidth="1"/>
    <col min="2568" max="2568" width="1.85546875" style="26" customWidth="1"/>
    <col min="2569" max="2569" width="13.140625" style="26" customWidth="1"/>
    <col min="2570" max="2570" width="1.85546875" style="26" customWidth="1"/>
    <col min="2571" max="2571" width="14.85546875" style="26" customWidth="1"/>
    <col min="2572" max="2572" width="1.140625" style="26" customWidth="1"/>
    <col min="2573" max="2573" width="13.140625" style="26" customWidth="1"/>
    <col min="2574" max="2574" width="1.42578125" style="26" customWidth="1"/>
    <col min="2575" max="2575" width="13.140625" style="26" customWidth="1"/>
    <col min="2576" max="2812" width="9.140625" style="26"/>
    <col min="2813" max="2813" width="59.5703125" style="26" customWidth="1"/>
    <col min="2814" max="2814" width="1.85546875" style="26" customWidth="1"/>
    <col min="2815" max="2815" width="13.140625" style="26" customWidth="1"/>
    <col min="2816" max="2816" width="1.42578125" style="26" customWidth="1"/>
    <col min="2817" max="2817" width="13.140625" style="26" customWidth="1"/>
    <col min="2818" max="2818" width="1.85546875" style="26" customWidth="1"/>
    <col min="2819" max="2819" width="13.140625" style="26" customWidth="1"/>
    <col min="2820" max="2820" width="1.85546875" style="26" customWidth="1"/>
    <col min="2821" max="2821" width="13.140625" style="26" customWidth="1"/>
    <col min="2822" max="2822" width="1.85546875" style="26" customWidth="1"/>
    <col min="2823" max="2823" width="13.140625" style="26" customWidth="1"/>
    <col min="2824" max="2824" width="1.85546875" style="26" customWidth="1"/>
    <col min="2825" max="2825" width="13.140625" style="26" customWidth="1"/>
    <col min="2826" max="2826" width="1.85546875" style="26" customWidth="1"/>
    <col min="2827" max="2827" width="14.85546875" style="26" customWidth="1"/>
    <col min="2828" max="2828" width="1.140625" style="26" customWidth="1"/>
    <col min="2829" max="2829" width="13.140625" style="26" customWidth="1"/>
    <col min="2830" max="2830" width="1.42578125" style="26" customWidth="1"/>
    <col min="2831" max="2831" width="13.140625" style="26" customWidth="1"/>
    <col min="2832" max="3068" width="9.140625" style="26"/>
    <col min="3069" max="3069" width="59.5703125" style="26" customWidth="1"/>
    <col min="3070" max="3070" width="1.85546875" style="26" customWidth="1"/>
    <col min="3071" max="3071" width="13.140625" style="26" customWidth="1"/>
    <col min="3072" max="3072" width="1.42578125" style="26" customWidth="1"/>
    <col min="3073" max="3073" width="13.140625" style="26" customWidth="1"/>
    <col min="3074" max="3074" width="1.85546875" style="26" customWidth="1"/>
    <col min="3075" max="3075" width="13.140625" style="26" customWidth="1"/>
    <col min="3076" max="3076" width="1.85546875" style="26" customWidth="1"/>
    <col min="3077" max="3077" width="13.140625" style="26" customWidth="1"/>
    <col min="3078" max="3078" width="1.85546875" style="26" customWidth="1"/>
    <col min="3079" max="3079" width="13.140625" style="26" customWidth="1"/>
    <col min="3080" max="3080" width="1.85546875" style="26" customWidth="1"/>
    <col min="3081" max="3081" width="13.140625" style="26" customWidth="1"/>
    <col min="3082" max="3082" width="1.85546875" style="26" customWidth="1"/>
    <col min="3083" max="3083" width="14.85546875" style="26" customWidth="1"/>
    <col min="3084" max="3084" width="1.140625" style="26" customWidth="1"/>
    <col min="3085" max="3085" width="13.140625" style="26" customWidth="1"/>
    <col min="3086" max="3086" width="1.42578125" style="26" customWidth="1"/>
    <col min="3087" max="3087" width="13.140625" style="26" customWidth="1"/>
    <col min="3088" max="3324" width="9.140625" style="26"/>
    <col min="3325" max="3325" width="59.5703125" style="26" customWidth="1"/>
    <col min="3326" max="3326" width="1.85546875" style="26" customWidth="1"/>
    <col min="3327" max="3327" width="13.140625" style="26" customWidth="1"/>
    <col min="3328" max="3328" width="1.42578125" style="26" customWidth="1"/>
    <col min="3329" max="3329" width="13.140625" style="26" customWidth="1"/>
    <col min="3330" max="3330" width="1.85546875" style="26" customWidth="1"/>
    <col min="3331" max="3331" width="13.140625" style="26" customWidth="1"/>
    <col min="3332" max="3332" width="1.85546875" style="26" customWidth="1"/>
    <col min="3333" max="3333" width="13.140625" style="26" customWidth="1"/>
    <col min="3334" max="3334" width="1.85546875" style="26" customWidth="1"/>
    <col min="3335" max="3335" width="13.140625" style="26" customWidth="1"/>
    <col min="3336" max="3336" width="1.85546875" style="26" customWidth="1"/>
    <col min="3337" max="3337" width="13.140625" style="26" customWidth="1"/>
    <col min="3338" max="3338" width="1.85546875" style="26" customWidth="1"/>
    <col min="3339" max="3339" width="14.85546875" style="26" customWidth="1"/>
    <col min="3340" max="3340" width="1.140625" style="26" customWidth="1"/>
    <col min="3341" max="3341" width="13.140625" style="26" customWidth="1"/>
    <col min="3342" max="3342" width="1.42578125" style="26" customWidth="1"/>
    <col min="3343" max="3343" width="13.140625" style="26" customWidth="1"/>
    <col min="3344" max="3580" width="9.140625" style="26"/>
    <col min="3581" max="3581" width="59.5703125" style="26" customWidth="1"/>
    <col min="3582" max="3582" width="1.85546875" style="26" customWidth="1"/>
    <col min="3583" max="3583" width="13.140625" style="26" customWidth="1"/>
    <col min="3584" max="3584" width="1.42578125" style="26" customWidth="1"/>
    <col min="3585" max="3585" width="13.140625" style="26" customWidth="1"/>
    <col min="3586" max="3586" width="1.85546875" style="26" customWidth="1"/>
    <col min="3587" max="3587" width="13.140625" style="26" customWidth="1"/>
    <col min="3588" max="3588" width="1.85546875" style="26" customWidth="1"/>
    <col min="3589" max="3589" width="13.140625" style="26" customWidth="1"/>
    <col min="3590" max="3590" width="1.85546875" style="26" customWidth="1"/>
    <col min="3591" max="3591" width="13.140625" style="26" customWidth="1"/>
    <col min="3592" max="3592" width="1.85546875" style="26" customWidth="1"/>
    <col min="3593" max="3593" width="13.140625" style="26" customWidth="1"/>
    <col min="3594" max="3594" width="1.85546875" style="26" customWidth="1"/>
    <col min="3595" max="3595" width="14.85546875" style="26" customWidth="1"/>
    <col min="3596" max="3596" width="1.140625" style="26" customWidth="1"/>
    <col min="3597" max="3597" width="13.140625" style="26" customWidth="1"/>
    <col min="3598" max="3598" width="1.42578125" style="26" customWidth="1"/>
    <col min="3599" max="3599" width="13.140625" style="26" customWidth="1"/>
    <col min="3600" max="3836" width="9.140625" style="26"/>
    <col min="3837" max="3837" width="59.5703125" style="26" customWidth="1"/>
    <col min="3838" max="3838" width="1.85546875" style="26" customWidth="1"/>
    <col min="3839" max="3839" width="13.140625" style="26" customWidth="1"/>
    <col min="3840" max="3840" width="1.42578125" style="26" customWidth="1"/>
    <col min="3841" max="3841" width="13.140625" style="26" customWidth="1"/>
    <col min="3842" max="3842" width="1.85546875" style="26" customWidth="1"/>
    <col min="3843" max="3843" width="13.140625" style="26" customWidth="1"/>
    <col min="3844" max="3844" width="1.85546875" style="26" customWidth="1"/>
    <col min="3845" max="3845" width="13.140625" style="26" customWidth="1"/>
    <col min="3846" max="3846" width="1.85546875" style="26" customWidth="1"/>
    <col min="3847" max="3847" width="13.140625" style="26" customWidth="1"/>
    <col min="3848" max="3848" width="1.85546875" style="26" customWidth="1"/>
    <col min="3849" max="3849" width="13.140625" style="26" customWidth="1"/>
    <col min="3850" max="3850" width="1.85546875" style="26" customWidth="1"/>
    <col min="3851" max="3851" width="14.85546875" style="26" customWidth="1"/>
    <col min="3852" max="3852" width="1.140625" style="26" customWidth="1"/>
    <col min="3853" max="3853" width="13.140625" style="26" customWidth="1"/>
    <col min="3854" max="3854" width="1.42578125" style="26" customWidth="1"/>
    <col min="3855" max="3855" width="13.140625" style="26" customWidth="1"/>
    <col min="3856" max="4092" width="9.140625" style="26"/>
    <col min="4093" max="4093" width="59.5703125" style="26" customWidth="1"/>
    <col min="4094" max="4094" width="1.85546875" style="26" customWidth="1"/>
    <col min="4095" max="4095" width="13.140625" style="26" customWidth="1"/>
    <col min="4096" max="4096" width="1.42578125" style="26" customWidth="1"/>
    <col min="4097" max="4097" width="13.140625" style="26" customWidth="1"/>
    <col min="4098" max="4098" width="1.85546875" style="26" customWidth="1"/>
    <col min="4099" max="4099" width="13.140625" style="26" customWidth="1"/>
    <col min="4100" max="4100" width="1.85546875" style="26" customWidth="1"/>
    <col min="4101" max="4101" width="13.140625" style="26" customWidth="1"/>
    <col min="4102" max="4102" width="1.85546875" style="26" customWidth="1"/>
    <col min="4103" max="4103" width="13.140625" style="26" customWidth="1"/>
    <col min="4104" max="4104" width="1.85546875" style="26" customWidth="1"/>
    <col min="4105" max="4105" width="13.140625" style="26" customWidth="1"/>
    <col min="4106" max="4106" width="1.85546875" style="26" customWidth="1"/>
    <col min="4107" max="4107" width="14.85546875" style="26" customWidth="1"/>
    <col min="4108" max="4108" width="1.140625" style="26" customWidth="1"/>
    <col min="4109" max="4109" width="13.140625" style="26" customWidth="1"/>
    <col min="4110" max="4110" width="1.42578125" style="26" customWidth="1"/>
    <col min="4111" max="4111" width="13.140625" style="26" customWidth="1"/>
    <col min="4112" max="4348" width="9.140625" style="26"/>
    <col min="4349" max="4349" width="59.5703125" style="26" customWidth="1"/>
    <col min="4350" max="4350" width="1.85546875" style="26" customWidth="1"/>
    <col min="4351" max="4351" width="13.140625" style="26" customWidth="1"/>
    <col min="4352" max="4352" width="1.42578125" style="26" customWidth="1"/>
    <col min="4353" max="4353" width="13.140625" style="26" customWidth="1"/>
    <col min="4354" max="4354" width="1.85546875" style="26" customWidth="1"/>
    <col min="4355" max="4355" width="13.140625" style="26" customWidth="1"/>
    <col min="4356" max="4356" width="1.85546875" style="26" customWidth="1"/>
    <col min="4357" max="4357" width="13.140625" style="26" customWidth="1"/>
    <col min="4358" max="4358" width="1.85546875" style="26" customWidth="1"/>
    <col min="4359" max="4359" width="13.140625" style="26" customWidth="1"/>
    <col min="4360" max="4360" width="1.85546875" style="26" customWidth="1"/>
    <col min="4361" max="4361" width="13.140625" style="26" customWidth="1"/>
    <col min="4362" max="4362" width="1.85546875" style="26" customWidth="1"/>
    <col min="4363" max="4363" width="14.85546875" style="26" customWidth="1"/>
    <col min="4364" max="4364" width="1.140625" style="26" customWidth="1"/>
    <col min="4365" max="4365" width="13.140625" style="26" customWidth="1"/>
    <col min="4366" max="4366" width="1.42578125" style="26" customWidth="1"/>
    <col min="4367" max="4367" width="13.140625" style="26" customWidth="1"/>
    <col min="4368" max="4604" width="9.140625" style="26"/>
    <col min="4605" max="4605" width="59.5703125" style="26" customWidth="1"/>
    <col min="4606" max="4606" width="1.85546875" style="26" customWidth="1"/>
    <col min="4607" max="4607" width="13.140625" style="26" customWidth="1"/>
    <col min="4608" max="4608" width="1.42578125" style="26" customWidth="1"/>
    <col min="4609" max="4609" width="13.140625" style="26" customWidth="1"/>
    <col min="4610" max="4610" width="1.85546875" style="26" customWidth="1"/>
    <col min="4611" max="4611" width="13.140625" style="26" customWidth="1"/>
    <col min="4612" max="4612" width="1.85546875" style="26" customWidth="1"/>
    <col min="4613" max="4613" width="13.140625" style="26" customWidth="1"/>
    <col min="4614" max="4614" width="1.85546875" style="26" customWidth="1"/>
    <col min="4615" max="4615" width="13.140625" style="26" customWidth="1"/>
    <col min="4616" max="4616" width="1.85546875" style="26" customWidth="1"/>
    <col min="4617" max="4617" width="13.140625" style="26" customWidth="1"/>
    <col min="4618" max="4618" width="1.85546875" style="26" customWidth="1"/>
    <col min="4619" max="4619" width="14.85546875" style="26" customWidth="1"/>
    <col min="4620" max="4620" width="1.140625" style="26" customWidth="1"/>
    <col min="4621" max="4621" width="13.140625" style="26" customWidth="1"/>
    <col min="4622" max="4622" width="1.42578125" style="26" customWidth="1"/>
    <col min="4623" max="4623" width="13.140625" style="26" customWidth="1"/>
    <col min="4624" max="4860" width="9.140625" style="26"/>
    <col min="4861" max="4861" width="59.5703125" style="26" customWidth="1"/>
    <col min="4862" max="4862" width="1.85546875" style="26" customWidth="1"/>
    <col min="4863" max="4863" width="13.140625" style="26" customWidth="1"/>
    <col min="4864" max="4864" width="1.42578125" style="26" customWidth="1"/>
    <col min="4865" max="4865" width="13.140625" style="26" customWidth="1"/>
    <col min="4866" max="4866" width="1.85546875" style="26" customWidth="1"/>
    <col min="4867" max="4867" width="13.140625" style="26" customWidth="1"/>
    <col min="4868" max="4868" width="1.85546875" style="26" customWidth="1"/>
    <col min="4869" max="4869" width="13.140625" style="26" customWidth="1"/>
    <col min="4870" max="4870" width="1.85546875" style="26" customWidth="1"/>
    <col min="4871" max="4871" width="13.140625" style="26" customWidth="1"/>
    <col min="4872" max="4872" width="1.85546875" style="26" customWidth="1"/>
    <col min="4873" max="4873" width="13.140625" style="26" customWidth="1"/>
    <col min="4874" max="4874" width="1.85546875" style="26" customWidth="1"/>
    <col min="4875" max="4875" width="14.85546875" style="26" customWidth="1"/>
    <col min="4876" max="4876" width="1.140625" style="26" customWidth="1"/>
    <col min="4877" max="4877" width="13.140625" style="26" customWidth="1"/>
    <col min="4878" max="4878" width="1.42578125" style="26" customWidth="1"/>
    <col min="4879" max="4879" width="13.140625" style="26" customWidth="1"/>
    <col min="4880" max="5116" width="9.140625" style="26"/>
    <col min="5117" max="5117" width="59.5703125" style="26" customWidth="1"/>
    <col min="5118" max="5118" width="1.85546875" style="26" customWidth="1"/>
    <col min="5119" max="5119" width="13.140625" style="26" customWidth="1"/>
    <col min="5120" max="5120" width="1.42578125" style="26" customWidth="1"/>
    <col min="5121" max="5121" width="13.140625" style="26" customWidth="1"/>
    <col min="5122" max="5122" width="1.85546875" style="26" customWidth="1"/>
    <col min="5123" max="5123" width="13.140625" style="26" customWidth="1"/>
    <col min="5124" max="5124" width="1.85546875" style="26" customWidth="1"/>
    <col min="5125" max="5125" width="13.140625" style="26" customWidth="1"/>
    <col min="5126" max="5126" width="1.85546875" style="26" customWidth="1"/>
    <col min="5127" max="5127" width="13.140625" style="26" customWidth="1"/>
    <col min="5128" max="5128" width="1.85546875" style="26" customWidth="1"/>
    <col min="5129" max="5129" width="13.140625" style="26" customWidth="1"/>
    <col min="5130" max="5130" width="1.85546875" style="26" customWidth="1"/>
    <col min="5131" max="5131" width="14.85546875" style="26" customWidth="1"/>
    <col min="5132" max="5132" width="1.140625" style="26" customWidth="1"/>
    <col min="5133" max="5133" width="13.140625" style="26" customWidth="1"/>
    <col min="5134" max="5134" width="1.42578125" style="26" customWidth="1"/>
    <col min="5135" max="5135" width="13.140625" style="26" customWidth="1"/>
    <col min="5136" max="5372" width="9.140625" style="26"/>
    <col min="5373" max="5373" width="59.5703125" style="26" customWidth="1"/>
    <col min="5374" max="5374" width="1.85546875" style="26" customWidth="1"/>
    <col min="5375" max="5375" width="13.140625" style="26" customWidth="1"/>
    <col min="5376" max="5376" width="1.42578125" style="26" customWidth="1"/>
    <col min="5377" max="5377" width="13.140625" style="26" customWidth="1"/>
    <col min="5378" max="5378" width="1.85546875" style="26" customWidth="1"/>
    <col min="5379" max="5379" width="13.140625" style="26" customWidth="1"/>
    <col min="5380" max="5380" width="1.85546875" style="26" customWidth="1"/>
    <col min="5381" max="5381" width="13.140625" style="26" customWidth="1"/>
    <col min="5382" max="5382" width="1.85546875" style="26" customWidth="1"/>
    <col min="5383" max="5383" width="13.140625" style="26" customWidth="1"/>
    <col min="5384" max="5384" width="1.85546875" style="26" customWidth="1"/>
    <col min="5385" max="5385" width="13.140625" style="26" customWidth="1"/>
    <col min="5386" max="5386" width="1.85546875" style="26" customWidth="1"/>
    <col min="5387" max="5387" width="14.85546875" style="26" customWidth="1"/>
    <col min="5388" max="5388" width="1.140625" style="26" customWidth="1"/>
    <col min="5389" max="5389" width="13.140625" style="26" customWidth="1"/>
    <col min="5390" max="5390" width="1.42578125" style="26" customWidth="1"/>
    <col min="5391" max="5391" width="13.140625" style="26" customWidth="1"/>
    <col min="5392" max="5628" width="9.140625" style="26"/>
    <col min="5629" max="5629" width="59.5703125" style="26" customWidth="1"/>
    <col min="5630" max="5630" width="1.85546875" style="26" customWidth="1"/>
    <col min="5631" max="5631" width="13.140625" style="26" customWidth="1"/>
    <col min="5632" max="5632" width="1.42578125" style="26" customWidth="1"/>
    <col min="5633" max="5633" width="13.140625" style="26" customWidth="1"/>
    <col min="5634" max="5634" width="1.85546875" style="26" customWidth="1"/>
    <col min="5635" max="5635" width="13.140625" style="26" customWidth="1"/>
    <col min="5636" max="5636" width="1.85546875" style="26" customWidth="1"/>
    <col min="5637" max="5637" width="13.140625" style="26" customWidth="1"/>
    <col min="5638" max="5638" width="1.85546875" style="26" customWidth="1"/>
    <col min="5639" max="5639" width="13.140625" style="26" customWidth="1"/>
    <col min="5640" max="5640" width="1.85546875" style="26" customWidth="1"/>
    <col min="5641" max="5641" width="13.140625" style="26" customWidth="1"/>
    <col min="5642" max="5642" width="1.85546875" style="26" customWidth="1"/>
    <col min="5643" max="5643" width="14.85546875" style="26" customWidth="1"/>
    <col min="5644" max="5644" width="1.140625" style="26" customWidth="1"/>
    <col min="5645" max="5645" width="13.140625" style="26" customWidth="1"/>
    <col min="5646" max="5646" width="1.42578125" style="26" customWidth="1"/>
    <col min="5647" max="5647" width="13.140625" style="26" customWidth="1"/>
    <col min="5648" max="5884" width="9.140625" style="26"/>
    <col min="5885" max="5885" width="59.5703125" style="26" customWidth="1"/>
    <col min="5886" max="5886" width="1.85546875" style="26" customWidth="1"/>
    <col min="5887" max="5887" width="13.140625" style="26" customWidth="1"/>
    <col min="5888" max="5888" width="1.42578125" style="26" customWidth="1"/>
    <col min="5889" max="5889" width="13.140625" style="26" customWidth="1"/>
    <col min="5890" max="5890" width="1.85546875" style="26" customWidth="1"/>
    <col min="5891" max="5891" width="13.140625" style="26" customWidth="1"/>
    <col min="5892" max="5892" width="1.85546875" style="26" customWidth="1"/>
    <col min="5893" max="5893" width="13.140625" style="26" customWidth="1"/>
    <col min="5894" max="5894" width="1.85546875" style="26" customWidth="1"/>
    <col min="5895" max="5895" width="13.140625" style="26" customWidth="1"/>
    <col min="5896" max="5896" width="1.85546875" style="26" customWidth="1"/>
    <col min="5897" max="5897" width="13.140625" style="26" customWidth="1"/>
    <col min="5898" max="5898" width="1.85546875" style="26" customWidth="1"/>
    <col min="5899" max="5899" width="14.85546875" style="26" customWidth="1"/>
    <col min="5900" max="5900" width="1.140625" style="26" customWidth="1"/>
    <col min="5901" max="5901" width="13.140625" style="26" customWidth="1"/>
    <col min="5902" max="5902" width="1.42578125" style="26" customWidth="1"/>
    <col min="5903" max="5903" width="13.140625" style="26" customWidth="1"/>
    <col min="5904" max="6140" width="9.140625" style="26"/>
    <col min="6141" max="6141" width="59.5703125" style="26" customWidth="1"/>
    <col min="6142" max="6142" width="1.85546875" style="26" customWidth="1"/>
    <col min="6143" max="6143" width="13.140625" style="26" customWidth="1"/>
    <col min="6144" max="6144" width="1.42578125" style="26" customWidth="1"/>
    <col min="6145" max="6145" width="13.140625" style="26" customWidth="1"/>
    <col min="6146" max="6146" width="1.85546875" style="26" customWidth="1"/>
    <col min="6147" max="6147" width="13.140625" style="26" customWidth="1"/>
    <col min="6148" max="6148" width="1.85546875" style="26" customWidth="1"/>
    <col min="6149" max="6149" width="13.140625" style="26" customWidth="1"/>
    <col min="6150" max="6150" width="1.85546875" style="26" customWidth="1"/>
    <col min="6151" max="6151" width="13.140625" style="26" customWidth="1"/>
    <col min="6152" max="6152" width="1.85546875" style="26" customWidth="1"/>
    <col min="6153" max="6153" width="13.140625" style="26" customWidth="1"/>
    <col min="6154" max="6154" width="1.85546875" style="26" customWidth="1"/>
    <col min="6155" max="6155" width="14.85546875" style="26" customWidth="1"/>
    <col min="6156" max="6156" width="1.140625" style="26" customWidth="1"/>
    <col min="6157" max="6157" width="13.140625" style="26" customWidth="1"/>
    <col min="6158" max="6158" width="1.42578125" style="26" customWidth="1"/>
    <col min="6159" max="6159" width="13.140625" style="26" customWidth="1"/>
    <col min="6160" max="6396" width="9.140625" style="26"/>
    <col min="6397" max="6397" width="59.5703125" style="26" customWidth="1"/>
    <col min="6398" max="6398" width="1.85546875" style="26" customWidth="1"/>
    <col min="6399" max="6399" width="13.140625" style="26" customWidth="1"/>
    <col min="6400" max="6400" width="1.42578125" style="26" customWidth="1"/>
    <col min="6401" max="6401" width="13.140625" style="26" customWidth="1"/>
    <col min="6402" max="6402" width="1.85546875" style="26" customWidth="1"/>
    <col min="6403" max="6403" width="13.140625" style="26" customWidth="1"/>
    <col min="6404" max="6404" width="1.85546875" style="26" customWidth="1"/>
    <col min="6405" max="6405" width="13.140625" style="26" customWidth="1"/>
    <col min="6406" max="6406" width="1.85546875" style="26" customWidth="1"/>
    <col min="6407" max="6407" width="13.140625" style="26" customWidth="1"/>
    <col min="6408" max="6408" width="1.85546875" style="26" customWidth="1"/>
    <col min="6409" max="6409" width="13.140625" style="26" customWidth="1"/>
    <col min="6410" max="6410" width="1.85546875" style="26" customWidth="1"/>
    <col min="6411" max="6411" width="14.85546875" style="26" customWidth="1"/>
    <col min="6412" max="6412" width="1.140625" style="26" customWidth="1"/>
    <col min="6413" max="6413" width="13.140625" style="26" customWidth="1"/>
    <col min="6414" max="6414" width="1.42578125" style="26" customWidth="1"/>
    <col min="6415" max="6415" width="13.140625" style="26" customWidth="1"/>
    <col min="6416" max="6652" width="9.140625" style="26"/>
    <col min="6653" max="6653" width="59.5703125" style="26" customWidth="1"/>
    <col min="6654" max="6654" width="1.85546875" style="26" customWidth="1"/>
    <col min="6655" max="6655" width="13.140625" style="26" customWidth="1"/>
    <col min="6656" max="6656" width="1.42578125" style="26" customWidth="1"/>
    <col min="6657" max="6657" width="13.140625" style="26" customWidth="1"/>
    <col min="6658" max="6658" width="1.85546875" style="26" customWidth="1"/>
    <col min="6659" max="6659" width="13.140625" style="26" customWidth="1"/>
    <col min="6660" max="6660" width="1.85546875" style="26" customWidth="1"/>
    <col min="6661" max="6661" width="13.140625" style="26" customWidth="1"/>
    <col min="6662" max="6662" width="1.85546875" style="26" customWidth="1"/>
    <col min="6663" max="6663" width="13.140625" style="26" customWidth="1"/>
    <col min="6664" max="6664" width="1.85546875" style="26" customWidth="1"/>
    <col min="6665" max="6665" width="13.140625" style="26" customWidth="1"/>
    <col min="6666" max="6666" width="1.85546875" style="26" customWidth="1"/>
    <col min="6667" max="6667" width="14.85546875" style="26" customWidth="1"/>
    <col min="6668" max="6668" width="1.140625" style="26" customWidth="1"/>
    <col min="6669" max="6669" width="13.140625" style="26" customWidth="1"/>
    <col min="6670" max="6670" width="1.42578125" style="26" customWidth="1"/>
    <col min="6671" max="6671" width="13.140625" style="26" customWidth="1"/>
    <col min="6672" max="6908" width="9.140625" style="26"/>
    <col min="6909" max="6909" width="59.5703125" style="26" customWidth="1"/>
    <col min="6910" max="6910" width="1.85546875" style="26" customWidth="1"/>
    <col min="6911" max="6911" width="13.140625" style="26" customWidth="1"/>
    <col min="6912" max="6912" width="1.42578125" style="26" customWidth="1"/>
    <col min="6913" max="6913" width="13.140625" style="26" customWidth="1"/>
    <col min="6914" max="6914" width="1.85546875" style="26" customWidth="1"/>
    <col min="6915" max="6915" width="13.140625" style="26" customWidth="1"/>
    <col min="6916" max="6916" width="1.85546875" style="26" customWidth="1"/>
    <col min="6917" max="6917" width="13.140625" style="26" customWidth="1"/>
    <col min="6918" max="6918" width="1.85546875" style="26" customWidth="1"/>
    <col min="6919" max="6919" width="13.140625" style="26" customWidth="1"/>
    <col min="6920" max="6920" width="1.85546875" style="26" customWidth="1"/>
    <col min="6921" max="6921" width="13.140625" style="26" customWidth="1"/>
    <col min="6922" max="6922" width="1.85546875" style="26" customWidth="1"/>
    <col min="6923" max="6923" width="14.85546875" style="26" customWidth="1"/>
    <col min="6924" max="6924" width="1.140625" style="26" customWidth="1"/>
    <col min="6925" max="6925" width="13.140625" style="26" customWidth="1"/>
    <col min="6926" max="6926" width="1.42578125" style="26" customWidth="1"/>
    <col min="6927" max="6927" width="13.140625" style="26" customWidth="1"/>
    <col min="6928" max="7164" width="9.140625" style="26"/>
    <col min="7165" max="7165" width="59.5703125" style="26" customWidth="1"/>
    <col min="7166" max="7166" width="1.85546875" style="26" customWidth="1"/>
    <col min="7167" max="7167" width="13.140625" style="26" customWidth="1"/>
    <col min="7168" max="7168" width="1.42578125" style="26" customWidth="1"/>
    <col min="7169" max="7169" width="13.140625" style="26" customWidth="1"/>
    <col min="7170" max="7170" width="1.85546875" style="26" customWidth="1"/>
    <col min="7171" max="7171" width="13.140625" style="26" customWidth="1"/>
    <col min="7172" max="7172" width="1.85546875" style="26" customWidth="1"/>
    <col min="7173" max="7173" width="13.140625" style="26" customWidth="1"/>
    <col min="7174" max="7174" width="1.85546875" style="26" customWidth="1"/>
    <col min="7175" max="7175" width="13.140625" style="26" customWidth="1"/>
    <col min="7176" max="7176" width="1.85546875" style="26" customWidth="1"/>
    <col min="7177" max="7177" width="13.140625" style="26" customWidth="1"/>
    <col min="7178" max="7178" width="1.85546875" style="26" customWidth="1"/>
    <col min="7179" max="7179" width="14.85546875" style="26" customWidth="1"/>
    <col min="7180" max="7180" width="1.140625" style="26" customWidth="1"/>
    <col min="7181" max="7181" width="13.140625" style="26" customWidth="1"/>
    <col min="7182" max="7182" width="1.42578125" style="26" customWidth="1"/>
    <col min="7183" max="7183" width="13.140625" style="26" customWidth="1"/>
    <col min="7184" max="7420" width="9.140625" style="26"/>
    <col min="7421" max="7421" width="59.5703125" style="26" customWidth="1"/>
    <col min="7422" max="7422" width="1.85546875" style="26" customWidth="1"/>
    <col min="7423" max="7423" width="13.140625" style="26" customWidth="1"/>
    <col min="7424" max="7424" width="1.42578125" style="26" customWidth="1"/>
    <col min="7425" max="7425" width="13.140625" style="26" customWidth="1"/>
    <col min="7426" max="7426" width="1.85546875" style="26" customWidth="1"/>
    <col min="7427" max="7427" width="13.140625" style="26" customWidth="1"/>
    <col min="7428" max="7428" width="1.85546875" style="26" customWidth="1"/>
    <col min="7429" max="7429" width="13.140625" style="26" customWidth="1"/>
    <col min="7430" max="7430" width="1.85546875" style="26" customWidth="1"/>
    <col min="7431" max="7431" width="13.140625" style="26" customWidth="1"/>
    <col min="7432" max="7432" width="1.85546875" style="26" customWidth="1"/>
    <col min="7433" max="7433" width="13.140625" style="26" customWidth="1"/>
    <col min="7434" max="7434" width="1.85546875" style="26" customWidth="1"/>
    <col min="7435" max="7435" width="14.85546875" style="26" customWidth="1"/>
    <col min="7436" max="7436" width="1.140625" style="26" customWidth="1"/>
    <col min="7437" max="7437" width="13.140625" style="26" customWidth="1"/>
    <col min="7438" max="7438" width="1.42578125" style="26" customWidth="1"/>
    <col min="7439" max="7439" width="13.140625" style="26" customWidth="1"/>
    <col min="7440" max="7676" width="9.140625" style="26"/>
    <col min="7677" max="7677" width="59.5703125" style="26" customWidth="1"/>
    <col min="7678" max="7678" width="1.85546875" style="26" customWidth="1"/>
    <col min="7679" max="7679" width="13.140625" style="26" customWidth="1"/>
    <col min="7680" max="7680" width="1.42578125" style="26" customWidth="1"/>
    <col min="7681" max="7681" width="13.140625" style="26" customWidth="1"/>
    <col min="7682" max="7682" width="1.85546875" style="26" customWidth="1"/>
    <col min="7683" max="7683" width="13.140625" style="26" customWidth="1"/>
    <col min="7684" max="7684" width="1.85546875" style="26" customWidth="1"/>
    <col min="7685" max="7685" width="13.140625" style="26" customWidth="1"/>
    <col min="7686" max="7686" width="1.85546875" style="26" customWidth="1"/>
    <col min="7687" max="7687" width="13.140625" style="26" customWidth="1"/>
    <col min="7688" max="7688" width="1.85546875" style="26" customWidth="1"/>
    <col min="7689" max="7689" width="13.140625" style="26" customWidth="1"/>
    <col min="7690" max="7690" width="1.85546875" style="26" customWidth="1"/>
    <col min="7691" max="7691" width="14.85546875" style="26" customWidth="1"/>
    <col min="7692" max="7692" width="1.140625" style="26" customWidth="1"/>
    <col min="7693" max="7693" width="13.140625" style="26" customWidth="1"/>
    <col min="7694" max="7694" width="1.42578125" style="26" customWidth="1"/>
    <col min="7695" max="7695" width="13.140625" style="26" customWidth="1"/>
    <col min="7696" max="7932" width="9.140625" style="26"/>
    <col min="7933" max="7933" width="59.5703125" style="26" customWidth="1"/>
    <col min="7934" max="7934" width="1.85546875" style="26" customWidth="1"/>
    <col min="7935" max="7935" width="13.140625" style="26" customWidth="1"/>
    <col min="7936" max="7936" width="1.42578125" style="26" customWidth="1"/>
    <col min="7937" max="7937" width="13.140625" style="26" customWidth="1"/>
    <col min="7938" max="7938" width="1.85546875" style="26" customWidth="1"/>
    <col min="7939" max="7939" width="13.140625" style="26" customWidth="1"/>
    <col min="7940" max="7940" width="1.85546875" style="26" customWidth="1"/>
    <col min="7941" max="7941" width="13.140625" style="26" customWidth="1"/>
    <col min="7942" max="7942" width="1.85546875" style="26" customWidth="1"/>
    <col min="7943" max="7943" width="13.140625" style="26" customWidth="1"/>
    <col min="7944" max="7944" width="1.85546875" style="26" customWidth="1"/>
    <col min="7945" max="7945" width="13.140625" style="26" customWidth="1"/>
    <col min="7946" max="7946" width="1.85546875" style="26" customWidth="1"/>
    <col min="7947" max="7947" width="14.85546875" style="26" customWidth="1"/>
    <col min="7948" max="7948" width="1.140625" style="26" customWidth="1"/>
    <col min="7949" max="7949" width="13.140625" style="26" customWidth="1"/>
    <col min="7950" max="7950" width="1.42578125" style="26" customWidth="1"/>
    <col min="7951" max="7951" width="13.140625" style="26" customWidth="1"/>
    <col min="7952" max="8188" width="9.140625" style="26"/>
    <col min="8189" max="8189" width="59.5703125" style="26" customWidth="1"/>
    <col min="8190" max="8190" width="1.85546875" style="26" customWidth="1"/>
    <col min="8191" max="8191" width="13.140625" style="26" customWidth="1"/>
    <col min="8192" max="8192" width="1.42578125" style="26" customWidth="1"/>
    <col min="8193" max="8193" width="13.140625" style="26" customWidth="1"/>
    <col min="8194" max="8194" width="1.85546875" style="26" customWidth="1"/>
    <col min="8195" max="8195" width="13.140625" style="26" customWidth="1"/>
    <col min="8196" max="8196" width="1.85546875" style="26" customWidth="1"/>
    <col min="8197" max="8197" width="13.140625" style="26" customWidth="1"/>
    <col min="8198" max="8198" width="1.85546875" style="26" customWidth="1"/>
    <col min="8199" max="8199" width="13.140625" style="26" customWidth="1"/>
    <col min="8200" max="8200" width="1.85546875" style="26" customWidth="1"/>
    <col min="8201" max="8201" width="13.140625" style="26" customWidth="1"/>
    <col min="8202" max="8202" width="1.85546875" style="26" customWidth="1"/>
    <col min="8203" max="8203" width="14.85546875" style="26" customWidth="1"/>
    <col min="8204" max="8204" width="1.140625" style="26" customWidth="1"/>
    <col min="8205" max="8205" width="13.140625" style="26" customWidth="1"/>
    <col min="8206" max="8206" width="1.42578125" style="26" customWidth="1"/>
    <col min="8207" max="8207" width="13.140625" style="26" customWidth="1"/>
    <col min="8208" max="8444" width="9.140625" style="26"/>
    <col min="8445" max="8445" width="59.5703125" style="26" customWidth="1"/>
    <col min="8446" max="8446" width="1.85546875" style="26" customWidth="1"/>
    <col min="8447" max="8447" width="13.140625" style="26" customWidth="1"/>
    <col min="8448" max="8448" width="1.42578125" style="26" customWidth="1"/>
    <col min="8449" max="8449" width="13.140625" style="26" customWidth="1"/>
    <col min="8450" max="8450" width="1.85546875" style="26" customWidth="1"/>
    <col min="8451" max="8451" width="13.140625" style="26" customWidth="1"/>
    <col min="8452" max="8452" width="1.85546875" style="26" customWidth="1"/>
    <col min="8453" max="8453" width="13.140625" style="26" customWidth="1"/>
    <col min="8454" max="8454" width="1.85546875" style="26" customWidth="1"/>
    <col min="8455" max="8455" width="13.140625" style="26" customWidth="1"/>
    <col min="8456" max="8456" width="1.85546875" style="26" customWidth="1"/>
    <col min="8457" max="8457" width="13.140625" style="26" customWidth="1"/>
    <col min="8458" max="8458" width="1.85546875" style="26" customWidth="1"/>
    <col min="8459" max="8459" width="14.85546875" style="26" customWidth="1"/>
    <col min="8460" max="8460" width="1.140625" style="26" customWidth="1"/>
    <col min="8461" max="8461" width="13.140625" style="26" customWidth="1"/>
    <col min="8462" max="8462" width="1.42578125" style="26" customWidth="1"/>
    <col min="8463" max="8463" width="13.140625" style="26" customWidth="1"/>
    <col min="8464" max="8700" width="9.140625" style="26"/>
    <col min="8701" max="8701" width="59.5703125" style="26" customWidth="1"/>
    <col min="8702" max="8702" width="1.85546875" style="26" customWidth="1"/>
    <col min="8703" max="8703" width="13.140625" style="26" customWidth="1"/>
    <col min="8704" max="8704" width="1.42578125" style="26" customWidth="1"/>
    <col min="8705" max="8705" width="13.140625" style="26" customWidth="1"/>
    <col min="8706" max="8706" width="1.85546875" style="26" customWidth="1"/>
    <col min="8707" max="8707" width="13.140625" style="26" customWidth="1"/>
    <col min="8708" max="8708" width="1.85546875" style="26" customWidth="1"/>
    <col min="8709" max="8709" width="13.140625" style="26" customWidth="1"/>
    <col min="8710" max="8710" width="1.85546875" style="26" customWidth="1"/>
    <col min="8711" max="8711" width="13.140625" style="26" customWidth="1"/>
    <col min="8712" max="8712" width="1.85546875" style="26" customWidth="1"/>
    <col min="8713" max="8713" width="13.140625" style="26" customWidth="1"/>
    <col min="8714" max="8714" width="1.85546875" style="26" customWidth="1"/>
    <col min="8715" max="8715" width="14.85546875" style="26" customWidth="1"/>
    <col min="8716" max="8716" width="1.140625" style="26" customWidth="1"/>
    <col min="8717" max="8717" width="13.140625" style="26" customWidth="1"/>
    <col min="8718" max="8718" width="1.42578125" style="26" customWidth="1"/>
    <col min="8719" max="8719" width="13.140625" style="26" customWidth="1"/>
    <col min="8720" max="8956" width="9.140625" style="26"/>
    <col min="8957" max="8957" width="59.5703125" style="26" customWidth="1"/>
    <col min="8958" max="8958" width="1.85546875" style="26" customWidth="1"/>
    <col min="8959" max="8959" width="13.140625" style="26" customWidth="1"/>
    <col min="8960" max="8960" width="1.42578125" style="26" customWidth="1"/>
    <col min="8961" max="8961" width="13.140625" style="26" customWidth="1"/>
    <col min="8962" max="8962" width="1.85546875" style="26" customWidth="1"/>
    <col min="8963" max="8963" width="13.140625" style="26" customWidth="1"/>
    <col min="8964" max="8964" width="1.85546875" style="26" customWidth="1"/>
    <col min="8965" max="8965" width="13.140625" style="26" customWidth="1"/>
    <col min="8966" max="8966" width="1.85546875" style="26" customWidth="1"/>
    <col min="8967" max="8967" width="13.140625" style="26" customWidth="1"/>
    <col min="8968" max="8968" width="1.85546875" style="26" customWidth="1"/>
    <col min="8969" max="8969" width="13.140625" style="26" customWidth="1"/>
    <col min="8970" max="8970" width="1.85546875" style="26" customWidth="1"/>
    <col min="8971" max="8971" width="14.85546875" style="26" customWidth="1"/>
    <col min="8972" max="8972" width="1.140625" style="26" customWidth="1"/>
    <col min="8973" max="8973" width="13.140625" style="26" customWidth="1"/>
    <col min="8974" max="8974" width="1.42578125" style="26" customWidth="1"/>
    <col min="8975" max="8975" width="13.140625" style="26" customWidth="1"/>
    <col min="8976" max="9212" width="9.140625" style="26"/>
    <col min="9213" max="9213" width="59.5703125" style="26" customWidth="1"/>
    <col min="9214" max="9214" width="1.85546875" style="26" customWidth="1"/>
    <col min="9215" max="9215" width="13.140625" style="26" customWidth="1"/>
    <col min="9216" max="9216" width="1.42578125" style="26" customWidth="1"/>
    <col min="9217" max="9217" width="13.140625" style="26" customWidth="1"/>
    <col min="9218" max="9218" width="1.85546875" style="26" customWidth="1"/>
    <col min="9219" max="9219" width="13.140625" style="26" customWidth="1"/>
    <col min="9220" max="9220" width="1.85546875" style="26" customWidth="1"/>
    <col min="9221" max="9221" width="13.140625" style="26" customWidth="1"/>
    <col min="9222" max="9222" width="1.85546875" style="26" customWidth="1"/>
    <col min="9223" max="9223" width="13.140625" style="26" customWidth="1"/>
    <col min="9224" max="9224" width="1.85546875" style="26" customWidth="1"/>
    <col min="9225" max="9225" width="13.140625" style="26" customWidth="1"/>
    <col min="9226" max="9226" width="1.85546875" style="26" customWidth="1"/>
    <col min="9227" max="9227" width="14.85546875" style="26" customWidth="1"/>
    <col min="9228" max="9228" width="1.140625" style="26" customWidth="1"/>
    <col min="9229" max="9229" width="13.140625" style="26" customWidth="1"/>
    <col min="9230" max="9230" width="1.42578125" style="26" customWidth="1"/>
    <col min="9231" max="9231" width="13.140625" style="26" customWidth="1"/>
    <col min="9232" max="9468" width="9.140625" style="26"/>
    <col min="9469" max="9469" width="59.5703125" style="26" customWidth="1"/>
    <col min="9470" max="9470" width="1.85546875" style="26" customWidth="1"/>
    <col min="9471" max="9471" width="13.140625" style="26" customWidth="1"/>
    <col min="9472" max="9472" width="1.42578125" style="26" customWidth="1"/>
    <col min="9473" max="9473" width="13.140625" style="26" customWidth="1"/>
    <col min="9474" max="9474" width="1.85546875" style="26" customWidth="1"/>
    <col min="9475" max="9475" width="13.140625" style="26" customWidth="1"/>
    <col min="9476" max="9476" width="1.85546875" style="26" customWidth="1"/>
    <col min="9477" max="9477" width="13.140625" style="26" customWidth="1"/>
    <col min="9478" max="9478" width="1.85546875" style="26" customWidth="1"/>
    <col min="9479" max="9479" width="13.140625" style="26" customWidth="1"/>
    <col min="9480" max="9480" width="1.85546875" style="26" customWidth="1"/>
    <col min="9481" max="9481" width="13.140625" style="26" customWidth="1"/>
    <col min="9482" max="9482" width="1.85546875" style="26" customWidth="1"/>
    <col min="9483" max="9483" width="14.85546875" style="26" customWidth="1"/>
    <col min="9484" max="9484" width="1.140625" style="26" customWidth="1"/>
    <col min="9485" max="9485" width="13.140625" style="26" customWidth="1"/>
    <col min="9486" max="9486" width="1.42578125" style="26" customWidth="1"/>
    <col min="9487" max="9487" width="13.140625" style="26" customWidth="1"/>
    <col min="9488" max="9724" width="9.140625" style="26"/>
    <col min="9725" max="9725" width="59.5703125" style="26" customWidth="1"/>
    <col min="9726" max="9726" width="1.85546875" style="26" customWidth="1"/>
    <col min="9727" max="9727" width="13.140625" style="26" customWidth="1"/>
    <col min="9728" max="9728" width="1.42578125" style="26" customWidth="1"/>
    <col min="9729" max="9729" width="13.140625" style="26" customWidth="1"/>
    <col min="9730" max="9730" width="1.85546875" style="26" customWidth="1"/>
    <col min="9731" max="9731" width="13.140625" style="26" customWidth="1"/>
    <col min="9732" max="9732" width="1.85546875" style="26" customWidth="1"/>
    <col min="9733" max="9733" width="13.140625" style="26" customWidth="1"/>
    <col min="9734" max="9734" width="1.85546875" style="26" customWidth="1"/>
    <col min="9735" max="9735" width="13.140625" style="26" customWidth="1"/>
    <col min="9736" max="9736" width="1.85546875" style="26" customWidth="1"/>
    <col min="9737" max="9737" width="13.140625" style="26" customWidth="1"/>
    <col min="9738" max="9738" width="1.85546875" style="26" customWidth="1"/>
    <col min="9739" max="9739" width="14.85546875" style="26" customWidth="1"/>
    <col min="9740" max="9740" width="1.140625" style="26" customWidth="1"/>
    <col min="9741" max="9741" width="13.140625" style="26" customWidth="1"/>
    <col min="9742" max="9742" width="1.42578125" style="26" customWidth="1"/>
    <col min="9743" max="9743" width="13.140625" style="26" customWidth="1"/>
    <col min="9744" max="9980" width="9.140625" style="26"/>
    <col min="9981" max="9981" width="59.5703125" style="26" customWidth="1"/>
    <col min="9982" max="9982" width="1.85546875" style="26" customWidth="1"/>
    <col min="9983" max="9983" width="13.140625" style="26" customWidth="1"/>
    <col min="9984" max="9984" width="1.42578125" style="26" customWidth="1"/>
    <col min="9985" max="9985" width="13.140625" style="26" customWidth="1"/>
    <col min="9986" max="9986" width="1.85546875" style="26" customWidth="1"/>
    <col min="9987" max="9987" width="13.140625" style="26" customWidth="1"/>
    <col min="9988" max="9988" width="1.85546875" style="26" customWidth="1"/>
    <col min="9989" max="9989" width="13.140625" style="26" customWidth="1"/>
    <col min="9990" max="9990" width="1.85546875" style="26" customWidth="1"/>
    <col min="9991" max="9991" width="13.140625" style="26" customWidth="1"/>
    <col min="9992" max="9992" width="1.85546875" style="26" customWidth="1"/>
    <col min="9993" max="9993" width="13.140625" style="26" customWidth="1"/>
    <col min="9994" max="9994" width="1.85546875" style="26" customWidth="1"/>
    <col min="9995" max="9995" width="14.85546875" style="26" customWidth="1"/>
    <col min="9996" max="9996" width="1.140625" style="26" customWidth="1"/>
    <col min="9997" max="9997" width="13.140625" style="26" customWidth="1"/>
    <col min="9998" max="9998" width="1.42578125" style="26" customWidth="1"/>
    <col min="9999" max="9999" width="13.140625" style="26" customWidth="1"/>
    <col min="10000" max="10236" width="9.140625" style="26"/>
    <col min="10237" max="10237" width="59.5703125" style="26" customWidth="1"/>
    <col min="10238" max="10238" width="1.85546875" style="26" customWidth="1"/>
    <col min="10239" max="10239" width="13.140625" style="26" customWidth="1"/>
    <col min="10240" max="10240" width="1.42578125" style="26" customWidth="1"/>
    <col min="10241" max="10241" width="13.140625" style="26" customWidth="1"/>
    <col min="10242" max="10242" width="1.85546875" style="26" customWidth="1"/>
    <col min="10243" max="10243" width="13.140625" style="26" customWidth="1"/>
    <col min="10244" max="10244" width="1.85546875" style="26" customWidth="1"/>
    <col min="10245" max="10245" width="13.140625" style="26" customWidth="1"/>
    <col min="10246" max="10246" width="1.85546875" style="26" customWidth="1"/>
    <col min="10247" max="10247" width="13.140625" style="26" customWidth="1"/>
    <col min="10248" max="10248" width="1.85546875" style="26" customWidth="1"/>
    <col min="10249" max="10249" width="13.140625" style="26" customWidth="1"/>
    <col min="10250" max="10250" width="1.85546875" style="26" customWidth="1"/>
    <col min="10251" max="10251" width="14.85546875" style="26" customWidth="1"/>
    <col min="10252" max="10252" width="1.140625" style="26" customWidth="1"/>
    <col min="10253" max="10253" width="13.140625" style="26" customWidth="1"/>
    <col min="10254" max="10254" width="1.42578125" style="26" customWidth="1"/>
    <col min="10255" max="10255" width="13.140625" style="26" customWidth="1"/>
    <col min="10256" max="10492" width="9.140625" style="26"/>
    <col min="10493" max="10493" width="59.5703125" style="26" customWidth="1"/>
    <col min="10494" max="10494" width="1.85546875" style="26" customWidth="1"/>
    <col min="10495" max="10495" width="13.140625" style="26" customWidth="1"/>
    <col min="10496" max="10496" width="1.42578125" style="26" customWidth="1"/>
    <col min="10497" max="10497" width="13.140625" style="26" customWidth="1"/>
    <col min="10498" max="10498" width="1.85546875" style="26" customWidth="1"/>
    <col min="10499" max="10499" width="13.140625" style="26" customWidth="1"/>
    <col min="10500" max="10500" width="1.85546875" style="26" customWidth="1"/>
    <col min="10501" max="10501" width="13.140625" style="26" customWidth="1"/>
    <col min="10502" max="10502" width="1.85546875" style="26" customWidth="1"/>
    <col min="10503" max="10503" width="13.140625" style="26" customWidth="1"/>
    <col min="10504" max="10504" width="1.85546875" style="26" customWidth="1"/>
    <col min="10505" max="10505" width="13.140625" style="26" customWidth="1"/>
    <col min="10506" max="10506" width="1.85546875" style="26" customWidth="1"/>
    <col min="10507" max="10507" width="14.85546875" style="26" customWidth="1"/>
    <col min="10508" max="10508" width="1.140625" style="26" customWidth="1"/>
    <col min="10509" max="10509" width="13.140625" style="26" customWidth="1"/>
    <col min="10510" max="10510" width="1.42578125" style="26" customWidth="1"/>
    <col min="10511" max="10511" width="13.140625" style="26" customWidth="1"/>
    <col min="10512" max="10748" width="9.140625" style="26"/>
    <col min="10749" max="10749" width="59.5703125" style="26" customWidth="1"/>
    <col min="10750" max="10750" width="1.85546875" style="26" customWidth="1"/>
    <col min="10751" max="10751" width="13.140625" style="26" customWidth="1"/>
    <col min="10752" max="10752" width="1.42578125" style="26" customWidth="1"/>
    <col min="10753" max="10753" width="13.140625" style="26" customWidth="1"/>
    <col min="10754" max="10754" width="1.85546875" style="26" customWidth="1"/>
    <col min="10755" max="10755" width="13.140625" style="26" customWidth="1"/>
    <col min="10756" max="10756" width="1.85546875" style="26" customWidth="1"/>
    <col min="10757" max="10757" width="13.140625" style="26" customWidth="1"/>
    <col min="10758" max="10758" width="1.85546875" style="26" customWidth="1"/>
    <col min="10759" max="10759" width="13.140625" style="26" customWidth="1"/>
    <col min="10760" max="10760" width="1.85546875" style="26" customWidth="1"/>
    <col min="10761" max="10761" width="13.140625" style="26" customWidth="1"/>
    <col min="10762" max="10762" width="1.85546875" style="26" customWidth="1"/>
    <col min="10763" max="10763" width="14.85546875" style="26" customWidth="1"/>
    <col min="10764" max="10764" width="1.140625" style="26" customWidth="1"/>
    <col min="10765" max="10765" width="13.140625" style="26" customWidth="1"/>
    <col min="10766" max="10766" width="1.42578125" style="26" customWidth="1"/>
    <col min="10767" max="10767" width="13.140625" style="26" customWidth="1"/>
    <col min="10768" max="11004" width="9.140625" style="26"/>
    <col min="11005" max="11005" width="59.5703125" style="26" customWidth="1"/>
    <col min="11006" max="11006" width="1.85546875" style="26" customWidth="1"/>
    <col min="11007" max="11007" width="13.140625" style="26" customWidth="1"/>
    <col min="11008" max="11008" width="1.42578125" style="26" customWidth="1"/>
    <col min="11009" max="11009" width="13.140625" style="26" customWidth="1"/>
    <col min="11010" max="11010" width="1.85546875" style="26" customWidth="1"/>
    <col min="11011" max="11011" width="13.140625" style="26" customWidth="1"/>
    <col min="11012" max="11012" width="1.85546875" style="26" customWidth="1"/>
    <col min="11013" max="11013" width="13.140625" style="26" customWidth="1"/>
    <col min="11014" max="11014" width="1.85546875" style="26" customWidth="1"/>
    <col min="11015" max="11015" width="13.140625" style="26" customWidth="1"/>
    <col min="11016" max="11016" width="1.85546875" style="26" customWidth="1"/>
    <col min="11017" max="11017" width="13.140625" style="26" customWidth="1"/>
    <col min="11018" max="11018" width="1.85546875" style="26" customWidth="1"/>
    <col min="11019" max="11019" width="14.85546875" style="26" customWidth="1"/>
    <col min="11020" max="11020" width="1.140625" style="26" customWidth="1"/>
    <col min="11021" max="11021" width="13.140625" style="26" customWidth="1"/>
    <col min="11022" max="11022" width="1.42578125" style="26" customWidth="1"/>
    <col min="11023" max="11023" width="13.140625" style="26" customWidth="1"/>
    <col min="11024" max="11260" width="9.140625" style="26"/>
    <col min="11261" max="11261" width="59.5703125" style="26" customWidth="1"/>
    <col min="11262" max="11262" width="1.85546875" style="26" customWidth="1"/>
    <col min="11263" max="11263" width="13.140625" style="26" customWidth="1"/>
    <col min="11264" max="11264" width="1.42578125" style="26" customWidth="1"/>
    <col min="11265" max="11265" width="13.140625" style="26" customWidth="1"/>
    <col min="11266" max="11266" width="1.85546875" style="26" customWidth="1"/>
    <col min="11267" max="11267" width="13.140625" style="26" customWidth="1"/>
    <col min="11268" max="11268" width="1.85546875" style="26" customWidth="1"/>
    <col min="11269" max="11269" width="13.140625" style="26" customWidth="1"/>
    <col min="11270" max="11270" width="1.85546875" style="26" customWidth="1"/>
    <col min="11271" max="11271" width="13.140625" style="26" customWidth="1"/>
    <col min="11272" max="11272" width="1.85546875" style="26" customWidth="1"/>
    <col min="11273" max="11273" width="13.140625" style="26" customWidth="1"/>
    <col min="11274" max="11274" width="1.85546875" style="26" customWidth="1"/>
    <col min="11275" max="11275" width="14.85546875" style="26" customWidth="1"/>
    <col min="11276" max="11276" width="1.140625" style="26" customWidth="1"/>
    <col min="11277" max="11277" width="13.140625" style="26" customWidth="1"/>
    <col min="11278" max="11278" width="1.42578125" style="26" customWidth="1"/>
    <col min="11279" max="11279" width="13.140625" style="26" customWidth="1"/>
    <col min="11280" max="11516" width="9.140625" style="26"/>
    <col min="11517" max="11517" width="59.5703125" style="26" customWidth="1"/>
    <col min="11518" max="11518" width="1.85546875" style="26" customWidth="1"/>
    <col min="11519" max="11519" width="13.140625" style="26" customWidth="1"/>
    <col min="11520" max="11520" width="1.42578125" style="26" customWidth="1"/>
    <col min="11521" max="11521" width="13.140625" style="26" customWidth="1"/>
    <col min="11522" max="11522" width="1.85546875" style="26" customWidth="1"/>
    <col min="11523" max="11523" width="13.140625" style="26" customWidth="1"/>
    <col min="11524" max="11524" width="1.85546875" style="26" customWidth="1"/>
    <col min="11525" max="11525" width="13.140625" style="26" customWidth="1"/>
    <col min="11526" max="11526" width="1.85546875" style="26" customWidth="1"/>
    <col min="11527" max="11527" width="13.140625" style="26" customWidth="1"/>
    <col min="11528" max="11528" width="1.85546875" style="26" customWidth="1"/>
    <col min="11529" max="11529" width="13.140625" style="26" customWidth="1"/>
    <col min="11530" max="11530" width="1.85546875" style="26" customWidth="1"/>
    <col min="11531" max="11531" width="14.85546875" style="26" customWidth="1"/>
    <col min="11532" max="11532" width="1.140625" style="26" customWidth="1"/>
    <col min="11533" max="11533" width="13.140625" style="26" customWidth="1"/>
    <col min="11534" max="11534" width="1.42578125" style="26" customWidth="1"/>
    <col min="11535" max="11535" width="13.140625" style="26" customWidth="1"/>
    <col min="11536" max="11772" width="9.140625" style="26"/>
    <col min="11773" max="11773" width="59.5703125" style="26" customWidth="1"/>
    <col min="11774" max="11774" width="1.85546875" style="26" customWidth="1"/>
    <col min="11775" max="11775" width="13.140625" style="26" customWidth="1"/>
    <col min="11776" max="11776" width="1.42578125" style="26" customWidth="1"/>
    <col min="11777" max="11777" width="13.140625" style="26" customWidth="1"/>
    <col min="11778" max="11778" width="1.85546875" style="26" customWidth="1"/>
    <col min="11779" max="11779" width="13.140625" style="26" customWidth="1"/>
    <col min="11780" max="11780" width="1.85546875" style="26" customWidth="1"/>
    <col min="11781" max="11781" width="13.140625" style="26" customWidth="1"/>
    <col min="11782" max="11782" width="1.85546875" style="26" customWidth="1"/>
    <col min="11783" max="11783" width="13.140625" style="26" customWidth="1"/>
    <col min="11784" max="11784" width="1.85546875" style="26" customWidth="1"/>
    <col min="11785" max="11785" width="13.140625" style="26" customWidth="1"/>
    <col min="11786" max="11786" width="1.85546875" style="26" customWidth="1"/>
    <col min="11787" max="11787" width="14.85546875" style="26" customWidth="1"/>
    <col min="11788" max="11788" width="1.140625" style="26" customWidth="1"/>
    <col min="11789" max="11789" width="13.140625" style="26" customWidth="1"/>
    <col min="11790" max="11790" width="1.42578125" style="26" customWidth="1"/>
    <col min="11791" max="11791" width="13.140625" style="26" customWidth="1"/>
    <col min="11792" max="12028" width="9.140625" style="26"/>
    <col min="12029" max="12029" width="59.5703125" style="26" customWidth="1"/>
    <col min="12030" max="12030" width="1.85546875" style="26" customWidth="1"/>
    <col min="12031" max="12031" width="13.140625" style="26" customWidth="1"/>
    <col min="12032" max="12032" width="1.42578125" style="26" customWidth="1"/>
    <col min="12033" max="12033" width="13.140625" style="26" customWidth="1"/>
    <col min="12034" max="12034" width="1.85546875" style="26" customWidth="1"/>
    <col min="12035" max="12035" width="13.140625" style="26" customWidth="1"/>
    <col min="12036" max="12036" width="1.85546875" style="26" customWidth="1"/>
    <col min="12037" max="12037" width="13.140625" style="26" customWidth="1"/>
    <col min="12038" max="12038" width="1.85546875" style="26" customWidth="1"/>
    <col min="12039" max="12039" width="13.140625" style="26" customWidth="1"/>
    <col min="12040" max="12040" width="1.85546875" style="26" customWidth="1"/>
    <col min="12041" max="12041" width="13.140625" style="26" customWidth="1"/>
    <col min="12042" max="12042" width="1.85546875" style="26" customWidth="1"/>
    <col min="12043" max="12043" width="14.85546875" style="26" customWidth="1"/>
    <col min="12044" max="12044" width="1.140625" style="26" customWidth="1"/>
    <col min="12045" max="12045" width="13.140625" style="26" customWidth="1"/>
    <col min="12046" max="12046" width="1.42578125" style="26" customWidth="1"/>
    <col min="12047" max="12047" width="13.140625" style="26" customWidth="1"/>
    <col min="12048" max="12284" width="9.140625" style="26"/>
    <col min="12285" max="12285" width="59.5703125" style="26" customWidth="1"/>
    <col min="12286" max="12286" width="1.85546875" style="26" customWidth="1"/>
    <col min="12287" max="12287" width="13.140625" style="26" customWidth="1"/>
    <col min="12288" max="12288" width="1.42578125" style="26" customWidth="1"/>
    <col min="12289" max="12289" width="13.140625" style="26" customWidth="1"/>
    <col min="12290" max="12290" width="1.85546875" style="26" customWidth="1"/>
    <col min="12291" max="12291" width="13.140625" style="26" customWidth="1"/>
    <col min="12292" max="12292" width="1.85546875" style="26" customWidth="1"/>
    <col min="12293" max="12293" width="13.140625" style="26" customWidth="1"/>
    <col min="12294" max="12294" width="1.85546875" style="26" customWidth="1"/>
    <col min="12295" max="12295" width="13.140625" style="26" customWidth="1"/>
    <col min="12296" max="12296" width="1.85546875" style="26" customWidth="1"/>
    <col min="12297" max="12297" width="13.140625" style="26" customWidth="1"/>
    <col min="12298" max="12298" width="1.85546875" style="26" customWidth="1"/>
    <col min="12299" max="12299" width="14.85546875" style="26" customWidth="1"/>
    <col min="12300" max="12300" width="1.140625" style="26" customWidth="1"/>
    <col min="12301" max="12301" width="13.140625" style="26" customWidth="1"/>
    <col min="12302" max="12302" width="1.42578125" style="26" customWidth="1"/>
    <col min="12303" max="12303" width="13.140625" style="26" customWidth="1"/>
    <col min="12304" max="12540" width="9.140625" style="26"/>
    <col min="12541" max="12541" width="59.5703125" style="26" customWidth="1"/>
    <col min="12542" max="12542" width="1.85546875" style="26" customWidth="1"/>
    <col min="12543" max="12543" width="13.140625" style="26" customWidth="1"/>
    <col min="12544" max="12544" width="1.42578125" style="26" customWidth="1"/>
    <col min="12545" max="12545" width="13.140625" style="26" customWidth="1"/>
    <col min="12546" max="12546" width="1.85546875" style="26" customWidth="1"/>
    <col min="12547" max="12547" width="13.140625" style="26" customWidth="1"/>
    <col min="12548" max="12548" width="1.85546875" style="26" customWidth="1"/>
    <col min="12549" max="12549" width="13.140625" style="26" customWidth="1"/>
    <col min="12550" max="12550" width="1.85546875" style="26" customWidth="1"/>
    <col min="12551" max="12551" width="13.140625" style="26" customWidth="1"/>
    <col min="12552" max="12552" width="1.85546875" style="26" customWidth="1"/>
    <col min="12553" max="12553" width="13.140625" style="26" customWidth="1"/>
    <col min="12554" max="12554" width="1.85546875" style="26" customWidth="1"/>
    <col min="12555" max="12555" width="14.85546875" style="26" customWidth="1"/>
    <col min="12556" max="12556" width="1.140625" style="26" customWidth="1"/>
    <col min="12557" max="12557" width="13.140625" style="26" customWidth="1"/>
    <col min="12558" max="12558" width="1.42578125" style="26" customWidth="1"/>
    <col min="12559" max="12559" width="13.140625" style="26" customWidth="1"/>
    <col min="12560" max="12796" width="9.140625" style="26"/>
    <col min="12797" max="12797" width="59.5703125" style="26" customWidth="1"/>
    <col min="12798" max="12798" width="1.85546875" style="26" customWidth="1"/>
    <col min="12799" max="12799" width="13.140625" style="26" customWidth="1"/>
    <col min="12800" max="12800" width="1.42578125" style="26" customWidth="1"/>
    <col min="12801" max="12801" width="13.140625" style="26" customWidth="1"/>
    <col min="12802" max="12802" width="1.85546875" style="26" customWidth="1"/>
    <col min="12803" max="12803" width="13.140625" style="26" customWidth="1"/>
    <col min="12804" max="12804" width="1.85546875" style="26" customWidth="1"/>
    <col min="12805" max="12805" width="13.140625" style="26" customWidth="1"/>
    <col min="12806" max="12806" width="1.85546875" style="26" customWidth="1"/>
    <col min="12807" max="12807" width="13.140625" style="26" customWidth="1"/>
    <col min="12808" max="12808" width="1.85546875" style="26" customWidth="1"/>
    <col min="12809" max="12809" width="13.140625" style="26" customWidth="1"/>
    <col min="12810" max="12810" width="1.85546875" style="26" customWidth="1"/>
    <col min="12811" max="12811" width="14.85546875" style="26" customWidth="1"/>
    <col min="12812" max="12812" width="1.140625" style="26" customWidth="1"/>
    <col min="12813" max="12813" width="13.140625" style="26" customWidth="1"/>
    <col min="12814" max="12814" width="1.42578125" style="26" customWidth="1"/>
    <col min="12815" max="12815" width="13.140625" style="26" customWidth="1"/>
    <col min="12816" max="13052" width="9.140625" style="26"/>
    <col min="13053" max="13053" width="59.5703125" style="26" customWidth="1"/>
    <col min="13054" max="13054" width="1.85546875" style="26" customWidth="1"/>
    <col min="13055" max="13055" width="13.140625" style="26" customWidth="1"/>
    <col min="13056" max="13056" width="1.42578125" style="26" customWidth="1"/>
    <col min="13057" max="13057" width="13.140625" style="26" customWidth="1"/>
    <col min="13058" max="13058" width="1.85546875" style="26" customWidth="1"/>
    <col min="13059" max="13059" width="13.140625" style="26" customWidth="1"/>
    <col min="13060" max="13060" width="1.85546875" style="26" customWidth="1"/>
    <col min="13061" max="13061" width="13.140625" style="26" customWidth="1"/>
    <col min="13062" max="13062" width="1.85546875" style="26" customWidth="1"/>
    <col min="13063" max="13063" width="13.140625" style="26" customWidth="1"/>
    <col min="13064" max="13064" width="1.85546875" style="26" customWidth="1"/>
    <col min="13065" max="13065" width="13.140625" style="26" customWidth="1"/>
    <col min="13066" max="13066" width="1.85546875" style="26" customWidth="1"/>
    <col min="13067" max="13067" width="14.85546875" style="26" customWidth="1"/>
    <col min="13068" max="13068" width="1.140625" style="26" customWidth="1"/>
    <col min="13069" max="13069" width="13.140625" style="26" customWidth="1"/>
    <col min="13070" max="13070" width="1.42578125" style="26" customWidth="1"/>
    <col min="13071" max="13071" width="13.140625" style="26" customWidth="1"/>
    <col min="13072" max="13308" width="9.140625" style="26"/>
    <col min="13309" max="13309" width="59.5703125" style="26" customWidth="1"/>
    <col min="13310" max="13310" width="1.85546875" style="26" customWidth="1"/>
    <col min="13311" max="13311" width="13.140625" style="26" customWidth="1"/>
    <col min="13312" max="13312" width="1.42578125" style="26" customWidth="1"/>
    <col min="13313" max="13313" width="13.140625" style="26" customWidth="1"/>
    <col min="13314" max="13314" width="1.85546875" style="26" customWidth="1"/>
    <col min="13315" max="13315" width="13.140625" style="26" customWidth="1"/>
    <col min="13316" max="13316" width="1.85546875" style="26" customWidth="1"/>
    <col min="13317" max="13317" width="13.140625" style="26" customWidth="1"/>
    <col min="13318" max="13318" width="1.85546875" style="26" customWidth="1"/>
    <col min="13319" max="13319" width="13.140625" style="26" customWidth="1"/>
    <col min="13320" max="13320" width="1.85546875" style="26" customWidth="1"/>
    <col min="13321" max="13321" width="13.140625" style="26" customWidth="1"/>
    <col min="13322" max="13322" width="1.85546875" style="26" customWidth="1"/>
    <col min="13323" max="13323" width="14.85546875" style="26" customWidth="1"/>
    <col min="13324" max="13324" width="1.140625" style="26" customWidth="1"/>
    <col min="13325" max="13325" width="13.140625" style="26" customWidth="1"/>
    <col min="13326" max="13326" width="1.42578125" style="26" customWidth="1"/>
    <col min="13327" max="13327" width="13.140625" style="26" customWidth="1"/>
    <col min="13328" max="13564" width="9.140625" style="26"/>
    <col min="13565" max="13565" width="59.5703125" style="26" customWidth="1"/>
    <col min="13566" max="13566" width="1.85546875" style="26" customWidth="1"/>
    <col min="13567" max="13567" width="13.140625" style="26" customWidth="1"/>
    <col min="13568" max="13568" width="1.42578125" style="26" customWidth="1"/>
    <col min="13569" max="13569" width="13.140625" style="26" customWidth="1"/>
    <col min="13570" max="13570" width="1.85546875" style="26" customWidth="1"/>
    <col min="13571" max="13571" width="13.140625" style="26" customWidth="1"/>
    <col min="13572" max="13572" width="1.85546875" style="26" customWidth="1"/>
    <col min="13573" max="13573" width="13.140625" style="26" customWidth="1"/>
    <col min="13574" max="13574" width="1.85546875" style="26" customWidth="1"/>
    <col min="13575" max="13575" width="13.140625" style="26" customWidth="1"/>
    <col min="13576" max="13576" width="1.85546875" style="26" customWidth="1"/>
    <col min="13577" max="13577" width="13.140625" style="26" customWidth="1"/>
    <col min="13578" max="13578" width="1.85546875" style="26" customWidth="1"/>
    <col min="13579" max="13579" width="14.85546875" style="26" customWidth="1"/>
    <col min="13580" max="13580" width="1.140625" style="26" customWidth="1"/>
    <col min="13581" max="13581" width="13.140625" style="26" customWidth="1"/>
    <col min="13582" max="13582" width="1.42578125" style="26" customWidth="1"/>
    <col min="13583" max="13583" width="13.140625" style="26" customWidth="1"/>
    <col min="13584" max="13820" width="9.140625" style="26"/>
    <col min="13821" max="13821" width="59.5703125" style="26" customWidth="1"/>
    <col min="13822" max="13822" width="1.85546875" style="26" customWidth="1"/>
    <col min="13823" max="13823" width="13.140625" style="26" customWidth="1"/>
    <col min="13824" max="13824" width="1.42578125" style="26" customWidth="1"/>
    <col min="13825" max="13825" width="13.140625" style="26" customWidth="1"/>
    <col min="13826" max="13826" width="1.85546875" style="26" customWidth="1"/>
    <col min="13827" max="13827" width="13.140625" style="26" customWidth="1"/>
    <col min="13828" max="13828" width="1.85546875" style="26" customWidth="1"/>
    <col min="13829" max="13829" width="13.140625" style="26" customWidth="1"/>
    <col min="13830" max="13830" width="1.85546875" style="26" customWidth="1"/>
    <col min="13831" max="13831" width="13.140625" style="26" customWidth="1"/>
    <col min="13832" max="13832" width="1.85546875" style="26" customWidth="1"/>
    <col min="13833" max="13833" width="13.140625" style="26" customWidth="1"/>
    <col min="13834" max="13834" width="1.85546875" style="26" customWidth="1"/>
    <col min="13835" max="13835" width="14.85546875" style="26" customWidth="1"/>
    <col min="13836" max="13836" width="1.140625" style="26" customWidth="1"/>
    <col min="13837" max="13837" width="13.140625" style="26" customWidth="1"/>
    <col min="13838" max="13838" width="1.42578125" style="26" customWidth="1"/>
    <col min="13839" max="13839" width="13.140625" style="26" customWidth="1"/>
    <col min="13840" max="14076" width="9.140625" style="26"/>
    <col min="14077" max="14077" width="59.5703125" style="26" customWidth="1"/>
    <col min="14078" max="14078" width="1.85546875" style="26" customWidth="1"/>
    <col min="14079" max="14079" width="13.140625" style="26" customWidth="1"/>
    <col min="14080" max="14080" width="1.42578125" style="26" customWidth="1"/>
    <col min="14081" max="14081" width="13.140625" style="26" customWidth="1"/>
    <col min="14082" max="14082" width="1.85546875" style="26" customWidth="1"/>
    <col min="14083" max="14083" width="13.140625" style="26" customWidth="1"/>
    <col min="14084" max="14084" width="1.85546875" style="26" customWidth="1"/>
    <col min="14085" max="14085" width="13.140625" style="26" customWidth="1"/>
    <col min="14086" max="14086" width="1.85546875" style="26" customWidth="1"/>
    <col min="14087" max="14087" width="13.140625" style="26" customWidth="1"/>
    <col min="14088" max="14088" width="1.85546875" style="26" customWidth="1"/>
    <col min="14089" max="14089" width="13.140625" style="26" customWidth="1"/>
    <col min="14090" max="14090" width="1.85546875" style="26" customWidth="1"/>
    <col min="14091" max="14091" width="14.85546875" style="26" customWidth="1"/>
    <col min="14092" max="14092" width="1.140625" style="26" customWidth="1"/>
    <col min="14093" max="14093" width="13.140625" style="26" customWidth="1"/>
    <col min="14094" max="14094" width="1.42578125" style="26" customWidth="1"/>
    <col min="14095" max="14095" width="13.140625" style="26" customWidth="1"/>
    <col min="14096" max="14332" width="9.140625" style="26"/>
    <col min="14333" max="14333" width="59.5703125" style="26" customWidth="1"/>
    <col min="14334" max="14334" width="1.85546875" style="26" customWidth="1"/>
    <col min="14335" max="14335" width="13.140625" style="26" customWidth="1"/>
    <col min="14336" max="14336" width="1.42578125" style="26" customWidth="1"/>
    <col min="14337" max="14337" width="13.140625" style="26" customWidth="1"/>
    <col min="14338" max="14338" width="1.85546875" style="26" customWidth="1"/>
    <col min="14339" max="14339" width="13.140625" style="26" customWidth="1"/>
    <col min="14340" max="14340" width="1.85546875" style="26" customWidth="1"/>
    <col min="14341" max="14341" width="13.140625" style="26" customWidth="1"/>
    <col min="14342" max="14342" width="1.85546875" style="26" customWidth="1"/>
    <col min="14343" max="14343" width="13.140625" style="26" customWidth="1"/>
    <col min="14344" max="14344" width="1.85546875" style="26" customWidth="1"/>
    <col min="14345" max="14345" width="13.140625" style="26" customWidth="1"/>
    <col min="14346" max="14346" width="1.85546875" style="26" customWidth="1"/>
    <col min="14347" max="14347" width="14.85546875" style="26" customWidth="1"/>
    <col min="14348" max="14348" width="1.140625" style="26" customWidth="1"/>
    <col min="14349" max="14349" width="13.140625" style="26" customWidth="1"/>
    <col min="14350" max="14350" width="1.42578125" style="26" customWidth="1"/>
    <col min="14351" max="14351" width="13.140625" style="26" customWidth="1"/>
    <col min="14352" max="14588" width="9.140625" style="26"/>
    <col min="14589" max="14589" width="59.5703125" style="26" customWidth="1"/>
    <col min="14590" max="14590" width="1.85546875" style="26" customWidth="1"/>
    <col min="14591" max="14591" width="13.140625" style="26" customWidth="1"/>
    <col min="14592" max="14592" width="1.42578125" style="26" customWidth="1"/>
    <col min="14593" max="14593" width="13.140625" style="26" customWidth="1"/>
    <col min="14594" max="14594" width="1.85546875" style="26" customWidth="1"/>
    <col min="14595" max="14595" width="13.140625" style="26" customWidth="1"/>
    <col min="14596" max="14596" width="1.85546875" style="26" customWidth="1"/>
    <col min="14597" max="14597" width="13.140625" style="26" customWidth="1"/>
    <col min="14598" max="14598" width="1.85546875" style="26" customWidth="1"/>
    <col min="14599" max="14599" width="13.140625" style="26" customWidth="1"/>
    <col min="14600" max="14600" width="1.85546875" style="26" customWidth="1"/>
    <col min="14601" max="14601" width="13.140625" style="26" customWidth="1"/>
    <col min="14602" max="14602" width="1.85546875" style="26" customWidth="1"/>
    <col min="14603" max="14603" width="14.85546875" style="26" customWidth="1"/>
    <col min="14604" max="14604" width="1.140625" style="26" customWidth="1"/>
    <col min="14605" max="14605" width="13.140625" style="26" customWidth="1"/>
    <col min="14606" max="14606" width="1.42578125" style="26" customWidth="1"/>
    <col min="14607" max="14607" width="13.140625" style="26" customWidth="1"/>
    <col min="14608" max="14844" width="9.140625" style="26"/>
    <col min="14845" max="14845" width="59.5703125" style="26" customWidth="1"/>
    <col min="14846" max="14846" width="1.85546875" style="26" customWidth="1"/>
    <col min="14847" max="14847" width="13.140625" style="26" customWidth="1"/>
    <col min="14848" max="14848" width="1.42578125" style="26" customWidth="1"/>
    <col min="14849" max="14849" width="13.140625" style="26" customWidth="1"/>
    <col min="14850" max="14850" width="1.85546875" style="26" customWidth="1"/>
    <col min="14851" max="14851" width="13.140625" style="26" customWidth="1"/>
    <col min="14852" max="14852" width="1.85546875" style="26" customWidth="1"/>
    <col min="14853" max="14853" width="13.140625" style="26" customWidth="1"/>
    <col min="14854" max="14854" width="1.85546875" style="26" customWidth="1"/>
    <col min="14855" max="14855" width="13.140625" style="26" customWidth="1"/>
    <col min="14856" max="14856" width="1.85546875" style="26" customWidth="1"/>
    <col min="14857" max="14857" width="13.140625" style="26" customWidth="1"/>
    <col min="14858" max="14858" width="1.85546875" style="26" customWidth="1"/>
    <col min="14859" max="14859" width="14.85546875" style="26" customWidth="1"/>
    <col min="14860" max="14860" width="1.140625" style="26" customWidth="1"/>
    <col min="14861" max="14861" width="13.140625" style="26" customWidth="1"/>
    <col min="14862" max="14862" width="1.42578125" style="26" customWidth="1"/>
    <col min="14863" max="14863" width="13.140625" style="26" customWidth="1"/>
    <col min="14864" max="15100" width="9.140625" style="26"/>
    <col min="15101" max="15101" width="59.5703125" style="26" customWidth="1"/>
    <col min="15102" max="15102" width="1.85546875" style="26" customWidth="1"/>
    <col min="15103" max="15103" width="13.140625" style="26" customWidth="1"/>
    <col min="15104" max="15104" width="1.42578125" style="26" customWidth="1"/>
    <col min="15105" max="15105" width="13.140625" style="26" customWidth="1"/>
    <col min="15106" max="15106" width="1.85546875" style="26" customWidth="1"/>
    <col min="15107" max="15107" width="13.140625" style="26" customWidth="1"/>
    <col min="15108" max="15108" width="1.85546875" style="26" customWidth="1"/>
    <col min="15109" max="15109" width="13.140625" style="26" customWidth="1"/>
    <col min="15110" max="15110" width="1.85546875" style="26" customWidth="1"/>
    <col min="15111" max="15111" width="13.140625" style="26" customWidth="1"/>
    <col min="15112" max="15112" width="1.85546875" style="26" customWidth="1"/>
    <col min="15113" max="15113" width="13.140625" style="26" customWidth="1"/>
    <col min="15114" max="15114" width="1.85546875" style="26" customWidth="1"/>
    <col min="15115" max="15115" width="14.85546875" style="26" customWidth="1"/>
    <col min="15116" max="15116" width="1.140625" style="26" customWidth="1"/>
    <col min="15117" max="15117" width="13.140625" style="26" customWidth="1"/>
    <col min="15118" max="15118" width="1.42578125" style="26" customWidth="1"/>
    <col min="15119" max="15119" width="13.140625" style="26" customWidth="1"/>
    <col min="15120" max="15356" width="9.140625" style="26"/>
    <col min="15357" max="15357" width="59.5703125" style="26" customWidth="1"/>
    <col min="15358" max="15358" width="1.85546875" style="26" customWidth="1"/>
    <col min="15359" max="15359" width="13.140625" style="26" customWidth="1"/>
    <col min="15360" max="15360" width="1.42578125" style="26" customWidth="1"/>
    <col min="15361" max="15361" width="13.140625" style="26" customWidth="1"/>
    <col min="15362" max="15362" width="1.85546875" style="26" customWidth="1"/>
    <col min="15363" max="15363" width="13.140625" style="26" customWidth="1"/>
    <col min="15364" max="15364" width="1.85546875" style="26" customWidth="1"/>
    <col min="15365" max="15365" width="13.140625" style="26" customWidth="1"/>
    <col min="15366" max="15366" width="1.85546875" style="26" customWidth="1"/>
    <col min="15367" max="15367" width="13.140625" style="26" customWidth="1"/>
    <col min="15368" max="15368" width="1.85546875" style="26" customWidth="1"/>
    <col min="15369" max="15369" width="13.140625" style="26" customWidth="1"/>
    <col min="15370" max="15370" width="1.85546875" style="26" customWidth="1"/>
    <col min="15371" max="15371" width="14.85546875" style="26" customWidth="1"/>
    <col min="15372" max="15372" width="1.140625" style="26" customWidth="1"/>
    <col min="15373" max="15373" width="13.140625" style="26" customWidth="1"/>
    <col min="15374" max="15374" width="1.42578125" style="26" customWidth="1"/>
    <col min="15375" max="15375" width="13.140625" style="26" customWidth="1"/>
    <col min="15376" max="15612" width="9.140625" style="26"/>
    <col min="15613" max="15613" width="59.5703125" style="26" customWidth="1"/>
    <col min="15614" max="15614" width="1.85546875" style="26" customWidth="1"/>
    <col min="15615" max="15615" width="13.140625" style="26" customWidth="1"/>
    <col min="15616" max="15616" width="1.42578125" style="26" customWidth="1"/>
    <col min="15617" max="15617" width="13.140625" style="26" customWidth="1"/>
    <col min="15618" max="15618" width="1.85546875" style="26" customWidth="1"/>
    <col min="15619" max="15619" width="13.140625" style="26" customWidth="1"/>
    <col min="15620" max="15620" width="1.85546875" style="26" customWidth="1"/>
    <col min="15621" max="15621" width="13.140625" style="26" customWidth="1"/>
    <col min="15622" max="15622" width="1.85546875" style="26" customWidth="1"/>
    <col min="15623" max="15623" width="13.140625" style="26" customWidth="1"/>
    <col min="15624" max="15624" width="1.85546875" style="26" customWidth="1"/>
    <col min="15625" max="15625" width="13.140625" style="26" customWidth="1"/>
    <col min="15626" max="15626" width="1.85546875" style="26" customWidth="1"/>
    <col min="15627" max="15627" width="14.85546875" style="26" customWidth="1"/>
    <col min="15628" max="15628" width="1.140625" style="26" customWidth="1"/>
    <col min="15629" max="15629" width="13.140625" style="26" customWidth="1"/>
    <col min="15630" max="15630" width="1.42578125" style="26" customWidth="1"/>
    <col min="15631" max="15631" width="13.140625" style="26" customWidth="1"/>
    <col min="15632" max="15868" width="9.140625" style="26"/>
    <col min="15869" max="15869" width="59.5703125" style="26" customWidth="1"/>
    <col min="15870" max="15870" width="1.85546875" style="26" customWidth="1"/>
    <col min="15871" max="15871" width="13.140625" style="26" customWidth="1"/>
    <col min="15872" max="15872" width="1.42578125" style="26" customWidth="1"/>
    <col min="15873" max="15873" width="13.140625" style="26" customWidth="1"/>
    <col min="15874" max="15874" width="1.85546875" style="26" customWidth="1"/>
    <col min="15875" max="15875" width="13.140625" style="26" customWidth="1"/>
    <col min="15876" max="15876" width="1.85546875" style="26" customWidth="1"/>
    <col min="15877" max="15877" width="13.140625" style="26" customWidth="1"/>
    <col min="15878" max="15878" width="1.85546875" style="26" customWidth="1"/>
    <col min="15879" max="15879" width="13.140625" style="26" customWidth="1"/>
    <col min="15880" max="15880" width="1.85546875" style="26" customWidth="1"/>
    <col min="15881" max="15881" width="13.140625" style="26" customWidth="1"/>
    <col min="15882" max="15882" width="1.85546875" style="26" customWidth="1"/>
    <col min="15883" max="15883" width="14.85546875" style="26" customWidth="1"/>
    <col min="15884" max="15884" width="1.140625" style="26" customWidth="1"/>
    <col min="15885" max="15885" width="13.140625" style="26" customWidth="1"/>
    <col min="15886" max="15886" width="1.42578125" style="26" customWidth="1"/>
    <col min="15887" max="15887" width="13.140625" style="26" customWidth="1"/>
    <col min="15888" max="16124" width="9.140625" style="26"/>
    <col min="16125" max="16125" width="59.5703125" style="26" customWidth="1"/>
    <col min="16126" max="16126" width="1.85546875" style="26" customWidth="1"/>
    <col min="16127" max="16127" width="13.140625" style="26" customWidth="1"/>
    <col min="16128" max="16128" width="1.42578125" style="26" customWidth="1"/>
    <col min="16129" max="16129" width="13.140625" style="26" customWidth="1"/>
    <col min="16130" max="16130" width="1.85546875" style="26" customWidth="1"/>
    <col min="16131" max="16131" width="13.140625" style="26" customWidth="1"/>
    <col min="16132" max="16132" width="1.85546875" style="26" customWidth="1"/>
    <col min="16133" max="16133" width="13.140625" style="26" customWidth="1"/>
    <col min="16134" max="16134" width="1.85546875" style="26" customWidth="1"/>
    <col min="16135" max="16135" width="13.140625" style="26" customWidth="1"/>
    <col min="16136" max="16136" width="1.85546875" style="26" customWidth="1"/>
    <col min="16137" max="16137" width="13.140625" style="26" customWidth="1"/>
    <col min="16138" max="16138" width="1.85546875" style="26" customWidth="1"/>
    <col min="16139" max="16139" width="14.85546875" style="26" customWidth="1"/>
    <col min="16140" max="16140" width="1.140625" style="26" customWidth="1"/>
    <col min="16141" max="16141" width="13.140625" style="26" customWidth="1"/>
    <col min="16142" max="16142" width="1.42578125" style="26" customWidth="1"/>
    <col min="16143" max="16143" width="13.140625" style="26" customWidth="1"/>
    <col min="16144" max="16380" width="9.140625" style="26"/>
    <col min="16381" max="16382" width="9.140625" style="26" customWidth="1"/>
    <col min="16383" max="16384" width="9.140625" style="26"/>
  </cols>
  <sheetData>
    <row r="1" spans="1:18" s="12" customFormat="1" ht="23.25" customHeight="1">
      <c r="O1" s="7" t="s">
        <v>41</v>
      </c>
    </row>
    <row r="2" spans="1:18" s="13" customFormat="1" ht="23.25" customHeight="1">
      <c r="A2" s="10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8" s="13" customFormat="1" ht="23.25" customHeight="1">
      <c r="A3" s="10" t="s">
        <v>85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8" s="13" customFormat="1" ht="23.25" customHeight="1">
      <c r="A4" s="10" t="s">
        <v>215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8" s="16" customFormat="1" ht="23.25" customHeight="1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9"/>
      <c r="O5" s="7" t="s">
        <v>2</v>
      </c>
      <c r="Q5" s="30"/>
    </row>
    <row r="6" spans="1:18" s="15" customFormat="1" ht="23.25" customHeight="1">
      <c r="A6" s="14"/>
      <c r="C6" s="172" t="s">
        <v>4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8" s="15" customFormat="1" ht="23.25" customHeight="1">
      <c r="A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8" t="s">
        <v>174</v>
      </c>
      <c r="N7" s="14"/>
      <c r="O7" s="14"/>
    </row>
    <row r="8" spans="1:18" s="15" customFormat="1" ht="23.25" customHeight="1">
      <c r="A8" s="14"/>
      <c r="B8" s="16"/>
      <c r="C8" s="16"/>
      <c r="D8" s="16"/>
      <c r="E8" s="16"/>
      <c r="F8" s="16"/>
      <c r="G8" s="16"/>
      <c r="H8" s="16"/>
      <c r="I8" s="16"/>
      <c r="J8" s="16"/>
      <c r="K8" s="16"/>
      <c r="M8" s="173" t="s">
        <v>175</v>
      </c>
      <c r="N8" s="173"/>
      <c r="O8" s="16"/>
      <c r="P8" s="16"/>
      <c r="Q8" s="16"/>
      <c r="R8" s="16"/>
    </row>
    <row r="9" spans="1:18" s="15" customFormat="1" ht="23.25" customHeight="1">
      <c r="A9" s="14"/>
      <c r="B9" s="16"/>
      <c r="C9" s="16"/>
      <c r="D9" s="16"/>
      <c r="E9" s="16"/>
      <c r="F9" s="16"/>
      <c r="G9" s="16"/>
      <c r="H9" s="16"/>
      <c r="I9" s="16"/>
      <c r="J9" s="16"/>
      <c r="K9" s="16"/>
      <c r="M9" s="19" t="s">
        <v>86</v>
      </c>
      <c r="N9" s="19"/>
      <c r="O9" s="16"/>
      <c r="P9" s="16"/>
      <c r="Q9" s="16"/>
      <c r="R9" s="16"/>
    </row>
    <row r="10" spans="1:18" s="15" customFormat="1" ht="23.25" customHeight="1">
      <c r="A10" s="14"/>
      <c r="B10" s="16"/>
      <c r="C10" s="16"/>
      <c r="D10" s="16"/>
      <c r="E10" s="16"/>
      <c r="F10" s="16"/>
      <c r="G10" s="16"/>
      <c r="H10" s="16"/>
      <c r="I10" s="16"/>
      <c r="J10" s="16"/>
      <c r="K10" s="16"/>
      <c r="M10" s="17" t="s">
        <v>87</v>
      </c>
      <c r="N10" s="31"/>
      <c r="O10" s="16"/>
      <c r="P10" s="16"/>
      <c r="Q10" s="16"/>
      <c r="R10" s="16"/>
    </row>
    <row r="11" spans="1:18" s="18" customFormat="1" ht="23.25" customHeight="1">
      <c r="B11" s="176"/>
      <c r="C11" s="176"/>
      <c r="I11" s="173" t="s">
        <v>81</v>
      </c>
      <c r="J11" s="173"/>
      <c r="K11" s="173"/>
      <c r="M11" s="18" t="s">
        <v>140</v>
      </c>
    </row>
    <row r="12" spans="1:18" s="18" customFormat="1" ht="23.25" customHeight="1">
      <c r="C12" s="18" t="s">
        <v>78</v>
      </c>
      <c r="E12" s="18" t="s">
        <v>88</v>
      </c>
      <c r="G12" s="18" t="s">
        <v>109</v>
      </c>
      <c r="I12" s="20" t="s">
        <v>212</v>
      </c>
      <c r="J12" s="32"/>
      <c r="M12" s="18" t="s">
        <v>133</v>
      </c>
      <c r="O12" s="18" t="s">
        <v>75</v>
      </c>
    </row>
    <row r="13" spans="1:18" s="18" customFormat="1" ht="23.25" customHeight="1">
      <c r="C13" s="18" t="s">
        <v>189</v>
      </c>
      <c r="E13" s="18" t="s">
        <v>110</v>
      </c>
      <c r="G13" s="18" t="s">
        <v>91</v>
      </c>
      <c r="I13" s="18" t="s">
        <v>211</v>
      </c>
      <c r="M13" s="18" t="s">
        <v>141</v>
      </c>
      <c r="O13" s="18" t="s">
        <v>74</v>
      </c>
    </row>
    <row r="14" spans="1:18" s="18" customFormat="1" ht="23.25" customHeight="1">
      <c r="C14" s="17" t="s">
        <v>73</v>
      </c>
      <c r="E14" s="17" t="s">
        <v>111</v>
      </c>
      <c r="G14" s="21" t="s">
        <v>92</v>
      </c>
      <c r="I14" s="17" t="s">
        <v>72</v>
      </c>
      <c r="K14" s="17" t="s">
        <v>71</v>
      </c>
      <c r="M14" s="17" t="s">
        <v>142</v>
      </c>
      <c r="O14" s="17" t="s">
        <v>70</v>
      </c>
    </row>
    <row r="15" spans="1:18" s="16" customFormat="1" ht="23.25" customHeight="1">
      <c r="A15" s="10" t="s">
        <v>195</v>
      </c>
      <c r="B15" s="18"/>
      <c r="C15" s="22">
        <v>2153210</v>
      </c>
      <c r="D15" s="22"/>
      <c r="E15" s="22">
        <v>90204</v>
      </c>
      <c r="F15" s="22"/>
      <c r="G15" s="22">
        <v>29803</v>
      </c>
      <c r="H15" s="22"/>
      <c r="I15" s="22">
        <v>231204</v>
      </c>
      <c r="J15" s="22"/>
      <c r="K15" s="22">
        <v>3874778</v>
      </c>
      <c r="L15" s="22"/>
      <c r="M15" s="33">
        <v>-90552</v>
      </c>
      <c r="N15" s="22"/>
      <c r="O15" s="22">
        <v>6288647</v>
      </c>
    </row>
    <row r="16" spans="1:18" s="16" customFormat="1" ht="23.25" customHeight="1">
      <c r="A16" s="8" t="s">
        <v>50</v>
      </c>
      <c r="B16" s="18"/>
      <c r="C16" s="22">
        <v>0</v>
      </c>
      <c r="D16" s="33"/>
      <c r="E16" s="22">
        <v>0</v>
      </c>
      <c r="F16" s="33"/>
      <c r="G16" s="22">
        <v>0</v>
      </c>
      <c r="H16" s="33"/>
      <c r="I16" s="22">
        <v>0</v>
      </c>
      <c r="J16" s="33"/>
      <c r="K16" s="22">
        <v>264637</v>
      </c>
      <c r="L16" s="33"/>
      <c r="M16" s="22">
        <v>0</v>
      </c>
      <c r="N16" s="33"/>
      <c r="O16" s="22">
        <f>SUM(C16:M16)</f>
        <v>264637</v>
      </c>
    </row>
    <row r="17" spans="1:15" s="16" customFormat="1" ht="23.25" customHeight="1">
      <c r="A17" s="8" t="s">
        <v>55</v>
      </c>
      <c r="B17" s="18"/>
      <c r="C17" s="23">
        <v>0</v>
      </c>
      <c r="D17" s="33"/>
      <c r="E17" s="23">
        <v>0</v>
      </c>
      <c r="F17" s="33"/>
      <c r="G17" s="23">
        <v>0</v>
      </c>
      <c r="H17" s="33"/>
      <c r="I17" s="23">
        <v>0</v>
      </c>
      <c r="J17" s="33"/>
      <c r="K17" s="23">
        <v>0</v>
      </c>
      <c r="L17" s="33"/>
      <c r="M17" s="23">
        <v>-6032</v>
      </c>
      <c r="N17" s="33"/>
      <c r="O17" s="23">
        <f t="shared" ref="O17" si="0">SUM(C17:M17)</f>
        <v>-6032</v>
      </c>
    </row>
    <row r="18" spans="1:15" s="16" customFormat="1" ht="23.25" customHeight="1">
      <c r="A18" s="8" t="s">
        <v>182</v>
      </c>
      <c r="B18" s="18"/>
      <c r="C18" s="22">
        <f>SUM(C16:C17)</f>
        <v>0</v>
      </c>
      <c r="D18" s="22">
        <f>SUM(D15:D17)</f>
        <v>0</v>
      </c>
      <c r="E18" s="22">
        <f>SUM(E16:E17)</f>
        <v>0</v>
      </c>
      <c r="F18" s="33"/>
      <c r="G18" s="22">
        <f>SUM(G16:G17)</f>
        <v>0</v>
      </c>
      <c r="H18" s="33"/>
      <c r="I18" s="22">
        <f>SUM(I16:I17)</f>
        <v>0</v>
      </c>
      <c r="J18" s="33"/>
      <c r="K18" s="22">
        <f>SUM(K16:K17)</f>
        <v>264637</v>
      </c>
      <c r="L18" s="33"/>
      <c r="M18" s="22">
        <f>SUM(M16:M17)</f>
        <v>-6032</v>
      </c>
      <c r="N18" s="33"/>
      <c r="O18" s="22">
        <f>SUM(O16:O17)</f>
        <v>258605</v>
      </c>
    </row>
    <row r="19" spans="1:15" s="16" customFormat="1" ht="23.25" customHeight="1">
      <c r="A19" s="24" t="s">
        <v>245</v>
      </c>
      <c r="B19" s="18"/>
      <c r="C19" s="22"/>
      <c r="D19" s="33"/>
      <c r="E19" s="22"/>
      <c r="F19" s="33"/>
      <c r="G19" s="22"/>
      <c r="H19" s="33"/>
      <c r="I19" s="22"/>
      <c r="J19" s="33"/>
      <c r="K19" s="22"/>
      <c r="L19" s="33"/>
      <c r="M19" s="22"/>
      <c r="N19" s="33"/>
      <c r="O19" s="22"/>
    </row>
    <row r="20" spans="1:15" s="16" customFormat="1" ht="23.25" customHeight="1">
      <c r="A20" s="24" t="s">
        <v>228</v>
      </c>
      <c r="B20" s="18"/>
      <c r="C20" s="22"/>
      <c r="D20" s="33"/>
      <c r="E20" s="22"/>
      <c r="F20" s="33"/>
      <c r="G20" s="22"/>
      <c r="H20" s="33"/>
      <c r="I20" s="22"/>
      <c r="J20" s="33"/>
      <c r="K20" s="22"/>
      <c r="L20" s="33"/>
      <c r="M20" s="22"/>
      <c r="N20" s="33"/>
      <c r="O20" s="22"/>
    </row>
    <row r="21" spans="1:15" s="16" customFormat="1" ht="23.25" customHeight="1">
      <c r="A21" s="24" t="s">
        <v>247</v>
      </c>
      <c r="B21" s="18"/>
      <c r="C21" s="22">
        <v>0</v>
      </c>
      <c r="D21" s="33"/>
      <c r="E21" s="22">
        <v>0</v>
      </c>
      <c r="F21" s="33"/>
      <c r="G21" s="22">
        <v>0</v>
      </c>
      <c r="H21" s="33"/>
      <c r="I21" s="22">
        <v>0</v>
      </c>
      <c r="J21" s="33"/>
      <c r="K21" s="22">
        <v>-94437</v>
      </c>
      <c r="L21" s="33"/>
      <c r="M21" s="22">
        <v>94437</v>
      </c>
      <c r="O21" s="22">
        <f>SUM(C21:M21)</f>
        <v>0</v>
      </c>
    </row>
    <row r="22" spans="1:15" ht="23.25" customHeight="1" thickBot="1">
      <c r="A22" s="10" t="s">
        <v>196</v>
      </c>
      <c r="B22" s="18"/>
      <c r="C22" s="25">
        <f>SUM(C15,C18:C21)</f>
        <v>2153210</v>
      </c>
      <c r="D22" s="22"/>
      <c r="E22" s="25">
        <f>SUM(E15,E18:E21)</f>
        <v>90204</v>
      </c>
      <c r="F22" s="22"/>
      <c r="G22" s="25">
        <f>SUM(G15,G18:G21)</f>
        <v>29803</v>
      </c>
      <c r="H22" s="22"/>
      <c r="I22" s="25">
        <f>SUM(I15,I18:I21)</f>
        <v>231204</v>
      </c>
      <c r="J22" s="22"/>
      <c r="K22" s="25">
        <f>SUM(K15,K18:K21)</f>
        <v>4044978</v>
      </c>
      <c r="L22" s="22"/>
      <c r="M22" s="25">
        <f>SUM(M15,M18:M21)</f>
        <v>-2147</v>
      </c>
      <c r="N22" s="16"/>
      <c r="O22" s="25">
        <f>SUM(C22:M22)</f>
        <v>6547252</v>
      </c>
    </row>
    <row r="23" spans="1:15" s="16" customFormat="1" ht="23.25" customHeight="1" thickTop="1">
      <c r="A23" s="15"/>
      <c r="B23" s="18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33"/>
      <c r="N23" s="22"/>
      <c r="O23" s="22"/>
    </row>
    <row r="24" spans="1:15" s="16" customFormat="1" ht="23.25" customHeight="1">
      <c r="A24" s="10" t="s">
        <v>217</v>
      </c>
      <c r="B24" s="18"/>
      <c r="C24" s="22">
        <v>2153210</v>
      </c>
      <c r="D24" s="22"/>
      <c r="E24" s="22">
        <v>90204</v>
      </c>
      <c r="F24" s="22"/>
      <c r="G24" s="22">
        <v>29803</v>
      </c>
      <c r="H24" s="22"/>
      <c r="I24" s="22">
        <v>231204</v>
      </c>
      <c r="J24" s="22"/>
      <c r="K24" s="22">
        <v>4497018</v>
      </c>
      <c r="L24" s="22"/>
      <c r="M24" s="33">
        <v>298</v>
      </c>
      <c r="N24" s="22"/>
      <c r="O24" s="22">
        <v>7001737</v>
      </c>
    </row>
    <row r="25" spans="1:15" s="16" customFormat="1" ht="23.25" customHeight="1">
      <c r="A25" s="8" t="s">
        <v>50</v>
      </c>
      <c r="B25" s="18"/>
      <c r="C25" s="22">
        <v>0</v>
      </c>
      <c r="D25" s="33"/>
      <c r="E25" s="22">
        <v>0</v>
      </c>
      <c r="F25" s="33"/>
      <c r="G25" s="22">
        <v>0</v>
      </c>
      <c r="H25" s="33"/>
      <c r="I25" s="22">
        <v>0</v>
      </c>
      <c r="J25" s="33"/>
      <c r="K25" s="22">
        <f>SUM(PL!I24)</f>
        <v>114587</v>
      </c>
      <c r="L25" s="33"/>
      <c r="M25" s="22">
        <v>0</v>
      </c>
      <c r="N25" s="33"/>
      <c r="O25" s="22">
        <f>SUM(C25:M25)</f>
        <v>114587</v>
      </c>
    </row>
    <row r="26" spans="1:15" s="16" customFormat="1" ht="23.25" customHeight="1">
      <c r="A26" s="8" t="s">
        <v>55</v>
      </c>
      <c r="B26" s="18"/>
      <c r="C26" s="23">
        <v>0</v>
      </c>
      <c r="D26" s="33"/>
      <c r="E26" s="23">
        <v>0</v>
      </c>
      <c r="F26" s="33"/>
      <c r="G26" s="23">
        <v>0</v>
      </c>
      <c r="H26" s="33"/>
      <c r="I26" s="23">
        <v>0</v>
      </c>
      <c r="J26" s="33"/>
      <c r="K26" s="23">
        <v>0</v>
      </c>
      <c r="L26" s="33"/>
      <c r="M26" s="23">
        <f>PL!I55+PL!I68</f>
        <v>-522</v>
      </c>
      <c r="N26" s="33"/>
      <c r="O26" s="23">
        <f t="shared" ref="O26" si="1">SUM(C26:M26)</f>
        <v>-522</v>
      </c>
    </row>
    <row r="27" spans="1:15" s="16" customFormat="1" ht="23.25" customHeight="1">
      <c r="A27" s="8" t="s">
        <v>182</v>
      </c>
      <c r="B27" s="18"/>
      <c r="C27" s="22">
        <f>SUM(C25:C26)</f>
        <v>0</v>
      </c>
      <c r="D27" s="22">
        <f>SUM(D24:D26)</f>
        <v>0</v>
      </c>
      <c r="E27" s="22">
        <f>SUM(E25:E26)</f>
        <v>0</v>
      </c>
      <c r="F27" s="33"/>
      <c r="G27" s="22">
        <f>SUM(G25:G26)</f>
        <v>0</v>
      </c>
      <c r="H27" s="33"/>
      <c r="I27" s="22">
        <f>SUM(I25:I26)</f>
        <v>0</v>
      </c>
      <c r="J27" s="33"/>
      <c r="K27" s="22">
        <f>SUM(K25:K26)</f>
        <v>114587</v>
      </c>
      <c r="L27" s="33"/>
      <c r="M27" s="22">
        <f>SUM(M25:M26)</f>
        <v>-522</v>
      </c>
      <c r="N27" s="33"/>
      <c r="O27" s="22">
        <f>SUM(O25:O26)</f>
        <v>114065</v>
      </c>
    </row>
    <row r="28" spans="1:15" ht="23.25" customHeight="1" thickBot="1">
      <c r="A28" s="10" t="s">
        <v>218</v>
      </c>
      <c r="B28" s="18"/>
      <c r="C28" s="25">
        <f>SUM(C24,C27:C27)</f>
        <v>2153210</v>
      </c>
      <c r="D28" s="22"/>
      <c r="E28" s="25">
        <f>SUM(E24,E27:E27)</f>
        <v>90204</v>
      </c>
      <c r="F28" s="22"/>
      <c r="G28" s="25">
        <f>SUM(G24,G27:G27)</f>
        <v>29803</v>
      </c>
      <c r="H28" s="22"/>
      <c r="I28" s="25">
        <f>SUM(I24,I27:I27)</f>
        <v>231204</v>
      </c>
      <c r="J28" s="22"/>
      <c r="K28" s="25">
        <f>SUM(K24,K27:K27)</f>
        <v>4611605</v>
      </c>
      <c r="L28" s="22"/>
      <c r="M28" s="25">
        <f>SUM(M24,M27:M27)</f>
        <v>-224</v>
      </c>
      <c r="N28" s="16"/>
      <c r="O28" s="25">
        <f>SUM(C28:M28)</f>
        <v>7115802</v>
      </c>
    </row>
    <row r="29" spans="1:15" ht="23.25" customHeight="1" thickTop="1">
      <c r="C29" s="22">
        <f>C24-BS!J79</f>
        <v>0</v>
      </c>
      <c r="E29" s="22">
        <f>E24-BS!J80</f>
        <v>0</v>
      </c>
      <c r="G29" s="22">
        <f>G24-BS!J81</f>
        <v>0</v>
      </c>
      <c r="I29" s="22">
        <f>I24-BS!J83</f>
        <v>0</v>
      </c>
      <c r="K29" s="22">
        <f>K24-BS!J84</f>
        <v>0</v>
      </c>
      <c r="M29" s="26"/>
      <c r="N29" s="16"/>
      <c r="O29" s="22">
        <f>O24-BS!J88</f>
        <v>0</v>
      </c>
    </row>
    <row r="30" spans="1:15" ht="23.25" customHeight="1">
      <c r="C30" s="22">
        <f>C28-BS!H79</f>
        <v>0</v>
      </c>
      <c r="E30" s="22">
        <f>E28-BS!H80</f>
        <v>0</v>
      </c>
      <c r="G30" s="22">
        <f>G28-BS!H81</f>
        <v>0</v>
      </c>
      <c r="I30" s="22">
        <f>I28-BS!H83</f>
        <v>0</v>
      </c>
      <c r="K30" s="22">
        <f>K28-BS!H84</f>
        <v>0</v>
      </c>
      <c r="M30" s="26"/>
      <c r="O30" s="22">
        <f>O28-BS!H88</f>
        <v>0</v>
      </c>
    </row>
    <row r="31" spans="1:15" ht="23.25" customHeight="1">
      <c r="A31" s="11" t="s">
        <v>223</v>
      </c>
      <c r="C31" s="26"/>
      <c r="E31" s="26"/>
      <c r="G31" s="26"/>
      <c r="I31" s="26"/>
      <c r="K31" s="26"/>
      <c r="M31" s="26"/>
    </row>
    <row r="44" spans="6:15" ht="23.25" customHeight="1">
      <c r="F44" s="27"/>
      <c r="H44" s="27"/>
      <c r="J44" s="27"/>
      <c r="L44" s="27"/>
      <c r="N44" s="27"/>
      <c r="O44" s="27"/>
    </row>
    <row r="45" spans="6:15" ht="23.25" customHeight="1">
      <c r="F45" s="27"/>
      <c r="H45" s="27"/>
      <c r="J45" s="27"/>
      <c r="L45" s="27"/>
      <c r="N45" s="27"/>
      <c r="O45" s="27"/>
    </row>
    <row r="46" spans="6:15" ht="23.25" customHeight="1">
      <c r="F46" s="27"/>
      <c r="H46" s="27"/>
      <c r="J46" s="27"/>
      <c r="L46" s="27"/>
      <c r="N46" s="27"/>
      <c r="O46" s="27"/>
    </row>
    <row r="47" spans="6:15" ht="23.25" customHeight="1">
      <c r="F47" s="27"/>
      <c r="H47" s="27"/>
      <c r="J47" s="27"/>
      <c r="L47" s="27"/>
      <c r="N47" s="27"/>
      <c r="O47" s="27"/>
    </row>
    <row r="48" spans="6:15" ht="23.25" customHeight="1">
      <c r="F48" s="27"/>
      <c r="H48" s="27"/>
      <c r="J48" s="27"/>
      <c r="L48" s="27"/>
      <c r="N48" s="27"/>
      <c r="O48" s="27"/>
    </row>
    <row r="49" spans="6:15" ht="23.25" customHeight="1">
      <c r="F49" s="27"/>
      <c r="H49" s="27"/>
      <c r="J49" s="27"/>
      <c r="L49" s="27"/>
      <c r="N49" s="27"/>
      <c r="O49" s="27"/>
    </row>
    <row r="50" spans="6:15" ht="23.25" customHeight="1">
      <c r="F50" s="27"/>
      <c r="H50" s="27"/>
      <c r="J50" s="27"/>
      <c r="L50" s="27"/>
      <c r="N50" s="27"/>
      <c r="O50" s="27"/>
    </row>
    <row r="51" spans="6:15" ht="23.25" customHeight="1">
      <c r="F51" s="27"/>
      <c r="H51" s="27"/>
      <c r="J51" s="27"/>
      <c r="L51" s="27"/>
      <c r="N51" s="27"/>
      <c r="O51" s="27"/>
    </row>
    <row r="52" spans="6:15" ht="23.25" customHeight="1">
      <c r="F52" s="27"/>
      <c r="H52" s="27"/>
      <c r="J52" s="27"/>
      <c r="L52" s="27"/>
      <c r="N52" s="27"/>
      <c r="O52" s="27"/>
    </row>
    <row r="53" spans="6:15" ht="23.1" customHeight="1">
      <c r="F53" s="27"/>
      <c r="H53" s="27"/>
      <c r="J53" s="27"/>
      <c r="L53" s="27"/>
      <c r="N53" s="27"/>
      <c r="O53" s="27"/>
    </row>
    <row r="89" spans="1:1" ht="23.25" customHeight="1">
      <c r="A89" s="26" t="s">
        <v>39</v>
      </c>
    </row>
  </sheetData>
  <mergeCells count="4">
    <mergeCell ref="C6:O6"/>
    <mergeCell ref="M8:N8"/>
    <mergeCell ref="B11:C11"/>
    <mergeCell ref="I11:K11"/>
  </mergeCells>
  <pageMargins left="0.74803149606299213" right="0.27559055118110237" top="0.59055118110236227" bottom="0.43307086614173229" header="0.19685039370078741" footer="0.43307086614173229"/>
  <pageSetup paperSize="9" scale="68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F4739-0201-4733-9581-E1037A3577B2}">
  <dimension ref="A1:L95"/>
  <sheetViews>
    <sheetView showGridLines="0" tabSelected="1" view="pageBreakPreview" topLeftCell="A66" zoomScale="85" zoomScaleNormal="115" zoomScaleSheetLayoutView="85" workbookViewId="0">
      <selection activeCell="E86" sqref="E86:G86"/>
    </sheetView>
  </sheetViews>
  <sheetFormatPr defaultRowHeight="21" customHeight="1"/>
  <cols>
    <col min="1" max="1" width="42.28515625" style="36" customWidth="1"/>
    <col min="2" max="2" width="1.85546875" style="35" customWidth="1"/>
    <col min="3" max="3" width="9.7109375" style="36" customWidth="1"/>
    <col min="4" max="4" width="4.42578125" style="37" customWidth="1"/>
    <col min="5" max="5" width="14.7109375" style="37" customWidth="1"/>
    <col min="6" max="6" width="1.85546875" style="37" customWidth="1"/>
    <col min="7" max="7" width="14.7109375" style="36" customWidth="1"/>
    <col min="8" max="8" width="1.85546875" style="37" customWidth="1"/>
    <col min="9" max="9" width="14.7109375" style="36" customWidth="1"/>
    <col min="10" max="10" width="1.85546875" style="37" customWidth="1"/>
    <col min="11" max="11" width="14.7109375" style="36" customWidth="1"/>
    <col min="12" max="252" width="9.140625" style="36"/>
    <col min="253" max="253" width="41" style="36" customWidth="1"/>
    <col min="254" max="254" width="1.85546875" style="36" customWidth="1"/>
    <col min="255" max="255" width="5.85546875" style="36" customWidth="1"/>
    <col min="256" max="256" width="1.85546875" style="36" customWidth="1"/>
    <col min="257" max="257" width="14.85546875" style="36" customWidth="1"/>
    <col min="258" max="258" width="1.85546875" style="36" customWidth="1"/>
    <col min="259" max="259" width="14.85546875" style="36" customWidth="1"/>
    <col min="260" max="260" width="1.85546875" style="36" customWidth="1"/>
    <col min="261" max="261" width="14.85546875" style="36" customWidth="1"/>
    <col min="262" max="262" width="1.85546875" style="36" customWidth="1"/>
    <col min="263" max="263" width="14.85546875" style="36" customWidth="1"/>
    <col min="264" max="508" width="9.140625" style="36"/>
    <col min="509" max="509" width="41" style="36" customWidth="1"/>
    <col min="510" max="510" width="1.85546875" style="36" customWidth="1"/>
    <col min="511" max="511" width="5.85546875" style="36" customWidth="1"/>
    <col min="512" max="512" width="1.85546875" style="36" customWidth="1"/>
    <col min="513" max="513" width="14.85546875" style="36" customWidth="1"/>
    <col min="514" max="514" width="1.85546875" style="36" customWidth="1"/>
    <col min="515" max="515" width="14.85546875" style="36" customWidth="1"/>
    <col min="516" max="516" width="1.85546875" style="36" customWidth="1"/>
    <col min="517" max="517" width="14.85546875" style="36" customWidth="1"/>
    <col min="518" max="518" width="1.85546875" style="36" customWidth="1"/>
    <col min="519" max="519" width="14.85546875" style="36" customWidth="1"/>
    <col min="520" max="764" width="9.140625" style="36"/>
    <col min="765" max="765" width="41" style="36" customWidth="1"/>
    <col min="766" max="766" width="1.85546875" style="36" customWidth="1"/>
    <col min="767" max="767" width="5.85546875" style="36" customWidth="1"/>
    <col min="768" max="768" width="1.85546875" style="36" customWidth="1"/>
    <col min="769" max="769" width="14.85546875" style="36" customWidth="1"/>
    <col min="770" max="770" width="1.85546875" style="36" customWidth="1"/>
    <col min="771" max="771" width="14.85546875" style="36" customWidth="1"/>
    <col min="772" max="772" width="1.85546875" style="36" customWidth="1"/>
    <col min="773" max="773" width="14.85546875" style="36" customWidth="1"/>
    <col min="774" max="774" width="1.85546875" style="36" customWidth="1"/>
    <col min="775" max="775" width="14.85546875" style="36" customWidth="1"/>
    <col min="776" max="1020" width="9.140625" style="36"/>
    <col min="1021" max="1021" width="41" style="36" customWidth="1"/>
    <col min="1022" max="1022" width="1.85546875" style="36" customWidth="1"/>
    <col min="1023" max="1023" width="5.85546875" style="36" customWidth="1"/>
    <col min="1024" max="1024" width="1.85546875" style="36" customWidth="1"/>
    <col min="1025" max="1025" width="14.85546875" style="36" customWidth="1"/>
    <col min="1026" max="1026" width="1.85546875" style="36" customWidth="1"/>
    <col min="1027" max="1027" width="14.85546875" style="36" customWidth="1"/>
    <col min="1028" max="1028" width="1.85546875" style="36" customWidth="1"/>
    <col min="1029" max="1029" width="14.85546875" style="36" customWidth="1"/>
    <col min="1030" max="1030" width="1.85546875" style="36" customWidth="1"/>
    <col min="1031" max="1031" width="14.85546875" style="36" customWidth="1"/>
    <col min="1032" max="1276" width="9.140625" style="36"/>
    <col min="1277" max="1277" width="41" style="36" customWidth="1"/>
    <col min="1278" max="1278" width="1.85546875" style="36" customWidth="1"/>
    <col min="1279" max="1279" width="5.85546875" style="36" customWidth="1"/>
    <col min="1280" max="1280" width="1.85546875" style="36" customWidth="1"/>
    <col min="1281" max="1281" width="14.85546875" style="36" customWidth="1"/>
    <col min="1282" max="1282" width="1.85546875" style="36" customWidth="1"/>
    <col min="1283" max="1283" width="14.85546875" style="36" customWidth="1"/>
    <col min="1284" max="1284" width="1.85546875" style="36" customWidth="1"/>
    <col min="1285" max="1285" width="14.85546875" style="36" customWidth="1"/>
    <col min="1286" max="1286" width="1.85546875" style="36" customWidth="1"/>
    <col min="1287" max="1287" width="14.85546875" style="36" customWidth="1"/>
    <col min="1288" max="1532" width="9.140625" style="36"/>
    <col min="1533" max="1533" width="41" style="36" customWidth="1"/>
    <col min="1534" max="1534" width="1.85546875" style="36" customWidth="1"/>
    <col min="1535" max="1535" width="5.85546875" style="36" customWidth="1"/>
    <col min="1536" max="1536" width="1.85546875" style="36" customWidth="1"/>
    <col min="1537" max="1537" width="14.85546875" style="36" customWidth="1"/>
    <col min="1538" max="1538" width="1.85546875" style="36" customWidth="1"/>
    <col min="1539" max="1539" width="14.85546875" style="36" customWidth="1"/>
    <col min="1540" max="1540" width="1.85546875" style="36" customWidth="1"/>
    <col min="1541" max="1541" width="14.85546875" style="36" customWidth="1"/>
    <col min="1542" max="1542" width="1.85546875" style="36" customWidth="1"/>
    <col min="1543" max="1543" width="14.85546875" style="36" customWidth="1"/>
    <col min="1544" max="1788" width="9.140625" style="36"/>
    <col min="1789" max="1789" width="41" style="36" customWidth="1"/>
    <col min="1790" max="1790" width="1.85546875" style="36" customWidth="1"/>
    <col min="1791" max="1791" width="5.85546875" style="36" customWidth="1"/>
    <col min="1792" max="1792" width="1.85546875" style="36" customWidth="1"/>
    <col min="1793" max="1793" width="14.85546875" style="36" customWidth="1"/>
    <col min="1794" max="1794" width="1.85546875" style="36" customWidth="1"/>
    <col min="1795" max="1795" width="14.85546875" style="36" customWidth="1"/>
    <col min="1796" max="1796" width="1.85546875" style="36" customWidth="1"/>
    <col min="1797" max="1797" width="14.85546875" style="36" customWidth="1"/>
    <col min="1798" max="1798" width="1.85546875" style="36" customWidth="1"/>
    <col min="1799" max="1799" width="14.85546875" style="36" customWidth="1"/>
    <col min="1800" max="2044" width="9.140625" style="36"/>
    <col min="2045" max="2045" width="41" style="36" customWidth="1"/>
    <col min="2046" max="2046" width="1.85546875" style="36" customWidth="1"/>
    <col min="2047" max="2047" width="5.85546875" style="36" customWidth="1"/>
    <col min="2048" max="2048" width="1.85546875" style="36" customWidth="1"/>
    <col min="2049" max="2049" width="14.85546875" style="36" customWidth="1"/>
    <col min="2050" max="2050" width="1.85546875" style="36" customWidth="1"/>
    <col min="2051" max="2051" width="14.85546875" style="36" customWidth="1"/>
    <col min="2052" max="2052" width="1.85546875" style="36" customWidth="1"/>
    <col min="2053" max="2053" width="14.85546875" style="36" customWidth="1"/>
    <col min="2054" max="2054" width="1.85546875" style="36" customWidth="1"/>
    <col min="2055" max="2055" width="14.85546875" style="36" customWidth="1"/>
    <col min="2056" max="2300" width="9.140625" style="36"/>
    <col min="2301" max="2301" width="41" style="36" customWidth="1"/>
    <col min="2302" max="2302" width="1.85546875" style="36" customWidth="1"/>
    <col min="2303" max="2303" width="5.85546875" style="36" customWidth="1"/>
    <col min="2304" max="2304" width="1.85546875" style="36" customWidth="1"/>
    <col min="2305" max="2305" width="14.85546875" style="36" customWidth="1"/>
    <col min="2306" max="2306" width="1.85546875" style="36" customWidth="1"/>
    <col min="2307" max="2307" width="14.85546875" style="36" customWidth="1"/>
    <col min="2308" max="2308" width="1.85546875" style="36" customWidth="1"/>
    <col min="2309" max="2309" width="14.85546875" style="36" customWidth="1"/>
    <col min="2310" max="2310" width="1.85546875" style="36" customWidth="1"/>
    <col min="2311" max="2311" width="14.85546875" style="36" customWidth="1"/>
    <col min="2312" max="2556" width="9.140625" style="36"/>
    <col min="2557" max="2557" width="41" style="36" customWidth="1"/>
    <col min="2558" max="2558" width="1.85546875" style="36" customWidth="1"/>
    <col min="2559" max="2559" width="5.85546875" style="36" customWidth="1"/>
    <col min="2560" max="2560" width="1.85546875" style="36" customWidth="1"/>
    <col min="2561" max="2561" width="14.85546875" style="36" customWidth="1"/>
    <col min="2562" max="2562" width="1.85546875" style="36" customWidth="1"/>
    <col min="2563" max="2563" width="14.85546875" style="36" customWidth="1"/>
    <col min="2564" max="2564" width="1.85546875" style="36" customWidth="1"/>
    <col min="2565" max="2565" width="14.85546875" style="36" customWidth="1"/>
    <col min="2566" max="2566" width="1.85546875" style="36" customWidth="1"/>
    <col min="2567" max="2567" width="14.85546875" style="36" customWidth="1"/>
    <col min="2568" max="2812" width="9.140625" style="36"/>
    <col min="2813" max="2813" width="41" style="36" customWidth="1"/>
    <col min="2814" max="2814" width="1.85546875" style="36" customWidth="1"/>
    <col min="2815" max="2815" width="5.85546875" style="36" customWidth="1"/>
    <col min="2816" max="2816" width="1.85546875" style="36" customWidth="1"/>
    <col min="2817" max="2817" width="14.85546875" style="36" customWidth="1"/>
    <col min="2818" max="2818" width="1.85546875" style="36" customWidth="1"/>
    <col min="2819" max="2819" width="14.85546875" style="36" customWidth="1"/>
    <col min="2820" max="2820" width="1.85546875" style="36" customWidth="1"/>
    <col min="2821" max="2821" width="14.85546875" style="36" customWidth="1"/>
    <col min="2822" max="2822" width="1.85546875" style="36" customWidth="1"/>
    <col min="2823" max="2823" width="14.85546875" style="36" customWidth="1"/>
    <col min="2824" max="3068" width="9.140625" style="36"/>
    <col min="3069" max="3069" width="41" style="36" customWidth="1"/>
    <col min="3070" max="3070" width="1.85546875" style="36" customWidth="1"/>
    <col min="3071" max="3071" width="5.85546875" style="36" customWidth="1"/>
    <col min="3072" max="3072" width="1.85546875" style="36" customWidth="1"/>
    <col min="3073" max="3073" width="14.85546875" style="36" customWidth="1"/>
    <col min="3074" max="3074" width="1.85546875" style="36" customWidth="1"/>
    <col min="3075" max="3075" width="14.85546875" style="36" customWidth="1"/>
    <col min="3076" max="3076" width="1.85546875" style="36" customWidth="1"/>
    <col min="3077" max="3077" width="14.85546875" style="36" customWidth="1"/>
    <col min="3078" max="3078" width="1.85546875" style="36" customWidth="1"/>
    <col min="3079" max="3079" width="14.85546875" style="36" customWidth="1"/>
    <col min="3080" max="3324" width="9.140625" style="36"/>
    <col min="3325" max="3325" width="41" style="36" customWidth="1"/>
    <col min="3326" max="3326" width="1.85546875" style="36" customWidth="1"/>
    <col min="3327" max="3327" width="5.85546875" style="36" customWidth="1"/>
    <col min="3328" max="3328" width="1.85546875" style="36" customWidth="1"/>
    <col min="3329" max="3329" width="14.85546875" style="36" customWidth="1"/>
    <col min="3330" max="3330" width="1.85546875" style="36" customWidth="1"/>
    <col min="3331" max="3331" width="14.85546875" style="36" customWidth="1"/>
    <col min="3332" max="3332" width="1.85546875" style="36" customWidth="1"/>
    <col min="3333" max="3333" width="14.85546875" style="36" customWidth="1"/>
    <col min="3334" max="3334" width="1.85546875" style="36" customWidth="1"/>
    <col min="3335" max="3335" width="14.85546875" style="36" customWidth="1"/>
    <col min="3336" max="3580" width="9.140625" style="36"/>
    <col min="3581" max="3581" width="41" style="36" customWidth="1"/>
    <col min="3582" max="3582" width="1.85546875" style="36" customWidth="1"/>
    <col min="3583" max="3583" width="5.85546875" style="36" customWidth="1"/>
    <col min="3584" max="3584" width="1.85546875" style="36" customWidth="1"/>
    <col min="3585" max="3585" width="14.85546875" style="36" customWidth="1"/>
    <col min="3586" max="3586" width="1.85546875" style="36" customWidth="1"/>
    <col min="3587" max="3587" width="14.85546875" style="36" customWidth="1"/>
    <col min="3588" max="3588" width="1.85546875" style="36" customWidth="1"/>
    <col min="3589" max="3589" width="14.85546875" style="36" customWidth="1"/>
    <col min="3590" max="3590" width="1.85546875" style="36" customWidth="1"/>
    <col min="3591" max="3591" width="14.85546875" style="36" customWidth="1"/>
    <col min="3592" max="3836" width="9.140625" style="36"/>
    <col min="3837" max="3837" width="41" style="36" customWidth="1"/>
    <col min="3838" max="3838" width="1.85546875" style="36" customWidth="1"/>
    <col min="3839" max="3839" width="5.85546875" style="36" customWidth="1"/>
    <col min="3840" max="3840" width="1.85546875" style="36" customWidth="1"/>
    <col min="3841" max="3841" width="14.85546875" style="36" customWidth="1"/>
    <col min="3842" max="3842" width="1.85546875" style="36" customWidth="1"/>
    <col min="3843" max="3843" width="14.85546875" style="36" customWidth="1"/>
    <col min="3844" max="3844" width="1.85546875" style="36" customWidth="1"/>
    <col min="3845" max="3845" width="14.85546875" style="36" customWidth="1"/>
    <col min="3846" max="3846" width="1.85546875" style="36" customWidth="1"/>
    <col min="3847" max="3847" width="14.85546875" style="36" customWidth="1"/>
    <col min="3848" max="4092" width="9.140625" style="36"/>
    <col min="4093" max="4093" width="41" style="36" customWidth="1"/>
    <col min="4094" max="4094" width="1.85546875" style="36" customWidth="1"/>
    <col min="4095" max="4095" width="5.85546875" style="36" customWidth="1"/>
    <col min="4096" max="4096" width="1.85546875" style="36" customWidth="1"/>
    <col min="4097" max="4097" width="14.85546875" style="36" customWidth="1"/>
    <col min="4098" max="4098" width="1.85546875" style="36" customWidth="1"/>
    <col min="4099" max="4099" width="14.85546875" style="36" customWidth="1"/>
    <col min="4100" max="4100" width="1.85546875" style="36" customWidth="1"/>
    <col min="4101" max="4101" width="14.85546875" style="36" customWidth="1"/>
    <col min="4102" max="4102" width="1.85546875" style="36" customWidth="1"/>
    <col min="4103" max="4103" width="14.85546875" style="36" customWidth="1"/>
    <col min="4104" max="4348" width="9.140625" style="36"/>
    <col min="4349" max="4349" width="41" style="36" customWidth="1"/>
    <col min="4350" max="4350" width="1.85546875" style="36" customWidth="1"/>
    <col min="4351" max="4351" width="5.85546875" style="36" customWidth="1"/>
    <col min="4352" max="4352" width="1.85546875" style="36" customWidth="1"/>
    <col min="4353" max="4353" width="14.85546875" style="36" customWidth="1"/>
    <col min="4354" max="4354" width="1.85546875" style="36" customWidth="1"/>
    <col min="4355" max="4355" width="14.85546875" style="36" customWidth="1"/>
    <col min="4356" max="4356" width="1.85546875" style="36" customWidth="1"/>
    <col min="4357" max="4357" width="14.85546875" style="36" customWidth="1"/>
    <col min="4358" max="4358" width="1.85546875" style="36" customWidth="1"/>
    <col min="4359" max="4359" width="14.85546875" style="36" customWidth="1"/>
    <col min="4360" max="4604" width="9.140625" style="36"/>
    <col min="4605" max="4605" width="41" style="36" customWidth="1"/>
    <col min="4606" max="4606" width="1.85546875" style="36" customWidth="1"/>
    <col min="4607" max="4607" width="5.85546875" style="36" customWidth="1"/>
    <col min="4608" max="4608" width="1.85546875" style="36" customWidth="1"/>
    <col min="4609" max="4609" width="14.85546875" style="36" customWidth="1"/>
    <col min="4610" max="4610" width="1.85546875" style="36" customWidth="1"/>
    <col min="4611" max="4611" width="14.85546875" style="36" customWidth="1"/>
    <col min="4612" max="4612" width="1.85546875" style="36" customWidth="1"/>
    <col min="4613" max="4613" width="14.85546875" style="36" customWidth="1"/>
    <col min="4614" max="4614" width="1.85546875" style="36" customWidth="1"/>
    <col min="4615" max="4615" width="14.85546875" style="36" customWidth="1"/>
    <col min="4616" max="4860" width="9.140625" style="36"/>
    <col min="4861" max="4861" width="41" style="36" customWidth="1"/>
    <col min="4862" max="4862" width="1.85546875" style="36" customWidth="1"/>
    <col min="4863" max="4863" width="5.85546875" style="36" customWidth="1"/>
    <col min="4864" max="4864" width="1.85546875" style="36" customWidth="1"/>
    <col min="4865" max="4865" width="14.85546875" style="36" customWidth="1"/>
    <col min="4866" max="4866" width="1.85546875" style="36" customWidth="1"/>
    <col min="4867" max="4867" width="14.85546875" style="36" customWidth="1"/>
    <col min="4868" max="4868" width="1.85546875" style="36" customWidth="1"/>
    <col min="4869" max="4869" width="14.85546875" style="36" customWidth="1"/>
    <col min="4870" max="4870" width="1.85546875" style="36" customWidth="1"/>
    <col min="4871" max="4871" width="14.85546875" style="36" customWidth="1"/>
    <col min="4872" max="5116" width="9.140625" style="36"/>
    <col min="5117" max="5117" width="41" style="36" customWidth="1"/>
    <col min="5118" max="5118" width="1.85546875" style="36" customWidth="1"/>
    <col min="5119" max="5119" width="5.85546875" style="36" customWidth="1"/>
    <col min="5120" max="5120" width="1.85546875" style="36" customWidth="1"/>
    <col min="5121" max="5121" width="14.85546875" style="36" customWidth="1"/>
    <col min="5122" max="5122" width="1.85546875" style="36" customWidth="1"/>
    <col min="5123" max="5123" width="14.85546875" style="36" customWidth="1"/>
    <col min="5124" max="5124" width="1.85546875" style="36" customWidth="1"/>
    <col min="5125" max="5125" width="14.85546875" style="36" customWidth="1"/>
    <col min="5126" max="5126" width="1.85546875" style="36" customWidth="1"/>
    <col min="5127" max="5127" width="14.85546875" style="36" customWidth="1"/>
    <col min="5128" max="5372" width="9.140625" style="36"/>
    <col min="5373" max="5373" width="41" style="36" customWidth="1"/>
    <col min="5374" max="5374" width="1.85546875" style="36" customWidth="1"/>
    <col min="5375" max="5375" width="5.85546875" style="36" customWidth="1"/>
    <col min="5376" max="5376" width="1.85546875" style="36" customWidth="1"/>
    <col min="5377" max="5377" width="14.85546875" style="36" customWidth="1"/>
    <col min="5378" max="5378" width="1.85546875" style="36" customWidth="1"/>
    <col min="5379" max="5379" width="14.85546875" style="36" customWidth="1"/>
    <col min="5380" max="5380" width="1.85546875" style="36" customWidth="1"/>
    <col min="5381" max="5381" width="14.85546875" style="36" customWidth="1"/>
    <col min="5382" max="5382" width="1.85546875" style="36" customWidth="1"/>
    <col min="5383" max="5383" width="14.85546875" style="36" customWidth="1"/>
    <col min="5384" max="5628" width="9.140625" style="36"/>
    <col min="5629" max="5629" width="41" style="36" customWidth="1"/>
    <col min="5630" max="5630" width="1.85546875" style="36" customWidth="1"/>
    <col min="5631" max="5631" width="5.85546875" style="36" customWidth="1"/>
    <col min="5632" max="5632" width="1.85546875" style="36" customWidth="1"/>
    <col min="5633" max="5633" width="14.85546875" style="36" customWidth="1"/>
    <col min="5634" max="5634" width="1.85546875" style="36" customWidth="1"/>
    <col min="5635" max="5635" width="14.85546875" style="36" customWidth="1"/>
    <col min="5636" max="5636" width="1.85546875" style="36" customWidth="1"/>
    <col min="5637" max="5637" width="14.85546875" style="36" customWidth="1"/>
    <col min="5638" max="5638" width="1.85546875" style="36" customWidth="1"/>
    <col min="5639" max="5639" width="14.85546875" style="36" customWidth="1"/>
    <col min="5640" max="5884" width="9.140625" style="36"/>
    <col min="5885" max="5885" width="41" style="36" customWidth="1"/>
    <col min="5886" max="5886" width="1.85546875" style="36" customWidth="1"/>
    <col min="5887" max="5887" width="5.85546875" style="36" customWidth="1"/>
    <col min="5888" max="5888" width="1.85546875" style="36" customWidth="1"/>
    <col min="5889" max="5889" width="14.85546875" style="36" customWidth="1"/>
    <col min="5890" max="5890" width="1.85546875" style="36" customWidth="1"/>
    <col min="5891" max="5891" width="14.85546875" style="36" customWidth="1"/>
    <col min="5892" max="5892" width="1.85546875" style="36" customWidth="1"/>
    <col min="5893" max="5893" width="14.85546875" style="36" customWidth="1"/>
    <col min="5894" max="5894" width="1.85546875" style="36" customWidth="1"/>
    <col min="5895" max="5895" width="14.85546875" style="36" customWidth="1"/>
    <col min="5896" max="6140" width="9.140625" style="36"/>
    <col min="6141" max="6141" width="41" style="36" customWidth="1"/>
    <col min="6142" max="6142" width="1.85546875" style="36" customWidth="1"/>
    <col min="6143" max="6143" width="5.85546875" style="36" customWidth="1"/>
    <col min="6144" max="6144" width="1.85546875" style="36" customWidth="1"/>
    <col min="6145" max="6145" width="14.85546875" style="36" customWidth="1"/>
    <col min="6146" max="6146" width="1.85546875" style="36" customWidth="1"/>
    <col min="6147" max="6147" width="14.85546875" style="36" customWidth="1"/>
    <col min="6148" max="6148" width="1.85546875" style="36" customWidth="1"/>
    <col min="6149" max="6149" width="14.85546875" style="36" customWidth="1"/>
    <col min="6150" max="6150" width="1.85546875" style="36" customWidth="1"/>
    <col min="6151" max="6151" width="14.85546875" style="36" customWidth="1"/>
    <col min="6152" max="6396" width="9.140625" style="36"/>
    <col min="6397" max="6397" width="41" style="36" customWidth="1"/>
    <col min="6398" max="6398" width="1.85546875" style="36" customWidth="1"/>
    <col min="6399" max="6399" width="5.85546875" style="36" customWidth="1"/>
    <col min="6400" max="6400" width="1.85546875" style="36" customWidth="1"/>
    <col min="6401" max="6401" width="14.85546875" style="36" customWidth="1"/>
    <col min="6402" max="6402" width="1.85546875" style="36" customWidth="1"/>
    <col min="6403" max="6403" width="14.85546875" style="36" customWidth="1"/>
    <col min="6404" max="6404" width="1.85546875" style="36" customWidth="1"/>
    <col min="6405" max="6405" width="14.85546875" style="36" customWidth="1"/>
    <col min="6406" max="6406" width="1.85546875" style="36" customWidth="1"/>
    <col min="6407" max="6407" width="14.85546875" style="36" customWidth="1"/>
    <col min="6408" max="6652" width="9.140625" style="36"/>
    <col min="6653" max="6653" width="41" style="36" customWidth="1"/>
    <col min="6654" max="6654" width="1.85546875" style="36" customWidth="1"/>
    <col min="6655" max="6655" width="5.85546875" style="36" customWidth="1"/>
    <col min="6656" max="6656" width="1.85546875" style="36" customWidth="1"/>
    <col min="6657" max="6657" width="14.85546875" style="36" customWidth="1"/>
    <col min="6658" max="6658" width="1.85546875" style="36" customWidth="1"/>
    <col min="6659" max="6659" width="14.85546875" style="36" customWidth="1"/>
    <col min="6660" max="6660" width="1.85546875" style="36" customWidth="1"/>
    <col min="6661" max="6661" width="14.85546875" style="36" customWidth="1"/>
    <col min="6662" max="6662" width="1.85546875" style="36" customWidth="1"/>
    <col min="6663" max="6663" width="14.85546875" style="36" customWidth="1"/>
    <col min="6664" max="6908" width="9.140625" style="36"/>
    <col min="6909" max="6909" width="41" style="36" customWidth="1"/>
    <col min="6910" max="6910" width="1.85546875" style="36" customWidth="1"/>
    <col min="6911" max="6911" width="5.85546875" style="36" customWidth="1"/>
    <col min="6912" max="6912" width="1.85546875" style="36" customWidth="1"/>
    <col min="6913" max="6913" width="14.85546875" style="36" customWidth="1"/>
    <col min="6914" max="6914" width="1.85546875" style="36" customWidth="1"/>
    <col min="6915" max="6915" width="14.85546875" style="36" customWidth="1"/>
    <col min="6916" max="6916" width="1.85546875" style="36" customWidth="1"/>
    <col min="6917" max="6917" width="14.85546875" style="36" customWidth="1"/>
    <col min="6918" max="6918" width="1.85546875" style="36" customWidth="1"/>
    <col min="6919" max="6919" width="14.85546875" style="36" customWidth="1"/>
    <col min="6920" max="7164" width="9.140625" style="36"/>
    <col min="7165" max="7165" width="41" style="36" customWidth="1"/>
    <col min="7166" max="7166" width="1.85546875" style="36" customWidth="1"/>
    <col min="7167" max="7167" width="5.85546875" style="36" customWidth="1"/>
    <col min="7168" max="7168" width="1.85546875" style="36" customWidth="1"/>
    <col min="7169" max="7169" width="14.85546875" style="36" customWidth="1"/>
    <col min="7170" max="7170" width="1.85546875" style="36" customWidth="1"/>
    <col min="7171" max="7171" width="14.85546875" style="36" customWidth="1"/>
    <col min="7172" max="7172" width="1.85546875" style="36" customWidth="1"/>
    <col min="7173" max="7173" width="14.85546875" style="36" customWidth="1"/>
    <col min="7174" max="7174" width="1.85546875" style="36" customWidth="1"/>
    <col min="7175" max="7175" width="14.85546875" style="36" customWidth="1"/>
    <col min="7176" max="7420" width="9.140625" style="36"/>
    <col min="7421" max="7421" width="41" style="36" customWidth="1"/>
    <col min="7422" max="7422" width="1.85546875" style="36" customWidth="1"/>
    <col min="7423" max="7423" width="5.85546875" style="36" customWidth="1"/>
    <col min="7424" max="7424" width="1.85546875" style="36" customWidth="1"/>
    <col min="7425" max="7425" width="14.85546875" style="36" customWidth="1"/>
    <col min="7426" max="7426" width="1.85546875" style="36" customWidth="1"/>
    <col min="7427" max="7427" width="14.85546875" style="36" customWidth="1"/>
    <col min="7428" max="7428" width="1.85546875" style="36" customWidth="1"/>
    <col min="7429" max="7429" width="14.85546875" style="36" customWidth="1"/>
    <col min="7430" max="7430" width="1.85546875" style="36" customWidth="1"/>
    <col min="7431" max="7431" width="14.85546875" style="36" customWidth="1"/>
    <col min="7432" max="7676" width="9.140625" style="36"/>
    <col min="7677" max="7677" width="41" style="36" customWidth="1"/>
    <col min="7678" max="7678" width="1.85546875" style="36" customWidth="1"/>
    <col min="7679" max="7679" width="5.85546875" style="36" customWidth="1"/>
    <col min="7680" max="7680" width="1.85546875" style="36" customWidth="1"/>
    <col min="7681" max="7681" width="14.85546875" style="36" customWidth="1"/>
    <col min="7682" max="7682" width="1.85546875" style="36" customWidth="1"/>
    <col min="7683" max="7683" width="14.85546875" style="36" customWidth="1"/>
    <col min="7684" max="7684" width="1.85546875" style="36" customWidth="1"/>
    <col min="7685" max="7685" width="14.85546875" style="36" customWidth="1"/>
    <col min="7686" max="7686" width="1.85546875" style="36" customWidth="1"/>
    <col min="7687" max="7687" width="14.85546875" style="36" customWidth="1"/>
    <col min="7688" max="7932" width="9.140625" style="36"/>
    <col min="7933" max="7933" width="41" style="36" customWidth="1"/>
    <col min="7934" max="7934" width="1.85546875" style="36" customWidth="1"/>
    <col min="7935" max="7935" width="5.85546875" style="36" customWidth="1"/>
    <col min="7936" max="7936" width="1.85546875" style="36" customWidth="1"/>
    <col min="7937" max="7937" width="14.85546875" style="36" customWidth="1"/>
    <col min="7938" max="7938" width="1.85546875" style="36" customWidth="1"/>
    <col min="7939" max="7939" width="14.85546875" style="36" customWidth="1"/>
    <col min="7940" max="7940" width="1.85546875" style="36" customWidth="1"/>
    <col min="7941" max="7941" width="14.85546875" style="36" customWidth="1"/>
    <col min="7942" max="7942" width="1.85546875" style="36" customWidth="1"/>
    <col min="7943" max="7943" width="14.85546875" style="36" customWidth="1"/>
    <col min="7944" max="8188" width="9.140625" style="36"/>
    <col min="8189" max="8189" width="41" style="36" customWidth="1"/>
    <col min="8190" max="8190" width="1.85546875" style="36" customWidth="1"/>
    <col min="8191" max="8191" width="5.85546875" style="36" customWidth="1"/>
    <col min="8192" max="8192" width="1.85546875" style="36" customWidth="1"/>
    <col min="8193" max="8193" width="14.85546875" style="36" customWidth="1"/>
    <col min="8194" max="8194" width="1.85546875" style="36" customWidth="1"/>
    <col min="8195" max="8195" width="14.85546875" style="36" customWidth="1"/>
    <col min="8196" max="8196" width="1.85546875" style="36" customWidth="1"/>
    <col min="8197" max="8197" width="14.85546875" style="36" customWidth="1"/>
    <col min="8198" max="8198" width="1.85546875" style="36" customWidth="1"/>
    <col min="8199" max="8199" width="14.85546875" style="36" customWidth="1"/>
    <col min="8200" max="8444" width="9.140625" style="36"/>
    <col min="8445" max="8445" width="41" style="36" customWidth="1"/>
    <col min="8446" max="8446" width="1.85546875" style="36" customWidth="1"/>
    <col min="8447" max="8447" width="5.85546875" style="36" customWidth="1"/>
    <col min="8448" max="8448" width="1.85546875" style="36" customWidth="1"/>
    <col min="8449" max="8449" width="14.85546875" style="36" customWidth="1"/>
    <col min="8450" max="8450" width="1.85546875" style="36" customWidth="1"/>
    <col min="8451" max="8451" width="14.85546875" style="36" customWidth="1"/>
    <col min="8452" max="8452" width="1.85546875" style="36" customWidth="1"/>
    <col min="8453" max="8453" width="14.85546875" style="36" customWidth="1"/>
    <col min="8454" max="8454" width="1.85546875" style="36" customWidth="1"/>
    <col min="8455" max="8455" width="14.85546875" style="36" customWidth="1"/>
    <col min="8456" max="8700" width="9.140625" style="36"/>
    <col min="8701" max="8701" width="41" style="36" customWidth="1"/>
    <col min="8702" max="8702" width="1.85546875" style="36" customWidth="1"/>
    <col min="8703" max="8703" width="5.85546875" style="36" customWidth="1"/>
    <col min="8704" max="8704" width="1.85546875" style="36" customWidth="1"/>
    <col min="8705" max="8705" width="14.85546875" style="36" customWidth="1"/>
    <col min="8706" max="8706" width="1.85546875" style="36" customWidth="1"/>
    <col min="8707" max="8707" width="14.85546875" style="36" customWidth="1"/>
    <col min="8708" max="8708" width="1.85546875" style="36" customWidth="1"/>
    <col min="8709" max="8709" width="14.85546875" style="36" customWidth="1"/>
    <col min="8710" max="8710" width="1.85546875" style="36" customWidth="1"/>
    <col min="8711" max="8711" width="14.85546875" style="36" customWidth="1"/>
    <col min="8712" max="8956" width="9.140625" style="36"/>
    <col min="8957" max="8957" width="41" style="36" customWidth="1"/>
    <col min="8958" max="8958" width="1.85546875" style="36" customWidth="1"/>
    <col min="8959" max="8959" width="5.85546875" style="36" customWidth="1"/>
    <col min="8960" max="8960" width="1.85546875" style="36" customWidth="1"/>
    <col min="8961" max="8961" width="14.85546875" style="36" customWidth="1"/>
    <col min="8962" max="8962" width="1.85546875" style="36" customWidth="1"/>
    <col min="8963" max="8963" width="14.85546875" style="36" customWidth="1"/>
    <col min="8964" max="8964" width="1.85546875" style="36" customWidth="1"/>
    <col min="8965" max="8965" width="14.85546875" style="36" customWidth="1"/>
    <col min="8966" max="8966" width="1.85546875" style="36" customWidth="1"/>
    <col min="8967" max="8967" width="14.85546875" style="36" customWidth="1"/>
    <col min="8968" max="9212" width="9.140625" style="36"/>
    <col min="9213" max="9213" width="41" style="36" customWidth="1"/>
    <col min="9214" max="9214" width="1.85546875" style="36" customWidth="1"/>
    <col min="9215" max="9215" width="5.85546875" style="36" customWidth="1"/>
    <col min="9216" max="9216" width="1.85546875" style="36" customWidth="1"/>
    <col min="9217" max="9217" width="14.85546875" style="36" customWidth="1"/>
    <col min="9218" max="9218" width="1.85546875" style="36" customWidth="1"/>
    <col min="9219" max="9219" width="14.85546875" style="36" customWidth="1"/>
    <col min="9220" max="9220" width="1.85546875" style="36" customWidth="1"/>
    <col min="9221" max="9221" width="14.85546875" style="36" customWidth="1"/>
    <col min="9222" max="9222" width="1.85546875" style="36" customWidth="1"/>
    <col min="9223" max="9223" width="14.85546875" style="36" customWidth="1"/>
    <col min="9224" max="9468" width="9.140625" style="36"/>
    <col min="9469" max="9469" width="41" style="36" customWidth="1"/>
    <col min="9470" max="9470" width="1.85546875" style="36" customWidth="1"/>
    <col min="9471" max="9471" width="5.85546875" style="36" customWidth="1"/>
    <col min="9472" max="9472" width="1.85546875" style="36" customWidth="1"/>
    <col min="9473" max="9473" width="14.85546875" style="36" customWidth="1"/>
    <col min="9474" max="9474" width="1.85546875" style="36" customWidth="1"/>
    <col min="9475" max="9475" width="14.85546875" style="36" customWidth="1"/>
    <col min="9476" max="9476" width="1.85546875" style="36" customWidth="1"/>
    <col min="9477" max="9477" width="14.85546875" style="36" customWidth="1"/>
    <col min="9478" max="9478" width="1.85546875" style="36" customWidth="1"/>
    <col min="9479" max="9479" width="14.85546875" style="36" customWidth="1"/>
    <col min="9480" max="9724" width="9.140625" style="36"/>
    <col min="9725" max="9725" width="41" style="36" customWidth="1"/>
    <col min="9726" max="9726" width="1.85546875" style="36" customWidth="1"/>
    <col min="9727" max="9727" width="5.85546875" style="36" customWidth="1"/>
    <col min="9728" max="9728" width="1.85546875" style="36" customWidth="1"/>
    <col min="9729" max="9729" width="14.85546875" style="36" customWidth="1"/>
    <col min="9730" max="9730" width="1.85546875" style="36" customWidth="1"/>
    <col min="9731" max="9731" width="14.85546875" style="36" customWidth="1"/>
    <col min="9732" max="9732" width="1.85546875" style="36" customWidth="1"/>
    <col min="9733" max="9733" width="14.85546875" style="36" customWidth="1"/>
    <col min="9734" max="9734" width="1.85546875" style="36" customWidth="1"/>
    <col min="9735" max="9735" width="14.85546875" style="36" customWidth="1"/>
    <col min="9736" max="9980" width="9.140625" style="36"/>
    <col min="9981" max="9981" width="41" style="36" customWidth="1"/>
    <col min="9982" max="9982" width="1.85546875" style="36" customWidth="1"/>
    <col min="9983" max="9983" width="5.85546875" style="36" customWidth="1"/>
    <col min="9984" max="9984" width="1.85546875" style="36" customWidth="1"/>
    <col min="9985" max="9985" width="14.85546875" style="36" customWidth="1"/>
    <col min="9986" max="9986" width="1.85546875" style="36" customWidth="1"/>
    <col min="9987" max="9987" width="14.85546875" style="36" customWidth="1"/>
    <col min="9988" max="9988" width="1.85546875" style="36" customWidth="1"/>
    <col min="9989" max="9989" width="14.85546875" style="36" customWidth="1"/>
    <col min="9990" max="9990" width="1.85546875" style="36" customWidth="1"/>
    <col min="9991" max="9991" width="14.85546875" style="36" customWidth="1"/>
    <col min="9992" max="10236" width="9.140625" style="36"/>
    <col min="10237" max="10237" width="41" style="36" customWidth="1"/>
    <col min="10238" max="10238" width="1.85546875" style="36" customWidth="1"/>
    <col min="10239" max="10239" width="5.85546875" style="36" customWidth="1"/>
    <col min="10240" max="10240" width="1.85546875" style="36" customWidth="1"/>
    <col min="10241" max="10241" width="14.85546875" style="36" customWidth="1"/>
    <col min="10242" max="10242" width="1.85546875" style="36" customWidth="1"/>
    <col min="10243" max="10243" width="14.85546875" style="36" customWidth="1"/>
    <col min="10244" max="10244" width="1.85546875" style="36" customWidth="1"/>
    <col min="10245" max="10245" width="14.85546875" style="36" customWidth="1"/>
    <col min="10246" max="10246" width="1.85546875" style="36" customWidth="1"/>
    <col min="10247" max="10247" width="14.85546875" style="36" customWidth="1"/>
    <col min="10248" max="10492" width="9.140625" style="36"/>
    <col min="10493" max="10493" width="41" style="36" customWidth="1"/>
    <col min="10494" max="10494" width="1.85546875" style="36" customWidth="1"/>
    <col min="10495" max="10495" width="5.85546875" style="36" customWidth="1"/>
    <col min="10496" max="10496" width="1.85546875" style="36" customWidth="1"/>
    <col min="10497" max="10497" width="14.85546875" style="36" customWidth="1"/>
    <col min="10498" max="10498" width="1.85546875" style="36" customWidth="1"/>
    <col min="10499" max="10499" width="14.85546875" style="36" customWidth="1"/>
    <col min="10500" max="10500" width="1.85546875" style="36" customWidth="1"/>
    <col min="10501" max="10501" width="14.85546875" style="36" customWidth="1"/>
    <col min="10502" max="10502" width="1.85546875" style="36" customWidth="1"/>
    <col min="10503" max="10503" width="14.85546875" style="36" customWidth="1"/>
    <col min="10504" max="10748" width="9.140625" style="36"/>
    <col min="10749" max="10749" width="41" style="36" customWidth="1"/>
    <col min="10750" max="10750" width="1.85546875" style="36" customWidth="1"/>
    <col min="10751" max="10751" width="5.85546875" style="36" customWidth="1"/>
    <col min="10752" max="10752" width="1.85546875" style="36" customWidth="1"/>
    <col min="10753" max="10753" width="14.85546875" style="36" customWidth="1"/>
    <col min="10754" max="10754" width="1.85546875" style="36" customWidth="1"/>
    <col min="10755" max="10755" width="14.85546875" style="36" customWidth="1"/>
    <col min="10756" max="10756" width="1.85546875" style="36" customWidth="1"/>
    <col min="10757" max="10757" width="14.85546875" style="36" customWidth="1"/>
    <col min="10758" max="10758" width="1.85546875" style="36" customWidth="1"/>
    <col min="10759" max="10759" width="14.85546875" style="36" customWidth="1"/>
    <col min="10760" max="11004" width="9.140625" style="36"/>
    <col min="11005" max="11005" width="41" style="36" customWidth="1"/>
    <col min="11006" max="11006" width="1.85546875" style="36" customWidth="1"/>
    <col min="11007" max="11007" width="5.85546875" style="36" customWidth="1"/>
    <col min="11008" max="11008" width="1.85546875" style="36" customWidth="1"/>
    <col min="11009" max="11009" width="14.85546875" style="36" customWidth="1"/>
    <col min="11010" max="11010" width="1.85546875" style="36" customWidth="1"/>
    <col min="11011" max="11011" width="14.85546875" style="36" customWidth="1"/>
    <col min="11012" max="11012" width="1.85546875" style="36" customWidth="1"/>
    <col min="11013" max="11013" width="14.85546875" style="36" customWidth="1"/>
    <col min="11014" max="11014" width="1.85546875" style="36" customWidth="1"/>
    <col min="11015" max="11015" width="14.85546875" style="36" customWidth="1"/>
    <col min="11016" max="11260" width="9.140625" style="36"/>
    <col min="11261" max="11261" width="41" style="36" customWidth="1"/>
    <col min="11262" max="11262" width="1.85546875" style="36" customWidth="1"/>
    <col min="11263" max="11263" width="5.85546875" style="36" customWidth="1"/>
    <col min="11264" max="11264" width="1.85546875" style="36" customWidth="1"/>
    <col min="11265" max="11265" width="14.85546875" style="36" customWidth="1"/>
    <col min="11266" max="11266" width="1.85546875" style="36" customWidth="1"/>
    <col min="11267" max="11267" width="14.85546875" style="36" customWidth="1"/>
    <col min="11268" max="11268" width="1.85546875" style="36" customWidth="1"/>
    <col min="11269" max="11269" width="14.85546875" style="36" customWidth="1"/>
    <col min="11270" max="11270" width="1.85546875" style="36" customWidth="1"/>
    <col min="11271" max="11271" width="14.85546875" style="36" customWidth="1"/>
    <col min="11272" max="11516" width="9.140625" style="36"/>
    <col min="11517" max="11517" width="41" style="36" customWidth="1"/>
    <col min="11518" max="11518" width="1.85546875" style="36" customWidth="1"/>
    <col min="11519" max="11519" width="5.85546875" style="36" customWidth="1"/>
    <col min="11520" max="11520" width="1.85546875" style="36" customWidth="1"/>
    <col min="11521" max="11521" width="14.85546875" style="36" customWidth="1"/>
    <col min="11522" max="11522" width="1.85546875" style="36" customWidth="1"/>
    <col min="11523" max="11523" width="14.85546875" style="36" customWidth="1"/>
    <col min="11524" max="11524" width="1.85546875" style="36" customWidth="1"/>
    <col min="11525" max="11525" width="14.85546875" style="36" customWidth="1"/>
    <col min="11526" max="11526" width="1.85546875" style="36" customWidth="1"/>
    <col min="11527" max="11527" width="14.85546875" style="36" customWidth="1"/>
    <col min="11528" max="11772" width="9.140625" style="36"/>
    <col min="11773" max="11773" width="41" style="36" customWidth="1"/>
    <col min="11774" max="11774" width="1.85546875" style="36" customWidth="1"/>
    <col min="11775" max="11775" width="5.85546875" style="36" customWidth="1"/>
    <col min="11776" max="11776" width="1.85546875" style="36" customWidth="1"/>
    <col min="11777" max="11777" width="14.85546875" style="36" customWidth="1"/>
    <col min="11778" max="11778" width="1.85546875" style="36" customWidth="1"/>
    <col min="11779" max="11779" width="14.85546875" style="36" customWidth="1"/>
    <col min="11780" max="11780" width="1.85546875" style="36" customWidth="1"/>
    <col min="11781" max="11781" width="14.85546875" style="36" customWidth="1"/>
    <col min="11782" max="11782" width="1.85546875" style="36" customWidth="1"/>
    <col min="11783" max="11783" width="14.85546875" style="36" customWidth="1"/>
    <col min="11784" max="12028" width="9.140625" style="36"/>
    <col min="12029" max="12029" width="41" style="36" customWidth="1"/>
    <col min="12030" max="12030" width="1.85546875" style="36" customWidth="1"/>
    <col min="12031" max="12031" width="5.85546875" style="36" customWidth="1"/>
    <col min="12032" max="12032" width="1.85546875" style="36" customWidth="1"/>
    <col min="12033" max="12033" width="14.85546875" style="36" customWidth="1"/>
    <col min="12034" max="12034" width="1.85546875" style="36" customWidth="1"/>
    <col min="12035" max="12035" width="14.85546875" style="36" customWidth="1"/>
    <col min="12036" max="12036" width="1.85546875" style="36" customWidth="1"/>
    <col min="12037" max="12037" width="14.85546875" style="36" customWidth="1"/>
    <col min="12038" max="12038" width="1.85546875" style="36" customWidth="1"/>
    <col min="12039" max="12039" width="14.85546875" style="36" customWidth="1"/>
    <col min="12040" max="12284" width="9.140625" style="36"/>
    <col min="12285" max="12285" width="41" style="36" customWidth="1"/>
    <col min="12286" max="12286" width="1.85546875" style="36" customWidth="1"/>
    <col min="12287" max="12287" width="5.85546875" style="36" customWidth="1"/>
    <col min="12288" max="12288" width="1.85546875" style="36" customWidth="1"/>
    <col min="12289" max="12289" width="14.85546875" style="36" customWidth="1"/>
    <col min="12290" max="12290" width="1.85546875" style="36" customWidth="1"/>
    <col min="12291" max="12291" width="14.85546875" style="36" customWidth="1"/>
    <col min="12292" max="12292" width="1.85546875" style="36" customWidth="1"/>
    <col min="12293" max="12293" width="14.85546875" style="36" customWidth="1"/>
    <col min="12294" max="12294" width="1.85546875" style="36" customWidth="1"/>
    <col min="12295" max="12295" width="14.85546875" style="36" customWidth="1"/>
    <col min="12296" max="12540" width="9.140625" style="36"/>
    <col min="12541" max="12541" width="41" style="36" customWidth="1"/>
    <col min="12542" max="12542" width="1.85546875" style="36" customWidth="1"/>
    <col min="12543" max="12543" width="5.85546875" style="36" customWidth="1"/>
    <col min="12544" max="12544" width="1.85546875" style="36" customWidth="1"/>
    <col min="12545" max="12545" width="14.85546875" style="36" customWidth="1"/>
    <col min="12546" max="12546" width="1.85546875" style="36" customWidth="1"/>
    <col min="12547" max="12547" width="14.85546875" style="36" customWidth="1"/>
    <col min="12548" max="12548" width="1.85546875" style="36" customWidth="1"/>
    <col min="12549" max="12549" width="14.85546875" style="36" customWidth="1"/>
    <col min="12550" max="12550" width="1.85546875" style="36" customWidth="1"/>
    <col min="12551" max="12551" width="14.85546875" style="36" customWidth="1"/>
    <col min="12552" max="12796" width="9.140625" style="36"/>
    <col min="12797" max="12797" width="41" style="36" customWidth="1"/>
    <col min="12798" max="12798" width="1.85546875" style="36" customWidth="1"/>
    <col min="12799" max="12799" width="5.85546875" style="36" customWidth="1"/>
    <col min="12800" max="12800" width="1.85546875" style="36" customWidth="1"/>
    <col min="12801" max="12801" width="14.85546875" style="36" customWidth="1"/>
    <col min="12802" max="12802" width="1.85546875" style="36" customWidth="1"/>
    <col min="12803" max="12803" width="14.85546875" style="36" customWidth="1"/>
    <col min="12804" max="12804" width="1.85546875" style="36" customWidth="1"/>
    <col min="12805" max="12805" width="14.85546875" style="36" customWidth="1"/>
    <col min="12806" max="12806" width="1.85546875" style="36" customWidth="1"/>
    <col min="12807" max="12807" width="14.85546875" style="36" customWidth="1"/>
    <col min="12808" max="13052" width="9.140625" style="36"/>
    <col min="13053" max="13053" width="41" style="36" customWidth="1"/>
    <col min="13054" max="13054" width="1.85546875" style="36" customWidth="1"/>
    <col min="13055" max="13055" width="5.85546875" style="36" customWidth="1"/>
    <col min="13056" max="13056" width="1.85546875" style="36" customWidth="1"/>
    <col min="13057" max="13057" width="14.85546875" style="36" customWidth="1"/>
    <col min="13058" max="13058" width="1.85546875" style="36" customWidth="1"/>
    <col min="13059" max="13059" width="14.85546875" style="36" customWidth="1"/>
    <col min="13060" max="13060" width="1.85546875" style="36" customWidth="1"/>
    <col min="13061" max="13061" width="14.85546875" style="36" customWidth="1"/>
    <col min="13062" max="13062" width="1.85546875" style="36" customWidth="1"/>
    <col min="13063" max="13063" width="14.85546875" style="36" customWidth="1"/>
    <col min="13064" max="13308" width="9.140625" style="36"/>
    <col min="13309" max="13309" width="41" style="36" customWidth="1"/>
    <col min="13310" max="13310" width="1.85546875" style="36" customWidth="1"/>
    <col min="13311" max="13311" width="5.85546875" style="36" customWidth="1"/>
    <col min="13312" max="13312" width="1.85546875" style="36" customWidth="1"/>
    <col min="13313" max="13313" width="14.85546875" style="36" customWidth="1"/>
    <col min="13314" max="13314" width="1.85546875" style="36" customWidth="1"/>
    <col min="13315" max="13315" width="14.85546875" style="36" customWidth="1"/>
    <col min="13316" max="13316" width="1.85546875" style="36" customWidth="1"/>
    <col min="13317" max="13317" width="14.85546875" style="36" customWidth="1"/>
    <col min="13318" max="13318" width="1.85546875" style="36" customWidth="1"/>
    <col min="13319" max="13319" width="14.85546875" style="36" customWidth="1"/>
    <col min="13320" max="13564" width="9.140625" style="36"/>
    <col min="13565" max="13565" width="41" style="36" customWidth="1"/>
    <col min="13566" max="13566" width="1.85546875" style="36" customWidth="1"/>
    <col min="13567" max="13567" width="5.85546875" style="36" customWidth="1"/>
    <col min="13568" max="13568" width="1.85546875" style="36" customWidth="1"/>
    <col min="13569" max="13569" width="14.85546875" style="36" customWidth="1"/>
    <col min="13570" max="13570" width="1.85546875" style="36" customWidth="1"/>
    <col min="13571" max="13571" width="14.85546875" style="36" customWidth="1"/>
    <col min="13572" max="13572" width="1.85546875" style="36" customWidth="1"/>
    <col min="13573" max="13573" width="14.85546875" style="36" customWidth="1"/>
    <col min="13574" max="13574" width="1.85546875" style="36" customWidth="1"/>
    <col min="13575" max="13575" width="14.85546875" style="36" customWidth="1"/>
    <col min="13576" max="13820" width="9.140625" style="36"/>
    <col min="13821" max="13821" width="41" style="36" customWidth="1"/>
    <col min="13822" max="13822" width="1.85546875" style="36" customWidth="1"/>
    <col min="13823" max="13823" width="5.85546875" style="36" customWidth="1"/>
    <col min="13824" max="13824" width="1.85546875" style="36" customWidth="1"/>
    <col min="13825" max="13825" width="14.85546875" style="36" customWidth="1"/>
    <col min="13826" max="13826" width="1.85546875" style="36" customWidth="1"/>
    <col min="13827" max="13827" width="14.85546875" style="36" customWidth="1"/>
    <col min="13828" max="13828" width="1.85546875" style="36" customWidth="1"/>
    <col min="13829" max="13829" width="14.85546875" style="36" customWidth="1"/>
    <col min="13830" max="13830" width="1.85546875" style="36" customWidth="1"/>
    <col min="13831" max="13831" width="14.85546875" style="36" customWidth="1"/>
    <col min="13832" max="14076" width="9.140625" style="36"/>
    <col min="14077" max="14077" width="41" style="36" customWidth="1"/>
    <col min="14078" max="14078" width="1.85546875" style="36" customWidth="1"/>
    <col min="14079" max="14079" width="5.85546875" style="36" customWidth="1"/>
    <col min="14080" max="14080" width="1.85546875" style="36" customWidth="1"/>
    <col min="14081" max="14081" width="14.85546875" style="36" customWidth="1"/>
    <col min="14082" max="14082" width="1.85546875" style="36" customWidth="1"/>
    <col min="14083" max="14083" width="14.85546875" style="36" customWidth="1"/>
    <col min="14084" max="14084" width="1.85546875" style="36" customWidth="1"/>
    <col min="14085" max="14085" width="14.85546875" style="36" customWidth="1"/>
    <col min="14086" max="14086" width="1.85546875" style="36" customWidth="1"/>
    <col min="14087" max="14087" width="14.85546875" style="36" customWidth="1"/>
    <col min="14088" max="14332" width="9.140625" style="36"/>
    <col min="14333" max="14333" width="41" style="36" customWidth="1"/>
    <col min="14334" max="14334" width="1.85546875" style="36" customWidth="1"/>
    <col min="14335" max="14335" width="5.85546875" style="36" customWidth="1"/>
    <col min="14336" max="14336" width="1.85546875" style="36" customWidth="1"/>
    <col min="14337" max="14337" width="14.85546875" style="36" customWidth="1"/>
    <col min="14338" max="14338" width="1.85546875" style="36" customWidth="1"/>
    <col min="14339" max="14339" width="14.85546875" style="36" customWidth="1"/>
    <col min="14340" max="14340" width="1.85546875" style="36" customWidth="1"/>
    <col min="14341" max="14341" width="14.85546875" style="36" customWidth="1"/>
    <col min="14342" max="14342" width="1.85546875" style="36" customWidth="1"/>
    <col min="14343" max="14343" width="14.85546875" style="36" customWidth="1"/>
    <col min="14344" max="14588" width="9.140625" style="36"/>
    <col min="14589" max="14589" width="41" style="36" customWidth="1"/>
    <col min="14590" max="14590" width="1.85546875" style="36" customWidth="1"/>
    <col min="14591" max="14591" width="5.85546875" style="36" customWidth="1"/>
    <col min="14592" max="14592" width="1.85546875" style="36" customWidth="1"/>
    <col min="14593" max="14593" width="14.85546875" style="36" customWidth="1"/>
    <col min="14594" max="14594" width="1.85546875" style="36" customWidth="1"/>
    <col min="14595" max="14595" width="14.85546875" style="36" customWidth="1"/>
    <col min="14596" max="14596" width="1.85546875" style="36" customWidth="1"/>
    <col min="14597" max="14597" width="14.85546875" style="36" customWidth="1"/>
    <col min="14598" max="14598" width="1.85546875" style="36" customWidth="1"/>
    <col min="14599" max="14599" width="14.85546875" style="36" customWidth="1"/>
    <col min="14600" max="14844" width="9.140625" style="36"/>
    <col min="14845" max="14845" width="41" style="36" customWidth="1"/>
    <col min="14846" max="14846" width="1.85546875" style="36" customWidth="1"/>
    <col min="14847" max="14847" width="5.85546875" style="36" customWidth="1"/>
    <col min="14848" max="14848" width="1.85546875" style="36" customWidth="1"/>
    <col min="14849" max="14849" width="14.85546875" style="36" customWidth="1"/>
    <col min="14850" max="14850" width="1.85546875" style="36" customWidth="1"/>
    <col min="14851" max="14851" width="14.85546875" style="36" customWidth="1"/>
    <col min="14852" max="14852" width="1.85546875" style="36" customWidth="1"/>
    <col min="14853" max="14853" width="14.85546875" style="36" customWidth="1"/>
    <col min="14854" max="14854" width="1.85546875" style="36" customWidth="1"/>
    <col min="14855" max="14855" width="14.85546875" style="36" customWidth="1"/>
    <col min="14856" max="15100" width="9.140625" style="36"/>
    <col min="15101" max="15101" width="41" style="36" customWidth="1"/>
    <col min="15102" max="15102" width="1.85546875" style="36" customWidth="1"/>
    <col min="15103" max="15103" width="5.85546875" style="36" customWidth="1"/>
    <col min="15104" max="15104" width="1.85546875" style="36" customWidth="1"/>
    <col min="15105" max="15105" width="14.85546875" style="36" customWidth="1"/>
    <col min="15106" max="15106" width="1.85546875" style="36" customWidth="1"/>
    <col min="15107" max="15107" width="14.85546875" style="36" customWidth="1"/>
    <col min="15108" max="15108" width="1.85546875" style="36" customWidth="1"/>
    <col min="15109" max="15109" width="14.85546875" style="36" customWidth="1"/>
    <col min="15110" max="15110" width="1.85546875" style="36" customWidth="1"/>
    <col min="15111" max="15111" width="14.85546875" style="36" customWidth="1"/>
    <col min="15112" max="15356" width="9.140625" style="36"/>
    <col min="15357" max="15357" width="41" style="36" customWidth="1"/>
    <col min="15358" max="15358" width="1.85546875" style="36" customWidth="1"/>
    <col min="15359" max="15359" width="5.85546875" style="36" customWidth="1"/>
    <col min="15360" max="15360" width="1.85546875" style="36" customWidth="1"/>
    <col min="15361" max="15361" width="14.85546875" style="36" customWidth="1"/>
    <col min="15362" max="15362" width="1.85546875" style="36" customWidth="1"/>
    <col min="15363" max="15363" width="14.85546875" style="36" customWidth="1"/>
    <col min="15364" max="15364" width="1.85546875" style="36" customWidth="1"/>
    <col min="15365" max="15365" width="14.85546875" style="36" customWidth="1"/>
    <col min="15366" max="15366" width="1.85546875" style="36" customWidth="1"/>
    <col min="15367" max="15367" width="14.85546875" style="36" customWidth="1"/>
    <col min="15368" max="15612" width="9.140625" style="36"/>
    <col min="15613" max="15613" width="41" style="36" customWidth="1"/>
    <col min="15614" max="15614" width="1.85546875" style="36" customWidth="1"/>
    <col min="15615" max="15615" width="5.85546875" style="36" customWidth="1"/>
    <col min="15616" max="15616" width="1.85546875" style="36" customWidth="1"/>
    <col min="15617" max="15617" width="14.85546875" style="36" customWidth="1"/>
    <col min="15618" max="15618" width="1.85546875" style="36" customWidth="1"/>
    <col min="15619" max="15619" width="14.85546875" style="36" customWidth="1"/>
    <col min="15620" max="15620" width="1.85546875" style="36" customWidth="1"/>
    <col min="15621" max="15621" width="14.85546875" style="36" customWidth="1"/>
    <col min="15622" max="15622" width="1.85546875" style="36" customWidth="1"/>
    <col min="15623" max="15623" width="14.85546875" style="36" customWidth="1"/>
    <col min="15624" max="15868" width="9.140625" style="36"/>
    <col min="15869" max="15869" width="41" style="36" customWidth="1"/>
    <col min="15870" max="15870" width="1.85546875" style="36" customWidth="1"/>
    <col min="15871" max="15871" width="5.85546875" style="36" customWidth="1"/>
    <col min="15872" max="15872" width="1.85546875" style="36" customWidth="1"/>
    <col min="15873" max="15873" width="14.85546875" style="36" customWidth="1"/>
    <col min="15874" max="15874" width="1.85546875" style="36" customWidth="1"/>
    <col min="15875" max="15875" width="14.85546875" style="36" customWidth="1"/>
    <col min="15876" max="15876" width="1.85546875" style="36" customWidth="1"/>
    <col min="15877" max="15877" width="14.85546875" style="36" customWidth="1"/>
    <col min="15878" max="15878" width="1.85546875" style="36" customWidth="1"/>
    <col min="15879" max="15879" width="14.85546875" style="36" customWidth="1"/>
    <col min="15880" max="16124" width="9.140625" style="36"/>
    <col min="16125" max="16125" width="41" style="36" customWidth="1"/>
    <col min="16126" max="16126" width="1.85546875" style="36" customWidth="1"/>
    <col min="16127" max="16127" width="5.85546875" style="36" customWidth="1"/>
    <col min="16128" max="16128" width="1.85546875" style="36" customWidth="1"/>
    <col min="16129" max="16129" width="14.85546875" style="36" customWidth="1"/>
    <col min="16130" max="16130" width="1.85546875" style="36" customWidth="1"/>
    <col min="16131" max="16131" width="14.85546875" style="36" customWidth="1"/>
    <col min="16132" max="16132" width="1.85546875" style="36" customWidth="1"/>
    <col min="16133" max="16133" width="14.85546875" style="36" customWidth="1"/>
    <col min="16134" max="16134" width="1.85546875" style="36" customWidth="1"/>
    <col min="16135" max="16135" width="14.85546875" style="36" customWidth="1"/>
    <col min="16136" max="16382" width="9.140625" style="36"/>
    <col min="16383" max="16384" width="9.140625" style="36" customWidth="1"/>
  </cols>
  <sheetData>
    <row r="1" spans="1:12" ht="21" customHeight="1">
      <c r="A1" s="34"/>
      <c r="K1" s="38" t="s">
        <v>41</v>
      </c>
    </row>
    <row r="2" spans="1:12" s="39" customFormat="1" ht="21" customHeight="1">
      <c r="A2" s="177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2" s="39" customFormat="1" ht="21" customHeight="1">
      <c r="A3" s="178" t="s">
        <v>113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2" s="39" customFormat="1" ht="21" customHeight="1">
      <c r="A4" s="178" t="s">
        <v>215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40"/>
    </row>
    <row r="5" spans="1:12" ht="21" customHeight="1">
      <c r="A5" s="41"/>
      <c r="B5" s="42"/>
      <c r="C5" s="41"/>
      <c r="D5" s="41"/>
      <c r="E5" s="41"/>
      <c r="F5" s="41"/>
      <c r="G5" s="41"/>
      <c r="H5" s="41"/>
      <c r="I5" s="41"/>
      <c r="J5" s="41"/>
      <c r="K5" s="38" t="s">
        <v>2</v>
      </c>
    </row>
    <row r="6" spans="1:12" ht="21" customHeight="1">
      <c r="A6" s="41"/>
      <c r="B6" s="42"/>
      <c r="C6" s="41"/>
      <c r="D6" s="41"/>
      <c r="E6" s="179" t="s">
        <v>3</v>
      </c>
      <c r="F6" s="179"/>
      <c r="G6" s="179"/>
      <c r="H6" s="41"/>
      <c r="I6" s="179" t="s">
        <v>4</v>
      </c>
      <c r="J6" s="179"/>
      <c r="K6" s="179"/>
      <c r="L6" s="40"/>
    </row>
    <row r="7" spans="1:12" ht="21" customHeight="1">
      <c r="B7" s="36"/>
      <c r="C7" s="43"/>
      <c r="D7" s="43"/>
      <c r="E7" s="44" t="s">
        <v>216</v>
      </c>
      <c r="F7" s="43"/>
      <c r="G7" s="44" t="s">
        <v>194</v>
      </c>
      <c r="H7" s="43"/>
      <c r="I7" s="44" t="s">
        <v>216</v>
      </c>
      <c r="J7" s="43"/>
      <c r="K7" s="44" t="s">
        <v>194</v>
      </c>
    </row>
    <row r="8" spans="1:12" ht="21" customHeight="1">
      <c r="A8" s="39" t="s">
        <v>57</v>
      </c>
      <c r="B8" s="45"/>
      <c r="C8" s="37"/>
      <c r="D8" s="43"/>
      <c r="E8" s="43"/>
      <c r="F8" s="43"/>
      <c r="G8" s="37"/>
      <c r="H8" s="43"/>
      <c r="I8" s="37"/>
      <c r="J8" s="43"/>
      <c r="K8" s="37"/>
    </row>
    <row r="9" spans="1:12" ht="21" customHeight="1">
      <c r="A9" s="36" t="s">
        <v>58</v>
      </c>
      <c r="C9" s="46"/>
      <c r="D9" s="47"/>
      <c r="E9" s="47">
        <f>SUM(PL!E22)</f>
        <v>165766</v>
      </c>
      <c r="F9" s="47"/>
      <c r="G9" s="47">
        <f>SUM(PL!G22)</f>
        <v>329357</v>
      </c>
      <c r="H9" s="47"/>
      <c r="I9" s="47">
        <f>SUM(PL!I22)</f>
        <v>117938</v>
      </c>
      <c r="J9" s="47"/>
      <c r="K9" s="47">
        <f>SUM(PL!K22)</f>
        <v>271710</v>
      </c>
    </row>
    <row r="10" spans="1:12" ht="21" customHeight="1">
      <c r="A10" s="36" t="s">
        <v>146</v>
      </c>
      <c r="C10" s="46"/>
      <c r="D10" s="47"/>
      <c r="E10" s="47"/>
      <c r="F10" s="47"/>
      <c r="G10" s="47"/>
      <c r="H10" s="47"/>
      <c r="I10" s="47"/>
      <c r="J10" s="47"/>
      <c r="K10" s="47"/>
    </row>
    <row r="11" spans="1:12" ht="21" customHeight="1">
      <c r="A11" s="36" t="s">
        <v>59</v>
      </c>
      <c r="C11" s="46"/>
      <c r="D11" s="47"/>
      <c r="E11" s="47"/>
      <c r="F11" s="47"/>
      <c r="G11" s="47"/>
      <c r="H11" s="47"/>
      <c r="I11" s="47"/>
      <c r="J11" s="47"/>
      <c r="K11" s="47"/>
    </row>
    <row r="12" spans="1:12" ht="21" customHeight="1">
      <c r="A12" s="36" t="s">
        <v>60</v>
      </c>
      <c r="C12" s="46"/>
      <c r="D12" s="47"/>
      <c r="E12" s="48">
        <v>87125</v>
      </c>
      <c r="F12" s="48"/>
      <c r="G12" s="48">
        <v>83404</v>
      </c>
      <c r="H12" s="49"/>
      <c r="I12" s="50">
        <v>45945</v>
      </c>
      <c r="J12" s="49"/>
      <c r="K12" s="50">
        <v>49300</v>
      </c>
    </row>
    <row r="13" spans="1:12" ht="21" customHeight="1">
      <c r="A13" s="36" t="s">
        <v>232</v>
      </c>
      <c r="C13" s="46"/>
      <c r="D13" s="51"/>
      <c r="E13" s="52">
        <v>8659</v>
      </c>
      <c r="F13" s="52"/>
      <c r="G13" s="52">
        <v>2370</v>
      </c>
      <c r="H13" s="49"/>
      <c r="I13" s="53">
        <v>9724</v>
      </c>
      <c r="J13" s="49"/>
      <c r="K13" s="53">
        <v>9567</v>
      </c>
    </row>
    <row r="14" spans="1:12" ht="21" customHeight="1">
      <c r="A14" s="36" t="s">
        <v>147</v>
      </c>
      <c r="C14" s="46"/>
      <c r="D14" s="47"/>
      <c r="E14" s="48">
        <v>11753</v>
      </c>
      <c r="F14" s="48"/>
      <c r="G14" s="48">
        <v>29720</v>
      </c>
      <c r="H14" s="49"/>
      <c r="I14" s="53">
        <v>4385</v>
      </c>
      <c r="J14" s="49"/>
      <c r="K14" s="53">
        <v>9953</v>
      </c>
    </row>
    <row r="15" spans="1:12" ht="21" customHeight="1">
      <c r="A15" s="36" t="s">
        <v>121</v>
      </c>
      <c r="C15" s="46"/>
      <c r="D15" s="47"/>
      <c r="E15" s="48">
        <v>0</v>
      </c>
      <c r="F15" s="48"/>
      <c r="G15" s="48">
        <v>415</v>
      </c>
      <c r="H15" s="49"/>
      <c r="I15" s="53">
        <v>0</v>
      </c>
      <c r="J15" s="49"/>
      <c r="K15" s="53">
        <v>415</v>
      </c>
    </row>
    <row r="16" spans="1:12" ht="21" customHeight="1">
      <c r="A16" s="36" t="s">
        <v>201</v>
      </c>
      <c r="C16" s="46"/>
      <c r="D16" s="47"/>
      <c r="E16" s="48">
        <v>3550</v>
      </c>
      <c r="F16" s="48"/>
      <c r="G16" s="48">
        <v>1305</v>
      </c>
      <c r="H16" s="49"/>
      <c r="I16" s="53">
        <v>2550</v>
      </c>
      <c r="J16" s="49"/>
      <c r="K16" s="53">
        <v>-213</v>
      </c>
    </row>
    <row r="17" spans="1:11" ht="21" customHeight="1">
      <c r="A17" s="36" t="s">
        <v>248</v>
      </c>
      <c r="C17" s="46"/>
      <c r="D17" s="47"/>
      <c r="E17" s="48">
        <v>7421</v>
      </c>
      <c r="F17" s="48"/>
      <c r="G17" s="48">
        <v>6826</v>
      </c>
      <c r="H17" s="49"/>
      <c r="I17" s="53">
        <v>4896</v>
      </c>
      <c r="J17" s="49"/>
      <c r="K17" s="53">
        <v>4939</v>
      </c>
    </row>
    <row r="18" spans="1:11" ht="21" customHeight="1">
      <c r="A18" s="36" t="s">
        <v>205</v>
      </c>
      <c r="C18" s="46"/>
      <c r="D18" s="47"/>
      <c r="E18" s="48">
        <v>-645</v>
      </c>
      <c r="F18" s="48"/>
      <c r="G18" s="48">
        <v>-486</v>
      </c>
      <c r="H18" s="49"/>
      <c r="I18" s="53">
        <v>-890</v>
      </c>
      <c r="J18" s="49"/>
      <c r="K18" s="53">
        <v>-1743</v>
      </c>
    </row>
    <row r="19" spans="1:11" ht="21" customHeight="1">
      <c r="A19" s="36" t="s">
        <v>202</v>
      </c>
      <c r="C19" s="46"/>
      <c r="D19" s="51"/>
      <c r="E19" s="52">
        <v>135</v>
      </c>
      <c r="F19" s="52"/>
      <c r="G19" s="52">
        <v>8409</v>
      </c>
      <c r="H19" s="49"/>
      <c r="I19" s="53">
        <v>135</v>
      </c>
      <c r="J19" s="49"/>
      <c r="K19" s="53">
        <v>1</v>
      </c>
    </row>
    <row r="20" spans="1:11" ht="21" customHeight="1">
      <c r="A20" s="36" t="s">
        <v>135</v>
      </c>
      <c r="C20" s="46"/>
      <c r="D20" s="51"/>
      <c r="E20" s="52">
        <v>-13715</v>
      </c>
      <c r="F20" s="48"/>
      <c r="G20" s="52">
        <v>71915</v>
      </c>
      <c r="H20" s="49"/>
      <c r="I20" s="53">
        <v>-13377</v>
      </c>
      <c r="J20" s="49"/>
      <c r="K20" s="53">
        <v>-20485</v>
      </c>
    </row>
    <row r="21" spans="1:11" ht="21" customHeight="1">
      <c r="A21" s="36" t="s">
        <v>233</v>
      </c>
      <c r="C21" s="46"/>
      <c r="D21" s="51"/>
      <c r="E21" s="52">
        <v>-165</v>
      </c>
      <c r="F21" s="48"/>
      <c r="G21" s="52">
        <v>0</v>
      </c>
      <c r="H21" s="49"/>
      <c r="I21" s="53">
        <v>0</v>
      </c>
      <c r="J21" s="49"/>
      <c r="K21" s="53">
        <v>0</v>
      </c>
    </row>
    <row r="22" spans="1:11" ht="21" customHeight="1">
      <c r="A22" s="36" t="s">
        <v>249</v>
      </c>
      <c r="C22" s="46"/>
      <c r="D22" s="47"/>
      <c r="E22" s="48">
        <v>0</v>
      </c>
      <c r="F22" s="48"/>
      <c r="G22" s="48">
        <v>-2863</v>
      </c>
      <c r="H22" s="49"/>
      <c r="I22" s="50">
        <v>0</v>
      </c>
      <c r="J22" s="49"/>
      <c r="K22" s="50">
        <v>-2863</v>
      </c>
    </row>
    <row r="23" spans="1:11" ht="21" customHeight="1">
      <c r="A23" s="36" t="s">
        <v>129</v>
      </c>
      <c r="C23" s="46"/>
      <c r="D23" s="47"/>
      <c r="E23" s="48">
        <v>-874</v>
      </c>
      <c r="F23" s="48"/>
      <c r="G23" s="48">
        <v>-2108</v>
      </c>
      <c r="H23" s="49"/>
      <c r="I23" s="50">
        <v>-508</v>
      </c>
      <c r="J23" s="49"/>
      <c r="K23" s="50">
        <v>-19918</v>
      </c>
    </row>
    <row r="24" spans="1:11" ht="21" customHeight="1">
      <c r="A24" s="36" t="s">
        <v>190</v>
      </c>
      <c r="C24" s="46"/>
      <c r="D24" s="47"/>
      <c r="E24" s="54">
        <v>13301</v>
      </c>
      <c r="F24" s="48"/>
      <c r="G24" s="54">
        <v>35112</v>
      </c>
      <c r="H24" s="49"/>
      <c r="I24" s="55">
        <v>5511</v>
      </c>
      <c r="J24" s="49"/>
      <c r="K24" s="55">
        <v>23009</v>
      </c>
    </row>
    <row r="25" spans="1:11" ht="21" customHeight="1">
      <c r="A25" s="36" t="s">
        <v>102</v>
      </c>
      <c r="C25" s="46"/>
      <c r="D25" s="47"/>
      <c r="E25" s="48"/>
      <c r="F25" s="48"/>
      <c r="G25" s="48"/>
      <c r="H25" s="48"/>
      <c r="I25" s="48"/>
      <c r="J25" s="48"/>
      <c r="K25" s="48"/>
    </row>
    <row r="26" spans="1:11" ht="21" customHeight="1">
      <c r="A26" s="36" t="s">
        <v>103</v>
      </c>
      <c r="C26" s="46"/>
      <c r="D26" s="47"/>
      <c r="E26" s="48">
        <f>SUM(E9:E24)</f>
        <v>282311</v>
      </c>
      <c r="F26" s="48"/>
      <c r="G26" s="48">
        <f>SUM(G9:G24)</f>
        <v>563376</v>
      </c>
      <c r="H26" s="48"/>
      <c r="I26" s="48">
        <f>SUM(I9:I24)</f>
        <v>176309</v>
      </c>
      <c r="J26" s="48"/>
      <c r="K26" s="48">
        <f>SUM(K9:K24)</f>
        <v>323672</v>
      </c>
    </row>
    <row r="27" spans="1:11" ht="21" customHeight="1">
      <c r="A27" s="36" t="s">
        <v>61</v>
      </c>
      <c r="C27" s="46"/>
      <c r="D27" s="47"/>
      <c r="E27" s="48"/>
      <c r="F27" s="48"/>
      <c r="G27" s="48"/>
      <c r="H27" s="48"/>
      <c r="I27" s="48"/>
      <c r="J27" s="48"/>
      <c r="K27" s="48"/>
    </row>
    <row r="28" spans="1:11" ht="21" customHeight="1">
      <c r="A28" s="36" t="s">
        <v>229</v>
      </c>
      <c r="C28" s="46"/>
      <c r="D28" s="47"/>
      <c r="E28" s="48">
        <v>538788</v>
      </c>
      <c r="F28" s="48"/>
      <c r="G28" s="48">
        <v>-219414</v>
      </c>
      <c r="H28" s="49"/>
      <c r="I28" s="53">
        <v>400906</v>
      </c>
      <c r="J28" s="49"/>
      <c r="K28" s="53">
        <v>-227015</v>
      </c>
    </row>
    <row r="29" spans="1:11" ht="21" customHeight="1">
      <c r="A29" s="36" t="s">
        <v>62</v>
      </c>
      <c r="C29" s="46"/>
      <c r="D29" s="47"/>
      <c r="E29" s="48">
        <v>-83464</v>
      </c>
      <c r="F29" s="48"/>
      <c r="G29" s="48">
        <v>-192545</v>
      </c>
      <c r="H29" s="49"/>
      <c r="I29" s="53">
        <v>-75599</v>
      </c>
      <c r="J29" s="49"/>
      <c r="K29" s="53">
        <v>-133355</v>
      </c>
    </row>
    <row r="30" spans="1:11" ht="21" customHeight="1">
      <c r="A30" s="36" t="s">
        <v>63</v>
      </c>
      <c r="C30" s="46"/>
      <c r="D30" s="47"/>
      <c r="E30" s="48">
        <v>4030</v>
      </c>
      <c r="F30" s="48"/>
      <c r="G30" s="48">
        <v>6185</v>
      </c>
      <c r="H30" s="49"/>
      <c r="I30" s="53">
        <v>11750</v>
      </c>
      <c r="J30" s="49"/>
      <c r="K30" s="53">
        <v>1740</v>
      </c>
    </row>
    <row r="31" spans="1:11" ht="21" customHeight="1">
      <c r="A31" s="36" t="s">
        <v>64</v>
      </c>
      <c r="C31" s="46"/>
      <c r="D31" s="47"/>
      <c r="E31" s="48">
        <v>3416</v>
      </c>
      <c r="F31" s="48"/>
      <c r="G31" s="48">
        <v>-9164</v>
      </c>
      <c r="H31" s="49"/>
      <c r="I31" s="53">
        <v>3432</v>
      </c>
      <c r="J31" s="49"/>
      <c r="K31" s="53">
        <v>-109</v>
      </c>
    </row>
    <row r="32" spans="1:11" ht="21" customHeight="1">
      <c r="A32" s="36" t="s">
        <v>65</v>
      </c>
      <c r="C32" s="46"/>
      <c r="D32" s="47"/>
      <c r="E32" s="48"/>
      <c r="F32" s="48"/>
      <c r="G32" s="48"/>
      <c r="H32" s="56"/>
      <c r="I32" s="57"/>
      <c r="J32" s="56"/>
      <c r="K32" s="57"/>
    </row>
    <row r="33" spans="1:12" ht="21" customHeight="1">
      <c r="A33" s="36" t="s">
        <v>230</v>
      </c>
      <c r="C33" s="46"/>
      <c r="D33" s="47"/>
      <c r="E33" s="48">
        <v>116922</v>
      </c>
      <c r="F33" s="48"/>
      <c r="G33" s="48">
        <v>227560</v>
      </c>
      <c r="H33" s="49"/>
      <c r="I33" s="53">
        <v>194003</v>
      </c>
      <c r="J33" s="49"/>
      <c r="K33" s="53">
        <v>153507</v>
      </c>
    </row>
    <row r="34" spans="1:12" ht="21" customHeight="1">
      <c r="A34" s="36" t="s">
        <v>127</v>
      </c>
      <c r="C34" s="46"/>
      <c r="D34" s="47"/>
      <c r="E34" s="48">
        <v>1033</v>
      </c>
      <c r="F34" s="48"/>
      <c r="G34" s="48">
        <v>-59825</v>
      </c>
      <c r="H34" s="49"/>
      <c r="I34" s="50">
        <v>-7223</v>
      </c>
      <c r="J34" s="49"/>
      <c r="K34" s="50">
        <v>-50588</v>
      </c>
    </row>
    <row r="35" spans="1:12" ht="21" customHeight="1">
      <c r="A35" s="36" t="s">
        <v>231</v>
      </c>
      <c r="C35" s="46"/>
      <c r="D35" s="51"/>
      <c r="E35" s="54">
        <v>-8421</v>
      </c>
      <c r="F35" s="48"/>
      <c r="G35" s="54">
        <v>-336</v>
      </c>
      <c r="H35" s="49"/>
      <c r="I35" s="58">
        <v>-6166</v>
      </c>
      <c r="J35" s="49"/>
      <c r="K35" s="58">
        <v>0</v>
      </c>
    </row>
    <row r="36" spans="1:12" ht="21" customHeight="1">
      <c r="A36" s="36" t="s">
        <v>57</v>
      </c>
      <c r="C36" s="46"/>
      <c r="D36" s="51"/>
      <c r="E36" s="52">
        <f>SUM(E26:E35)</f>
        <v>854615</v>
      </c>
      <c r="F36" s="52"/>
      <c r="G36" s="52">
        <f>SUM(G26:G35)</f>
        <v>315837</v>
      </c>
      <c r="H36" s="52"/>
      <c r="I36" s="52">
        <f>SUM(I26:I35)</f>
        <v>697412</v>
      </c>
      <c r="J36" s="52"/>
      <c r="K36" s="52">
        <f>SUM(K26:K35)</f>
        <v>67852</v>
      </c>
    </row>
    <row r="37" spans="1:12" ht="21" customHeight="1">
      <c r="A37" s="36" t="s">
        <v>99</v>
      </c>
      <c r="C37" s="46"/>
      <c r="D37" s="51"/>
      <c r="E37" s="52">
        <v>-19124</v>
      </c>
      <c r="F37" s="52"/>
      <c r="G37" s="52">
        <v>-13365</v>
      </c>
      <c r="H37" s="56"/>
      <c r="I37" s="50">
        <v>-7</v>
      </c>
      <c r="J37" s="56"/>
      <c r="K37" s="50">
        <v>-2654</v>
      </c>
    </row>
    <row r="38" spans="1:12" ht="21" customHeight="1">
      <c r="A38" s="39" t="s">
        <v>172</v>
      </c>
      <c r="C38" s="46"/>
      <c r="D38" s="36"/>
      <c r="E38" s="59">
        <f>SUM(E36:E37)</f>
        <v>835491</v>
      </c>
      <c r="F38" s="52"/>
      <c r="G38" s="59">
        <f>SUM(G36:G37)</f>
        <v>302472</v>
      </c>
      <c r="H38" s="52"/>
      <c r="I38" s="59">
        <f>SUM(I36:I37)</f>
        <v>697405</v>
      </c>
      <c r="J38" s="52"/>
      <c r="K38" s="59">
        <f>SUM(K36:K37)</f>
        <v>65198</v>
      </c>
    </row>
    <row r="39" spans="1:12" ht="21" customHeight="1">
      <c r="A39" s="39"/>
      <c r="C39" s="46"/>
      <c r="D39" s="36"/>
      <c r="E39" s="36"/>
      <c r="F39" s="36"/>
      <c r="H39" s="36"/>
      <c r="J39" s="52"/>
      <c r="K39" s="52"/>
    </row>
    <row r="40" spans="1:12" ht="21" customHeight="1">
      <c r="A40" s="60" t="s">
        <v>223</v>
      </c>
      <c r="C40" s="46"/>
      <c r="D40" s="61"/>
      <c r="E40" s="36"/>
      <c r="F40" s="61"/>
      <c r="G40" s="46"/>
      <c r="H40" s="61"/>
      <c r="I40" s="46"/>
      <c r="J40" s="61"/>
      <c r="K40" s="46"/>
    </row>
    <row r="41" spans="1:12" ht="21" customHeight="1">
      <c r="A41" s="34"/>
      <c r="C41" s="46"/>
      <c r="D41" s="61"/>
      <c r="E41" s="61"/>
      <c r="F41" s="61"/>
      <c r="G41" s="46"/>
      <c r="H41" s="61"/>
      <c r="I41" s="46"/>
      <c r="J41" s="61"/>
      <c r="K41" s="38" t="s">
        <v>41</v>
      </c>
    </row>
    <row r="42" spans="1:12" s="39" customFormat="1" ht="21" customHeight="1">
      <c r="A42" s="177" t="s">
        <v>0</v>
      </c>
      <c r="B42" s="177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2" s="39" customFormat="1" ht="21" customHeight="1">
      <c r="A43" s="178" t="s">
        <v>112</v>
      </c>
      <c r="B43" s="178"/>
      <c r="C43" s="178"/>
      <c r="D43" s="178"/>
      <c r="E43" s="178"/>
      <c r="F43" s="178"/>
      <c r="G43" s="178"/>
      <c r="H43" s="178"/>
      <c r="I43" s="178"/>
      <c r="J43" s="178"/>
      <c r="K43" s="178"/>
    </row>
    <row r="44" spans="1:12" s="39" customFormat="1" ht="21" customHeight="1">
      <c r="A44" s="178" t="s">
        <v>215</v>
      </c>
      <c r="B44" s="178"/>
      <c r="C44" s="178"/>
      <c r="D44" s="178"/>
      <c r="E44" s="178"/>
      <c r="F44" s="178"/>
      <c r="G44" s="178"/>
      <c r="H44" s="178"/>
      <c r="I44" s="178"/>
      <c r="J44" s="178"/>
      <c r="K44" s="178"/>
    </row>
    <row r="45" spans="1:12" ht="21" customHeight="1">
      <c r="A45" s="41"/>
      <c r="B45" s="42"/>
      <c r="C45" s="41"/>
      <c r="D45" s="41"/>
      <c r="E45" s="41"/>
      <c r="F45" s="41"/>
      <c r="G45" s="41"/>
      <c r="H45" s="41"/>
      <c r="I45" s="41"/>
      <c r="J45" s="41"/>
      <c r="K45" s="38" t="s">
        <v>2</v>
      </c>
    </row>
    <row r="46" spans="1:12" ht="21" customHeight="1">
      <c r="A46" s="41"/>
      <c r="B46" s="42"/>
      <c r="C46" s="41"/>
      <c r="D46" s="41"/>
      <c r="E46" s="179" t="s">
        <v>3</v>
      </c>
      <c r="F46" s="179"/>
      <c r="G46" s="179"/>
      <c r="H46" s="41"/>
      <c r="I46" s="179" t="s">
        <v>4</v>
      </c>
      <c r="J46" s="179"/>
      <c r="K46" s="179"/>
      <c r="L46" s="40"/>
    </row>
    <row r="47" spans="1:12" ht="21" customHeight="1">
      <c r="B47" s="36"/>
      <c r="C47" s="43"/>
      <c r="D47" s="43"/>
      <c r="E47" s="44" t="s">
        <v>216</v>
      </c>
      <c r="F47" s="43"/>
      <c r="G47" s="44" t="s">
        <v>194</v>
      </c>
      <c r="H47" s="43"/>
      <c r="I47" s="44" t="s">
        <v>216</v>
      </c>
      <c r="J47" s="43"/>
      <c r="K47" s="44" t="s">
        <v>194</v>
      </c>
    </row>
    <row r="48" spans="1:12" ht="21" customHeight="1">
      <c r="A48" s="39" t="s">
        <v>66</v>
      </c>
      <c r="B48" s="62"/>
      <c r="C48" s="46"/>
      <c r="D48" s="61"/>
      <c r="E48" s="47"/>
      <c r="F48" s="61"/>
      <c r="G48" s="47"/>
      <c r="H48" s="61"/>
      <c r="I48" s="47"/>
      <c r="J48" s="61"/>
      <c r="K48" s="47"/>
    </row>
    <row r="49" spans="1:11" ht="21" customHeight="1">
      <c r="A49" s="36" t="s">
        <v>250</v>
      </c>
      <c r="B49" s="62"/>
      <c r="C49" s="46"/>
      <c r="D49" s="47"/>
      <c r="E49" s="48">
        <v>0</v>
      </c>
      <c r="F49" s="48"/>
      <c r="G49" s="48">
        <v>295875</v>
      </c>
      <c r="H49" s="49"/>
      <c r="I49" s="53">
        <v>0</v>
      </c>
      <c r="J49" s="49"/>
      <c r="K49" s="48">
        <v>295875</v>
      </c>
    </row>
    <row r="50" spans="1:11" ht="21" customHeight="1">
      <c r="A50" s="36" t="s">
        <v>206</v>
      </c>
      <c r="C50" s="46"/>
      <c r="D50" s="47"/>
      <c r="E50" s="53">
        <v>0</v>
      </c>
      <c r="F50" s="48"/>
      <c r="G50" s="53">
        <v>2863</v>
      </c>
      <c r="H50" s="49"/>
      <c r="I50" s="53">
        <v>0</v>
      </c>
      <c r="J50" s="49"/>
      <c r="K50" s="53">
        <v>2863</v>
      </c>
    </row>
    <row r="51" spans="1:11" ht="21" customHeight="1">
      <c r="A51" s="63" t="s">
        <v>234</v>
      </c>
      <c r="B51" s="62"/>
      <c r="C51" s="46"/>
      <c r="D51" s="47"/>
      <c r="E51" s="48">
        <v>0</v>
      </c>
      <c r="F51" s="48"/>
      <c r="G51" s="48">
        <v>0</v>
      </c>
      <c r="H51" s="49"/>
      <c r="I51" s="53">
        <v>166</v>
      </c>
      <c r="J51" s="49"/>
      <c r="K51" s="53">
        <v>-43016</v>
      </c>
    </row>
    <row r="52" spans="1:11" ht="21" customHeight="1">
      <c r="A52" s="63" t="s">
        <v>67</v>
      </c>
      <c r="C52" s="46"/>
      <c r="D52" s="47"/>
      <c r="E52" s="64">
        <v>874</v>
      </c>
      <c r="F52" s="48"/>
      <c r="G52" s="64">
        <v>2108</v>
      </c>
      <c r="H52" s="64"/>
      <c r="I52" s="64">
        <v>589</v>
      </c>
      <c r="J52" s="64"/>
      <c r="K52" s="64">
        <v>19673</v>
      </c>
    </row>
    <row r="53" spans="1:11" ht="21" customHeight="1">
      <c r="A53" s="36" t="s">
        <v>207</v>
      </c>
      <c r="C53" s="46"/>
      <c r="D53" s="47"/>
      <c r="E53" s="53">
        <v>645</v>
      </c>
      <c r="F53" s="48"/>
      <c r="G53" s="53">
        <v>1058</v>
      </c>
      <c r="H53" s="64"/>
      <c r="I53" s="64">
        <v>3149</v>
      </c>
      <c r="J53" s="64"/>
      <c r="K53" s="64">
        <v>7175</v>
      </c>
    </row>
    <row r="54" spans="1:11" ht="21" customHeight="1">
      <c r="A54" s="63" t="s">
        <v>197</v>
      </c>
      <c r="B54" s="62"/>
      <c r="C54" s="46"/>
      <c r="D54" s="47"/>
      <c r="E54" s="48">
        <v>-41850</v>
      </c>
      <c r="F54" s="48"/>
      <c r="G54" s="48">
        <v>-115374</v>
      </c>
      <c r="H54" s="49"/>
      <c r="I54" s="53">
        <v>-22474</v>
      </c>
      <c r="J54" s="49"/>
      <c r="K54" s="53">
        <v>-60276</v>
      </c>
    </row>
    <row r="55" spans="1:11" ht="21" customHeight="1">
      <c r="A55" s="63" t="s">
        <v>198</v>
      </c>
      <c r="B55" s="62"/>
      <c r="C55" s="46"/>
      <c r="D55" s="47"/>
      <c r="E55" s="48">
        <v>0</v>
      </c>
      <c r="F55" s="48"/>
      <c r="G55" s="48">
        <v>-267</v>
      </c>
      <c r="H55" s="49"/>
      <c r="I55" s="53">
        <v>0</v>
      </c>
      <c r="J55" s="49"/>
      <c r="K55" s="53">
        <v>-96</v>
      </c>
    </row>
    <row r="56" spans="1:11" ht="21" customHeight="1">
      <c r="A56" s="39" t="s">
        <v>208</v>
      </c>
      <c r="C56" s="46"/>
      <c r="D56" s="36"/>
      <c r="E56" s="59">
        <f>SUM(E49:E55)</f>
        <v>-40331</v>
      </c>
      <c r="F56" s="48"/>
      <c r="G56" s="59">
        <f>SUM(G49:G55)</f>
        <v>186263</v>
      </c>
      <c r="H56" s="48"/>
      <c r="I56" s="59">
        <f>SUM(I49:I55)</f>
        <v>-18570</v>
      </c>
      <c r="J56" s="48"/>
      <c r="K56" s="59">
        <f>SUM(K49:K55)</f>
        <v>222198</v>
      </c>
    </row>
    <row r="57" spans="1:11" ht="21" customHeight="1">
      <c r="A57" s="39" t="s">
        <v>68</v>
      </c>
      <c r="C57" s="46"/>
      <c r="D57" s="61"/>
      <c r="E57" s="65"/>
      <c r="F57" s="65"/>
      <c r="G57" s="65"/>
      <c r="H57" s="65"/>
      <c r="I57" s="65"/>
      <c r="J57" s="65"/>
      <c r="K57" s="65"/>
    </row>
    <row r="58" spans="1:11" ht="21" customHeight="1">
      <c r="A58" s="36" t="s">
        <v>171</v>
      </c>
      <c r="C58" s="46"/>
      <c r="D58" s="61"/>
      <c r="E58" s="65"/>
      <c r="F58" s="65"/>
      <c r="G58" s="65"/>
      <c r="H58" s="65"/>
      <c r="I58" s="65"/>
      <c r="J58" s="65"/>
      <c r="K58" s="65"/>
    </row>
    <row r="59" spans="1:11" ht="21" customHeight="1">
      <c r="A59" s="36" t="s">
        <v>144</v>
      </c>
      <c r="C59" s="46"/>
      <c r="D59" s="61"/>
      <c r="E59" s="53">
        <v>-960093</v>
      </c>
      <c r="F59" s="65"/>
      <c r="G59" s="53">
        <v>-76734</v>
      </c>
      <c r="H59" s="49"/>
      <c r="I59" s="53">
        <v>-930000</v>
      </c>
      <c r="J59" s="49"/>
      <c r="K59" s="53">
        <v>-76734</v>
      </c>
    </row>
    <row r="60" spans="1:11" ht="21" customHeight="1">
      <c r="A60" s="36" t="s">
        <v>191</v>
      </c>
      <c r="C60" s="46"/>
      <c r="D60" s="47"/>
      <c r="E60" s="48">
        <v>-7375</v>
      </c>
      <c r="F60" s="48"/>
      <c r="G60" s="48">
        <v>-8874</v>
      </c>
      <c r="H60" s="49"/>
      <c r="I60" s="53">
        <v>-3750</v>
      </c>
      <c r="J60" s="49"/>
      <c r="K60" s="53">
        <v>-4393</v>
      </c>
    </row>
    <row r="61" spans="1:11" ht="21" customHeight="1">
      <c r="A61" s="63" t="s">
        <v>176</v>
      </c>
      <c r="C61" s="46"/>
      <c r="D61" s="47"/>
      <c r="E61" s="48">
        <v>-30272</v>
      </c>
      <c r="F61" s="48"/>
      <c r="G61" s="48">
        <v>-136790</v>
      </c>
      <c r="H61" s="49"/>
      <c r="I61" s="53">
        <v>0</v>
      </c>
      <c r="J61" s="49"/>
      <c r="K61" s="53">
        <v>-105164</v>
      </c>
    </row>
    <row r="62" spans="1:11" ht="21" customHeight="1">
      <c r="A62" s="63" t="s">
        <v>128</v>
      </c>
      <c r="C62" s="46"/>
      <c r="D62" s="47"/>
      <c r="E62" s="48">
        <v>-13247</v>
      </c>
      <c r="F62" s="48"/>
      <c r="G62" s="48">
        <v>-36271</v>
      </c>
      <c r="H62" s="49"/>
      <c r="I62" s="50">
        <v>-5456</v>
      </c>
      <c r="J62" s="49"/>
      <c r="K62" s="50">
        <v>-24168</v>
      </c>
    </row>
    <row r="63" spans="1:11" ht="21" customHeight="1">
      <c r="A63" s="39" t="s">
        <v>203</v>
      </c>
      <c r="C63" s="46"/>
      <c r="D63" s="47"/>
      <c r="E63" s="66">
        <f>SUM(E59:E62)</f>
        <v>-1010987</v>
      </c>
      <c r="F63" s="48"/>
      <c r="G63" s="66">
        <f>SUM(G59:G62)</f>
        <v>-258669</v>
      </c>
      <c r="H63" s="48"/>
      <c r="I63" s="66">
        <f>SUM(I59:I62)</f>
        <v>-939206</v>
      </c>
      <c r="J63" s="48"/>
      <c r="K63" s="66">
        <f>SUM(K59:K62)</f>
        <v>-210459</v>
      </c>
    </row>
    <row r="64" spans="1:11" ht="21" customHeight="1">
      <c r="A64" s="36" t="s">
        <v>236</v>
      </c>
      <c r="C64" s="46"/>
      <c r="D64" s="47"/>
      <c r="E64" s="52">
        <v>31557</v>
      </c>
      <c r="F64" s="48"/>
      <c r="G64" s="52">
        <v>-14394</v>
      </c>
      <c r="H64" s="53"/>
      <c r="I64" s="50">
        <v>0</v>
      </c>
      <c r="J64" s="53"/>
      <c r="K64" s="50">
        <v>0</v>
      </c>
    </row>
    <row r="65" spans="1:12" ht="21" customHeight="1">
      <c r="A65" s="36" t="s">
        <v>237</v>
      </c>
      <c r="C65" s="46"/>
      <c r="D65" s="47"/>
      <c r="E65" s="52"/>
      <c r="F65" s="48"/>
      <c r="G65" s="52"/>
      <c r="H65" s="53"/>
      <c r="I65" s="50"/>
      <c r="J65" s="53"/>
      <c r="K65" s="50"/>
    </row>
    <row r="66" spans="1:12" ht="21" customHeight="1">
      <c r="A66" s="36" t="s">
        <v>104</v>
      </c>
      <c r="C66" s="46"/>
      <c r="D66" s="47"/>
      <c r="E66" s="67">
        <v>10525</v>
      </c>
      <c r="F66" s="48"/>
      <c r="G66" s="67">
        <v>12909</v>
      </c>
      <c r="H66" s="53"/>
      <c r="I66" s="58">
        <v>10525</v>
      </c>
      <c r="J66" s="53"/>
      <c r="K66" s="58">
        <v>12909</v>
      </c>
    </row>
    <row r="67" spans="1:12" ht="21" customHeight="1">
      <c r="A67" s="68" t="s">
        <v>235</v>
      </c>
      <c r="C67" s="46"/>
      <c r="D67" s="47"/>
      <c r="E67" s="48">
        <f>SUM(E38,E56,E63,E64:E66)</f>
        <v>-173745</v>
      </c>
      <c r="F67" s="48"/>
      <c r="G67" s="48">
        <f>SUM(G38,G56,G63,G64:G66)</f>
        <v>228581</v>
      </c>
      <c r="H67" s="48"/>
      <c r="I67" s="48">
        <f>SUM(I38,I56,I63,I64:I66)</f>
        <v>-249846</v>
      </c>
      <c r="J67" s="48"/>
      <c r="K67" s="48">
        <f>SUM(K38,K56,K63,K64:K66)</f>
        <v>89846</v>
      </c>
    </row>
    <row r="68" spans="1:12" ht="21" customHeight="1">
      <c r="A68" s="69" t="s">
        <v>105</v>
      </c>
      <c r="C68" s="46"/>
      <c r="D68" s="47"/>
      <c r="E68" s="48">
        <v>1227309</v>
      </c>
      <c r="F68" s="48"/>
      <c r="G68" s="48">
        <v>917989</v>
      </c>
      <c r="H68" s="49"/>
      <c r="I68" s="53">
        <v>809525</v>
      </c>
      <c r="J68" s="49"/>
      <c r="K68" s="53">
        <v>651486</v>
      </c>
    </row>
    <row r="69" spans="1:12" ht="21" customHeight="1" thickBot="1">
      <c r="A69" s="68" t="s">
        <v>163</v>
      </c>
      <c r="C69" s="46"/>
      <c r="D69" s="47"/>
      <c r="E69" s="70">
        <f>SUM(E67:E68)</f>
        <v>1053564</v>
      </c>
      <c r="F69" s="48"/>
      <c r="G69" s="70">
        <f>SUM(G67:G68)</f>
        <v>1146570</v>
      </c>
      <c r="H69" s="48"/>
      <c r="I69" s="70">
        <f>SUM(I67:I68)</f>
        <v>559679</v>
      </c>
      <c r="J69" s="48"/>
      <c r="K69" s="70">
        <f>SUM(K67:K68)</f>
        <v>741332</v>
      </c>
    </row>
    <row r="70" spans="1:12" ht="21.75" customHeight="1" thickTop="1">
      <c r="A70" s="69"/>
      <c r="C70" s="46"/>
      <c r="D70" s="47"/>
      <c r="E70" s="48"/>
      <c r="F70" s="48"/>
      <c r="G70" s="48"/>
      <c r="H70" s="48"/>
      <c r="I70" s="48"/>
      <c r="J70" s="48"/>
      <c r="K70" s="48"/>
    </row>
    <row r="71" spans="1:12" ht="21" customHeight="1">
      <c r="A71" s="60" t="s">
        <v>223</v>
      </c>
      <c r="C71" s="46"/>
      <c r="D71" s="61"/>
      <c r="E71" s="36"/>
      <c r="F71" s="61"/>
      <c r="G71" s="46"/>
      <c r="H71" s="61"/>
      <c r="I71" s="46"/>
      <c r="J71" s="61"/>
      <c r="K71" s="46"/>
    </row>
    <row r="72" spans="1:12" ht="21" customHeight="1">
      <c r="A72" s="34"/>
      <c r="C72" s="46"/>
      <c r="D72" s="61"/>
      <c r="E72" s="61"/>
      <c r="F72" s="61"/>
      <c r="G72" s="46"/>
      <c r="H72" s="61"/>
      <c r="I72" s="46"/>
      <c r="J72" s="61"/>
      <c r="K72" s="38" t="s">
        <v>41</v>
      </c>
    </row>
    <row r="73" spans="1:12" s="39" customFormat="1" ht="21" customHeight="1">
      <c r="A73" s="177" t="s">
        <v>0</v>
      </c>
      <c r="B73" s="177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2" s="39" customFormat="1" ht="21" customHeight="1">
      <c r="A74" s="178" t="s">
        <v>112</v>
      </c>
      <c r="B74" s="178"/>
      <c r="C74" s="178"/>
      <c r="D74" s="178"/>
      <c r="E74" s="178"/>
      <c r="F74" s="178"/>
      <c r="G74" s="178"/>
      <c r="H74" s="178"/>
      <c r="I74" s="178"/>
      <c r="J74" s="178"/>
      <c r="K74" s="178"/>
    </row>
    <row r="75" spans="1:12" s="39" customFormat="1" ht="21" customHeight="1">
      <c r="A75" s="178" t="s">
        <v>215</v>
      </c>
      <c r="B75" s="178"/>
      <c r="C75" s="178"/>
      <c r="D75" s="178"/>
      <c r="E75" s="178"/>
      <c r="F75" s="178"/>
      <c r="G75" s="178"/>
      <c r="H75" s="178"/>
      <c r="I75" s="178"/>
      <c r="J75" s="178"/>
      <c r="K75" s="178"/>
    </row>
    <row r="76" spans="1:12" ht="21" customHeight="1">
      <c r="A76" s="41"/>
      <c r="B76" s="42"/>
      <c r="C76" s="41"/>
      <c r="D76" s="41"/>
      <c r="E76" s="41"/>
      <c r="F76" s="41"/>
      <c r="G76" s="41"/>
      <c r="H76" s="41"/>
      <c r="I76" s="41"/>
      <c r="J76" s="41"/>
      <c r="K76" s="38" t="s">
        <v>2</v>
      </c>
    </row>
    <row r="77" spans="1:12" ht="21" customHeight="1">
      <c r="A77" s="41"/>
      <c r="B77" s="42"/>
      <c r="C77" s="41"/>
      <c r="D77" s="41"/>
      <c r="E77" s="179" t="s">
        <v>3</v>
      </c>
      <c r="F77" s="179"/>
      <c r="G77" s="179"/>
      <c r="H77" s="41"/>
      <c r="I77" s="179" t="s">
        <v>4</v>
      </c>
      <c r="J77" s="179"/>
      <c r="K77" s="179"/>
      <c r="L77" s="40"/>
    </row>
    <row r="78" spans="1:12" ht="21" customHeight="1">
      <c r="B78" s="36"/>
      <c r="C78" s="43"/>
      <c r="D78" s="43"/>
      <c r="E78" s="44" t="s">
        <v>216</v>
      </c>
      <c r="F78" s="43"/>
      <c r="G78" s="44" t="s">
        <v>194</v>
      </c>
      <c r="H78" s="43"/>
      <c r="I78" s="44" t="s">
        <v>216</v>
      </c>
      <c r="J78" s="43"/>
      <c r="K78" s="44" t="s">
        <v>194</v>
      </c>
    </row>
    <row r="79" spans="1:12" ht="21" customHeight="1">
      <c r="A79" s="68" t="s">
        <v>69</v>
      </c>
      <c r="C79" s="46"/>
      <c r="D79" s="47"/>
      <c r="E79" s="48"/>
      <c r="F79" s="48"/>
      <c r="G79" s="48"/>
      <c r="H79" s="48"/>
      <c r="I79" s="48"/>
      <c r="J79" s="48"/>
      <c r="K79" s="48"/>
    </row>
    <row r="80" spans="1:12" ht="21" customHeight="1">
      <c r="A80" s="69" t="s">
        <v>106</v>
      </c>
      <c r="C80" s="46"/>
      <c r="D80" s="47"/>
      <c r="E80" s="48"/>
      <c r="F80" s="48"/>
      <c r="G80" s="48"/>
      <c r="H80" s="48"/>
      <c r="I80" s="48"/>
      <c r="J80" s="48"/>
      <c r="K80" s="48"/>
    </row>
    <row r="81" spans="1:11" ht="21" customHeight="1">
      <c r="A81" s="69" t="s">
        <v>213</v>
      </c>
      <c r="C81" s="46"/>
      <c r="D81" s="47"/>
      <c r="E81" s="48"/>
      <c r="F81" s="48"/>
      <c r="G81" s="48"/>
      <c r="H81" s="48"/>
      <c r="I81" s="48"/>
      <c r="J81" s="48"/>
      <c r="K81" s="48"/>
    </row>
    <row r="82" spans="1:11" ht="21" customHeight="1">
      <c r="A82" s="69" t="s">
        <v>148</v>
      </c>
      <c r="C82" s="46"/>
      <c r="D82" s="47"/>
      <c r="E82" s="48"/>
      <c r="F82" s="48"/>
      <c r="G82" s="48"/>
      <c r="H82" s="48"/>
      <c r="I82" s="48"/>
      <c r="J82" s="48"/>
      <c r="K82" s="48"/>
    </row>
    <row r="83" spans="1:11" ht="21" customHeight="1">
      <c r="A83" s="69" t="s">
        <v>149</v>
      </c>
      <c r="C83" s="46"/>
      <c r="D83" s="47"/>
      <c r="E83" s="48">
        <v>0</v>
      </c>
      <c r="F83" s="48"/>
      <c r="G83" s="48">
        <v>7193</v>
      </c>
      <c r="H83" s="48"/>
      <c r="I83" s="48">
        <v>0</v>
      </c>
      <c r="J83" s="48"/>
      <c r="K83" s="48">
        <v>7193</v>
      </c>
    </row>
    <row r="84" spans="1:11" ht="21" customHeight="1">
      <c r="A84" s="69" t="s">
        <v>238</v>
      </c>
      <c r="C84" s="46"/>
      <c r="D84" s="47"/>
      <c r="E84" s="48"/>
      <c r="F84" s="48"/>
      <c r="G84" s="48"/>
      <c r="H84" s="48"/>
      <c r="I84" s="48"/>
      <c r="J84" s="48"/>
      <c r="K84" s="48"/>
    </row>
    <row r="85" spans="1:11" ht="21" customHeight="1">
      <c r="A85" s="69" t="s">
        <v>239</v>
      </c>
      <c r="C85" s="46"/>
      <c r="D85" s="47"/>
      <c r="E85" s="48">
        <v>522</v>
      </c>
      <c r="F85" s="48"/>
      <c r="G85" s="48">
        <v>-1161</v>
      </c>
      <c r="H85" s="48"/>
      <c r="I85" s="48">
        <v>522</v>
      </c>
      <c r="J85" s="48"/>
      <c r="K85" s="48">
        <v>-1161</v>
      </c>
    </row>
    <row r="86" spans="1:11" ht="21" customHeight="1">
      <c r="A86" s="69" t="s">
        <v>241</v>
      </c>
      <c r="C86" s="46"/>
      <c r="D86" s="47"/>
      <c r="E86" s="48">
        <v>20843</v>
      </c>
      <c r="F86" s="48"/>
      <c r="G86" s="48">
        <v>153593</v>
      </c>
      <c r="H86" s="48"/>
      <c r="I86" s="48">
        <v>14061</v>
      </c>
      <c r="J86" s="48"/>
      <c r="K86" s="48">
        <v>161069</v>
      </c>
    </row>
    <row r="87" spans="1:11" ht="21" customHeight="1">
      <c r="A87" s="36" t="s">
        <v>192</v>
      </c>
      <c r="D87" s="36"/>
      <c r="E87" s="65">
        <v>2606</v>
      </c>
      <c r="F87" s="65"/>
      <c r="G87" s="65">
        <v>43887</v>
      </c>
      <c r="H87" s="65"/>
      <c r="I87" s="53">
        <v>0</v>
      </c>
      <c r="J87" s="65"/>
      <c r="K87" s="53">
        <v>23500</v>
      </c>
    </row>
    <row r="88" spans="1:11" ht="21" customHeight="1">
      <c r="A88" s="36" t="s">
        <v>199</v>
      </c>
      <c r="D88" s="36"/>
      <c r="E88" s="65">
        <v>-4284</v>
      </c>
      <c r="F88" s="65"/>
      <c r="G88" s="65">
        <v>-1582</v>
      </c>
      <c r="H88" s="65"/>
      <c r="I88" s="53">
        <v>-3165</v>
      </c>
      <c r="J88" s="65"/>
      <c r="K88" s="53">
        <v>-25</v>
      </c>
    </row>
    <row r="89" spans="1:11" ht="21" customHeight="1">
      <c r="A89" s="36" t="s">
        <v>204</v>
      </c>
      <c r="D89" s="36"/>
      <c r="E89" s="53">
        <v>5340</v>
      </c>
      <c r="F89" s="65"/>
      <c r="G89" s="53">
        <v>-5500</v>
      </c>
      <c r="H89" s="65"/>
      <c r="I89" s="53">
        <v>0</v>
      </c>
      <c r="J89" s="65"/>
      <c r="K89" s="53">
        <v>0</v>
      </c>
    </row>
    <row r="90" spans="1:11" ht="21" customHeight="1">
      <c r="A90" s="36" t="s">
        <v>243</v>
      </c>
      <c r="D90" s="36"/>
      <c r="E90" s="65"/>
      <c r="F90" s="65"/>
      <c r="G90" s="65"/>
      <c r="H90" s="65"/>
      <c r="I90" s="53"/>
      <c r="J90" s="65"/>
      <c r="K90" s="53"/>
    </row>
    <row r="91" spans="1:11" ht="21" customHeight="1">
      <c r="A91" s="36" t="s">
        <v>240</v>
      </c>
      <c r="D91" s="36"/>
      <c r="E91" s="65">
        <v>166</v>
      </c>
      <c r="F91" s="65"/>
      <c r="G91" s="65">
        <v>52</v>
      </c>
      <c r="H91" s="65"/>
      <c r="I91" s="53">
        <v>0</v>
      </c>
      <c r="J91" s="65"/>
      <c r="K91" s="53">
        <v>0</v>
      </c>
    </row>
    <row r="92" spans="1:11" ht="21" customHeight="1">
      <c r="A92" s="36" t="s">
        <v>251</v>
      </c>
      <c r="D92" s="36"/>
      <c r="E92" s="53">
        <v>0</v>
      </c>
      <c r="F92" s="65"/>
      <c r="G92" s="53">
        <v>0</v>
      </c>
      <c r="H92" s="65"/>
      <c r="I92" s="53">
        <v>30350</v>
      </c>
      <c r="J92" s="65"/>
      <c r="K92" s="53">
        <v>60381</v>
      </c>
    </row>
    <row r="93" spans="1:11" ht="21" customHeight="1">
      <c r="A93" s="36" t="s">
        <v>193</v>
      </c>
      <c r="D93" s="36"/>
      <c r="E93" s="65">
        <v>27794</v>
      </c>
      <c r="F93" s="65"/>
      <c r="G93" s="65">
        <v>102210</v>
      </c>
      <c r="H93" s="65"/>
      <c r="I93" s="65">
        <v>27794</v>
      </c>
      <c r="J93" s="65"/>
      <c r="K93" s="65">
        <v>102210</v>
      </c>
    </row>
    <row r="94" spans="1:11" ht="21" customHeight="1">
      <c r="D94" s="36"/>
      <c r="E94" s="65"/>
      <c r="F94" s="65"/>
      <c r="G94" s="53"/>
      <c r="H94" s="65"/>
      <c r="I94" s="53"/>
      <c r="J94" s="65"/>
      <c r="K94" s="53"/>
    </row>
    <row r="95" spans="1:11" ht="21" customHeight="1">
      <c r="A95" s="60" t="s">
        <v>223</v>
      </c>
    </row>
  </sheetData>
  <mergeCells count="15">
    <mergeCell ref="A43:K43"/>
    <mergeCell ref="A44:K44"/>
    <mergeCell ref="E46:G46"/>
    <mergeCell ref="I46:K46"/>
    <mergeCell ref="A2:K2"/>
    <mergeCell ref="A3:K3"/>
    <mergeCell ref="A4:K4"/>
    <mergeCell ref="E6:G6"/>
    <mergeCell ref="I6:K6"/>
    <mergeCell ref="A42:K42"/>
    <mergeCell ref="A73:K73"/>
    <mergeCell ref="A74:K74"/>
    <mergeCell ref="A75:K75"/>
    <mergeCell ref="E77:G77"/>
    <mergeCell ref="I77:K77"/>
  </mergeCells>
  <pageMargins left="0.78740157480314965" right="0.39370078740157483" top="0.78740157480314965" bottom="0.39370078740157483" header="0.19685039370078741" footer="0.19685039370078741"/>
  <pageSetup paperSize="9" scale="74" orientation="portrait" r:id="rId1"/>
  <headerFooter alignWithMargins="0"/>
  <rowBreaks count="2" manualBreakCount="2">
    <brk id="40" max="12" man="1"/>
    <brk id="71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c46bb-2eba-4110-8d64-00106886c3a4">
      <Terms xmlns="http://schemas.microsoft.com/office/infopath/2007/PartnerControls"/>
    </lcf76f155ced4ddcb4097134ff3c332f>
    <TaxCatchAll xmlns="fbd419f6-9b38-4814-bcd4-094fd5df534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A95F046E720043B3F87C9930BAB631" ma:contentTypeVersion="12" ma:contentTypeDescription="Create a new document." ma:contentTypeScope="" ma:versionID="3064addabaeb03d611c27cc9ffc4d3e4">
  <xsd:schema xmlns:xsd="http://www.w3.org/2001/XMLSchema" xmlns:xs="http://www.w3.org/2001/XMLSchema" xmlns:p="http://schemas.microsoft.com/office/2006/metadata/properties" xmlns:ns2="fc9c46bb-2eba-4110-8d64-00106886c3a4" xmlns:ns3="fbd419f6-9b38-4814-bcd4-094fd5df534b" targetNamespace="http://schemas.microsoft.com/office/2006/metadata/properties" ma:root="true" ma:fieldsID="1025b7484dc3f2385b2866f83f8048b6" ns2:_="" ns3:_="">
    <xsd:import namespace="fc9c46bb-2eba-4110-8d64-00106886c3a4"/>
    <xsd:import namespace="fbd419f6-9b38-4814-bcd4-094fd5df53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c46bb-2eba-4110-8d64-00106886c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419f6-9b38-4814-bcd4-094fd5df534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479dff7-35e7-4e8c-9927-05978bf249d7}" ma:internalName="TaxCatchAll" ma:showField="CatchAllData" ma:web="fbd419f6-9b38-4814-bcd4-094fd5df53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6E4D08-D035-4362-869D-6C422CF0B4A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1ee2afc6-efc0-4dcc-be09-aabefb754106"/>
    <ds:schemaRef ds:uri="6dff4707-7bf8-4102-b125-42e04ae9fdfc"/>
    <ds:schemaRef ds:uri="http://www.w3.org/XML/1998/namespace"/>
    <ds:schemaRef ds:uri="http://purl.org/dc/dcmitype/"/>
    <ds:schemaRef ds:uri="fc9c46bb-2eba-4110-8d64-00106886c3a4"/>
    <ds:schemaRef ds:uri="fbd419f6-9b38-4814-bcd4-094fd5df534b"/>
  </ds:schemaRefs>
</ds:datastoreItem>
</file>

<file path=customXml/itemProps2.xml><?xml version="1.0" encoding="utf-8"?>
<ds:datastoreItem xmlns:ds="http://schemas.openxmlformats.org/officeDocument/2006/customXml" ds:itemID="{27040CA7-7545-48A4-B018-12ABC47889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c46bb-2eba-4110-8d64-00106886c3a4"/>
    <ds:schemaRef ds:uri="fbd419f6-9b38-4814-bcd4-094fd5df53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963378-2D7E-49DE-9220-46916CAE27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 </vt:lpstr>
      <vt:lpstr>Cashflow</vt:lpstr>
      <vt:lpstr>BS!Print_Area</vt:lpstr>
      <vt:lpstr>Cashflow!Print_Area</vt:lpstr>
      <vt:lpstr>'company '!Print_Area</vt:lpstr>
      <vt:lpstr>conso!Print_Area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 Ruenyan</dc:creator>
  <cp:lastModifiedBy>Sunantha Sawandwangkung</cp:lastModifiedBy>
  <cp:lastPrinted>2025-05-07T07:50:01Z</cp:lastPrinted>
  <dcterms:created xsi:type="dcterms:W3CDTF">2014-08-08T03:46:13Z</dcterms:created>
  <dcterms:modified xsi:type="dcterms:W3CDTF">2025-05-07T07:50:07Z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0x010100F9A95F046E720043B3F87C9930BAB631</vt:lpwstr>
  </property>
  <property fmtid="{D5CDD505-2E9C-101B-9397-08002B2CF9AE}" pid="3" name="MediaServiceImageTags">
    <vt:lpwstr/>
  </property>
</Properties>
</file>