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30"/>
  <workbookPr codeName="ThisWorkbook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March25 Q1 (CONSO)\"/>
    </mc:Choice>
  </mc:AlternateContent>
  <xr:revisionPtr revIDLastSave="2" documentId="13_ncr:1_{B3EEA0B9-83C4-4B4F-8B07-4AF2EF160015}" xr6:coauthVersionLast="47" xr6:coauthVersionMax="47" xr10:uidLastSave="{F8230DE3-13D4-4E1C-AF49-6C3CE898108F}"/>
  <bookViews>
    <workbookView xWindow="-120" yWindow="-120" windowWidth="21840" windowHeight="13020" tabRatio="839" firstSheet="7" xr2:uid="{00000000-000D-0000-FFFF-FFFF00000000}"/>
  </bookViews>
  <sheets>
    <sheet name="BS 2-7 (TH)" sheetId="8" r:id="rId1"/>
    <sheet name="PL 8-9 USD (TH)" sheetId="6" r:id="rId2"/>
    <sheet name="PL 10-11 THB (TH)" sheetId="2" r:id="rId3"/>
    <sheet name="Equity Conso 12 USD (TH)" sheetId="9" r:id="rId4"/>
    <sheet name="Equity Conso 13 THB (TH)" sheetId="10" r:id="rId5"/>
    <sheet name="Equity 14 USD (TH)" sheetId="3" r:id="rId6"/>
    <sheet name="Equity 15 THB (TH)" sheetId="4" r:id="rId7"/>
    <sheet name="CF 16-19 (TH)" sheetId="5" r:id="rId8"/>
  </sheets>
  <definedNames>
    <definedName name="_Order1" hidden="1">255</definedName>
    <definedName name="_Table1_In1" localSheetId="0" hidden="1">#REF!</definedName>
    <definedName name="_Table1_In1" localSheetId="6" hidden="1">'Equity 15 THB (TH)'!#REF!</definedName>
    <definedName name="_Table1_In1" localSheetId="4" hidden="1">'Equity Conso 13 THB (TH)'!#REF!</definedName>
    <definedName name="_Table1_In1" localSheetId="1" hidden="1">#REF!</definedName>
    <definedName name="_Table1_In1" hidden="1">#REF!</definedName>
    <definedName name="_Table1_Out" localSheetId="0" hidden="1">#REF!</definedName>
    <definedName name="_Table1_Out" localSheetId="6" hidden="1">'Equity 15 THB (TH)'!#REF!</definedName>
    <definedName name="_Table1_Out" localSheetId="4" hidden="1">'Equity Conso 13 THB (TH)'!#REF!</definedName>
    <definedName name="_Table1_Out" localSheetId="1" hidden="1">#REF!</definedName>
    <definedName name="_Table1_Out" hidden="1">#REF!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6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(TH)'!$A$1:$Z$139</definedName>
    <definedName name="_xlnm.Print_Area" localSheetId="6">'Equity 15 THB (TH)'!$A$1:$Q$26</definedName>
    <definedName name="sencount" hidden="1">491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0" hidden="1">{"PAGE1",#N/A,FALSE,"YIELDS";"PAGE2",#N/A,FALSE,"YIELDS";"PAGE3",#N/A,FALSE,"YIELDS"}</definedName>
    <definedName name="wrn.ALL." localSheetId="6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6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0" hidden="1">{"condensate",#N/A,FALSE,"CNTRYTYPE"}</definedName>
    <definedName name="wrn.condensate." localSheetId="6" hidden="1">{"condensate",#N/A,FALSE,"CNTRYTYPE"}</definedName>
    <definedName name="wrn.condensate." localSheetId="4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6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6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6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6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0" hidden="1">{"GASCOND",#N/A,FALSE,"CONDENSATE";"CRUDECOND",#N/A,FALSE,"CONDENSATE";"TOTALCOND",#N/A,FALSE,"CONDENSATE"}</definedName>
    <definedName name="wrn.GASCOND." localSheetId="6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6" hidden="1">{"monthly",#N/A,FALSE,"GASODEM";"qtr to yr",#N/A,FALSE,"GASODEM"}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6" hidden="1">{"heavy",#N/A,FALSE,"CNTRYTYPE"}</definedName>
    <definedName name="wrn.heavy." localSheetId="4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6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6" hidden="1">{"light sour",#N/A,FALSE,"CNTRYTYPE"}</definedName>
    <definedName name="wrn.light._.sour." localSheetId="4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6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6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6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6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6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6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6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6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6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6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6" hidden="1">{"Region",#N/A,FALSE,"CNTRYTYPE"}</definedName>
    <definedName name="wrn.region." localSheetId="4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6" hidden="1">{#N/A,#N/A,TRUE,"Crude";#N/A,#N/A,TRUE,"Products"}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6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6" hidden="1">{"SUBREGION",#N/A,FALSE,"CNTRYTYPE"}</definedName>
    <definedName name="wrn.SUBREGION." localSheetId="4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6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6" hidden="1">{"sweet",#N/A,FALSE,"CNTRYTYPE"}</definedName>
    <definedName name="wrn.sweet." localSheetId="4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6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6" hidden="1">{"total",#N/A,FALSE,"CNTRYTYPE"}</definedName>
    <definedName name="wrn.total." localSheetId="4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6" hidden="1">{"monthly",#N/A,FALSE,"GASODEM";"qtr to yr",#N/A,FALSE,"GASODEM"}</definedName>
    <definedName name="xxxxx" localSheetId="4" hidden="1">{"monthly",#N/A,FALSE,"GASODEM";"qtr to yr",#N/A,FALSE,"GASODEM"}</definedName>
    <definedName name="xxxxx" hidden="1">{"monthly",#N/A,FALSE,"GASODEM";"qtr to yr",#N/A,FALSE,"GASODEM"}</definedName>
    <definedName name="Z_11235CBD_0CCB_4486_AA4F_CA92AD336A56_.wvu.PrintArea" localSheetId="0" hidden="1">'BS 2-7 (TH)'!$A$1:$H$139</definedName>
    <definedName name="Z_11235CBD_0CCB_4486_AA4F_CA92AD336A56_.wvu.PrintArea" localSheetId="7" hidden="1">'CF 16-19 (TH)'!$A$1:$T$95</definedName>
    <definedName name="Z_11235CBD_0CCB_4486_AA4F_CA92AD336A56_.wvu.PrintArea" localSheetId="2" hidden="1">'PL 10-11 THB (TH)'!#REF!</definedName>
    <definedName name="Z_11235CBD_0CCB_4486_AA4F_CA92AD336A56_.wvu.PrintArea" localSheetId="1" hidden="1">'PL 8-9 USD (TH)'!$A$1:$L$95</definedName>
    <definedName name="Z_3ADC5DF9_48C9_438C_BE20_4745EE779127_.wvu.PrintArea" localSheetId="0" hidden="1">'BS 2-7 (TH)'!$A$1:$H$139</definedName>
    <definedName name="Z_3ADC5DF9_48C9_438C_BE20_4745EE779127_.wvu.PrintArea" localSheetId="7" hidden="1">'CF 16-19 (TH)'!$A$1:$T$95</definedName>
    <definedName name="Z_3ADC5DF9_48C9_438C_BE20_4745EE779127_.wvu.PrintArea" localSheetId="2" hidden="1">'PL 10-11 THB (TH)'!#REF!</definedName>
    <definedName name="Z_3ADC5DF9_48C9_438C_BE20_4745EE779127_.wvu.PrintArea" localSheetId="1" hidden="1">'PL 8-9 USD (TH)'!$A$1:$L$95</definedName>
    <definedName name="Z_4FC184A7_E52D_4B27_B191_AF1662E4123C_.wvu.PrintArea" localSheetId="0" hidden="1">'BS 2-7 (TH)'!$A$1:$H$139</definedName>
    <definedName name="Z_4FC184A7_E52D_4B27_B191_AF1662E4123C_.wvu.PrintArea" localSheetId="7" hidden="1">'CF 16-19 (TH)'!$A$1:$T$95</definedName>
    <definedName name="Z_4FC184A7_E52D_4B27_B191_AF1662E4123C_.wvu.PrintArea" localSheetId="2" hidden="1">'PL 10-11 THB (TH)'!#REF!</definedName>
    <definedName name="Z_4FC184A7_E52D_4B27_B191_AF1662E4123C_.wvu.PrintArea" localSheetId="1" hidden="1">'PL 8-9 USD (TH)'!$A$1:$L$95</definedName>
    <definedName name="zero" localSheetId="0" hidden="1">{"SIM Report",#N/A,FALSE,"Output";"Price Report",#N/A,FALSE,"Data Input "}</definedName>
    <definedName name="zero" localSheetId="6" hidden="1">{"SIM Report",#N/A,FALSE,"Output";"Price Report",#N/A,FALSE,"Data Input 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9" i="10" l="1"/>
  <c r="AA29" i="10"/>
  <c r="Y29" i="10"/>
  <c r="W29" i="10"/>
  <c r="U29" i="10"/>
  <c r="S29" i="10"/>
  <c r="Q29" i="10"/>
  <c r="O29" i="10"/>
  <c r="M29" i="10"/>
  <c r="K29" i="10"/>
  <c r="I29" i="10"/>
  <c r="G29" i="10"/>
  <c r="AC29" i="9"/>
  <c r="AA29" i="9"/>
  <c r="Y29" i="9"/>
  <c r="W29" i="9"/>
  <c r="U29" i="9"/>
  <c r="S29" i="9"/>
  <c r="Q29" i="9"/>
  <c r="O29" i="9"/>
  <c r="M29" i="9"/>
  <c r="K29" i="9"/>
  <c r="I29" i="9"/>
  <c r="G29" i="9"/>
  <c r="L60" i="2"/>
  <c r="H60" i="2"/>
  <c r="J60" i="2"/>
  <c r="F60" i="2"/>
  <c r="J60" i="6"/>
  <c r="F60" i="6"/>
  <c r="V122" i="8"/>
  <c r="V126" i="8" s="1"/>
  <c r="Z80" i="8"/>
  <c r="X80" i="8"/>
  <c r="T80" i="8"/>
  <c r="V80" i="8"/>
  <c r="M80" i="8"/>
  <c r="I80" i="8"/>
  <c r="U21" i="10"/>
  <c r="W21" i="10" s="1"/>
  <c r="U22" i="9"/>
  <c r="W22" i="9" s="1"/>
  <c r="U21" i="9"/>
  <c r="W21" i="9" s="1"/>
  <c r="O21" i="4" l="1"/>
  <c r="M21" i="4"/>
  <c r="K21" i="4"/>
  <c r="I21" i="4"/>
  <c r="G21" i="4"/>
  <c r="M19" i="3"/>
  <c r="K19" i="3"/>
  <c r="I19" i="3"/>
  <c r="G19" i="3"/>
  <c r="X75" i="5"/>
  <c r="V75" i="5"/>
  <c r="T75" i="5"/>
  <c r="Z64" i="5"/>
  <c r="X64" i="5"/>
  <c r="V64" i="5"/>
  <c r="T64" i="5"/>
  <c r="V37" i="5"/>
  <c r="V42" i="5" s="1"/>
  <c r="F13" i="2"/>
  <c r="F13" i="6"/>
  <c r="Q21" i="4" l="1"/>
  <c r="O19" i="3"/>
  <c r="K16" i="4"/>
  <c r="I16" i="4"/>
  <c r="G16" i="4"/>
  <c r="Q13" i="4"/>
  <c r="O16" i="4"/>
  <c r="K14" i="3"/>
  <c r="I14" i="3"/>
  <c r="G14" i="3"/>
  <c r="O11" i="3"/>
  <c r="AC14" i="9"/>
  <c r="M75" i="5"/>
  <c r="K75" i="5"/>
  <c r="G75" i="5"/>
  <c r="I75" i="5"/>
  <c r="N50" i="5"/>
  <c r="A50" i="5"/>
  <c r="Q14" i="4" l="1"/>
  <c r="U22" i="10"/>
  <c r="M16" i="4"/>
  <c r="T37" i="5" l="1"/>
  <c r="T42" i="5" s="1"/>
  <c r="Q16" i="4"/>
  <c r="M14" i="3"/>
  <c r="Z75" i="5"/>
  <c r="O14" i="3" l="1"/>
  <c r="W22" i="10"/>
  <c r="Z37" i="5"/>
  <c r="Z42" i="5" s="1"/>
  <c r="L13" i="2"/>
  <c r="G80" i="8" l="1"/>
  <c r="G71" i="8"/>
  <c r="G35" i="8"/>
  <c r="G19" i="8"/>
  <c r="G64" i="5"/>
  <c r="M64" i="5"/>
  <c r="K64" i="5"/>
  <c r="I64" i="5"/>
  <c r="AC22" i="10"/>
  <c r="AC16" i="10"/>
  <c r="AA19" i="10"/>
  <c r="AA24" i="10" s="1"/>
  <c r="Y19" i="10"/>
  <c r="Y24" i="10" s="1"/>
  <c r="S19" i="10"/>
  <c r="S24" i="10" s="1"/>
  <c r="Q19" i="10"/>
  <c r="Q24" i="10" s="1"/>
  <c r="O19" i="10"/>
  <c r="M19" i="10"/>
  <c r="K19" i="10"/>
  <c r="I19" i="10"/>
  <c r="I24" i="10" s="1"/>
  <c r="G19" i="10"/>
  <c r="G24" i="10" s="1"/>
  <c r="AC22" i="9"/>
  <c r="AC21" i="9"/>
  <c r="AA19" i="9"/>
  <c r="AA24" i="9" s="1"/>
  <c r="Y19" i="9"/>
  <c r="Y24" i="9" s="1"/>
  <c r="S19" i="9"/>
  <c r="S24" i="9" s="1"/>
  <c r="Q19" i="9"/>
  <c r="Q24" i="9" s="1"/>
  <c r="O19" i="9"/>
  <c r="O24" i="9" s="1"/>
  <c r="M19" i="9"/>
  <c r="M24" i="9" s="1"/>
  <c r="K19" i="9"/>
  <c r="K24" i="9" s="1"/>
  <c r="I19" i="9"/>
  <c r="I24" i="9" s="1"/>
  <c r="G19" i="9"/>
  <c r="G24" i="9" s="1"/>
  <c r="AC16" i="9"/>
  <c r="L16" i="2"/>
  <c r="L21" i="2" s="1"/>
  <c r="H13" i="2"/>
  <c r="H16" i="2" s="1"/>
  <c r="H21" i="2" s="1"/>
  <c r="H26" i="2" s="1"/>
  <c r="L13" i="6"/>
  <c r="H13" i="6"/>
  <c r="H16" i="6" s="1"/>
  <c r="H21" i="6" s="1"/>
  <c r="I122" i="8"/>
  <c r="I126" i="8" s="1"/>
  <c r="K80" i="8"/>
  <c r="Z35" i="8"/>
  <c r="V35" i="8"/>
  <c r="I35" i="8"/>
  <c r="V19" i="8"/>
  <c r="I19" i="8"/>
  <c r="M37" i="5"/>
  <c r="V71" i="8"/>
  <c r="I71" i="8"/>
  <c r="Z122" i="8"/>
  <c r="Z126" i="8" s="1"/>
  <c r="M122" i="8"/>
  <c r="M126" i="8" s="1"/>
  <c r="M35" i="8"/>
  <c r="G82" i="8" l="1"/>
  <c r="M24" i="10"/>
  <c r="K24" i="10"/>
  <c r="O24" i="10"/>
  <c r="U19" i="10"/>
  <c r="U24" i="10" s="1"/>
  <c r="G37" i="8"/>
  <c r="AC21" i="10"/>
  <c r="AC14" i="10"/>
  <c r="AC19" i="10" s="1"/>
  <c r="U19" i="9"/>
  <c r="U24" i="9" s="1"/>
  <c r="G122" i="8" s="1"/>
  <c r="G126" i="8" s="1"/>
  <c r="AC19" i="9"/>
  <c r="I82" i="8"/>
  <c r="I128" i="8" s="1"/>
  <c r="H68" i="6"/>
  <c r="I37" i="8"/>
  <c r="H26" i="6"/>
  <c r="H29" i="2"/>
  <c r="H68" i="2"/>
  <c r="V37" i="8"/>
  <c r="V82" i="8"/>
  <c r="V128" i="8" s="1"/>
  <c r="L26" i="2"/>
  <c r="L29" i="2" s="1"/>
  <c r="L78" i="2" s="1"/>
  <c r="J13" i="2"/>
  <c r="J16" i="2" s="1"/>
  <c r="J21" i="2" s="1"/>
  <c r="J26" i="2" s="1"/>
  <c r="F16" i="2"/>
  <c r="F21" i="2" s="1"/>
  <c r="F26" i="2" s="1"/>
  <c r="T122" i="8" l="1"/>
  <c r="T126" i="8" s="1"/>
  <c r="H78" i="2"/>
  <c r="H62" i="2"/>
  <c r="W19" i="10"/>
  <c r="W24" i="10" s="1"/>
  <c r="AC24" i="10" s="1"/>
  <c r="W19" i="9"/>
  <c r="W24" i="9" s="1"/>
  <c r="AC24" i="9" s="1"/>
  <c r="V77" i="5"/>
  <c r="V81" i="5" s="1"/>
  <c r="F29" i="2"/>
  <c r="F65" i="2" s="1"/>
  <c r="J29" i="2"/>
  <c r="X37" i="5"/>
  <c r="X42" i="5" s="1"/>
  <c r="I37" i="5"/>
  <c r="I42" i="5" s="1"/>
  <c r="I77" i="5" s="1"/>
  <c r="I81" i="5" s="1"/>
  <c r="H74" i="2"/>
  <c r="H29" i="6"/>
  <c r="L68" i="2"/>
  <c r="L62" i="2"/>
  <c r="L74" i="2" s="1"/>
  <c r="X122" i="8"/>
  <c r="X126" i="8" s="1"/>
  <c r="K122" i="8"/>
  <c r="K126" i="8" s="1"/>
  <c r="J78" i="2" l="1"/>
  <c r="J65" i="2"/>
  <c r="J68" i="2" s="1"/>
  <c r="F62" i="2"/>
  <c r="F71" i="2" s="1"/>
  <c r="F78" i="2"/>
  <c r="F68" i="2"/>
  <c r="J62" i="2"/>
  <c r="J71" i="2" s="1"/>
  <c r="H78" i="6"/>
  <c r="H62" i="6"/>
  <c r="H74" i="6" s="1"/>
  <c r="L16" i="6"/>
  <c r="L21" i="6" s="1"/>
  <c r="L26" i="6" s="1"/>
  <c r="L29" i="6" s="1"/>
  <c r="J13" i="6"/>
  <c r="J16" i="6" s="1"/>
  <c r="J21" i="6" s="1"/>
  <c r="J26" i="6" s="1"/>
  <c r="F16" i="6"/>
  <c r="F21" i="6" s="1"/>
  <c r="F26" i="6" s="1"/>
  <c r="F29" i="6" s="1"/>
  <c r="F65" i="6" s="1"/>
  <c r="Z71" i="8"/>
  <c r="X71" i="8"/>
  <c r="T71" i="8"/>
  <c r="M71" i="8"/>
  <c r="K71" i="8"/>
  <c r="K82" i="8" s="1"/>
  <c r="X35" i="8"/>
  <c r="T35" i="8"/>
  <c r="Z19" i="8"/>
  <c r="Z37" i="8" s="1"/>
  <c r="X19" i="8"/>
  <c r="T19" i="8"/>
  <c r="K35" i="8"/>
  <c r="K19" i="8"/>
  <c r="M19" i="8"/>
  <c r="M37" i="8" s="1"/>
  <c r="X37" i="8" l="1"/>
  <c r="J74" i="2"/>
  <c r="F74" i="2"/>
  <c r="F78" i="6"/>
  <c r="J29" i="6"/>
  <c r="J65" i="6" s="1"/>
  <c r="L62" i="6"/>
  <c r="L78" i="6"/>
  <c r="Z82" i="8"/>
  <c r="Z128" i="8" s="1"/>
  <c r="T82" i="8"/>
  <c r="O12" i="3"/>
  <c r="X82" i="8"/>
  <c r="X128" i="8" s="1"/>
  <c r="K128" i="8"/>
  <c r="M82" i="8"/>
  <c r="M128" i="8" s="1"/>
  <c r="T37" i="8"/>
  <c r="K37" i="8"/>
  <c r="J62" i="6" l="1"/>
  <c r="J68" i="6"/>
  <c r="J78" i="6"/>
  <c r="F62" i="6"/>
  <c r="F71" i="6" s="1"/>
  <c r="F68" i="6"/>
  <c r="L74" i="6"/>
  <c r="L68" i="6"/>
  <c r="M42" i="5"/>
  <c r="J71" i="6" l="1"/>
  <c r="J74" i="6" s="1"/>
  <c r="F74" i="6"/>
  <c r="T77" i="5"/>
  <c r="T81" i="5" s="1"/>
  <c r="X77" i="5"/>
  <c r="X81" i="5" s="1"/>
  <c r="N48" i="5" l="1"/>
  <c r="K37" i="5" l="1"/>
  <c r="K42" i="5" s="1"/>
  <c r="Z77" i="5"/>
  <c r="Z81" i="5" s="1"/>
  <c r="G128" i="8" l="1"/>
  <c r="T128" i="8"/>
  <c r="K77" i="5"/>
  <c r="K81" i="5" s="1"/>
  <c r="M77" i="5"/>
  <c r="M81" i="5" s="1"/>
  <c r="A48" i="5" l="1"/>
  <c r="G37" i="5" l="1"/>
  <c r="G42" i="5" s="1"/>
  <c r="G77" i="5" l="1"/>
  <c r="G81" i="5" s="1"/>
</calcChain>
</file>

<file path=xl/sharedStrings.xml><?xml version="1.0" encoding="utf-8"?>
<sst xmlns="http://schemas.openxmlformats.org/spreadsheetml/2006/main" count="737" uniqueCount="204">
  <si>
    <t xml:space="preserve">บริษัท สตาร์ ปิโตรเลียม รีไฟน์นิ่ง จำกัด (มหาชน) </t>
  </si>
  <si>
    <t>งบฐานะการเงิน</t>
  </si>
  <si>
    <t>ณ วันที่ 31 มีนาคม พ.ศ. 2568</t>
  </si>
  <si>
    <t>ข้อมูลทางการเงินรวม</t>
  </si>
  <si>
    <t>ข้อมูลทางการเงินเฉพาะกิจการ</t>
  </si>
  <si>
    <t>31 มีนาคม</t>
  </si>
  <si>
    <t>31 ธันวาคม</t>
  </si>
  <si>
    <t>พ.ศ. 2568</t>
  </si>
  <si>
    <t>พ.ศ. 2567</t>
  </si>
  <si>
    <t>หมายเหตุ</t>
  </si>
  <si>
    <t>ดอลลาร์สหรัฐ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</si>
  <si>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</si>
  <si>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</si>
  <si>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</si>
  <si>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</si>
  <si>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ลูกหนี้การค้าและลูกหนี้หมุนเวียนอื่น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</si>
  <si>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</si>
  <si>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</si>
  <si>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</si>
  <si>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</si>
  <si>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</si>
  <si>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</si>
  <si>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สินทรัพย์ทางการเงินที่วัดมูลค่า</t>
  </si>
  <si>
    <t>ด้วยมูลค่ายุติธรรมผ่าน</t>
  </si>
  <si>
    <t>กำไรขาดทุนเบ็ดเสร็จอื่น</t>
  </si>
  <si>
    <t>ภาษีเงินได้จ่ายล่วงหน้า</t>
  </si>
  <si>
    <t>ที่ดิน อาคารและอุปกรณ์</t>
  </si>
  <si>
    <t>สินทรัพย์ไม่มีตัวตน</t>
  </si>
  <si>
    <t>เงินให้กู้ยืมระยะยาวแก่บริษัทย่อย</t>
  </si>
  <si>
    <t>-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</si>
  <si>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</si>
  <si>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</si>
  <si>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</si>
  <si>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</si>
  <si>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 _______________________________________     กรรมการ   ________________________________________  </t>
  </si>
  <si>
    <t xml:space="preserve">                                      (นายแบรนท์ โทมัส ฟิช)                                                     (นายโรเบิร์ต โจเซฟ โดบริค)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</si>
  <si>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</si>
  <si>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</si>
  <si>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</si>
  <si>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</si>
  <si>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</si>
  <si>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</si>
  <si>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เจ้าหนี้การค้าและเจ้าหนี้หมุนเวียนอื่น</t>
  </si>
  <si>
    <t>ส่วนของหนี้สินตามสัญญาเช่า</t>
  </si>
  <si>
    <t>ภาษีสรรพสามิตค้างจ่าย</t>
  </si>
  <si>
    <t>ภาษีเงินได้ค้างจ่าย</t>
  </si>
  <si>
    <t>ประมาณการหนี้สินระยะสั้น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</si>
  <si>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</si>
  <si>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</si>
  <si>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</si>
  <si>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</si>
  <si>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</si>
  <si>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</si>
  <si>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</si>
  <si>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</si>
  <si>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</si>
  <si>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</si>
  <si>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</si>
  <si>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</si>
  <si>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</si>
  <si>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4,335,902,125 หุ้น </t>
  </si>
  <si>
    <t>มูลค่าที่ตราไว้หุ้นละ 6.92 บาท</t>
  </si>
  <si>
    <t>ทุนที่ออกและชำระแล้ว</t>
  </si>
  <si>
    <t>มูลค่าที่ชำระแล้วหุ้นละ 6.92 บาท</t>
  </si>
  <si>
    <t>ส่วนเกินมูลค่าหุ้น</t>
  </si>
  <si>
    <t>ส่วนเกินทุนจากการรวมธุรกิจ</t>
  </si>
  <si>
    <t>ภายใต้การควบคุมเดียวกัน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</si>
  <si>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</si>
  <si>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</si>
  <si>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</si>
  <si>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</si>
  <si>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</si>
  <si>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</si>
  <si>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</si>
  <si>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</si>
  <si>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</si>
  <si>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31 มีนาคม พ.ศ. 2568</t>
  </si>
  <si>
    <t>รายได้จากการขาย</t>
  </si>
  <si>
    <t>เงินชดเชยจากการจำหน่าย</t>
  </si>
  <si>
    <t>ก๊าซปิโตรเลียมเหลวและน้ำมัน</t>
  </si>
  <si>
    <t>รายได้รวม</t>
  </si>
  <si>
    <t>ต้นทุนขาย</t>
  </si>
  <si>
    <t>กำไรขั้นต้น</t>
  </si>
  <si>
    <t>ส่วนแบ่งกำไรจากเงินลงทุนในบริษัทร่วม</t>
  </si>
  <si>
    <t>รายได้อื่น</t>
  </si>
  <si>
    <t>กำไรจากอัตราแลกเปลี่ยน</t>
  </si>
  <si>
    <t>กำไรก่อนค่าใช้จ่าย</t>
  </si>
  <si>
    <t>ค่าใช้จ่ายในการขายและบริหาร</t>
  </si>
  <si>
    <t>ค่าใช้จ่ายอื่น</t>
  </si>
  <si>
    <t>ต้นทุนทางการเงิน</t>
  </si>
  <si>
    <t>กำไรก่อนภาษีเงินได้</t>
  </si>
  <si>
    <t>ภาษีเงินได้นิติบุคคล</t>
  </si>
  <si>
    <t>กำไรสำหรับรอบระยะเวลา</t>
  </si>
  <si>
    <t>กำไร (ขาดทุน) เบ็ดเสร็จอื่น</t>
  </si>
  <si>
    <t>รายการที่จะจัดประเภทรายการใหม่</t>
  </si>
  <si>
    <t>เข้าไปไว้ในกำไรหรือขาดทุนในภายหลัง</t>
  </si>
  <si>
    <t>ผลต่างของอัตราแลกเปลี่ยนจาก</t>
  </si>
  <si>
    <t>การแปลงค่าข้อมูลทางการเงิน</t>
  </si>
  <si>
    <t>รายการที่จะไม่จัดประเภทรายการใหม่</t>
  </si>
  <si>
    <t>การเปลี่ยนแปลงในมูลค่าของสินทรัพย์ทางการเงิน</t>
  </si>
  <si>
    <t>ที่วัดมูลค่าด้วยมูลค่ายุติธรรมผ่าน</t>
  </si>
  <si>
    <t>กำไรขาดทุนเบ็ดเสร็จอื่น สุทธิจากภาษี</t>
  </si>
  <si>
    <r>
      <t xml:space="preserve">กำไร (ขาดทุน) เบ็ดเสร็จอื่น </t>
    </r>
    <r>
      <rPr>
        <sz val="13"/>
        <rFont val="Browallia New"/>
        <family val="2"/>
      </rPr>
      <t>(ต่อ)</t>
    </r>
  </si>
  <si>
    <t>ขาดทุนเบ็ดเสร็จอื่นสำหรับรอบระยะเวลา</t>
  </si>
  <si>
    <t>สุทธิจากภาษี</t>
  </si>
  <si>
    <t>กำไรเบ็ดเสร็จรวมสำหรับรอบระยะเวลา</t>
  </si>
  <si>
    <t>การแบ่งปันกำไร:</t>
  </si>
  <si>
    <t>ส่วนของผู้เป็นเจ้าของของบริษัท</t>
  </si>
  <si>
    <t xml:space="preserve">การแบ่งปันกำไรเบ็ดเสร็จรวม: </t>
  </si>
  <si>
    <t xml:space="preserve">กำไรต่อหุ้น </t>
  </si>
  <si>
    <t>กำไรต่อหุ้นขั้นพื้นฐาน</t>
  </si>
  <si>
    <t>ส่วนแบ่งกำไรจากการลงทุนในบริษัทร่วม</t>
  </si>
  <si>
    <t>(ขาดทุน) กำไรเบ็ดเสร็จอื่นสำหรับรอบระยะเวลา</t>
  </si>
  <si>
    <t>งบการเปลี่ยนแปลงส่วนของเจ้าของ (ยังไม่ได้ตรวจสอบ)</t>
  </si>
  <si>
    <t>ส่วนที่เป็นของ</t>
  </si>
  <si>
    <t>ส่วนเกินทุนจากการ</t>
  </si>
  <si>
    <t>การเปลี่ยนแปลงในมูลค่าของ</t>
  </si>
  <si>
    <t>ผู้เป็นเจ้าของอื่น</t>
  </si>
  <si>
    <t>รวมธุรกิจภายใต้</t>
  </si>
  <si>
    <t>จัดสรรแล้ว</t>
  </si>
  <si>
    <t>ผลต่างของอัตรา</t>
  </si>
  <si>
    <t>รวม</t>
  </si>
  <si>
    <t>จากการรวมธุรกิจ</t>
  </si>
  <si>
    <t>ทุนที่ออกและ</t>
  </si>
  <si>
    <t>ส่วนเกิน</t>
  </si>
  <si>
    <t>การควบคุม</t>
  </si>
  <si>
    <t>ทุนสำรอง</t>
  </si>
  <si>
    <t>ด้วยมูลค่ายุติธรรมผ่านกำไรขาดทุน</t>
  </si>
  <si>
    <t>แลกเปลี่ยนจากการ</t>
  </si>
  <si>
    <t>องค์ประกอบอื่นของ</t>
  </si>
  <si>
    <t>ภายใต้การควบคุม</t>
  </si>
  <si>
    <t>ส่วนได้เสียที่ไม่มี</t>
  </si>
  <si>
    <t>ชำระแล้ว</t>
  </si>
  <si>
    <t>มูลค่าหุ้น</t>
  </si>
  <si>
    <t>เดียวกัน</t>
  </si>
  <si>
    <t>ตามกฎหมาย</t>
  </si>
  <si>
    <t>เบ็ดเสร็จอื่น สุทธิจากภาษีเงินได้</t>
  </si>
  <si>
    <t>แปลงค่าข้อมูลทางการเงิน</t>
  </si>
  <si>
    <t>ของบริษัท</t>
  </si>
  <si>
    <t>อำนาจควบคุมอื่น</t>
  </si>
  <si>
    <t>ยอดคงเหลือ วันที่ 1 มกราคม พ.ศ. 2567</t>
  </si>
  <si>
    <t>ผลกระทบจากการรวมธุรกิจภายใต้</t>
  </si>
  <si>
    <t>การควบคุมเดียวกัน</t>
  </si>
  <si>
    <t>ยอดคงเหลือ วันที่</t>
  </si>
  <si>
    <t>1 มกราคม พ.ศ. 2567 - ปรับปรุงใหม่</t>
  </si>
  <si>
    <t>การรวมธุรกิจภายใต้การควบคุมเดียวกัน</t>
  </si>
  <si>
    <t>กำไรขาดทุนเบ็ดเสร็จรวมสำหรับรอบระยะเวลา</t>
  </si>
  <si>
    <t>ยอดคงเหลือ วันที่ 31 มีนาคม พ.ศ. 2567</t>
  </si>
  <si>
    <t>ยอดคงเหลือ วันที่ 1 มกราคม พ.ศ. 2568</t>
  </si>
  <si>
    <t>ยอดคงเหลือ วันที่ 31 มีนาคม พ.ศ. 2568</t>
  </si>
  <si>
    <t>อำนาจควบคุม</t>
  </si>
  <si>
    <t xml:space="preserve"> 1 มกราคม พ.ศ. 2567 - ปรับปรุงใหม่</t>
  </si>
  <si>
    <t>ทุนสำรองตามกฎหมาย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</si>
  <si>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</si>
  <si>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</si>
  <si>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</si>
  <si>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</si>
  <si>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</si>
  <si>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</si>
  <si>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ขาดทุน (กำไร) จากการขายและตัดจำหน่ายสินทรัพย์</t>
  </si>
  <si>
    <t>ขาดทุน (กำไร) จากอัตราแลกเปลี่ยน</t>
  </si>
  <si>
    <t>ผลขาดทุนด้านเครดิตที่คาดว่าจะเกิดขึ้น</t>
  </si>
  <si>
    <t>ขาดทุนจากสินค้าและวัสดุอื่นล้าสมัย</t>
  </si>
  <si>
    <t>ขาดทุน (กลับรายการขาดทุน) จากการลดมูลค่า</t>
  </si>
  <si>
    <t>ค่าใช้จ่ายผลประโยชน์พนักงาน</t>
  </si>
  <si>
    <t>หลังการเลิกจ้างหรือเกษียณอายุ</t>
  </si>
  <si>
    <t>การเปลี่ยนแปลงของสินทรัพย์และหนี้สินดำเนินงาน</t>
  </si>
  <si>
    <t>ลูกหนี้การค้าและลูกหนี้หมุนเวียนอื่น</t>
  </si>
  <si>
    <t xml:space="preserve">สินค้าคงเหลือ </t>
  </si>
  <si>
    <t>สินทรัพย์หมุนเวียนและไม่หมุนเวียนอื่น</t>
  </si>
  <si>
    <t>เงินสดจ่ายเพื่อชำระประมาณการหนี้สินระยะสั้น</t>
  </si>
  <si>
    <t>เงินสดจ่ายเพื่อชำระภาระผูกพัน</t>
  </si>
  <si>
    <t>ผลประโยชน์พนักงาน</t>
  </si>
  <si>
    <t>เงินสดได้มาจากการดำเนินงาน</t>
  </si>
  <si>
    <t>รับดอกเบี้ย</t>
  </si>
  <si>
    <t>จ่ายดอกเบี้ย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</si>
  <si>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</si>
  <si>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</si>
  <si>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</si>
  <si>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เงินสดจ่ายเพื่อซื้อหรือจัดตั้งบริษัทย่อย</t>
  </si>
  <si>
    <t>เงินสดจ่ายเพื่อซื้อบริษัทร่วม</t>
  </si>
  <si>
    <t>เงินสดจ่ายเพื่อให้กู้ยืมระยะยาวแก่บริษัทย่อย</t>
  </si>
  <si>
    <t xml:space="preserve">เงินสดจ่ายเพื่อรวมธุรกิจภายใต้การควบคุมเดียวกัน </t>
  </si>
  <si>
    <t>เงินสดจ่ายเพื่อซื้ออุปกรณ์และสินทรัพย์ไม่มีตัวตน</t>
  </si>
  <si>
    <t>เงินสดรับจากการจำหน่ายที่ดิน อาคาร และอุปกรณ์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</si>
  <si>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</si>
  <si>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</si>
  <si>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เงินสดรับ (จ่ายคืน) สุทธิจากเงินกู้ยืมระยะสั้น</t>
  </si>
  <si>
    <t>จากสถาบันการเงิน</t>
  </si>
  <si>
    <t>เงินสดจ่ายหนี้สินภายใต้สัญญาเช่า</t>
  </si>
  <si>
    <t>เงินสดรับเงินกู้ยืมระยะยาว</t>
  </si>
  <si>
    <t>เงินสดจ่ายคืนเงินกู้ยืมระยะยาว</t>
  </si>
  <si>
    <t xml:space="preserve">   </t>
  </si>
  <si>
    <t xml:space="preserve"> เงินสดสุทธิใช้ไปในกิจกรรมจัดหาเงิน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</si>
  <si>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</si>
  <si>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เงินสดและรายการเทียบเท่าเงินสดต้นรอบระยะเวลา</t>
  </si>
  <si>
    <t>รายการปรับปรุงจากการแปลงค่าเงินต่างประเทศ</t>
  </si>
  <si>
    <t>เงินสดและรายการเทียบเท่าเงินสดปลายรอบระยะเวลา</t>
  </si>
  <si>
    <t>รายการที่ไม่กระทบเงินสดที่มีสาระสำคัญ</t>
  </si>
  <si>
    <t>การซื้ออุปกรณ์และสินทรัพย์ไม่มีตัวตน</t>
  </si>
  <si>
    <t>ที่ยังไม่ได้จ่ายชำระ</t>
  </si>
  <si>
    <t xml:space="preserve">การเพิ่มขึ้นของสินทรัพย์สิทธิการใช้ </t>
  </si>
  <si>
    <t>การเพิ่มขึ้นของสินทรัพย์สิทธิการใช้</t>
  </si>
  <si>
    <t>ภายใต้ที่ดิน อาคารและอุปกรณ์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</si>
</sst>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#,##0;\(#,##0\);\-"/>
    <numFmt numFmtId="165" formatCode="#,##0;\(#,##0\)"/>
    <numFmt numFmtId="166" formatCode="#,##0;\ \(#,##0\);\-"/>
    <numFmt numFmtId="167" formatCode="#,##0.00;\(#,##0.00\);\-"/>
    <numFmt numFmtId="168" formatCode="#,##0.00;\ \(#,##0.00\);\-"/>
    <numFmt numFmtId="169" formatCode="#,##0;\(#,##0\);&quot;-&quot;;@"/>
    <numFmt numFmtId="170" formatCode="_(* #,##0_);_(* \(#,##0\);_(* &quot;-&quot;??_);_(@_)"/>
  </numFmts>
  <fonts count="29">
    <font>
      <sz val="10"/>
      <name val="Times New Roman"/>
      <family val="1"/>
      <charset val="222"/>
    </font>
    <font>
      <sz val="11"/>
      <color theme="1"/>
      <name val="Calibri"/>
      <family val="2"/>
      <scheme val="minor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pFont"/>
      <charset val="222"/>
    </font>
    <font>
      <sz val="10"/>
      <name val="Arial"/>
      <family val="2"/>
    </font>
    <font>
      <b/>
      <u/>
      <sz val="13"/>
      <name val="Browallia New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</borders>
  <cellStyleXfs count="6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4" applyNumberFormat="0" applyAlignment="0" applyProtection="0"/>
    <xf numFmtId="0" fontId="12" fillId="28" borderId="5" applyNumberFormat="0" applyAlignment="0" applyProtection="0"/>
    <xf numFmtId="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4" applyNumberFormat="0" applyAlignment="0" applyProtection="0"/>
    <xf numFmtId="0" fontId="19" fillId="0" borderId="9" applyNumberFormat="0" applyFill="0" applyAlignment="0" applyProtection="0"/>
    <xf numFmtId="0" fontId="20" fillId="31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2" fillId="0" borderId="0"/>
    <xf numFmtId="0" fontId="8" fillId="32" borderId="10" applyNumberFormat="0" applyFont="0" applyAlignment="0" applyProtection="0"/>
    <xf numFmtId="0" fontId="21" fillId="27" borderId="11" applyNumberFormat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4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" fontId="25" fillId="0" borderId="0" applyFont="0" applyFill="0" applyBorder="0" applyAlignment="0" applyProtection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0" applyNumberFormat="0" applyFont="0" applyAlignment="0" applyProtection="0"/>
    <xf numFmtId="9" fontId="2" fillId="0" borderId="0" applyFont="0" applyFill="0" applyBorder="0" applyAlignment="0" applyProtection="0"/>
  </cellStyleXfs>
  <cellXfs count="132">
    <xf numFmtId="0" fontId="0" fillId="0" borderId="0" xfId="0"/>
    <xf numFmtId="4" fontId="6" fillId="0" borderId="0" xfId="28" applyFont="1" applyFill="1" applyAlignment="1">
      <alignment vertical="center"/>
    </xf>
    <xf numFmtId="164" fontId="6" fillId="0" borderId="0" xfId="28" applyNumberFormat="1" applyFont="1" applyFill="1" applyBorder="1" applyAlignment="1">
      <alignment vertical="center"/>
    </xf>
    <xf numFmtId="166" fontId="6" fillId="0" borderId="0" xfId="28" applyNumberFormat="1" applyFont="1" applyFill="1" applyAlignment="1">
      <alignment vertical="center"/>
    </xf>
    <xf numFmtId="166" fontId="6" fillId="0" borderId="0" xfId="28" applyNumberFormat="1" applyFont="1" applyFill="1" applyAlignment="1">
      <alignment horizontal="right" vertical="center"/>
    </xf>
    <xf numFmtId="166" fontId="5" fillId="0" borderId="0" xfId="28" applyNumberFormat="1" applyFont="1" applyFill="1" applyBorder="1" applyAlignment="1">
      <alignment horizontal="right" vertical="center"/>
    </xf>
    <xf numFmtId="166" fontId="5" fillId="0" borderId="0" xfId="28" quotePrefix="1" applyNumberFormat="1" applyFont="1" applyFill="1" applyBorder="1" applyAlignment="1">
      <alignment horizontal="right" vertical="center"/>
    </xf>
    <xf numFmtId="166" fontId="5" fillId="0" borderId="0" xfId="28" applyNumberFormat="1" applyFont="1" applyFill="1" applyAlignment="1">
      <alignment vertical="center"/>
    </xf>
    <xf numFmtId="166" fontId="6" fillId="0" borderId="0" xfId="28" applyNumberFormat="1" applyFont="1" applyFill="1" applyBorder="1" applyAlignment="1">
      <alignment vertical="center"/>
    </xf>
    <xf numFmtId="166" fontId="6" fillId="0" borderId="0" xfId="28" applyNumberFormat="1" applyFont="1" applyFill="1" applyBorder="1" applyAlignment="1">
      <alignment horizontal="right" vertical="center"/>
    </xf>
    <xf numFmtId="169" fontId="6" fillId="0" borderId="0" xfId="28" applyNumberFormat="1" applyFont="1" applyFill="1" applyAlignment="1">
      <alignment horizontal="right" vertical="center"/>
    </xf>
    <xf numFmtId="169" fontId="6" fillId="0" borderId="0" xfId="28" applyNumberFormat="1" applyFont="1" applyFill="1" applyAlignment="1">
      <alignment vertical="center"/>
    </xf>
    <xf numFmtId="164" fontId="6" fillId="0" borderId="0" xfId="28" applyNumberFormat="1" applyFont="1" applyFill="1" applyAlignment="1">
      <alignment vertical="center"/>
    </xf>
    <xf numFmtId="170" fontId="6" fillId="0" borderId="0" xfId="28" applyNumberFormat="1" applyFont="1" applyFill="1" applyAlignment="1">
      <alignment vertical="center"/>
    </xf>
    <xf numFmtId="166" fontId="6" fillId="0" borderId="3" xfId="28" applyNumberFormat="1" applyFont="1" applyFill="1" applyBorder="1" applyAlignment="1">
      <alignment horizontal="right" vertical="center"/>
    </xf>
    <xf numFmtId="0" fontId="5" fillId="0" borderId="0" xfId="39" applyFont="1" applyAlignment="1">
      <alignment vertical="center"/>
    </xf>
    <xf numFmtId="0" fontId="6" fillId="0" borderId="0" xfId="39" applyFont="1" applyAlignment="1">
      <alignment vertical="center"/>
    </xf>
    <xf numFmtId="0" fontId="6" fillId="0" borderId="0" xfId="39" applyFont="1" applyAlignment="1">
      <alignment horizontal="center" vertical="center"/>
    </xf>
    <xf numFmtId="166" fontId="6" fillId="0" borderId="0" xfId="39" applyNumberFormat="1" applyFont="1" applyAlignment="1">
      <alignment horizontal="right" vertical="center"/>
    </xf>
    <xf numFmtId="166" fontId="6" fillId="0" borderId="0" xfId="39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39" applyFont="1" applyAlignment="1">
      <alignment horizontal="center" vertical="center"/>
    </xf>
    <xf numFmtId="166" fontId="5" fillId="0" borderId="0" xfId="39" applyNumberFormat="1" applyFont="1" applyAlignment="1">
      <alignment horizontal="center" vertical="center"/>
    </xf>
    <xf numFmtId="0" fontId="5" fillId="0" borderId="0" xfId="39" applyFont="1" applyAlignment="1">
      <alignment horizontal="left" vertical="center"/>
    </xf>
    <xf numFmtId="166" fontId="6" fillId="0" borderId="0" xfId="0" applyNumberFormat="1" applyFont="1" applyAlignment="1">
      <alignment horizontal="center" vertical="center"/>
    </xf>
    <xf numFmtId="166" fontId="5" fillId="0" borderId="0" xfId="39" applyNumberFormat="1" applyFont="1" applyAlignment="1">
      <alignment vertical="center"/>
    </xf>
    <xf numFmtId="166" fontId="5" fillId="0" borderId="0" xfId="39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166" fontId="6" fillId="0" borderId="2" xfId="0" applyNumberFormat="1" applyFont="1" applyBorder="1" applyAlignment="1">
      <alignment horizontal="right" vertical="center"/>
    </xf>
    <xf numFmtId="0" fontId="6" fillId="0" borderId="0" xfId="39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39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6" fontId="6" fillId="0" borderId="0" xfId="41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166" fontId="6" fillId="0" borderId="3" xfId="41" applyNumberFormat="1" applyFont="1" applyBorder="1" applyAlignment="1">
      <alignment horizontal="right" vertical="center"/>
    </xf>
    <xf numFmtId="166" fontId="6" fillId="0" borderId="2" xfId="41" applyNumberFormat="1" applyFont="1" applyBorder="1" applyAlignment="1">
      <alignment horizontal="right" vertical="center"/>
    </xf>
    <xf numFmtId="166" fontId="28" fillId="0" borderId="0" xfId="41" applyNumberFormat="1" applyFont="1" applyAlignment="1">
      <alignment horizontal="right" vertical="center"/>
    </xf>
    <xf numFmtId="0" fontId="5" fillId="0" borderId="0" xfId="0" quotePrefix="1" applyFont="1" applyAlignment="1">
      <alignment vertical="center"/>
    </xf>
    <xf numFmtId="167" fontId="6" fillId="0" borderId="0" xfId="0" applyNumberFormat="1" applyFont="1" applyAlignment="1">
      <alignment vertical="center"/>
    </xf>
    <xf numFmtId="168" fontId="6" fillId="0" borderId="0" xfId="41" applyNumberFormat="1" applyFont="1" applyAlignment="1">
      <alignment horizontal="right" vertical="center"/>
    </xf>
    <xf numFmtId="164" fontId="6" fillId="0" borderId="0" xfId="41" applyNumberFormat="1" applyFont="1" applyAlignment="1">
      <alignment horizontal="right" vertical="center"/>
    </xf>
    <xf numFmtId="0" fontId="6" fillId="0" borderId="0" xfId="40" applyFont="1" applyAlignment="1">
      <alignment vertical="center"/>
    </xf>
    <xf numFmtId="165" fontId="6" fillId="0" borderId="0" xfId="40" applyNumberFormat="1" applyFont="1" applyAlignment="1">
      <alignment vertical="center"/>
    </xf>
    <xf numFmtId="0" fontId="5" fillId="0" borderId="0" xfId="40" applyFont="1" applyAlignment="1">
      <alignment vertical="center"/>
    </xf>
    <xf numFmtId="165" fontId="5" fillId="0" borderId="14" xfId="40" applyNumberFormat="1" applyFont="1" applyBorder="1" applyAlignment="1">
      <alignment vertical="center"/>
    </xf>
    <xf numFmtId="165" fontId="5" fillId="0" borderId="0" xfId="40" applyNumberFormat="1" applyFont="1" applyAlignment="1">
      <alignment horizontal="center" vertical="center"/>
    </xf>
    <xf numFmtId="0" fontId="5" fillId="0" borderId="0" xfId="40" applyFont="1" applyAlignment="1">
      <alignment horizontal="center" vertical="center"/>
    </xf>
    <xf numFmtId="165" fontId="5" fillId="0" borderId="0" xfId="40" applyNumberFormat="1" applyFont="1" applyAlignment="1">
      <alignment horizontal="right" vertical="center"/>
    </xf>
    <xf numFmtId="0" fontId="6" fillId="0" borderId="0" xfId="4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40" applyFont="1" applyAlignment="1">
      <alignment horizontal="right" vertical="center"/>
    </xf>
    <xf numFmtId="165" fontId="5" fillId="0" borderId="0" xfId="40" applyNumberFormat="1" applyFont="1" applyAlignment="1">
      <alignment vertical="center"/>
    </xf>
    <xf numFmtId="165" fontId="5" fillId="0" borderId="0" xfId="40" applyNumberFormat="1" applyFont="1" applyAlignment="1">
      <alignment horizontal="right" vertical="center" wrapText="1"/>
    </xf>
    <xf numFmtId="164" fontId="6" fillId="0" borderId="0" xfId="0" applyNumberFormat="1" applyFont="1" applyAlignment="1">
      <alignment vertical="center"/>
    </xf>
    <xf numFmtId="164" fontId="6" fillId="0" borderId="0" xfId="40" applyNumberFormat="1" applyFont="1" applyAlignment="1">
      <alignment vertical="center"/>
    </xf>
    <xf numFmtId="164" fontId="6" fillId="0" borderId="3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0" fontId="27" fillId="0" borderId="0" xfId="40" applyFont="1" applyAlignment="1">
      <alignment horizontal="center" vertical="center"/>
    </xf>
    <xf numFmtId="165" fontId="6" fillId="0" borderId="0" xfId="4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13" xfId="0" applyNumberFormat="1" applyFont="1" applyBorder="1" applyAlignment="1">
      <alignment horizontal="right" vertical="center"/>
    </xf>
    <xf numFmtId="164" fontId="5" fillId="0" borderId="0" xfId="39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4" fontId="6" fillId="0" borderId="13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169" fontId="6" fillId="0" borderId="0" xfId="0" applyNumberFormat="1" applyFont="1" applyAlignment="1">
      <alignment vertical="center"/>
    </xf>
    <xf numFmtId="169" fontId="6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vertical="center"/>
    </xf>
    <xf numFmtId="9" fontId="6" fillId="0" borderId="0" xfId="63" applyFont="1" applyFill="1" applyAlignment="1">
      <alignment horizontal="right" vertical="center"/>
    </xf>
    <xf numFmtId="0" fontId="5" fillId="0" borderId="17" xfId="0" applyFont="1" applyBorder="1" applyAlignment="1">
      <alignment vertical="center"/>
    </xf>
    <xf numFmtId="0" fontId="5" fillId="0" borderId="18" xfId="39" applyFont="1" applyBorder="1" applyAlignment="1">
      <alignment horizontal="center" vertical="center"/>
    </xf>
    <xf numFmtId="166" fontId="5" fillId="0" borderId="18" xfId="28" applyNumberFormat="1" applyFont="1" applyFill="1" applyBorder="1" applyAlignment="1">
      <alignment horizontal="right" vertical="center"/>
    </xf>
    <xf numFmtId="166" fontId="6" fillId="0" borderId="19" xfId="0" applyNumberFormat="1" applyFont="1" applyBorder="1" applyAlignment="1">
      <alignment horizontal="right" vertical="center"/>
    </xf>
    <xf numFmtId="164" fontId="6" fillId="0" borderId="19" xfId="0" applyNumberFormat="1" applyFont="1" applyBorder="1" applyAlignment="1">
      <alignment horizontal="right" vertical="center"/>
    </xf>
    <xf numFmtId="166" fontId="6" fillId="0" borderId="19" xfId="0" applyNumberFormat="1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horizontal="center" vertical="center"/>
    </xf>
    <xf numFmtId="166" fontId="6" fillId="0" borderId="19" xfId="0" applyNumberFormat="1" applyFont="1" applyBorder="1" applyAlignment="1">
      <alignment horizontal="center" vertical="center"/>
    </xf>
    <xf numFmtId="164" fontId="5" fillId="0" borderId="18" xfId="39" applyNumberFormat="1" applyFont="1" applyBorder="1" applyAlignment="1">
      <alignment horizontal="right" vertical="center"/>
    </xf>
    <xf numFmtId="166" fontId="6" fillId="0" borderId="18" xfId="0" applyNumberFormat="1" applyFont="1" applyBorder="1" applyAlignment="1">
      <alignment vertical="center"/>
    </xf>
    <xf numFmtId="166" fontId="6" fillId="0" borderId="19" xfId="41" applyNumberFormat="1" applyFont="1" applyBorder="1" applyAlignment="1">
      <alignment horizontal="right" vertical="center"/>
    </xf>
    <xf numFmtId="166" fontId="6" fillId="0" borderId="18" xfId="41" applyNumberFormat="1" applyFont="1" applyBorder="1" applyAlignment="1">
      <alignment horizontal="right" vertical="center"/>
    </xf>
    <xf numFmtId="0" fontId="6" fillId="0" borderId="19" xfId="39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9" xfId="39" applyFont="1" applyBorder="1" applyAlignment="1">
      <alignment vertical="center" wrapText="1"/>
    </xf>
    <xf numFmtId="166" fontId="6" fillId="0" borderId="18" xfId="28" applyNumberFormat="1" applyFont="1" applyFill="1" applyBorder="1" applyAlignment="1">
      <alignment horizontal="right" vertical="center"/>
    </xf>
    <xf numFmtId="0" fontId="5" fillId="0" borderId="19" xfId="0" applyFont="1" applyBorder="1" applyAlignment="1">
      <alignment vertical="center"/>
    </xf>
    <xf numFmtId="0" fontId="6" fillId="0" borderId="18" xfId="40" applyFont="1" applyBorder="1" applyAlignment="1">
      <alignment vertical="center"/>
    </xf>
    <xf numFmtId="165" fontId="6" fillId="0" borderId="18" xfId="40" applyNumberFormat="1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165" fontId="5" fillId="0" borderId="19" xfId="40" applyNumberFormat="1" applyFont="1" applyBorder="1" applyAlignment="1">
      <alignment horizontal="right" vertical="center" wrapText="1"/>
    </xf>
    <xf numFmtId="164" fontId="6" fillId="0" borderId="19" xfId="40" applyNumberFormat="1" applyFont="1" applyBorder="1" applyAlignment="1">
      <alignment vertical="center"/>
    </xf>
    <xf numFmtId="0" fontId="6" fillId="0" borderId="18" xfId="40" applyFont="1" applyBorder="1" applyAlignment="1">
      <alignment horizontal="center" vertical="center"/>
    </xf>
    <xf numFmtId="0" fontId="6" fillId="0" borderId="19" xfId="40" applyFont="1" applyBorder="1" applyAlignment="1">
      <alignment vertical="center"/>
    </xf>
    <xf numFmtId="0" fontId="6" fillId="0" borderId="19" xfId="39" applyFont="1" applyBorder="1" applyAlignment="1">
      <alignment horizontal="center" vertical="center"/>
    </xf>
    <xf numFmtId="165" fontId="5" fillId="0" borderId="19" xfId="40" applyNumberFormat="1" applyFont="1" applyBorder="1" applyAlignment="1">
      <alignment horizontal="center" vertical="center" wrapText="1"/>
    </xf>
    <xf numFmtId="164" fontId="6" fillId="0" borderId="18" xfId="0" applyNumberFormat="1" applyFont="1" applyBorder="1" applyAlignment="1">
      <alignment horizontal="right" vertical="center"/>
    </xf>
    <xf numFmtId="164" fontId="6" fillId="0" borderId="18" xfId="28" applyNumberFormat="1" applyFont="1" applyFill="1" applyBorder="1" applyAlignment="1">
      <alignment horizontal="right" vertical="center"/>
    </xf>
    <xf numFmtId="0" fontId="6" fillId="0" borderId="18" xfId="0" applyFont="1" applyBorder="1" applyAlignment="1">
      <alignment horizontal="center" vertical="center"/>
    </xf>
    <xf numFmtId="164" fontId="6" fillId="0" borderId="18" xfId="0" applyNumberFormat="1" applyFont="1" applyBorder="1" applyAlignment="1">
      <alignment horizontal="center" vertical="center"/>
    </xf>
    <xf numFmtId="164" fontId="6" fillId="0" borderId="18" xfId="0" applyNumberFormat="1" applyFont="1" applyBorder="1" applyAlignment="1">
      <alignment vertical="center"/>
    </xf>
    <xf numFmtId="164" fontId="6" fillId="0" borderId="19" xfId="0" applyNumberFormat="1" applyFont="1" applyBorder="1" applyAlignment="1">
      <alignment vertical="center"/>
    </xf>
    <xf numFmtId="166" fontId="6" fillId="0" borderId="19" xfId="28" applyNumberFormat="1" applyFont="1" applyFill="1" applyBorder="1" applyAlignment="1">
      <alignment vertical="center"/>
    </xf>
    <xf numFmtId="166" fontId="6" fillId="0" borderId="19" xfId="39" applyNumberFormat="1" applyFont="1" applyBorder="1" applyAlignment="1">
      <alignment horizontal="right" vertical="center"/>
    </xf>
    <xf numFmtId="166" fontId="6" fillId="0" borderId="19" xfId="39" applyNumberFormat="1" applyFont="1" applyBorder="1" applyAlignment="1">
      <alignment vertical="center"/>
    </xf>
    <xf numFmtId="166" fontId="6" fillId="0" borderId="17" xfId="0" applyNumberFormat="1" applyFont="1" applyBorder="1" applyAlignment="1">
      <alignment horizontal="right" vertical="center"/>
    </xf>
    <xf numFmtId="164" fontId="6" fillId="0" borderId="17" xfId="0" applyNumberFormat="1" applyFont="1" applyBorder="1" applyAlignment="1">
      <alignment horizontal="right" vertical="center"/>
    </xf>
    <xf numFmtId="166" fontId="6" fillId="0" borderId="17" xfId="47" applyNumberFormat="1" applyFont="1" applyFill="1" applyBorder="1" applyAlignment="1">
      <alignment horizontal="right" vertical="center"/>
    </xf>
    <xf numFmtId="166" fontId="6" fillId="0" borderId="17" xfId="28" applyNumberFormat="1" applyFont="1" applyFill="1" applyBorder="1" applyAlignment="1">
      <alignment horizontal="right" vertical="center"/>
    </xf>
    <xf numFmtId="166" fontId="6" fillId="0" borderId="17" xfId="0" applyNumberFormat="1" applyFont="1" applyBorder="1" applyAlignment="1">
      <alignment vertical="center"/>
    </xf>
    <xf numFmtId="0" fontId="5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166" fontId="6" fillId="0" borderId="17" xfId="0" applyNumberFormat="1" applyFont="1" applyBorder="1" applyAlignment="1">
      <alignment horizontal="center" vertical="center"/>
    </xf>
    <xf numFmtId="166" fontId="5" fillId="0" borderId="19" xfId="39" applyNumberFormat="1" applyFont="1" applyBorder="1" applyAlignment="1">
      <alignment horizontal="center" vertical="center"/>
    </xf>
    <xf numFmtId="166" fontId="5" fillId="0" borderId="18" xfId="39" applyNumberFormat="1" applyFont="1" applyBorder="1" applyAlignment="1">
      <alignment horizontal="center" vertical="center"/>
    </xf>
    <xf numFmtId="166" fontId="5" fillId="0" borderId="17" xfId="39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65" fontId="5" fillId="0" borderId="15" xfId="40" applyNumberFormat="1" applyFont="1" applyBorder="1" applyAlignment="1">
      <alignment horizontal="center" vertical="center"/>
    </xf>
    <xf numFmtId="165" fontId="5" fillId="0" borderId="16" xfId="40" applyNumberFormat="1" applyFont="1" applyBorder="1" applyAlignment="1">
      <alignment horizontal="center" vertical="center"/>
    </xf>
    <xf numFmtId="165" fontId="5" fillId="0" borderId="19" xfId="40" applyNumberFormat="1" applyFont="1" applyBorder="1" applyAlignment="1">
      <alignment horizontal="center" vertical="center"/>
    </xf>
    <xf numFmtId="165" fontId="6" fillId="0" borderId="19" xfId="40" applyNumberFormat="1" applyFont="1" applyBorder="1" applyAlignment="1">
      <alignment horizontal="center" vertical="center"/>
    </xf>
  </cellXfs>
  <cellStyles count="64">
    <cellStyle name="20% - Accent1" xfId="1" builtinId="30" customBuiltin="1"/>
    <cellStyle name="20% - Accent1 2" xfId="50" xr:uid="{410153FC-CD47-44BC-BBE2-4E1060540FDB}"/>
    <cellStyle name="20% - Accent2" xfId="2" builtinId="34" customBuiltin="1"/>
    <cellStyle name="20% - Accent2 2" xfId="51" xr:uid="{AEA03334-AC3C-4B9E-987D-5D2CA7D55508}"/>
    <cellStyle name="20% - Accent3" xfId="3" builtinId="38" customBuiltin="1"/>
    <cellStyle name="20% - Accent3 2" xfId="52" xr:uid="{F4226989-B8E4-4A8E-A312-62C4C29C90CA}"/>
    <cellStyle name="20% - Accent4" xfId="4" builtinId="42" customBuiltin="1"/>
    <cellStyle name="20% - Accent4 2" xfId="53" xr:uid="{843A3E4A-28D4-4C7D-95AD-E024426DDAC2}"/>
    <cellStyle name="20% - Accent5" xfId="5" builtinId="46" customBuiltin="1"/>
    <cellStyle name="20% - Accent5 2" xfId="54" xr:uid="{8E2C753B-FB84-4501-AE70-F0F570D03884}"/>
    <cellStyle name="20% - Accent6" xfId="6" builtinId="50" customBuiltin="1"/>
    <cellStyle name="20% - Accent6 2" xfId="55" xr:uid="{C4243D43-43A5-456D-A4D5-FEA289E5DCA7}"/>
    <cellStyle name="40% - Accent1" xfId="7" builtinId="31" customBuiltin="1"/>
    <cellStyle name="40% - Accent1 2" xfId="56" xr:uid="{2A0C4E5C-5AB0-4DD6-B6E5-FD10B45EED42}"/>
    <cellStyle name="40% - Accent2" xfId="8" builtinId="35" customBuiltin="1"/>
    <cellStyle name="40% - Accent2 2" xfId="57" xr:uid="{AE61D58E-FD6E-42A5-B51D-6C91BF3D4E64}"/>
    <cellStyle name="40% - Accent3" xfId="9" builtinId="39" customBuiltin="1"/>
    <cellStyle name="40% - Accent3 2" xfId="58" xr:uid="{85667479-F17F-4367-9EFB-246F529B85D3}"/>
    <cellStyle name="40% - Accent4" xfId="10" builtinId="43" customBuiltin="1"/>
    <cellStyle name="40% - Accent4 2" xfId="59" xr:uid="{1F585CA1-C1EA-4125-8296-BBE5E5962C05}"/>
    <cellStyle name="40% - Accent5" xfId="11" builtinId="47" customBuiltin="1"/>
    <cellStyle name="40% - Accent5 2" xfId="60" xr:uid="{7C301034-A112-4F47-878E-D9507DE65548}"/>
    <cellStyle name="40% - Accent6" xfId="12" builtinId="51" customBuiltin="1"/>
    <cellStyle name="40% - Accent6 2" xfId="61" xr:uid="{1753EAD7-CBF9-4966-B601-4F5604DEDEDD}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5 2" xfId="48" xr:uid="{9CC532EC-9AB3-41B3-BFB6-4023A23053FB}"/>
    <cellStyle name="Comma_SPRC_page 5-6" xfId="47" xr:uid="{892A3617-F978-4409-90E3-AFEA4A1C61B7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3" xfId="38" xr:uid="{00000000-0005-0000-0000-000026000000}"/>
    <cellStyle name="Normal 6" xfId="49" xr:uid="{347C598F-625F-4466-953C-80A04653F935}"/>
    <cellStyle name="Normal_Mar12_SPRC FS02-Thai" xfId="39" xr:uid="{00000000-0005-0000-0000-000027000000}"/>
    <cellStyle name="Normal_SPRC_page 5-6" xfId="40" xr:uid="{00000000-0005-0000-0000-000028000000}"/>
    <cellStyle name="Normal_SPRCstatement01-Eng" xfId="41" xr:uid="{00000000-0005-0000-0000-000029000000}"/>
    <cellStyle name="Note" xfId="42" builtinId="10" customBuiltin="1"/>
    <cellStyle name="Note 2" xfId="62" xr:uid="{D776E81B-849B-49A0-BF7E-C963E9EF4526}"/>
    <cellStyle name="Output" xfId="43" builtinId="21" customBuiltin="1"/>
    <cellStyle name="Percent" xfId="63" builtinId="5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D7E5-FFD2-49BA-BBE8-FC2EAC65E661}">
  <dimension ref="A1:Z142"/>
  <sheetViews>
    <sheetView showZeros="0" tabSelected="1" showRuler="0" showWhiteSpace="0" topLeftCell="A50" zoomScale="115" zoomScaleNormal="115" zoomScaleSheetLayoutView="100" zoomScalePageLayoutView="40" workbookViewId="0">
      <selection activeCell="AG64" sqref="AG64"/>
    </sheetView>
  </sheetViews>
  <sheetFormatPr defaultColWidth="12.6640625" defaultRowHeight="21.75" customHeight="1"/>
  <cols>
    <col min="1" max="3" width="1.6640625" style="16" customWidth="1"/>
    <col min="4" max="4" width="35.83203125" style="16" customWidth="1"/>
    <col min="5" max="5" width="9.33203125" style="17" customWidth="1"/>
    <col min="6" max="6" width="1" style="16" customWidth="1"/>
    <col min="7" max="7" width="14.83203125" style="3" customWidth="1"/>
    <col min="8" max="8" width="1" style="18" customWidth="1"/>
    <col min="9" max="9" width="14.83203125" style="3" customWidth="1"/>
    <col min="10" max="10" width="1" style="18" customWidth="1"/>
    <col min="11" max="11" width="14.83203125" style="3" customWidth="1"/>
    <col min="12" max="12" width="1" style="19" customWidth="1"/>
    <col min="13" max="13" width="14.83203125" style="3" customWidth="1"/>
    <col min="14" max="14" width="1.6640625" style="4" customWidth="1"/>
    <col min="15" max="15" width="1.6640625" style="19" customWidth="1"/>
    <col min="16" max="16" width="1.6640625" style="4" customWidth="1"/>
    <col min="17" max="17" width="30.33203125" style="18" customWidth="1"/>
    <col min="18" max="18" width="9.33203125" style="18" customWidth="1"/>
    <col min="19" max="19" width="1" style="34" customWidth="1"/>
    <col min="20" max="20" width="16.1640625" style="34" bestFit="1" customWidth="1"/>
    <col min="21" max="21" width="1" style="34" customWidth="1"/>
    <col min="22" max="22" width="16.1640625" style="34" bestFit="1" customWidth="1"/>
    <col min="23" max="23" width="1" style="34" customWidth="1"/>
    <col min="24" max="24" width="16.1640625" style="34" bestFit="1" customWidth="1"/>
    <col min="25" max="25" width="1" style="16" customWidth="1"/>
    <col min="26" max="26" width="16.1640625" style="16" bestFit="1" customWidth="1"/>
    <col min="27" max="16384" width="12.6640625" style="16"/>
  </cols>
  <sheetData>
    <row r="1" spans="1:26" ht="21.75" customHeight="1">
      <c r="A1" s="15" t="s">
        <v>0</v>
      </c>
      <c r="N1" s="15" t="s">
        <v>0</v>
      </c>
      <c r="O1" s="16"/>
      <c r="P1" s="16"/>
      <c r="Q1" s="16"/>
      <c r="S1" s="16"/>
      <c r="T1" s="16"/>
      <c r="U1" s="16"/>
      <c r="V1" s="16"/>
      <c r="W1" s="16"/>
      <c r="X1" s="16"/>
    </row>
    <row r="2" spans="1:26" ht="21.75" customHeight="1">
      <c r="A2" s="15" t="s">
        <v>1</v>
      </c>
      <c r="N2" s="15" t="s">
        <v>1</v>
      </c>
      <c r="O2" s="16"/>
      <c r="P2" s="16"/>
      <c r="Q2" s="16"/>
      <c r="S2" s="16"/>
      <c r="T2" s="16"/>
      <c r="U2" s="16"/>
      <c r="V2" s="16"/>
      <c r="W2" s="16"/>
      <c r="X2" s="16"/>
    </row>
    <row r="3" spans="1:26" ht="21.75" customHeight="1">
      <c r="A3" s="96" t="s">
        <v>2</v>
      </c>
      <c r="B3" s="92"/>
      <c r="C3" s="92"/>
      <c r="D3" s="92"/>
      <c r="E3" s="105"/>
      <c r="F3" s="92"/>
      <c r="G3" s="113"/>
      <c r="H3" s="114"/>
      <c r="I3" s="113"/>
      <c r="J3" s="114"/>
      <c r="K3" s="113"/>
      <c r="L3" s="115"/>
      <c r="M3" s="113"/>
      <c r="N3" s="96" t="s">
        <v>2</v>
      </c>
      <c r="O3" s="92"/>
      <c r="P3" s="92"/>
      <c r="Q3" s="92"/>
      <c r="R3" s="114"/>
      <c r="S3" s="92"/>
      <c r="T3" s="92"/>
      <c r="U3" s="92"/>
      <c r="V3" s="92"/>
      <c r="W3" s="92"/>
      <c r="X3" s="92"/>
      <c r="Y3" s="92"/>
      <c r="Z3" s="92"/>
    </row>
    <row r="4" spans="1:26" ht="21.75" customHeight="1">
      <c r="A4" s="20"/>
      <c r="G4" s="8"/>
      <c r="I4" s="8"/>
      <c r="K4" s="8"/>
      <c r="M4" s="8"/>
      <c r="N4" s="20"/>
      <c r="O4" s="16"/>
      <c r="P4" s="16"/>
      <c r="Q4" s="16"/>
      <c r="R4" s="17"/>
      <c r="S4" s="16"/>
      <c r="T4" s="16"/>
      <c r="U4" s="16"/>
      <c r="V4" s="16"/>
      <c r="W4" s="16"/>
      <c r="X4" s="16"/>
    </row>
    <row r="5" spans="1:26" s="17" customFormat="1" ht="21.75" customHeight="1">
      <c r="A5" s="21"/>
      <c r="G5" s="124" t="s">
        <v>3</v>
      </c>
      <c r="H5" s="124"/>
      <c r="I5" s="124"/>
      <c r="J5" s="22"/>
      <c r="K5" s="125" t="s">
        <v>4</v>
      </c>
      <c r="L5" s="125"/>
      <c r="M5" s="125"/>
      <c r="N5" s="21"/>
      <c r="T5" s="124" t="s">
        <v>3</v>
      </c>
      <c r="U5" s="124"/>
      <c r="V5" s="124"/>
      <c r="W5" s="22"/>
      <c r="X5" s="125" t="s">
        <v>4</v>
      </c>
      <c r="Y5" s="125"/>
      <c r="Z5" s="125"/>
    </row>
    <row r="6" spans="1:26" ht="21.75" customHeight="1">
      <c r="A6" s="23"/>
      <c r="G6" s="6" t="s">
        <v>5</v>
      </c>
      <c r="H6" s="24"/>
      <c r="I6" s="6" t="s">
        <v>6</v>
      </c>
      <c r="J6" s="24"/>
      <c r="K6" s="6" t="s">
        <v>5</v>
      </c>
      <c r="L6" s="24"/>
      <c r="M6" s="6" t="s">
        <v>6</v>
      </c>
      <c r="N6" s="23"/>
      <c r="O6" s="16"/>
      <c r="P6" s="16"/>
      <c r="Q6" s="16"/>
      <c r="R6" s="17"/>
      <c r="S6" s="16"/>
      <c r="T6" s="6" t="s">
        <v>5</v>
      </c>
      <c r="U6" s="24"/>
      <c r="V6" s="6" t="s">
        <v>6</v>
      </c>
      <c r="W6" s="24"/>
      <c r="X6" s="6" t="s">
        <v>5</v>
      </c>
      <c r="Y6" s="24"/>
      <c r="Z6" s="6" t="s">
        <v>6</v>
      </c>
    </row>
    <row r="7" spans="1:26" ht="21.75" customHeight="1">
      <c r="A7" s="23"/>
      <c r="G7" s="6" t="s">
        <v>7</v>
      </c>
      <c r="H7" s="24"/>
      <c r="I7" s="6" t="s">
        <v>8</v>
      </c>
      <c r="J7" s="24"/>
      <c r="K7" s="6" t="s">
        <v>7</v>
      </c>
      <c r="L7" s="24"/>
      <c r="M7" s="6" t="s">
        <v>8</v>
      </c>
      <c r="N7" s="23"/>
      <c r="O7" s="16"/>
      <c r="P7" s="16"/>
      <c r="Q7" s="16"/>
      <c r="R7" s="17"/>
      <c r="S7" s="16"/>
      <c r="T7" s="6" t="s">
        <v>7</v>
      </c>
      <c r="U7" s="24"/>
      <c r="V7" s="6" t="s">
        <v>8</v>
      </c>
      <c r="W7" s="24"/>
      <c r="X7" s="6" t="s">
        <v>7</v>
      </c>
      <c r="Y7" s="24"/>
      <c r="Z7" s="6" t="s">
        <v>8</v>
      </c>
    </row>
    <row r="8" spans="1:26" ht="21.75" customHeight="1">
      <c r="A8" s="23"/>
      <c r="E8" s="79" t="s">
        <v>9</v>
      </c>
      <c r="G8" s="80" t="s">
        <v>10</v>
      </c>
      <c r="H8" s="24"/>
      <c r="I8" s="80" t="s">
        <v>10</v>
      </c>
      <c r="J8" s="24"/>
      <c r="K8" s="80" t="s">
        <v>10</v>
      </c>
      <c r="L8" s="24"/>
      <c r="M8" s="80" t="s">
        <v>10</v>
      </c>
      <c r="N8" s="23"/>
      <c r="O8" s="16"/>
      <c r="P8" s="16"/>
      <c r="Q8" s="16"/>
      <c r="R8" s="79" t="s">
        <v>9</v>
      </c>
      <c r="S8" s="16"/>
      <c r="T8" s="80" t="s">
        <v>11</v>
      </c>
      <c r="U8" s="25"/>
      <c r="V8" s="80" t="s">
        <v>11</v>
      </c>
      <c r="W8" s="25"/>
      <c r="X8" s="80" t="s">
        <v>11</v>
      </c>
      <c r="Y8" s="25"/>
      <c r="Z8" s="80" t="s">
        <v>11</v>
      </c>
    </row>
    <row r="9" spans="1:26" ht="21.75" customHeight="1">
      <c r="E9" s="21"/>
      <c r="F9" s="15"/>
      <c r="G9" s="7"/>
      <c r="H9" s="26"/>
      <c r="I9" s="7"/>
      <c r="J9" s="26"/>
      <c r="K9" s="7"/>
      <c r="L9" s="25"/>
      <c r="M9" s="7"/>
      <c r="N9" s="16"/>
      <c r="O9" s="16"/>
      <c r="P9" s="16"/>
      <c r="Q9" s="16"/>
      <c r="R9" s="21"/>
      <c r="S9" s="15"/>
      <c r="T9" s="5"/>
      <c r="U9" s="25"/>
      <c r="V9" s="5"/>
      <c r="W9" s="25"/>
      <c r="X9" s="5"/>
      <c r="Y9" s="26"/>
      <c r="Z9" s="26"/>
    </row>
    <row r="10" spans="1:26" ht="21.75" customHeight="1">
      <c r="A10" s="23" t="s">
        <v>12</v>
      </c>
      <c r="G10" s="19"/>
      <c r="H10" s="19"/>
      <c r="I10" s="19"/>
      <c r="J10" s="19"/>
      <c r="K10" s="19"/>
      <c r="M10" s="19"/>
      <c r="N10" s="23" t="s">
        <v>12</v>
      </c>
      <c r="O10" s="16"/>
      <c r="P10" s="16"/>
      <c r="Q10" s="16"/>
      <c r="R10" s="17"/>
      <c r="S10" s="16"/>
      <c r="T10" s="19"/>
      <c r="U10" s="18"/>
      <c r="V10" s="19"/>
      <c r="W10" s="18"/>
      <c r="X10" s="19"/>
      <c r="Y10" s="19"/>
      <c r="Z10" s="19"/>
    </row>
    <row r="11" spans="1:26" ht="6" customHeight="1">
      <c r="A11" s="23"/>
      <c r="G11" s="19"/>
      <c r="H11" s="19"/>
      <c r="I11" s="19"/>
      <c r="J11" s="19"/>
      <c r="K11" s="19"/>
      <c r="M11" s="19"/>
      <c r="N11" s="23"/>
      <c r="O11" s="16"/>
      <c r="P11" s="16"/>
      <c r="Q11" s="16"/>
      <c r="R11" s="17"/>
      <c r="S11" s="16"/>
      <c r="T11" s="19"/>
      <c r="U11" s="18"/>
      <c r="V11" s="19"/>
      <c r="W11" s="18"/>
      <c r="X11" s="19"/>
      <c r="Y11" s="19"/>
      <c r="Z11" s="19"/>
    </row>
    <row r="12" spans="1:26" ht="21.75" customHeight="1">
      <c r="A12" s="15" t="s">
        <v>13</v>
      </c>
      <c r="G12" s="19"/>
      <c r="H12" s="19"/>
      <c r="I12" s="19"/>
      <c r="J12" s="19"/>
      <c r="K12" s="19"/>
      <c r="M12" s="19"/>
      <c r="N12" s="15" t="s">
        <v>13</v>
      </c>
      <c r="O12" s="16"/>
      <c r="P12" s="16"/>
      <c r="Q12" s="16"/>
      <c r="R12" s="17"/>
      <c r="S12" s="16"/>
      <c r="T12" s="19"/>
      <c r="U12" s="18"/>
      <c r="V12" s="19"/>
      <c r="W12" s="18"/>
      <c r="X12" s="19"/>
      <c r="Y12" s="19"/>
      <c r="Z12" s="19"/>
    </row>
    <row r="13" spans="1:26" ht="6" customHeight="1">
      <c r="A13" s="23"/>
      <c r="G13" s="27"/>
      <c r="H13" s="19"/>
      <c r="I13" s="27"/>
      <c r="J13" s="19"/>
      <c r="K13" s="27"/>
      <c r="M13" s="27"/>
      <c r="N13" s="23"/>
      <c r="O13" s="16"/>
      <c r="P13" s="16"/>
      <c r="Q13" s="16"/>
      <c r="R13" s="17"/>
      <c r="S13" s="16"/>
      <c r="T13" s="27"/>
      <c r="U13" s="18"/>
      <c r="V13" s="27"/>
      <c r="W13" s="18"/>
      <c r="X13" s="27"/>
      <c r="Y13" s="19"/>
      <c r="Z13" s="19"/>
    </row>
    <row r="14" spans="1:26" ht="21.75" customHeight="1">
      <c r="A14" s="16" t="s">
        <v>14</v>
      </c>
      <c r="E14" s="28"/>
      <c r="G14" s="27">
        <v>34106066</v>
      </c>
      <c r="H14" s="29"/>
      <c r="I14" s="30">
        <v>16833853</v>
      </c>
      <c r="J14" s="29"/>
      <c r="K14" s="27">
        <v>11938308</v>
      </c>
      <c r="L14" s="29"/>
      <c r="M14" s="30">
        <v>1612418</v>
      </c>
      <c r="N14" s="16" t="s">
        <v>14</v>
      </c>
      <c r="O14" s="16"/>
      <c r="P14" s="16"/>
      <c r="Q14" s="16"/>
      <c r="R14" s="28"/>
      <c r="S14" s="16"/>
      <c r="T14" s="27">
        <v>1162535964</v>
      </c>
      <c r="U14" s="24"/>
      <c r="V14" s="30">
        <v>574810430</v>
      </c>
      <c r="W14" s="24"/>
      <c r="X14" s="27">
        <v>406927987</v>
      </c>
      <c r="Y14" s="29"/>
      <c r="Z14" s="30">
        <v>55057796</v>
      </c>
    </row>
    <row r="15" spans="1:26" ht="21.75" customHeight="1">
      <c r="A15" s="16" t="s">
        <v>15</v>
      </c>
      <c r="E15" s="28"/>
      <c r="G15" s="27">
        <v>381208014</v>
      </c>
      <c r="H15" s="29"/>
      <c r="I15" s="30">
        <v>437405199</v>
      </c>
      <c r="J15" s="29"/>
      <c r="K15" s="27">
        <v>354994927</v>
      </c>
      <c r="L15" s="27"/>
      <c r="M15" s="30">
        <v>400492417</v>
      </c>
      <c r="N15" s="16" t="s">
        <v>15</v>
      </c>
      <c r="O15" s="16"/>
      <c r="P15" s="16"/>
      <c r="Q15" s="16"/>
      <c r="R15" s="28"/>
      <c r="S15" s="16"/>
      <c r="T15" s="27">
        <v>12993403000</v>
      </c>
      <c r="U15" s="24"/>
      <c r="V15" s="30">
        <v>14923045384</v>
      </c>
      <c r="W15" s="24"/>
      <c r="X15" s="27">
        <v>12099906325</v>
      </c>
      <c r="Y15" s="29"/>
      <c r="Z15" s="30">
        <v>13662617818</v>
      </c>
    </row>
    <row r="16" spans="1:26" ht="21.75" customHeight="1">
      <c r="A16" s="16" t="s">
        <v>16</v>
      </c>
      <c r="E16" s="28"/>
      <c r="G16" s="27">
        <v>644481252</v>
      </c>
      <c r="H16" s="29"/>
      <c r="I16" s="30">
        <v>687683135</v>
      </c>
      <c r="J16" s="29"/>
      <c r="K16" s="27">
        <v>570172252</v>
      </c>
      <c r="L16" s="29"/>
      <c r="M16" s="30">
        <v>625479056</v>
      </c>
      <c r="N16" s="16" t="s">
        <v>16</v>
      </c>
      <c r="O16" s="16"/>
      <c r="P16" s="16"/>
      <c r="Q16" s="16"/>
      <c r="R16" s="28"/>
      <c r="S16" s="16"/>
      <c r="T16" s="27">
        <v>21967723533</v>
      </c>
      <c r="U16" s="24"/>
      <c r="V16" s="30">
        <v>23481697137</v>
      </c>
      <c r="W16" s="24"/>
      <c r="X16" s="27">
        <v>19434834374</v>
      </c>
      <c r="Y16" s="29"/>
      <c r="Z16" s="30">
        <v>21357670409</v>
      </c>
    </row>
    <row r="17" spans="1:26" ht="21.75" customHeight="1">
      <c r="A17" s="16" t="s">
        <v>17</v>
      </c>
      <c r="E17" s="28"/>
      <c r="G17" s="116">
        <v>18127121</v>
      </c>
      <c r="H17" s="29"/>
      <c r="I17" s="117">
        <v>14384288</v>
      </c>
      <c r="J17" s="29"/>
      <c r="K17" s="116">
        <v>9221692</v>
      </c>
      <c r="L17" s="29"/>
      <c r="M17" s="117">
        <v>5714475</v>
      </c>
      <c r="N17" s="16" t="s">
        <v>17</v>
      </c>
      <c r="O17" s="16"/>
      <c r="P17" s="16"/>
      <c r="Q17" s="16"/>
      <c r="R17" s="28"/>
      <c r="S17" s="16"/>
      <c r="T17" s="118">
        <v>615919240</v>
      </c>
      <c r="U17" s="24"/>
      <c r="V17" s="117">
        <v>491078524</v>
      </c>
      <c r="W17" s="24"/>
      <c r="X17" s="118">
        <v>312369646</v>
      </c>
      <c r="Y17" s="29"/>
      <c r="Z17" s="117">
        <v>195038319</v>
      </c>
    </row>
    <row r="18" spans="1:26" ht="6" customHeight="1">
      <c r="A18" s="23"/>
      <c r="G18" s="19"/>
      <c r="H18" s="19"/>
      <c r="I18" s="19"/>
      <c r="J18" s="19"/>
      <c r="K18" s="19"/>
      <c r="M18" s="19"/>
      <c r="N18" s="23"/>
      <c r="O18" s="16"/>
      <c r="P18" s="16"/>
      <c r="Q18" s="16"/>
      <c r="R18" s="17"/>
      <c r="S18" s="16"/>
      <c r="T18" s="19"/>
      <c r="U18" s="18"/>
      <c r="V18" s="19"/>
      <c r="W18" s="18"/>
      <c r="X18" s="19"/>
      <c r="Y18" s="19"/>
      <c r="Z18" s="19"/>
    </row>
    <row r="19" spans="1:26" ht="21.75" customHeight="1">
      <c r="A19" s="15" t="s">
        <v>18</v>
      </c>
      <c r="G19" s="116">
        <f>SUM(G14:G17)</f>
        <v>1077922453</v>
      </c>
      <c r="H19" s="19"/>
      <c r="I19" s="116">
        <f>SUM(I14:I17)</f>
        <v>1156306475</v>
      </c>
      <c r="J19" s="19"/>
      <c r="K19" s="116">
        <f>SUM(K14:K17)</f>
        <v>946327179</v>
      </c>
      <c r="M19" s="116">
        <f>SUM(M14:M17)</f>
        <v>1033298366</v>
      </c>
      <c r="N19" s="15" t="s">
        <v>18</v>
      </c>
      <c r="O19" s="16"/>
      <c r="P19" s="16"/>
      <c r="Q19" s="16"/>
      <c r="R19" s="17"/>
      <c r="S19" s="16"/>
      <c r="T19" s="116">
        <f>SUM(T14:T17)</f>
        <v>36739581737</v>
      </c>
      <c r="U19" s="18"/>
      <c r="V19" s="116">
        <f>SUM(V14:V17)</f>
        <v>39470631475</v>
      </c>
      <c r="W19" s="18"/>
      <c r="X19" s="116">
        <f>SUM(X14:X17)</f>
        <v>32254038332</v>
      </c>
      <c r="Y19" s="19"/>
      <c r="Z19" s="116">
        <f>SUM(Z14:Z17)</f>
        <v>35270384342</v>
      </c>
    </row>
    <row r="20" spans="1:26" ht="21.75" customHeight="1">
      <c r="E20" s="16"/>
      <c r="G20" s="27"/>
      <c r="H20" s="19"/>
      <c r="I20" s="27"/>
      <c r="J20" s="19"/>
      <c r="K20" s="27"/>
      <c r="M20" s="27"/>
      <c r="N20" s="16"/>
      <c r="O20" s="16"/>
      <c r="P20" s="16"/>
      <c r="Q20" s="16"/>
      <c r="R20" s="16"/>
      <c r="S20" s="16"/>
      <c r="T20" s="27"/>
      <c r="U20" s="18"/>
      <c r="V20" s="27"/>
      <c r="W20" s="18"/>
      <c r="X20" s="27"/>
      <c r="Y20" s="19"/>
      <c r="Z20" s="27"/>
    </row>
    <row r="21" spans="1:26" ht="21.75" customHeight="1">
      <c r="A21" s="15" t="s">
        <v>19</v>
      </c>
      <c r="G21" s="27"/>
      <c r="H21" s="19"/>
      <c r="I21" s="27"/>
      <c r="J21" s="19"/>
      <c r="K21" s="27"/>
      <c r="M21" s="27"/>
      <c r="N21" s="15" t="s">
        <v>19</v>
      </c>
      <c r="O21" s="16"/>
      <c r="P21" s="16"/>
      <c r="Q21" s="16"/>
      <c r="R21" s="17"/>
      <c r="S21" s="16"/>
      <c r="T21" s="27"/>
      <c r="U21" s="29"/>
      <c r="V21" s="27"/>
      <c r="W21" s="29"/>
      <c r="X21" s="27"/>
      <c r="Y21" s="19"/>
      <c r="Z21" s="27"/>
    </row>
    <row r="22" spans="1:26" ht="6" customHeight="1">
      <c r="A22" s="23"/>
      <c r="G22" s="27"/>
      <c r="H22" s="19"/>
      <c r="I22" s="27"/>
      <c r="J22" s="19"/>
      <c r="K22" s="27"/>
      <c r="M22" s="27"/>
      <c r="N22" s="23"/>
      <c r="O22" s="16"/>
      <c r="P22" s="16"/>
      <c r="Q22" s="16"/>
      <c r="R22" s="17"/>
      <c r="S22" s="16"/>
      <c r="T22" s="27"/>
      <c r="U22" s="29"/>
      <c r="V22" s="27"/>
      <c r="W22" s="29"/>
      <c r="X22" s="27"/>
      <c r="Y22" s="19"/>
      <c r="Z22" s="27"/>
    </row>
    <row r="23" spans="1:26" ht="21.75" customHeight="1">
      <c r="A23" s="16" t="s">
        <v>20</v>
      </c>
      <c r="E23" s="28"/>
      <c r="G23" s="29">
        <v>48699936</v>
      </c>
      <c r="H23" s="29"/>
      <c r="I23" s="30">
        <v>47333789</v>
      </c>
      <c r="J23" s="29"/>
      <c r="K23" s="29">
        <v>48699936</v>
      </c>
      <c r="L23" s="29"/>
      <c r="M23" s="30">
        <v>47333789</v>
      </c>
      <c r="N23" s="16" t="s">
        <v>20</v>
      </c>
      <c r="O23" s="16"/>
      <c r="P23" s="16"/>
      <c r="Q23" s="16"/>
      <c r="R23" s="28"/>
      <c r="S23" s="16"/>
      <c r="T23" s="29">
        <v>1659981158</v>
      </c>
      <c r="U23" s="24"/>
      <c r="V23" s="30">
        <v>1616264309</v>
      </c>
      <c r="W23" s="24"/>
      <c r="X23" s="29">
        <v>1659981158</v>
      </c>
      <c r="Y23" s="29"/>
      <c r="Z23" s="30">
        <v>1616264309</v>
      </c>
    </row>
    <row r="24" spans="1:26" ht="21.75" customHeight="1">
      <c r="A24" s="16" t="s">
        <v>21</v>
      </c>
      <c r="E24" s="28"/>
      <c r="G24" s="29">
        <v>0</v>
      </c>
      <c r="H24" s="29"/>
      <c r="I24" s="30">
        <v>0</v>
      </c>
      <c r="J24" s="29"/>
      <c r="K24" s="29">
        <v>97614608</v>
      </c>
      <c r="L24" s="29"/>
      <c r="M24" s="30">
        <v>97614608</v>
      </c>
      <c r="N24" s="16" t="s">
        <v>21</v>
      </c>
      <c r="O24" s="16"/>
      <c r="P24" s="16"/>
      <c r="Q24" s="16"/>
      <c r="R24" s="28"/>
      <c r="S24" s="16"/>
      <c r="T24" s="29">
        <v>0</v>
      </c>
      <c r="U24" s="24"/>
      <c r="V24" s="30">
        <v>0</v>
      </c>
      <c r="W24" s="24"/>
      <c r="X24" s="29">
        <v>3327281761</v>
      </c>
      <c r="Y24" s="29"/>
      <c r="Z24" s="30">
        <v>3333158160</v>
      </c>
    </row>
    <row r="25" spans="1:26" ht="21.75" customHeight="1">
      <c r="A25" s="16" t="s">
        <v>22</v>
      </c>
      <c r="E25" s="28"/>
      <c r="G25" s="29"/>
      <c r="H25" s="29"/>
      <c r="I25" s="30"/>
      <c r="J25" s="29"/>
      <c r="K25" s="29"/>
      <c r="L25" s="29"/>
      <c r="M25" s="30"/>
      <c r="N25" s="16" t="s">
        <v>22</v>
      </c>
      <c r="O25" s="16"/>
      <c r="P25" s="16"/>
      <c r="Q25" s="16"/>
      <c r="R25" s="28"/>
      <c r="S25" s="16"/>
      <c r="T25" s="29"/>
      <c r="U25" s="24"/>
      <c r="V25" s="30"/>
      <c r="W25" s="24"/>
      <c r="X25" s="29"/>
      <c r="Y25" s="29"/>
      <c r="Z25" s="30"/>
    </row>
    <row r="26" spans="1:26" ht="21.75" customHeight="1">
      <c r="B26" s="16" t="s">
        <v>23</v>
      </c>
      <c r="E26" s="28"/>
      <c r="G26" s="29"/>
      <c r="H26" s="29"/>
      <c r="I26" s="30"/>
      <c r="J26" s="29"/>
      <c r="K26" s="29"/>
      <c r="L26" s="29"/>
      <c r="M26" s="30"/>
      <c r="N26" s="16"/>
      <c r="O26" s="16" t="s">
        <v>23</v>
      </c>
      <c r="P26" s="16"/>
      <c r="Q26" s="16"/>
      <c r="R26" s="28"/>
      <c r="S26" s="16"/>
      <c r="T26" s="29"/>
      <c r="U26" s="24"/>
      <c r="V26" s="30"/>
      <c r="W26" s="24"/>
      <c r="X26" s="29"/>
      <c r="Y26" s="29"/>
      <c r="Z26" s="30"/>
    </row>
    <row r="27" spans="1:26" ht="21.75" customHeight="1">
      <c r="B27" s="16" t="s">
        <v>24</v>
      </c>
      <c r="E27" s="28">
        <v>4</v>
      </c>
      <c r="G27" s="29">
        <v>3708278</v>
      </c>
      <c r="H27" s="29"/>
      <c r="I27" s="30">
        <v>5576039</v>
      </c>
      <c r="J27" s="29"/>
      <c r="K27" s="29">
        <v>0</v>
      </c>
      <c r="L27" s="29"/>
      <c r="M27" s="30">
        <v>0</v>
      </c>
      <c r="N27" s="16"/>
      <c r="O27" s="16" t="s">
        <v>24</v>
      </c>
      <c r="P27" s="16"/>
      <c r="Q27" s="16"/>
      <c r="R27" s="28">
        <v>4</v>
      </c>
      <c r="S27" s="16"/>
      <c r="T27" s="29">
        <v>126400000</v>
      </c>
      <c r="U27" s="24"/>
      <c r="V27" s="30">
        <v>190400000</v>
      </c>
      <c r="W27" s="24"/>
      <c r="X27" s="29">
        <v>0</v>
      </c>
      <c r="Y27" s="29"/>
      <c r="Z27" s="30">
        <v>0</v>
      </c>
    </row>
    <row r="28" spans="1:26" ht="21.75" customHeight="1">
      <c r="A28" s="16" t="s">
        <v>25</v>
      </c>
      <c r="E28" s="28"/>
      <c r="G28" s="29">
        <v>22489212</v>
      </c>
      <c r="H28" s="29"/>
      <c r="I28" s="30">
        <v>22365257</v>
      </c>
      <c r="J28" s="29"/>
      <c r="K28" s="29">
        <v>22393550</v>
      </c>
      <c r="L28" s="29"/>
      <c r="M28" s="30">
        <v>22287915</v>
      </c>
      <c r="N28" s="16" t="s">
        <v>25</v>
      </c>
      <c r="O28" s="16"/>
      <c r="P28" s="16"/>
      <c r="Q28" s="16"/>
      <c r="R28" s="28"/>
      <c r="S28" s="16"/>
      <c r="T28" s="29">
        <v>766565044</v>
      </c>
      <c r="U28" s="24"/>
      <c r="V28" s="30">
        <v>763686283</v>
      </c>
      <c r="W28" s="24"/>
      <c r="X28" s="29">
        <v>763304311</v>
      </c>
      <c r="Y28" s="29"/>
      <c r="Z28" s="30">
        <v>761045368</v>
      </c>
    </row>
    <row r="29" spans="1:26" ht="21.75" customHeight="1">
      <c r="A29" s="16" t="s">
        <v>26</v>
      </c>
      <c r="E29" s="28">
        <v>6</v>
      </c>
      <c r="G29" s="27">
        <v>646287380</v>
      </c>
      <c r="H29" s="29"/>
      <c r="I29" s="30">
        <v>653062299</v>
      </c>
      <c r="J29" s="29"/>
      <c r="K29" s="27">
        <v>547863887</v>
      </c>
      <c r="L29" s="29"/>
      <c r="M29" s="30">
        <v>561747507</v>
      </c>
      <c r="N29" s="16" t="s">
        <v>26</v>
      </c>
      <c r="O29" s="16"/>
      <c r="P29" s="16"/>
      <c r="Q29" s="16"/>
      <c r="R29" s="28">
        <v>6</v>
      </c>
      <c r="S29" s="16"/>
      <c r="T29" s="27">
        <v>22029287010</v>
      </c>
      <c r="U29" s="24"/>
      <c r="V29" s="30">
        <v>22299530573</v>
      </c>
      <c r="W29" s="24"/>
      <c r="X29" s="27">
        <v>18674433665</v>
      </c>
      <c r="Y29" s="29"/>
      <c r="Z29" s="30">
        <v>19181486532</v>
      </c>
    </row>
    <row r="30" spans="1:26" ht="21.75" customHeight="1">
      <c r="A30" s="16" t="s">
        <v>27</v>
      </c>
      <c r="E30" s="28"/>
      <c r="G30" s="27">
        <v>10900001</v>
      </c>
      <c r="H30" s="29"/>
      <c r="I30" s="30">
        <v>10532767</v>
      </c>
      <c r="J30" s="29"/>
      <c r="K30" s="27">
        <v>7637423</v>
      </c>
      <c r="L30" s="29"/>
      <c r="M30" s="30">
        <v>7094309</v>
      </c>
      <c r="N30" s="16" t="s">
        <v>27</v>
      </c>
      <c r="O30" s="16"/>
      <c r="P30" s="16"/>
      <c r="Q30" s="16"/>
      <c r="R30" s="28"/>
      <c r="S30" s="16"/>
      <c r="T30" s="27">
        <v>371536324</v>
      </c>
      <c r="U30" s="24"/>
      <c r="V30" s="30">
        <v>359652887</v>
      </c>
      <c r="W30" s="24"/>
      <c r="X30" s="27">
        <v>260328429</v>
      </c>
      <c r="Y30" s="29"/>
      <c r="Z30" s="30">
        <v>242242970</v>
      </c>
    </row>
    <row r="31" spans="1:26" ht="21.75" customHeight="1">
      <c r="A31" s="16" t="s">
        <v>28</v>
      </c>
      <c r="E31" s="28">
        <v>8</v>
      </c>
      <c r="G31" s="27">
        <v>0</v>
      </c>
      <c r="H31" s="29"/>
      <c r="I31" s="30">
        <v>0</v>
      </c>
      <c r="J31" s="29"/>
      <c r="K31" s="27">
        <v>27812087</v>
      </c>
      <c r="L31" s="29"/>
      <c r="M31" s="30">
        <v>27763053</v>
      </c>
      <c r="N31" s="16" t="s">
        <v>28</v>
      </c>
      <c r="O31" s="16"/>
      <c r="P31" s="16"/>
      <c r="Q31" s="16"/>
      <c r="R31" s="28">
        <v>8</v>
      </c>
      <c r="S31" s="16"/>
      <c r="T31" s="27">
        <v>0</v>
      </c>
      <c r="U31" s="24"/>
      <c r="V31" s="30" t="s">
        <v>29</v>
      </c>
      <c r="W31" s="24"/>
      <c r="X31" s="27">
        <v>948000000</v>
      </c>
      <c r="Y31" s="29"/>
      <c r="Z31" s="30">
        <v>948000000</v>
      </c>
    </row>
    <row r="32" spans="1:26" ht="21.75" customHeight="1">
      <c r="A32" s="16" t="s">
        <v>30</v>
      </c>
      <c r="E32" s="28"/>
      <c r="G32" s="27">
        <v>23293108</v>
      </c>
      <c r="H32" s="29"/>
      <c r="I32" s="30">
        <v>28201330</v>
      </c>
      <c r="J32" s="29"/>
      <c r="K32" s="27">
        <v>22553216</v>
      </c>
      <c r="L32" s="29"/>
      <c r="M32" s="30">
        <v>27787337</v>
      </c>
      <c r="N32" s="16" t="s">
        <v>30</v>
      </c>
      <c r="O32" s="16"/>
      <c r="P32" s="16"/>
      <c r="Q32" s="16"/>
      <c r="R32" s="28"/>
      <c r="S32" s="16"/>
      <c r="T32" s="27">
        <v>793966525</v>
      </c>
      <c r="U32" s="24"/>
      <c r="V32" s="30">
        <v>962965426</v>
      </c>
      <c r="W32" s="24"/>
      <c r="X32" s="27">
        <v>768746663</v>
      </c>
      <c r="Y32" s="29"/>
      <c r="Z32" s="30">
        <v>948829186</v>
      </c>
    </row>
    <row r="33" spans="1:26" ht="21.75" customHeight="1">
      <c r="A33" s="16" t="s">
        <v>31</v>
      </c>
      <c r="E33" s="16"/>
      <c r="G33" s="116">
        <v>82901004</v>
      </c>
      <c r="H33" s="29"/>
      <c r="I33" s="117">
        <v>81172421</v>
      </c>
      <c r="J33" s="29"/>
      <c r="K33" s="116">
        <v>2998280</v>
      </c>
      <c r="L33" s="29"/>
      <c r="M33" s="117">
        <v>1992142</v>
      </c>
      <c r="N33" s="16" t="s">
        <v>31</v>
      </c>
      <c r="O33" s="16"/>
      <c r="P33" s="16"/>
      <c r="Q33" s="16"/>
      <c r="R33" s="16"/>
      <c r="S33" s="16"/>
      <c r="T33" s="116">
        <v>2825755312</v>
      </c>
      <c r="U33" s="29"/>
      <c r="V33" s="117">
        <v>2771721642</v>
      </c>
      <c r="W33" s="29"/>
      <c r="X33" s="116">
        <v>102199057</v>
      </c>
      <c r="Y33" s="29"/>
      <c r="Z33" s="117">
        <v>68023893</v>
      </c>
    </row>
    <row r="34" spans="1:26" ht="6" customHeight="1">
      <c r="A34" s="23"/>
      <c r="G34" s="19"/>
      <c r="H34" s="8"/>
      <c r="I34" s="19"/>
      <c r="J34" s="8"/>
      <c r="K34" s="19"/>
      <c r="L34" s="3"/>
      <c r="M34" s="19"/>
      <c r="N34" s="23"/>
      <c r="O34" s="16"/>
      <c r="P34" s="16"/>
      <c r="Q34" s="16"/>
      <c r="R34" s="17"/>
      <c r="S34" s="16"/>
      <c r="T34" s="19"/>
      <c r="U34" s="3"/>
      <c r="V34" s="19"/>
      <c r="W34" s="3"/>
      <c r="X34" s="19"/>
      <c r="Y34" s="3"/>
      <c r="Z34" s="19"/>
    </row>
    <row r="35" spans="1:26" ht="21.75" customHeight="1">
      <c r="A35" s="15" t="s">
        <v>32</v>
      </c>
      <c r="G35" s="116">
        <f>SUM(G23:G33)</f>
        <v>838278919</v>
      </c>
      <c r="H35" s="8"/>
      <c r="I35" s="116">
        <f>SUM(I23:I33)</f>
        <v>848243902</v>
      </c>
      <c r="J35" s="8"/>
      <c r="K35" s="116">
        <f>SUM(K23:K33)</f>
        <v>777572987</v>
      </c>
      <c r="L35" s="3"/>
      <c r="M35" s="116">
        <f>SUM(M23:M33)</f>
        <v>793620660</v>
      </c>
      <c r="N35" s="15" t="s">
        <v>32</v>
      </c>
      <c r="O35" s="16"/>
      <c r="P35" s="16"/>
      <c r="Q35" s="16"/>
      <c r="R35" s="17"/>
      <c r="S35" s="16"/>
      <c r="T35" s="116">
        <f>SUM(T23:T33)</f>
        <v>28573491373</v>
      </c>
      <c r="U35" s="3"/>
      <c r="V35" s="116">
        <f>SUM(V23:V33)</f>
        <v>28964221120</v>
      </c>
      <c r="W35" s="3"/>
      <c r="X35" s="116">
        <f>SUM(X23:X33)</f>
        <v>26504275044</v>
      </c>
      <c r="Y35" s="3"/>
      <c r="Z35" s="116">
        <f>SUM(Z23:Z33)</f>
        <v>27099050418</v>
      </c>
    </row>
    <row r="36" spans="1:26" ht="6" customHeight="1">
      <c r="H36" s="8"/>
      <c r="J36" s="8"/>
      <c r="L36" s="3"/>
      <c r="N36" s="16"/>
      <c r="O36" s="16"/>
      <c r="P36" s="16"/>
      <c r="Q36" s="16"/>
      <c r="R36" s="17"/>
      <c r="S36" s="16"/>
      <c r="T36" s="3"/>
      <c r="U36" s="3"/>
      <c r="V36" s="3"/>
      <c r="W36" s="3"/>
      <c r="X36" s="3"/>
      <c r="Y36" s="3"/>
      <c r="Z36" s="3"/>
    </row>
    <row r="37" spans="1:26" ht="21.75" customHeight="1" thickBot="1">
      <c r="A37" s="15" t="s">
        <v>33</v>
      </c>
      <c r="G37" s="31">
        <f>SUM(G19,G35)</f>
        <v>1916201372</v>
      </c>
      <c r="H37" s="8"/>
      <c r="I37" s="31">
        <f>SUM(I19,I35)</f>
        <v>2004550377</v>
      </c>
      <c r="J37" s="8"/>
      <c r="K37" s="31">
        <f>SUM(K19,K35)</f>
        <v>1723900166</v>
      </c>
      <c r="L37" s="3"/>
      <c r="M37" s="31">
        <f>SUM(M19,M35)</f>
        <v>1826919026</v>
      </c>
      <c r="N37" s="15" t="s">
        <v>33</v>
      </c>
      <c r="O37" s="16"/>
      <c r="P37" s="16"/>
      <c r="Q37" s="16"/>
      <c r="R37" s="17"/>
      <c r="S37" s="16"/>
      <c r="T37" s="31">
        <f>SUM(T19,T35)</f>
        <v>65313073110</v>
      </c>
      <c r="U37" s="3"/>
      <c r="V37" s="31">
        <f>SUM(V19,V35)</f>
        <v>68434852595</v>
      </c>
      <c r="W37" s="3"/>
      <c r="X37" s="31">
        <f>SUM(X19,X35)</f>
        <v>58758313376</v>
      </c>
      <c r="Y37" s="3"/>
      <c r="Z37" s="31">
        <f>SUM(Z19,Z35)</f>
        <v>62369434760</v>
      </c>
    </row>
    <row r="38" spans="1:26" ht="21.75" customHeight="1" thickTop="1">
      <c r="A38" s="15"/>
      <c r="G38" s="27"/>
      <c r="H38" s="8"/>
      <c r="I38" s="27"/>
      <c r="J38" s="8"/>
      <c r="K38" s="27"/>
      <c r="L38" s="3"/>
      <c r="M38" s="27"/>
      <c r="N38" s="27"/>
      <c r="O38" s="3"/>
      <c r="P38" s="27"/>
      <c r="Q38" s="3"/>
      <c r="R38" s="27"/>
      <c r="S38" s="16"/>
      <c r="T38" s="16"/>
      <c r="U38" s="16"/>
      <c r="V38" s="16"/>
      <c r="W38" s="16"/>
      <c r="X38" s="16"/>
    </row>
    <row r="39" spans="1:26" ht="21.75" customHeight="1">
      <c r="A39" s="15"/>
      <c r="G39" s="27"/>
      <c r="H39" s="8"/>
      <c r="I39" s="27"/>
      <c r="J39" s="8"/>
      <c r="K39" s="27"/>
      <c r="L39" s="3"/>
      <c r="M39" s="27"/>
      <c r="N39" s="27"/>
      <c r="O39" s="3"/>
      <c r="P39" s="27"/>
      <c r="Q39" s="3"/>
      <c r="R39" s="27"/>
      <c r="S39" s="16"/>
      <c r="T39" s="16"/>
      <c r="U39" s="16"/>
      <c r="V39" s="16"/>
      <c r="W39" s="16"/>
      <c r="X39" s="16"/>
    </row>
    <row r="40" spans="1:26" ht="21.75" customHeight="1">
      <c r="A40" s="15"/>
      <c r="G40" s="27"/>
      <c r="H40" s="8"/>
      <c r="I40" s="27"/>
      <c r="J40" s="8"/>
      <c r="K40" s="27"/>
      <c r="L40" s="3"/>
      <c r="M40" s="27"/>
      <c r="N40" s="27"/>
      <c r="O40" s="3"/>
      <c r="P40" s="27"/>
      <c r="Q40" s="3"/>
      <c r="R40" s="27"/>
      <c r="S40" s="16"/>
      <c r="T40" s="16"/>
      <c r="U40" s="16"/>
      <c r="V40" s="16"/>
      <c r="W40" s="16"/>
      <c r="X40" s="16"/>
    </row>
    <row r="41" spans="1:26" ht="21.75" customHeight="1">
      <c r="A41" s="15"/>
      <c r="G41" s="27"/>
      <c r="H41" s="8"/>
      <c r="I41" s="27"/>
      <c r="J41" s="8"/>
      <c r="K41" s="27"/>
      <c r="L41" s="3"/>
      <c r="M41" s="27"/>
      <c r="N41" s="27"/>
      <c r="O41" s="3"/>
      <c r="P41" s="27"/>
      <c r="Q41" s="3"/>
      <c r="R41" s="27"/>
      <c r="S41" s="16"/>
      <c r="T41" s="16"/>
      <c r="U41" s="16"/>
      <c r="V41" s="16"/>
      <c r="W41" s="16"/>
      <c r="X41" s="16"/>
    </row>
    <row r="42" spans="1:26" ht="17.25" customHeight="1">
      <c r="A42" s="15"/>
      <c r="G42" s="27"/>
      <c r="H42" s="8"/>
      <c r="I42" s="27"/>
      <c r="J42" s="8"/>
      <c r="K42" s="27"/>
      <c r="L42" s="3"/>
      <c r="M42" s="27"/>
      <c r="N42" s="27"/>
      <c r="O42" s="3"/>
      <c r="P42" s="27"/>
      <c r="Q42" s="3"/>
      <c r="R42" s="27"/>
      <c r="S42" s="16"/>
      <c r="T42" s="16"/>
      <c r="U42" s="16"/>
      <c r="V42" s="16"/>
      <c r="W42" s="16"/>
      <c r="X42" s="16"/>
    </row>
    <row r="43" spans="1:26" ht="21.75" customHeight="1">
      <c r="A43" s="15"/>
      <c r="C43" s="16" t="s">
        <v>34</v>
      </c>
      <c r="G43" s="27"/>
      <c r="H43" s="8"/>
      <c r="I43" s="27"/>
      <c r="J43" s="8"/>
      <c r="K43" s="27"/>
      <c r="L43" s="3"/>
      <c r="M43" s="27"/>
      <c r="N43" s="27"/>
      <c r="O43" s="3"/>
      <c r="P43" s="27"/>
      <c r="Q43" s="3"/>
      <c r="R43" s="27"/>
      <c r="S43" s="16"/>
      <c r="T43" s="16"/>
      <c r="U43" s="16"/>
      <c r="V43" s="16"/>
      <c r="W43" s="16"/>
      <c r="X43" s="16"/>
    </row>
    <row r="44" spans="1:26" ht="21.75" customHeight="1">
      <c r="A44" s="16" t="s">
        <v>35</v>
      </c>
      <c r="E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6" ht="19.5" customHeight="1">
      <c r="N45" s="19"/>
      <c r="S45" s="16"/>
      <c r="T45" s="16"/>
      <c r="U45" s="16"/>
      <c r="V45" s="16"/>
      <c r="W45" s="16"/>
      <c r="X45" s="16"/>
    </row>
    <row r="46" spans="1:26" ht="21.75" customHeight="1">
      <c r="A46" s="92" t="s">
        <v>36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 t="s">
        <v>36</v>
      </c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</row>
    <row r="47" spans="1:26" ht="21.75" customHeight="1">
      <c r="A47" s="15" t="s">
        <v>0</v>
      </c>
      <c r="N47" s="15" t="s">
        <v>0</v>
      </c>
      <c r="S47" s="16"/>
      <c r="T47" s="16"/>
      <c r="U47" s="16"/>
      <c r="V47" s="16"/>
      <c r="W47" s="16"/>
      <c r="X47" s="16"/>
    </row>
    <row r="48" spans="1:26" ht="21.75" customHeight="1">
      <c r="A48" s="15" t="s">
        <v>1</v>
      </c>
      <c r="N48" s="15" t="s">
        <v>1</v>
      </c>
      <c r="S48" s="16"/>
      <c r="T48" s="16"/>
      <c r="U48" s="16"/>
      <c r="V48" s="16"/>
      <c r="W48" s="16"/>
      <c r="X48" s="16"/>
    </row>
    <row r="49" spans="1:26" ht="21.75" customHeight="1">
      <c r="A49" s="96" t="s">
        <v>2</v>
      </c>
      <c r="B49" s="92"/>
      <c r="C49" s="92"/>
      <c r="D49" s="92"/>
      <c r="E49" s="105"/>
      <c r="F49" s="92"/>
      <c r="G49" s="113"/>
      <c r="H49" s="114"/>
      <c r="I49" s="113"/>
      <c r="J49" s="114"/>
      <c r="K49" s="113"/>
      <c r="L49" s="115"/>
      <c r="M49" s="113"/>
      <c r="N49" s="96" t="s">
        <v>2</v>
      </c>
      <c r="O49" s="115"/>
      <c r="P49" s="119"/>
      <c r="Q49" s="114"/>
      <c r="R49" s="114"/>
      <c r="S49" s="92"/>
      <c r="T49" s="92"/>
      <c r="U49" s="92"/>
      <c r="V49" s="92"/>
      <c r="W49" s="92"/>
      <c r="X49" s="92"/>
      <c r="Y49" s="92"/>
      <c r="Z49" s="92"/>
    </row>
    <row r="50" spans="1:26" ht="21.75" customHeight="1">
      <c r="A50" s="23"/>
      <c r="G50" s="8"/>
      <c r="H50" s="19"/>
      <c r="I50" s="8"/>
      <c r="J50" s="19"/>
      <c r="K50" s="8"/>
      <c r="M50" s="8"/>
      <c r="N50" s="16"/>
      <c r="O50" s="16"/>
      <c r="P50" s="16"/>
      <c r="Q50" s="16"/>
      <c r="R50" s="16"/>
      <c r="S50" s="16"/>
      <c r="T50" s="19"/>
      <c r="U50" s="19"/>
      <c r="V50" s="19"/>
      <c r="W50" s="19"/>
      <c r="X50" s="19"/>
      <c r="Y50" s="19"/>
      <c r="Z50" s="19"/>
    </row>
    <row r="51" spans="1:26" s="17" customFormat="1" ht="21.75" customHeight="1">
      <c r="A51" s="21"/>
      <c r="G51" s="124" t="s">
        <v>3</v>
      </c>
      <c r="H51" s="124"/>
      <c r="I51" s="124"/>
      <c r="J51" s="22"/>
      <c r="K51" s="125" t="s">
        <v>4</v>
      </c>
      <c r="L51" s="125"/>
      <c r="M51" s="125"/>
      <c r="N51" s="21"/>
      <c r="T51" s="124" t="s">
        <v>3</v>
      </c>
      <c r="U51" s="124"/>
      <c r="V51" s="124"/>
      <c r="W51" s="22"/>
      <c r="X51" s="125" t="s">
        <v>4</v>
      </c>
      <c r="Y51" s="125"/>
      <c r="Z51" s="125"/>
    </row>
    <row r="52" spans="1:26" ht="21.75" customHeight="1">
      <c r="A52" s="23"/>
      <c r="G52" s="6" t="s">
        <v>5</v>
      </c>
      <c r="H52" s="24"/>
      <c r="I52" s="6" t="s">
        <v>6</v>
      </c>
      <c r="J52" s="24"/>
      <c r="K52" s="6" t="s">
        <v>5</v>
      </c>
      <c r="L52" s="24"/>
      <c r="M52" s="6" t="s">
        <v>6</v>
      </c>
      <c r="N52" s="23"/>
      <c r="O52" s="16"/>
      <c r="P52" s="16"/>
      <c r="Q52" s="16"/>
      <c r="R52" s="17"/>
      <c r="S52" s="16"/>
      <c r="T52" s="6" t="s">
        <v>5</v>
      </c>
      <c r="U52" s="24"/>
      <c r="V52" s="6" t="s">
        <v>6</v>
      </c>
      <c r="W52" s="24"/>
      <c r="X52" s="6" t="s">
        <v>5</v>
      </c>
      <c r="Y52" s="24"/>
      <c r="Z52" s="6" t="s">
        <v>6</v>
      </c>
    </row>
    <row r="53" spans="1:26" ht="21.75" customHeight="1">
      <c r="A53" s="23"/>
      <c r="G53" s="6" t="s">
        <v>7</v>
      </c>
      <c r="H53" s="24"/>
      <c r="I53" s="6" t="s">
        <v>8</v>
      </c>
      <c r="J53" s="24"/>
      <c r="K53" s="6" t="s">
        <v>7</v>
      </c>
      <c r="L53" s="24"/>
      <c r="M53" s="6" t="s">
        <v>8</v>
      </c>
      <c r="N53" s="23"/>
      <c r="O53" s="16"/>
      <c r="P53" s="16"/>
      <c r="Q53" s="16"/>
      <c r="R53" s="17"/>
      <c r="S53" s="16"/>
      <c r="T53" s="6" t="s">
        <v>7</v>
      </c>
      <c r="U53" s="24"/>
      <c r="V53" s="6" t="s">
        <v>8</v>
      </c>
      <c r="W53" s="24"/>
      <c r="X53" s="6" t="s">
        <v>7</v>
      </c>
      <c r="Y53" s="24"/>
      <c r="Z53" s="6" t="s">
        <v>8</v>
      </c>
    </row>
    <row r="54" spans="1:26" ht="21.75" customHeight="1">
      <c r="A54" s="23"/>
      <c r="E54" s="79" t="s">
        <v>9</v>
      </c>
      <c r="G54" s="80" t="s">
        <v>10</v>
      </c>
      <c r="H54" s="24"/>
      <c r="I54" s="80" t="s">
        <v>10</v>
      </c>
      <c r="J54" s="24"/>
      <c r="K54" s="80" t="s">
        <v>10</v>
      </c>
      <c r="L54" s="24"/>
      <c r="M54" s="80" t="s">
        <v>10</v>
      </c>
      <c r="N54" s="23"/>
      <c r="O54" s="16"/>
      <c r="P54" s="16"/>
      <c r="Q54" s="16"/>
      <c r="R54" s="79" t="s">
        <v>9</v>
      </c>
      <c r="S54" s="16"/>
      <c r="T54" s="80" t="s">
        <v>11</v>
      </c>
      <c r="U54" s="25"/>
      <c r="V54" s="80" t="s">
        <v>11</v>
      </c>
      <c r="W54" s="25"/>
      <c r="X54" s="80" t="s">
        <v>11</v>
      </c>
      <c r="Y54" s="25"/>
      <c r="Z54" s="80" t="s">
        <v>11</v>
      </c>
    </row>
    <row r="55" spans="1:26" ht="21.75" customHeight="1">
      <c r="F55" s="15"/>
      <c r="G55" s="5"/>
      <c r="H55" s="25"/>
      <c r="I55" s="5"/>
      <c r="J55" s="25"/>
      <c r="K55" s="5"/>
      <c r="L55" s="25"/>
      <c r="M55" s="5"/>
      <c r="N55" s="16"/>
      <c r="O55" s="16"/>
      <c r="P55" s="16"/>
      <c r="Q55" s="16"/>
      <c r="R55" s="16"/>
      <c r="S55" s="16"/>
      <c r="T55" s="5"/>
      <c r="U55" s="25"/>
      <c r="V55" s="5"/>
      <c r="W55" s="25"/>
      <c r="X55" s="5"/>
      <c r="Y55" s="25"/>
      <c r="Z55" s="5"/>
    </row>
    <row r="56" spans="1:26" ht="21.75" customHeight="1">
      <c r="A56" s="23" t="s">
        <v>37</v>
      </c>
      <c r="G56" s="19"/>
      <c r="H56" s="19"/>
      <c r="I56" s="19"/>
      <c r="J56" s="19"/>
      <c r="K56" s="19"/>
      <c r="M56" s="19"/>
      <c r="N56" s="23" t="s">
        <v>37</v>
      </c>
      <c r="O56" s="16"/>
      <c r="P56" s="16"/>
      <c r="Q56" s="16"/>
      <c r="R56" s="17"/>
      <c r="S56" s="16"/>
      <c r="T56" s="19"/>
      <c r="U56" s="18"/>
      <c r="V56" s="19"/>
      <c r="W56" s="18"/>
      <c r="X56" s="19"/>
      <c r="Y56" s="19"/>
      <c r="Z56" s="19"/>
    </row>
    <row r="57" spans="1:26" ht="6" customHeight="1">
      <c r="A57" s="23"/>
      <c r="G57" s="19"/>
      <c r="H57" s="19"/>
      <c r="I57" s="19"/>
      <c r="J57" s="19"/>
      <c r="K57" s="19"/>
      <c r="M57" s="19"/>
      <c r="N57" s="23"/>
      <c r="O57" s="16"/>
      <c r="P57" s="16"/>
      <c r="Q57" s="16"/>
      <c r="R57" s="17"/>
      <c r="S57" s="16"/>
      <c r="T57" s="19"/>
      <c r="U57" s="18"/>
      <c r="V57" s="19"/>
      <c r="W57" s="18"/>
      <c r="X57" s="19"/>
      <c r="Y57" s="19"/>
      <c r="Z57" s="19"/>
    </row>
    <row r="58" spans="1:26" ht="21.75" customHeight="1">
      <c r="A58" s="15" t="s">
        <v>38</v>
      </c>
      <c r="H58" s="19"/>
      <c r="J58" s="19"/>
      <c r="N58" s="15" t="s">
        <v>38</v>
      </c>
      <c r="O58" s="16"/>
      <c r="P58" s="16"/>
      <c r="Q58" s="16"/>
      <c r="R58" s="17"/>
      <c r="S58" s="16"/>
      <c r="T58" s="3"/>
      <c r="U58" s="29"/>
      <c r="V58" s="3"/>
      <c r="W58" s="29"/>
      <c r="X58" s="3"/>
      <c r="Y58" s="19"/>
      <c r="Z58" s="3"/>
    </row>
    <row r="59" spans="1:26" ht="6" customHeight="1">
      <c r="A59" s="23"/>
      <c r="G59" s="19"/>
      <c r="H59" s="19"/>
      <c r="I59" s="19"/>
      <c r="J59" s="19"/>
      <c r="K59" s="19"/>
      <c r="M59" s="19"/>
      <c r="N59" s="23"/>
      <c r="O59" s="16"/>
      <c r="P59" s="16"/>
      <c r="Q59" s="16"/>
      <c r="R59" s="17"/>
      <c r="S59" s="16"/>
      <c r="T59" s="19"/>
      <c r="U59" s="29"/>
      <c r="V59" s="19"/>
      <c r="W59" s="29"/>
      <c r="X59" s="19"/>
      <c r="Y59" s="19"/>
      <c r="Z59" s="19"/>
    </row>
    <row r="60" spans="1:26" ht="21.75" customHeight="1">
      <c r="A60" s="16" t="s">
        <v>39</v>
      </c>
      <c r="E60" s="28">
        <v>7.1</v>
      </c>
      <c r="G60" s="27">
        <v>26169178</v>
      </c>
      <c r="H60" s="29"/>
      <c r="I60" s="29">
        <v>17337266</v>
      </c>
      <c r="J60" s="29"/>
      <c r="K60" s="27">
        <v>0</v>
      </c>
      <c r="L60" s="27"/>
      <c r="M60" s="29">
        <v>1171437</v>
      </c>
      <c r="N60" s="16" t="s">
        <v>39</v>
      </c>
      <c r="O60" s="16"/>
      <c r="P60" s="16"/>
      <c r="Q60" s="16"/>
      <c r="R60" s="28">
        <v>7.1</v>
      </c>
      <c r="S60" s="16"/>
      <c r="T60" s="27">
        <v>892000000</v>
      </c>
      <c r="U60" s="29"/>
      <c r="V60" s="29">
        <v>592000000</v>
      </c>
      <c r="W60" s="29"/>
      <c r="X60" s="27">
        <v>0</v>
      </c>
      <c r="Y60" s="29"/>
      <c r="Z60" s="29">
        <v>40000000</v>
      </c>
    </row>
    <row r="61" spans="1:26" ht="21.75" customHeight="1">
      <c r="A61" s="16" t="s">
        <v>40</v>
      </c>
      <c r="E61" s="28"/>
      <c r="G61" s="27"/>
      <c r="H61" s="29"/>
      <c r="I61" s="29"/>
      <c r="J61" s="29"/>
      <c r="K61" s="27"/>
      <c r="L61" s="27"/>
      <c r="M61" s="29"/>
      <c r="N61" s="16" t="s">
        <v>40</v>
      </c>
      <c r="O61" s="16"/>
      <c r="P61" s="16"/>
      <c r="Q61" s="16"/>
      <c r="R61" s="28"/>
      <c r="S61" s="16"/>
      <c r="T61" s="27"/>
      <c r="U61" s="29"/>
      <c r="V61" s="29"/>
      <c r="W61" s="29"/>
      <c r="X61" s="27"/>
      <c r="Y61" s="29"/>
      <c r="Z61" s="29"/>
    </row>
    <row r="62" spans="1:26" ht="21.75" customHeight="1">
      <c r="B62" s="16" t="s">
        <v>41</v>
      </c>
      <c r="E62" s="28">
        <v>7.1</v>
      </c>
      <c r="G62" s="27">
        <v>15402263</v>
      </c>
      <c r="H62" s="29"/>
      <c r="I62" s="27">
        <v>11531332</v>
      </c>
      <c r="J62" s="29"/>
      <c r="K62" s="27">
        <v>15402263</v>
      </c>
      <c r="L62" s="27"/>
      <c r="M62" s="27">
        <v>11531332</v>
      </c>
      <c r="N62" s="16"/>
      <c r="O62" s="16" t="s">
        <v>41</v>
      </c>
      <c r="P62" s="16"/>
      <c r="Q62" s="16"/>
      <c r="R62" s="28">
        <v>7.1</v>
      </c>
      <c r="S62" s="16"/>
      <c r="T62" s="27">
        <v>525000000</v>
      </c>
      <c r="U62" s="29"/>
      <c r="V62" s="29">
        <v>393750000</v>
      </c>
      <c r="W62" s="29"/>
      <c r="X62" s="27">
        <v>525000000</v>
      </c>
      <c r="Y62" s="29"/>
      <c r="Z62" s="29">
        <v>393750000</v>
      </c>
    </row>
    <row r="63" spans="1:26" ht="21.75" customHeight="1">
      <c r="A63" s="16" t="s">
        <v>42</v>
      </c>
      <c r="E63" s="28"/>
      <c r="G63" s="27">
        <v>436143697</v>
      </c>
      <c r="H63" s="29"/>
      <c r="I63" s="29">
        <v>489823101</v>
      </c>
      <c r="J63" s="29"/>
      <c r="K63" s="27">
        <v>381993024</v>
      </c>
      <c r="L63" s="27"/>
      <c r="M63" s="29">
        <v>433996322</v>
      </c>
      <c r="N63" s="16" t="s">
        <v>42</v>
      </c>
      <c r="O63" s="16"/>
      <c r="P63" s="16"/>
      <c r="Q63" s="16"/>
      <c r="R63" s="28"/>
      <c r="S63" s="16"/>
      <c r="T63" s="27">
        <v>14866350457</v>
      </c>
      <c r="U63" s="29"/>
      <c r="V63" s="29">
        <v>16725548569</v>
      </c>
      <c r="W63" s="29"/>
      <c r="X63" s="27">
        <v>13020576016</v>
      </c>
      <c r="Y63" s="29"/>
      <c r="Z63" s="29">
        <v>14819281792</v>
      </c>
    </row>
    <row r="64" spans="1:26" ht="21.75" customHeight="1">
      <c r="A64" s="16" t="s">
        <v>43</v>
      </c>
      <c r="E64" s="28"/>
      <c r="G64" s="27"/>
      <c r="H64" s="29"/>
      <c r="I64" s="29"/>
      <c r="J64" s="29"/>
      <c r="K64" s="27"/>
      <c r="L64" s="27"/>
      <c r="M64" s="29"/>
      <c r="N64" s="16" t="s">
        <v>43</v>
      </c>
      <c r="O64" s="16"/>
      <c r="P64" s="16"/>
      <c r="Q64" s="16"/>
      <c r="R64" s="28"/>
      <c r="S64" s="16"/>
      <c r="T64" s="27"/>
      <c r="U64" s="29"/>
      <c r="V64" s="29"/>
      <c r="W64" s="29"/>
      <c r="X64" s="27"/>
      <c r="Y64" s="29"/>
      <c r="Z64" s="29"/>
    </row>
    <row r="65" spans="1:26" ht="21.75" customHeight="1">
      <c r="B65" s="16" t="s">
        <v>41</v>
      </c>
      <c r="E65" s="28">
        <v>7.2</v>
      </c>
      <c r="G65" s="27">
        <v>12149583</v>
      </c>
      <c r="H65" s="29"/>
      <c r="I65" s="29">
        <v>7837568</v>
      </c>
      <c r="J65" s="29"/>
      <c r="K65" s="27">
        <v>1166071</v>
      </c>
      <c r="L65" s="27"/>
      <c r="M65" s="29">
        <v>981429</v>
      </c>
      <c r="N65" s="16"/>
      <c r="O65" s="16" t="s">
        <v>41</v>
      </c>
      <c r="P65" s="16"/>
      <c r="Q65" s="16"/>
      <c r="R65" s="28">
        <v>7.2</v>
      </c>
      <c r="S65" s="16"/>
      <c r="T65" s="27">
        <v>414129492</v>
      </c>
      <c r="U65" s="29"/>
      <c r="V65" s="29">
        <v>267622394</v>
      </c>
      <c r="W65" s="29"/>
      <c r="X65" s="27">
        <v>39746584</v>
      </c>
      <c r="Y65" s="29"/>
      <c r="Z65" s="29">
        <v>33511983</v>
      </c>
    </row>
    <row r="66" spans="1:26" ht="21.75" customHeight="1">
      <c r="A66" s="16" t="s">
        <v>44</v>
      </c>
      <c r="E66" s="28"/>
      <c r="G66" s="27">
        <v>25461901</v>
      </c>
      <c r="H66" s="29"/>
      <c r="I66" s="29">
        <v>47395246</v>
      </c>
      <c r="J66" s="29"/>
      <c r="K66" s="27">
        <v>25461901</v>
      </c>
      <c r="L66" s="27"/>
      <c r="M66" s="29">
        <v>47395246</v>
      </c>
      <c r="N66" s="16" t="s">
        <v>44</v>
      </c>
      <c r="O66" s="16"/>
      <c r="P66" s="16"/>
      <c r="Q66" s="16"/>
      <c r="R66" s="28"/>
      <c r="S66" s="16"/>
      <c r="T66" s="27">
        <v>867891812</v>
      </c>
      <c r="U66" s="29"/>
      <c r="V66" s="29">
        <v>1618362824</v>
      </c>
      <c r="W66" s="29"/>
      <c r="X66" s="27">
        <v>867891812</v>
      </c>
      <c r="Y66" s="29"/>
      <c r="Z66" s="29">
        <v>1618362824</v>
      </c>
    </row>
    <row r="67" spans="1:26" ht="21.75" customHeight="1">
      <c r="A67" s="16" t="s">
        <v>45</v>
      </c>
      <c r="E67" s="28"/>
      <c r="G67" s="27">
        <v>99695</v>
      </c>
      <c r="H67" s="29"/>
      <c r="I67" s="29">
        <v>38671</v>
      </c>
      <c r="J67" s="29"/>
      <c r="K67" s="27">
        <v>0</v>
      </c>
      <c r="L67" s="27"/>
      <c r="M67" s="29">
        <v>0</v>
      </c>
      <c r="N67" s="16" t="s">
        <v>45</v>
      </c>
      <c r="O67" s="16"/>
      <c r="P67" s="16"/>
      <c r="Q67" s="16"/>
      <c r="R67" s="28"/>
      <c r="S67" s="16"/>
      <c r="T67" s="27">
        <v>3398182</v>
      </c>
      <c r="U67" s="29"/>
      <c r="V67" s="29">
        <v>1320450</v>
      </c>
      <c r="W67" s="29"/>
      <c r="X67" s="27">
        <v>0</v>
      </c>
      <c r="Y67" s="29"/>
      <c r="Z67" s="29">
        <v>0</v>
      </c>
    </row>
    <row r="68" spans="1:26" ht="21.75" customHeight="1">
      <c r="A68" s="16" t="s">
        <v>46</v>
      </c>
      <c r="E68" s="28"/>
      <c r="G68" s="27">
        <v>3817289</v>
      </c>
      <c r="H68" s="29"/>
      <c r="I68" s="29">
        <v>3088089</v>
      </c>
      <c r="J68" s="29"/>
      <c r="K68" s="27">
        <v>3817289</v>
      </c>
      <c r="L68" s="27"/>
      <c r="M68" s="29">
        <v>3088089</v>
      </c>
      <c r="N68" s="16" t="s">
        <v>46</v>
      </c>
      <c r="O68" s="16"/>
      <c r="P68" s="16"/>
      <c r="Q68" s="16"/>
      <c r="R68" s="28"/>
      <c r="S68" s="16"/>
      <c r="T68" s="27">
        <v>130115726</v>
      </c>
      <c r="U68" s="29"/>
      <c r="V68" s="29">
        <v>105446189</v>
      </c>
      <c r="W68" s="29"/>
      <c r="X68" s="27">
        <v>130115726</v>
      </c>
      <c r="Y68" s="29"/>
      <c r="Z68" s="29">
        <v>105446189</v>
      </c>
    </row>
    <row r="69" spans="1:26" ht="21.75" customHeight="1">
      <c r="A69" s="16" t="s">
        <v>47</v>
      </c>
      <c r="E69" s="28"/>
      <c r="G69" s="116">
        <v>8565167</v>
      </c>
      <c r="H69" s="29"/>
      <c r="I69" s="120">
        <v>8971598</v>
      </c>
      <c r="J69" s="29"/>
      <c r="K69" s="116">
        <v>1024354</v>
      </c>
      <c r="L69" s="29"/>
      <c r="M69" s="120">
        <v>1511235</v>
      </c>
      <c r="N69" s="16" t="s">
        <v>47</v>
      </c>
      <c r="O69" s="16"/>
      <c r="P69" s="16"/>
      <c r="Q69" s="16"/>
      <c r="R69" s="28"/>
      <c r="S69" s="16"/>
      <c r="T69" s="116">
        <v>291951418</v>
      </c>
      <c r="U69" s="24"/>
      <c r="V69" s="120">
        <v>306345062</v>
      </c>
      <c r="W69" s="24"/>
      <c r="X69" s="116">
        <v>34916021</v>
      </c>
      <c r="Y69" s="29"/>
      <c r="Z69" s="120">
        <v>51602764</v>
      </c>
    </row>
    <row r="70" spans="1:26" ht="6" customHeight="1">
      <c r="A70" s="23"/>
      <c r="E70" s="28"/>
      <c r="G70" s="19"/>
      <c r="H70" s="19"/>
      <c r="I70" s="19"/>
      <c r="J70" s="19"/>
      <c r="K70" s="19"/>
      <c r="M70" s="19"/>
      <c r="N70" s="23"/>
      <c r="O70" s="16"/>
      <c r="P70" s="16"/>
      <c r="Q70" s="16"/>
      <c r="R70" s="28"/>
      <c r="S70" s="16"/>
      <c r="T70" s="19"/>
      <c r="U70" s="29"/>
      <c r="V70" s="19"/>
      <c r="W70" s="29"/>
      <c r="X70" s="19"/>
      <c r="Y70" s="19"/>
      <c r="Z70" s="19"/>
    </row>
    <row r="71" spans="1:26" ht="21.75" customHeight="1">
      <c r="A71" s="15" t="s">
        <v>48</v>
      </c>
      <c r="E71" s="28"/>
      <c r="G71" s="120">
        <f>SUM(G60:G69)</f>
        <v>527808773</v>
      </c>
      <c r="H71" s="19"/>
      <c r="I71" s="120">
        <f>SUM(I60:I69)</f>
        <v>586022871</v>
      </c>
      <c r="J71" s="19"/>
      <c r="K71" s="120">
        <f>SUM(K60:K69)</f>
        <v>428864902</v>
      </c>
      <c r="M71" s="120">
        <f>SUM(M60:M69)</f>
        <v>499675090</v>
      </c>
      <c r="N71" s="15" t="s">
        <v>48</v>
      </c>
      <c r="O71" s="16"/>
      <c r="P71" s="16"/>
      <c r="Q71" s="16"/>
      <c r="R71" s="28"/>
      <c r="S71" s="16"/>
      <c r="T71" s="120">
        <f>SUM(T60:T69)</f>
        <v>17990837087</v>
      </c>
      <c r="U71" s="29"/>
      <c r="V71" s="120">
        <f>SUM(V60:V69)</f>
        <v>20010395488</v>
      </c>
      <c r="W71" s="29"/>
      <c r="X71" s="120">
        <f>SUM(X60:X69)</f>
        <v>14618246159</v>
      </c>
      <c r="Y71" s="19"/>
      <c r="Z71" s="120">
        <f>SUM(Z60:Z69)</f>
        <v>17061955552</v>
      </c>
    </row>
    <row r="72" spans="1:26" ht="21.75" customHeight="1">
      <c r="A72" s="15"/>
      <c r="E72" s="28"/>
      <c r="G72" s="19"/>
      <c r="H72" s="19"/>
      <c r="I72" s="19"/>
      <c r="J72" s="19"/>
      <c r="K72" s="19"/>
      <c r="M72" s="19"/>
      <c r="N72" s="15"/>
      <c r="O72" s="16"/>
      <c r="P72" s="16"/>
      <c r="Q72" s="16"/>
      <c r="R72" s="28"/>
      <c r="S72" s="16"/>
      <c r="T72" s="19"/>
      <c r="U72" s="29"/>
      <c r="V72" s="19"/>
      <c r="W72" s="29"/>
      <c r="X72" s="19"/>
      <c r="Y72" s="19"/>
      <c r="Z72" s="19"/>
    </row>
    <row r="73" spans="1:26" ht="21.75" customHeight="1">
      <c r="A73" s="15" t="s">
        <v>49</v>
      </c>
      <c r="E73" s="28"/>
      <c r="G73" s="19"/>
      <c r="H73" s="19"/>
      <c r="I73" s="19"/>
      <c r="J73" s="19"/>
      <c r="K73" s="19"/>
      <c r="M73" s="19"/>
      <c r="N73" s="15" t="s">
        <v>49</v>
      </c>
      <c r="O73" s="16"/>
      <c r="P73" s="16"/>
      <c r="Q73" s="16"/>
      <c r="R73" s="28"/>
      <c r="S73" s="16"/>
      <c r="T73" s="19"/>
      <c r="U73" s="29"/>
      <c r="V73" s="19"/>
      <c r="W73" s="29"/>
      <c r="X73" s="19"/>
      <c r="Y73" s="19"/>
      <c r="Z73" s="19"/>
    </row>
    <row r="74" spans="1:26" ht="6" customHeight="1">
      <c r="A74" s="23"/>
      <c r="E74" s="28"/>
      <c r="G74" s="19"/>
      <c r="H74" s="19"/>
      <c r="I74" s="19"/>
      <c r="J74" s="19"/>
      <c r="K74" s="19"/>
      <c r="M74" s="19"/>
      <c r="N74" s="23"/>
      <c r="O74" s="16"/>
      <c r="P74" s="16"/>
      <c r="Q74" s="16"/>
      <c r="R74" s="28"/>
      <c r="S74" s="16"/>
      <c r="T74" s="19"/>
      <c r="U74" s="29"/>
      <c r="V74" s="19"/>
      <c r="W74" s="29"/>
      <c r="X74" s="19"/>
      <c r="Y74" s="19"/>
      <c r="Z74" s="19"/>
    </row>
    <row r="75" spans="1:26" ht="21.75" customHeight="1">
      <c r="A75" s="16" t="s">
        <v>50</v>
      </c>
      <c r="E75" s="28">
        <v>7.1</v>
      </c>
      <c r="G75" s="19">
        <v>138620368</v>
      </c>
      <c r="H75" s="19"/>
      <c r="I75" s="29">
        <v>193470118</v>
      </c>
      <c r="J75" s="19"/>
      <c r="K75" s="19">
        <v>138620368</v>
      </c>
      <c r="M75" s="29">
        <v>193470118</v>
      </c>
      <c r="N75" s="16" t="s">
        <v>50</v>
      </c>
      <c r="O75" s="16"/>
      <c r="P75" s="16"/>
      <c r="Q75" s="16"/>
      <c r="R75" s="28">
        <v>7.1</v>
      </c>
      <c r="S75" s="16"/>
      <c r="T75" s="19">
        <v>4725000000</v>
      </c>
      <c r="U75" s="29"/>
      <c r="V75" s="29">
        <v>6606250000</v>
      </c>
      <c r="W75" s="29"/>
      <c r="X75" s="19">
        <v>4725000000</v>
      </c>
      <c r="Y75" s="19"/>
      <c r="Z75" s="29">
        <v>6606250000</v>
      </c>
    </row>
    <row r="76" spans="1:26" ht="21.75" customHeight="1">
      <c r="A76" s="32" t="s">
        <v>51</v>
      </c>
      <c r="E76" s="28">
        <v>7.2</v>
      </c>
      <c r="G76" s="19">
        <v>51425569</v>
      </c>
      <c r="H76" s="19"/>
      <c r="I76" s="29">
        <v>46668193</v>
      </c>
      <c r="J76" s="19"/>
      <c r="K76" s="19">
        <v>15397310</v>
      </c>
      <c r="M76" s="29">
        <v>15370164</v>
      </c>
      <c r="N76" s="32" t="s">
        <v>51</v>
      </c>
      <c r="O76" s="16"/>
      <c r="P76" s="16"/>
      <c r="Q76" s="16"/>
      <c r="R76" s="28">
        <v>7.2</v>
      </c>
      <c r="S76" s="16"/>
      <c r="T76" s="19">
        <v>1752886811</v>
      </c>
      <c r="U76" s="29"/>
      <c r="V76" s="29">
        <v>1593536793</v>
      </c>
      <c r="W76" s="29"/>
      <c r="X76" s="19">
        <v>524831172</v>
      </c>
      <c r="Y76" s="19"/>
      <c r="Z76" s="29">
        <v>524831172</v>
      </c>
    </row>
    <row r="77" spans="1:26" ht="21.75" customHeight="1">
      <c r="A77" s="32" t="s">
        <v>52</v>
      </c>
      <c r="E77" s="28"/>
      <c r="G77" s="19">
        <v>32075410</v>
      </c>
      <c r="H77" s="19"/>
      <c r="I77" s="29">
        <v>31573102</v>
      </c>
      <c r="J77" s="19"/>
      <c r="K77" s="19">
        <v>19637530</v>
      </c>
      <c r="M77" s="29">
        <v>19474471</v>
      </c>
      <c r="N77" s="32" t="s">
        <v>52</v>
      </c>
      <c r="O77" s="16"/>
      <c r="P77" s="16"/>
      <c r="Q77" s="16"/>
      <c r="R77" s="28"/>
      <c r="S77" s="16"/>
      <c r="T77" s="19">
        <v>1093319244</v>
      </c>
      <c r="U77" s="29"/>
      <c r="V77" s="29">
        <v>1078098313</v>
      </c>
      <c r="W77" s="29"/>
      <c r="X77" s="19">
        <v>669362895</v>
      </c>
      <c r="Y77" s="19"/>
      <c r="Z77" s="29">
        <v>664977248</v>
      </c>
    </row>
    <row r="78" spans="1:26" ht="21.75" customHeight="1">
      <c r="A78" s="16" t="s">
        <v>53</v>
      </c>
      <c r="E78" s="28"/>
      <c r="G78" s="115">
        <v>1181280</v>
      </c>
      <c r="H78" s="19"/>
      <c r="I78" s="120">
        <v>1179197</v>
      </c>
      <c r="J78" s="19"/>
      <c r="K78" s="115">
        <v>0</v>
      </c>
      <c r="M78" s="120">
        <v>0</v>
      </c>
      <c r="N78" s="16" t="s">
        <v>53</v>
      </c>
      <c r="O78" s="16"/>
      <c r="P78" s="16"/>
      <c r="Q78" s="16"/>
      <c r="R78" s="28"/>
      <c r="S78" s="16"/>
      <c r="T78" s="115">
        <v>40264995</v>
      </c>
      <c r="U78" s="29"/>
      <c r="V78" s="120">
        <v>40264995</v>
      </c>
      <c r="W78" s="29"/>
      <c r="X78" s="115">
        <v>0</v>
      </c>
      <c r="Y78" s="19"/>
      <c r="Z78" s="120">
        <v>0</v>
      </c>
    </row>
    <row r="79" spans="1:26" ht="6" customHeight="1">
      <c r="A79" s="23"/>
      <c r="E79" s="28"/>
      <c r="G79" s="19"/>
      <c r="H79" s="19"/>
      <c r="I79" s="16"/>
      <c r="J79" s="19"/>
      <c r="K79" s="19"/>
      <c r="M79" s="19"/>
      <c r="N79" s="23"/>
      <c r="O79" s="16"/>
      <c r="P79" s="16"/>
      <c r="Q79" s="16"/>
      <c r="R79" s="28"/>
      <c r="S79" s="16"/>
      <c r="T79" s="19"/>
      <c r="U79" s="29"/>
      <c r="V79" s="19"/>
      <c r="W79" s="29"/>
      <c r="X79" s="19"/>
      <c r="Y79" s="19"/>
      <c r="Z79" s="19"/>
    </row>
    <row r="80" spans="1:26" ht="21.75" customHeight="1">
      <c r="A80" s="15" t="s">
        <v>54</v>
      </c>
      <c r="E80" s="28"/>
      <c r="G80" s="120">
        <f>SUM(G75:G78)</f>
        <v>223302627</v>
      </c>
      <c r="H80" s="19"/>
      <c r="I80" s="120">
        <f>SUM(I75:I79)</f>
        <v>272890610</v>
      </c>
      <c r="J80" s="19"/>
      <c r="K80" s="120">
        <f>SUM(K75:K78)</f>
        <v>173655208</v>
      </c>
      <c r="M80" s="120">
        <f>SUM(M75:M79)</f>
        <v>228314753</v>
      </c>
      <c r="N80" s="15" t="s">
        <v>54</v>
      </c>
      <c r="O80" s="16"/>
      <c r="P80" s="16"/>
      <c r="Q80" s="16"/>
      <c r="R80" s="28"/>
      <c r="S80" s="16"/>
      <c r="T80" s="120">
        <f>SUM(T75:T79)</f>
        <v>7611471050</v>
      </c>
      <c r="U80" s="29"/>
      <c r="V80" s="120">
        <f>SUM(V75:V79)</f>
        <v>9318150101</v>
      </c>
      <c r="W80" s="29"/>
      <c r="X80" s="120">
        <f>SUM(X75:X79)</f>
        <v>5919194067</v>
      </c>
      <c r="Y80" s="19"/>
      <c r="Z80" s="120">
        <f>SUM(Z75:Z79)</f>
        <v>7796058420</v>
      </c>
    </row>
    <row r="81" spans="1:26" ht="6" customHeight="1">
      <c r="A81" s="15"/>
      <c r="E81" s="28"/>
      <c r="G81" s="29"/>
      <c r="H81" s="19"/>
      <c r="I81" s="29"/>
      <c r="J81" s="19"/>
      <c r="K81" s="29"/>
      <c r="M81" s="29"/>
      <c r="N81" s="15"/>
      <c r="O81" s="16"/>
      <c r="P81" s="16"/>
      <c r="Q81" s="16"/>
      <c r="R81" s="28"/>
      <c r="S81" s="16"/>
      <c r="T81" s="29"/>
      <c r="U81" s="29"/>
      <c r="V81" s="29"/>
      <c r="W81" s="29"/>
      <c r="X81" s="29"/>
      <c r="Y81" s="19"/>
      <c r="Z81" s="29"/>
    </row>
    <row r="82" spans="1:26" ht="21.75" customHeight="1">
      <c r="A82" s="15" t="s">
        <v>55</v>
      </c>
      <c r="E82" s="28"/>
      <c r="G82" s="120">
        <f>SUM(G71,G80)</f>
        <v>751111400</v>
      </c>
      <c r="H82" s="19"/>
      <c r="I82" s="120">
        <f>SUM(I71,I80)</f>
        <v>858913481</v>
      </c>
      <c r="J82" s="19"/>
      <c r="K82" s="120">
        <f>SUM(K71,K80)</f>
        <v>602520110</v>
      </c>
      <c r="M82" s="120">
        <f>SUM(M71,M80)</f>
        <v>727989843</v>
      </c>
      <c r="N82" s="15" t="s">
        <v>55</v>
      </c>
      <c r="O82" s="16"/>
      <c r="P82" s="16"/>
      <c r="Q82" s="16"/>
      <c r="R82" s="28"/>
      <c r="S82" s="16"/>
      <c r="T82" s="120">
        <f>SUM(T71,T80)</f>
        <v>25602308137</v>
      </c>
      <c r="U82" s="29"/>
      <c r="V82" s="120">
        <f>SUM(V71,V80)</f>
        <v>29328545589</v>
      </c>
      <c r="W82" s="29"/>
      <c r="X82" s="120">
        <f>SUM(X71,X80)</f>
        <v>20537440226</v>
      </c>
      <c r="Y82" s="19"/>
      <c r="Z82" s="120">
        <f>SUM(Z71,Z80)</f>
        <v>24858013972</v>
      </c>
    </row>
    <row r="83" spans="1:26" ht="21.75" customHeight="1">
      <c r="A83" s="15"/>
      <c r="G83" s="9"/>
      <c r="H83" s="29"/>
      <c r="I83" s="9"/>
      <c r="J83" s="29"/>
      <c r="K83" s="9"/>
      <c r="L83" s="29"/>
      <c r="M83" s="9"/>
      <c r="N83" s="16"/>
      <c r="O83" s="16"/>
      <c r="P83" s="16"/>
      <c r="Q83" s="16"/>
      <c r="R83" s="16"/>
      <c r="S83" s="16"/>
      <c r="T83" s="9"/>
      <c r="U83" s="19"/>
      <c r="V83" s="9"/>
      <c r="W83" s="19"/>
      <c r="X83" s="9"/>
      <c r="Y83" s="29"/>
      <c r="Z83" s="9"/>
    </row>
    <row r="84" spans="1:26" ht="21.75" customHeight="1">
      <c r="A84" s="15"/>
      <c r="G84" s="9"/>
      <c r="H84" s="29"/>
      <c r="I84" s="9"/>
      <c r="J84" s="29"/>
      <c r="K84" s="9"/>
      <c r="L84" s="29"/>
      <c r="M84" s="9"/>
      <c r="N84" s="16"/>
      <c r="O84" s="16"/>
      <c r="P84" s="16"/>
      <c r="Q84" s="16"/>
      <c r="R84" s="16"/>
      <c r="S84" s="16"/>
      <c r="T84" s="9"/>
      <c r="U84" s="19"/>
      <c r="V84" s="9"/>
      <c r="W84" s="19"/>
      <c r="X84" s="9"/>
      <c r="Y84" s="29"/>
      <c r="Z84" s="9"/>
    </row>
    <row r="85" spans="1:26" ht="21.75" customHeight="1">
      <c r="A85" s="15"/>
      <c r="G85" s="9"/>
      <c r="H85" s="29"/>
      <c r="I85" s="9"/>
      <c r="J85" s="29"/>
      <c r="K85" s="9"/>
      <c r="L85" s="29"/>
      <c r="M85" s="9"/>
      <c r="N85" s="16"/>
      <c r="O85" s="16"/>
      <c r="P85" s="16"/>
      <c r="Q85" s="16"/>
      <c r="R85" s="16"/>
      <c r="S85" s="16"/>
      <c r="T85" s="9"/>
      <c r="U85" s="19"/>
      <c r="V85" s="9"/>
      <c r="W85" s="19"/>
      <c r="X85" s="9"/>
      <c r="Y85" s="29"/>
      <c r="Z85" s="9"/>
    </row>
    <row r="86" spans="1:26" ht="21.75" customHeight="1">
      <c r="A86" s="15"/>
      <c r="G86" s="9"/>
      <c r="H86" s="29"/>
      <c r="I86" s="9"/>
      <c r="J86" s="29"/>
      <c r="K86" s="9"/>
      <c r="L86" s="29"/>
      <c r="M86" s="9"/>
      <c r="N86" s="16"/>
      <c r="O86" s="16"/>
      <c r="P86" s="16"/>
      <c r="Q86" s="16"/>
      <c r="R86" s="16"/>
      <c r="S86" s="16"/>
      <c r="T86" s="9"/>
      <c r="U86" s="19"/>
      <c r="V86" s="9"/>
      <c r="W86" s="19"/>
      <c r="X86" s="9"/>
      <c r="Y86" s="29"/>
      <c r="Z86" s="9"/>
    </row>
    <row r="87" spans="1:26" ht="21.75" customHeight="1">
      <c r="A87" s="15"/>
      <c r="G87" s="9"/>
      <c r="H87" s="29"/>
      <c r="I87" s="9"/>
      <c r="J87" s="29"/>
      <c r="K87" s="9"/>
      <c r="L87" s="29"/>
      <c r="M87" s="9"/>
      <c r="N87" s="16"/>
      <c r="O87" s="16"/>
      <c r="P87" s="16"/>
      <c r="Q87" s="16"/>
      <c r="R87" s="16"/>
      <c r="S87" s="16"/>
      <c r="T87" s="9"/>
      <c r="U87" s="19"/>
      <c r="V87" s="9"/>
      <c r="W87" s="19"/>
      <c r="X87" s="9"/>
      <c r="Y87" s="29"/>
      <c r="Z87" s="9"/>
    </row>
    <row r="88" spans="1:26" ht="21.75" customHeight="1">
      <c r="A88" s="15"/>
      <c r="G88" s="9"/>
      <c r="H88" s="29"/>
      <c r="I88" s="9"/>
      <c r="J88" s="29"/>
      <c r="K88" s="9"/>
      <c r="L88" s="29"/>
      <c r="M88" s="9"/>
      <c r="N88" s="16"/>
      <c r="O88" s="16"/>
      <c r="P88" s="16"/>
      <c r="Q88" s="16"/>
      <c r="R88" s="16"/>
      <c r="S88" s="16"/>
      <c r="T88" s="9"/>
      <c r="U88" s="19"/>
      <c r="V88" s="9"/>
      <c r="W88" s="19"/>
      <c r="X88" s="9"/>
      <c r="Y88" s="29"/>
      <c r="Z88" s="9"/>
    </row>
    <row r="89" spans="1:26" ht="21.75" customHeight="1">
      <c r="A89" s="15"/>
      <c r="G89" s="9"/>
      <c r="H89" s="29"/>
      <c r="I89" s="9"/>
      <c r="J89" s="29"/>
      <c r="K89" s="9"/>
      <c r="L89" s="29"/>
      <c r="M89" s="9"/>
      <c r="N89" s="16"/>
      <c r="O89" s="16"/>
      <c r="P89" s="16"/>
      <c r="Q89" s="16"/>
      <c r="R89" s="16"/>
      <c r="S89" s="16"/>
      <c r="T89" s="9"/>
      <c r="U89" s="19"/>
      <c r="V89" s="9"/>
      <c r="W89" s="19"/>
      <c r="X89" s="9"/>
      <c r="Y89" s="29"/>
      <c r="Z89" s="9"/>
    </row>
    <row r="90" spans="1:26" ht="21.75" customHeight="1">
      <c r="A90" s="15"/>
      <c r="G90" s="9"/>
      <c r="H90" s="29"/>
      <c r="I90" s="9"/>
      <c r="J90" s="29"/>
      <c r="K90" s="9"/>
      <c r="L90" s="29"/>
      <c r="M90" s="9"/>
      <c r="N90" s="16"/>
      <c r="O90" s="16"/>
      <c r="P90" s="16"/>
      <c r="Q90" s="16"/>
      <c r="R90" s="16"/>
      <c r="S90" s="16"/>
      <c r="T90" s="9"/>
      <c r="U90" s="19"/>
      <c r="V90" s="9"/>
      <c r="W90" s="19"/>
      <c r="X90" s="9"/>
      <c r="Y90" s="29"/>
      <c r="Z90" s="9"/>
    </row>
    <row r="91" spans="1:26" ht="15" customHeight="1">
      <c r="A91" s="15"/>
      <c r="G91" s="9"/>
      <c r="H91" s="29"/>
      <c r="I91" s="9"/>
      <c r="J91" s="29"/>
      <c r="K91" s="9"/>
      <c r="L91" s="29"/>
      <c r="M91" s="9"/>
      <c r="N91" s="16"/>
      <c r="O91" s="16"/>
      <c r="P91" s="16"/>
      <c r="Q91" s="16"/>
      <c r="R91" s="16"/>
      <c r="S91" s="16"/>
      <c r="T91" s="9"/>
      <c r="U91" s="19"/>
      <c r="V91" s="9"/>
      <c r="W91" s="19"/>
      <c r="X91" s="9"/>
      <c r="Y91" s="29"/>
      <c r="Z91" s="9"/>
    </row>
    <row r="92" spans="1:26" ht="22.35" customHeight="1">
      <c r="A92" s="92" t="s">
        <v>36</v>
      </c>
      <c r="B92" s="92"/>
      <c r="C92" s="92"/>
      <c r="D92" s="92"/>
      <c r="E92" s="105"/>
      <c r="F92" s="92"/>
      <c r="G92" s="119"/>
      <c r="H92" s="120"/>
      <c r="I92" s="119"/>
      <c r="J92" s="120"/>
      <c r="K92" s="119"/>
      <c r="L92" s="120"/>
      <c r="M92" s="119"/>
      <c r="N92" s="92" t="s">
        <v>36</v>
      </c>
      <c r="O92" s="92"/>
      <c r="P92" s="92"/>
      <c r="Q92" s="92"/>
      <c r="R92" s="92"/>
      <c r="S92" s="92"/>
      <c r="T92" s="119"/>
      <c r="U92" s="115"/>
      <c r="V92" s="119"/>
      <c r="W92" s="115"/>
      <c r="X92" s="119"/>
      <c r="Y92" s="120"/>
      <c r="Z92" s="119"/>
    </row>
    <row r="93" spans="1:26" ht="21.75" customHeight="1">
      <c r="A93" s="15" t="s">
        <v>0</v>
      </c>
      <c r="G93" s="9"/>
      <c r="H93" s="29"/>
      <c r="I93" s="9"/>
      <c r="J93" s="29"/>
      <c r="K93" s="9"/>
      <c r="L93" s="29"/>
      <c r="N93" s="15" t="s">
        <v>0</v>
      </c>
      <c r="O93" s="16"/>
      <c r="P93" s="16"/>
      <c r="Q93" s="16"/>
      <c r="R93" s="16"/>
      <c r="S93" s="16"/>
      <c r="T93" s="9"/>
      <c r="U93" s="19"/>
      <c r="V93" s="9"/>
      <c r="W93" s="19"/>
      <c r="X93" s="9"/>
      <c r="Y93" s="9"/>
    </row>
    <row r="94" spans="1:26" ht="21.75" customHeight="1">
      <c r="A94" s="23" t="s">
        <v>1</v>
      </c>
      <c r="N94" s="23" t="s">
        <v>1</v>
      </c>
      <c r="O94" s="16"/>
      <c r="P94" s="16"/>
      <c r="Q94" s="16"/>
      <c r="R94" s="16"/>
      <c r="S94" s="16"/>
      <c r="T94" s="4"/>
      <c r="U94" s="19"/>
      <c r="V94" s="4"/>
      <c r="W94" s="19"/>
      <c r="X94" s="4"/>
      <c r="Y94" s="18"/>
      <c r="Z94" s="18"/>
    </row>
    <row r="95" spans="1:26" ht="21.75" customHeight="1">
      <c r="A95" s="96" t="s">
        <v>2</v>
      </c>
      <c r="B95" s="92"/>
      <c r="C95" s="92"/>
      <c r="D95" s="92"/>
      <c r="E95" s="105"/>
      <c r="F95" s="92"/>
      <c r="G95" s="113"/>
      <c r="H95" s="114"/>
      <c r="I95" s="113"/>
      <c r="J95" s="114"/>
      <c r="K95" s="113"/>
      <c r="L95" s="115"/>
      <c r="M95" s="113"/>
      <c r="N95" s="96" t="s">
        <v>2</v>
      </c>
      <c r="O95" s="92"/>
      <c r="P95" s="92"/>
      <c r="Q95" s="92"/>
      <c r="R95" s="92"/>
      <c r="S95" s="92"/>
      <c r="T95" s="119"/>
      <c r="U95" s="115"/>
      <c r="V95" s="119"/>
      <c r="W95" s="115"/>
      <c r="X95" s="119"/>
      <c r="Y95" s="114"/>
      <c r="Z95" s="114"/>
    </row>
    <row r="96" spans="1:26" ht="21.75" customHeight="1">
      <c r="A96" s="15"/>
      <c r="G96" s="9"/>
      <c r="H96" s="29"/>
      <c r="I96" s="9"/>
      <c r="J96" s="29"/>
      <c r="K96" s="9"/>
      <c r="L96" s="29"/>
      <c r="M96" s="9"/>
      <c r="N96" s="16"/>
      <c r="O96" s="16"/>
      <c r="P96" s="16"/>
      <c r="Q96" s="16"/>
      <c r="R96" s="16"/>
      <c r="S96" s="16"/>
      <c r="T96" s="9"/>
      <c r="U96" s="19"/>
      <c r="V96" s="9"/>
      <c r="W96" s="19"/>
      <c r="X96" s="9"/>
      <c r="Y96" s="29"/>
      <c r="Z96" s="9"/>
    </row>
    <row r="97" spans="1:26" s="17" customFormat="1" ht="21.75" customHeight="1">
      <c r="A97" s="21"/>
      <c r="G97" s="124" t="s">
        <v>3</v>
      </c>
      <c r="H97" s="124"/>
      <c r="I97" s="124"/>
      <c r="J97" s="22"/>
      <c r="K97" s="125" t="s">
        <v>4</v>
      </c>
      <c r="L97" s="125"/>
      <c r="M97" s="125"/>
      <c r="N97" s="21"/>
      <c r="T97" s="124" t="s">
        <v>3</v>
      </c>
      <c r="U97" s="124"/>
      <c r="V97" s="124"/>
      <c r="W97" s="22"/>
      <c r="X97" s="125" t="s">
        <v>4</v>
      </c>
      <c r="Y97" s="125"/>
      <c r="Z97" s="125"/>
    </row>
    <row r="98" spans="1:26" ht="21.75" customHeight="1">
      <c r="A98" s="23"/>
      <c r="G98" s="6" t="s">
        <v>5</v>
      </c>
      <c r="H98" s="24"/>
      <c r="I98" s="6" t="s">
        <v>6</v>
      </c>
      <c r="J98" s="24"/>
      <c r="K98" s="6" t="s">
        <v>5</v>
      </c>
      <c r="L98" s="24"/>
      <c r="M98" s="6" t="s">
        <v>6</v>
      </c>
      <c r="N98" s="23"/>
      <c r="O98" s="16"/>
      <c r="P98" s="16"/>
      <c r="Q98" s="16"/>
      <c r="R98" s="17"/>
      <c r="S98" s="16"/>
      <c r="T98" s="6" t="s">
        <v>5</v>
      </c>
      <c r="U98" s="24"/>
      <c r="V98" s="6" t="s">
        <v>6</v>
      </c>
      <c r="W98" s="24"/>
      <c r="X98" s="6" t="s">
        <v>5</v>
      </c>
      <c r="Y98" s="24"/>
      <c r="Z98" s="6" t="s">
        <v>6</v>
      </c>
    </row>
    <row r="99" spans="1:26" ht="21.75" customHeight="1">
      <c r="A99" s="23"/>
      <c r="G99" s="6" t="s">
        <v>7</v>
      </c>
      <c r="H99" s="24"/>
      <c r="I99" s="6" t="s">
        <v>8</v>
      </c>
      <c r="J99" s="24"/>
      <c r="K99" s="6" t="s">
        <v>7</v>
      </c>
      <c r="L99" s="24"/>
      <c r="M99" s="6" t="s">
        <v>8</v>
      </c>
      <c r="N99" s="23"/>
      <c r="O99" s="16"/>
      <c r="P99" s="16"/>
      <c r="Q99" s="16"/>
      <c r="R99" s="17"/>
      <c r="S99" s="16"/>
      <c r="T99" s="6" t="s">
        <v>7</v>
      </c>
      <c r="U99" s="24"/>
      <c r="V99" s="6" t="s">
        <v>8</v>
      </c>
      <c r="W99" s="24"/>
      <c r="X99" s="6" t="s">
        <v>7</v>
      </c>
      <c r="Y99" s="24"/>
      <c r="Z99" s="6" t="s">
        <v>8</v>
      </c>
    </row>
    <row r="100" spans="1:26" ht="21.75" customHeight="1">
      <c r="A100" s="23"/>
      <c r="G100" s="80" t="s">
        <v>10</v>
      </c>
      <c r="H100" s="24"/>
      <c r="I100" s="80" t="s">
        <v>10</v>
      </c>
      <c r="J100" s="24"/>
      <c r="K100" s="80" t="s">
        <v>10</v>
      </c>
      <c r="L100" s="24"/>
      <c r="M100" s="80" t="s">
        <v>10</v>
      </c>
      <c r="N100" s="23"/>
      <c r="O100" s="16"/>
      <c r="P100" s="16"/>
      <c r="Q100" s="16"/>
      <c r="R100" s="17"/>
      <c r="S100" s="16"/>
      <c r="T100" s="80" t="s">
        <v>11</v>
      </c>
      <c r="U100" s="25"/>
      <c r="V100" s="80" t="s">
        <v>11</v>
      </c>
      <c r="W100" s="25"/>
      <c r="X100" s="80" t="s">
        <v>11</v>
      </c>
      <c r="Y100" s="25"/>
      <c r="Z100" s="80" t="s">
        <v>11</v>
      </c>
    </row>
    <row r="101" spans="1:26" ht="21.75" customHeight="1">
      <c r="A101" s="15"/>
      <c r="H101" s="29"/>
      <c r="J101" s="29"/>
      <c r="L101" s="29"/>
      <c r="N101" s="16"/>
      <c r="O101" s="16"/>
      <c r="P101" s="16"/>
      <c r="Q101" s="16"/>
      <c r="R101" s="17"/>
      <c r="S101" s="16"/>
      <c r="T101" s="3"/>
      <c r="U101" s="19"/>
      <c r="V101" s="3"/>
      <c r="W101" s="19"/>
      <c r="X101" s="3"/>
      <c r="Y101" s="29"/>
      <c r="Z101" s="29"/>
    </row>
    <row r="102" spans="1:26" ht="21.75" customHeight="1">
      <c r="A102" s="23" t="s">
        <v>56</v>
      </c>
      <c r="H102" s="29"/>
      <c r="J102" s="29"/>
      <c r="L102" s="29"/>
      <c r="N102" s="23" t="s">
        <v>56</v>
      </c>
      <c r="O102" s="16"/>
      <c r="P102" s="16"/>
      <c r="Q102" s="16"/>
      <c r="R102" s="17"/>
      <c r="S102" s="16"/>
      <c r="T102" s="3"/>
      <c r="U102" s="19"/>
      <c r="V102" s="3"/>
      <c r="W102" s="19"/>
      <c r="X102" s="3"/>
      <c r="Y102" s="29"/>
      <c r="Z102" s="29"/>
    </row>
    <row r="103" spans="1:26" ht="6" customHeight="1">
      <c r="A103" s="15"/>
      <c r="H103" s="29"/>
      <c r="J103" s="29"/>
      <c r="L103" s="29"/>
      <c r="N103" s="15"/>
      <c r="O103" s="16"/>
      <c r="P103" s="16"/>
      <c r="Q103" s="16"/>
      <c r="R103" s="17"/>
      <c r="S103" s="16"/>
      <c r="T103" s="3"/>
      <c r="U103" s="19"/>
      <c r="V103" s="3"/>
      <c r="W103" s="19"/>
      <c r="X103" s="3"/>
      <c r="Y103" s="29"/>
      <c r="Z103" s="29"/>
    </row>
    <row r="104" spans="1:26" ht="21.75" customHeight="1">
      <c r="A104" s="15" t="s">
        <v>57</v>
      </c>
      <c r="H104" s="29"/>
      <c r="J104" s="29"/>
      <c r="L104" s="29"/>
      <c r="N104" s="15" t="s">
        <v>57</v>
      </c>
      <c r="O104" s="16"/>
      <c r="P104" s="16"/>
      <c r="Q104" s="16"/>
      <c r="R104" s="17"/>
      <c r="S104" s="16"/>
      <c r="T104" s="3"/>
      <c r="U104" s="19"/>
      <c r="V104" s="3"/>
      <c r="W104" s="19"/>
      <c r="X104" s="3"/>
      <c r="Y104" s="29"/>
      <c r="Z104" s="29"/>
    </row>
    <row r="105" spans="1:26" ht="6" customHeight="1">
      <c r="A105" s="23"/>
      <c r="H105" s="29"/>
      <c r="J105" s="29"/>
      <c r="L105" s="29"/>
      <c r="N105" s="23"/>
      <c r="O105" s="16"/>
      <c r="P105" s="16"/>
      <c r="Q105" s="16"/>
      <c r="R105" s="17"/>
      <c r="S105" s="16"/>
      <c r="T105" s="3"/>
      <c r="U105" s="19"/>
      <c r="V105" s="3"/>
      <c r="W105" s="19"/>
      <c r="X105" s="3"/>
      <c r="Y105" s="29"/>
      <c r="Z105" s="29"/>
    </row>
    <row r="106" spans="1:26" ht="21.75" customHeight="1">
      <c r="A106" s="16" t="s">
        <v>58</v>
      </c>
      <c r="H106" s="29"/>
      <c r="J106" s="29"/>
      <c r="L106" s="29"/>
      <c r="N106" s="16" t="s">
        <v>58</v>
      </c>
      <c r="O106" s="16"/>
      <c r="P106" s="16"/>
      <c r="Q106" s="16"/>
      <c r="R106" s="17"/>
      <c r="S106" s="16"/>
      <c r="T106" s="3"/>
      <c r="U106" s="19"/>
      <c r="V106" s="3"/>
      <c r="W106" s="19"/>
      <c r="X106" s="3"/>
      <c r="Y106" s="29"/>
      <c r="Z106" s="29"/>
    </row>
    <row r="107" spans="1:26" ht="21.75" customHeight="1">
      <c r="B107" s="16" t="s">
        <v>59</v>
      </c>
      <c r="G107" s="4"/>
      <c r="I107" s="4"/>
      <c r="K107" s="4"/>
      <c r="L107" s="18"/>
      <c r="M107" s="4"/>
      <c r="N107" s="16"/>
      <c r="O107" s="16" t="s">
        <v>59</v>
      </c>
      <c r="P107" s="16"/>
      <c r="Q107" s="16"/>
      <c r="R107" s="17"/>
      <c r="S107" s="16"/>
      <c r="T107" s="4"/>
      <c r="U107" s="19"/>
      <c r="V107" s="4"/>
      <c r="W107" s="19"/>
      <c r="X107" s="4"/>
      <c r="Y107" s="18"/>
      <c r="Z107" s="18"/>
    </row>
    <row r="108" spans="1:26" ht="21.75" customHeight="1">
      <c r="C108" s="33" t="s">
        <v>60</v>
      </c>
      <c r="H108" s="29"/>
      <c r="J108" s="29"/>
      <c r="L108" s="29"/>
      <c r="N108" s="16"/>
      <c r="O108" s="16"/>
      <c r="P108" s="33" t="s">
        <v>60</v>
      </c>
      <c r="Q108" s="16"/>
      <c r="R108" s="17"/>
      <c r="S108" s="16"/>
      <c r="T108" s="3"/>
      <c r="U108" s="19"/>
      <c r="V108" s="3"/>
      <c r="W108" s="19"/>
      <c r="X108" s="3"/>
      <c r="Y108" s="29"/>
      <c r="Z108" s="29"/>
    </row>
    <row r="109" spans="1:26" ht="21.75" customHeight="1" thickBot="1">
      <c r="A109" s="34"/>
      <c r="B109" s="34"/>
      <c r="C109" s="34"/>
      <c r="D109" s="34" t="s">
        <v>61</v>
      </c>
      <c r="E109" s="34"/>
      <c r="F109" s="34"/>
      <c r="G109" s="31">
        <v>864713808</v>
      </c>
      <c r="H109" s="29"/>
      <c r="I109" s="31">
        <v>864713808</v>
      </c>
      <c r="J109" s="29"/>
      <c r="K109" s="31">
        <v>864713808</v>
      </c>
      <c r="L109" s="29"/>
      <c r="M109" s="31">
        <v>864713808</v>
      </c>
      <c r="N109" s="34"/>
      <c r="O109" s="34"/>
      <c r="P109" s="34"/>
      <c r="Q109" s="34" t="s">
        <v>61</v>
      </c>
      <c r="R109" s="34"/>
      <c r="T109" s="31">
        <v>30004442705</v>
      </c>
      <c r="U109" s="29"/>
      <c r="V109" s="31">
        <v>30004442705</v>
      </c>
      <c r="W109" s="29"/>
      <c r="X109" s="31">
        <v>30004442705</v>
      </c>
      <c r="Y109" s="29"/>
      <c r="Z109" s="31">
        <v>30004442705</v>
      </c>
    </row>
    <row r="110" spans="1:26" ht="6" customHeight="1" thickTop="1">
      <c r="A110" s="34"/>
      <c r="B110" s="34"/>
      <c r="C110" s="34"/>
      <c r="D110" s="34"/>
      <c r="E110" s="34"/>
      <c r="F110" s="34"/>
      <c r="G110" s="9"/>
      <c r="H110" s="29"/>
      <c r="I110" s="9"/>
      <c r="J110" s="29"/>
      <c r="K110" s="9"/>
      <c r="L110" s="29"/>
      <c r="M110" s="9"/>
      <c r="N110" s="34"/>
      <c r="O110" s="34"/>
      <c r="P110" s="34"/>
      <c r="Q110" s="34"/>
      <c r="R110" s="34"/>
      <c r="T110" s="9"/>
      <c r="U110" s="29"/>
      <c r="V110" s="9"/>
      <c r="W110" s="29"/>
      <c r="X110" s="9"/>
      <c r="Y110" s="29"/>
      <c r="Z110" s="9"/>
    </row>
    <row r="111" spans="1:26" ht="21.75" customHeight="1">
      <c r="B111" s="16" t="s">
        <v>62</v>
      </c>
      <c r="G111" s="29"/>
      <c r="H111" s="29"/>
      <c r="I111" s="29"/>
      <c r="J111" s="29"/>
      <c r="K111" s="29"/>
      <c r="L111" s="29"/>
      <c r="M111" s="29"/>
      <c r="N111" s="16"/>
      <c r="O111" s="16" t="s">
        <v>62</v>
      </c>
      <c r="P111" s="16"/>
      <c r="Q111" s="16"/>
      <c r="R111" s="17"/>
      <c r="S111" s="16"/>
      <c r="T111" s="29"/>
      <c r="U111" s="29"/>
      <c r="V111" s="29"/>
      <c r="W111" s="29"/>
      <c r="X111" s="29"/>
      <c r="Y111" s="29"/>
      <c r="Z111" s="29"/>
    </row>
    <row r="112" spans="1:26" ht="21.75" customHeight="1">
      <c r="A112" s="34"/>
      <c r="B112" s="34"/>
      <c r="C112" s="33" t="s">
        <v>60</v>
      </c>
      <c r="D112" s="34"/>
      <c r="E112" s="34"/>
      <c r="F112" s="34"/>
      <c r="G112" s="29"/>
      <c r="H112" s="29"/>
      <c r="I112" s="29"/>
      <c r="J112" s="29"/>
      <c r="K112" s="29"/>
      <c r="L112" s="29"/>
      <c r="M112" s="29"/>
      <c r="N112" s="34"/>
      <c r="O112" s="34"/>
      <c r="P112" s="33" t="s">
        <v>60</v>
      </c>
      <c r="Q112" s="34"/>
      <c r="R112" s="34"/>
      <c r="T112" s="29"/>
      <c r="U112" s="29"/>
      <c r="V112" s="29"/>
      <c r="W112" s="29"/>
      <c r="X112" s="29"/>
      <c r="Y112" s="29"/>
      <c r="Z112" s="29"/>
    </row>
    <row r="113" spans="1:26" ht="21.75" customHeight="1">
      <c r="A113" s="34"/>
      <c r="B113" s="34"/>
      <c r="C113" s="33"/>
      <c r="D113" s="34" t="s">
        <v>63</v>
      </c>
      <c r="E113" s="34"/>
      <c r="F113" s="34"/>
      <c r="G113" s="27">
        <v>864713808</v>
      </c>
      <c r="H113" s="29"/>
      <c r="I113" s="27">
        <v>864713808</v>
      </c>
      <c r="J113" s="29"/>
      <c r="K113" s="27">
        <v>864713808</v>
      </c>
      <c r="L113" s="29"/>
      <c r="M113" s="27">
        <v>864713808</v>
      </c>
      <c r="N113" s="34"/>
      <c r="O113" s="34"/>
      <c r="P113" s="33"/>
      <c r="Q113" s="34" t="s">
        <v>63</v>
      </c>
      <c r="R113" s="34"/>
      <c r="T113" s="27">
        <v>30004442705</v>
      </c>
      <c r="U113" s="24"/>
      <c r="V113" s="29">
        <v>30004442705</v>
      </c>
      <c r="W113" s="24"/>
      <c r="X113" s="27">
        <v>30004442705</v>
      </c>
      <c r="Y113" s="29"/>
      <c r="Z113" s="29">
        <v>30004442705</v>
      </c>
    </row>
    <row r="114" spans="1:26" ht="21.75" customHeight="1">
      <c r="A114" s="16" t="s">
        <v>64</v>
      </c>
      <c r="G114" s="27">
        <v>31917416</v>
      </c>
      <c r="H114" s="29"/>
      <c r="I114" s="29">
        <v>31917416</v>
      </c>
      <c r="J114" s="29"/>
      <c r="K114" s="27">
        <v>31917416</v>
      </c>
      <c r="L114" s="29"/>
      <c r="M114" s="27">
        <v>31917416</v>
      </c>
      <c r="N114" s="16" t="s">
        <v>64</v>
      </c>
      <c r="O114" s="16"/>
      <c r="P114" s="16"/>
      <c r="Q114" s="16"/>
      <c r="R114" s="17"/>
      <c r="S114" s="16"/>
      <c r="T114" s="27">
        <v>977711111</v>
      </c>
      <c r="U114" s="29"/>
      <c r="V114" s="29">
        <v>977711111</v>
      </c>
      <c r="W114" s="29"/>
      <c r="X114" s="27">
        <v>977711111</v>
      </c>
      <c r="Y114" s="29"/>
      <c r="Z114" s="29">
        <v>977711111</v>
      </c>
    </row>
    <row r="115" spans="1:26" ht="21.75" customHeight="1">
      <c r="A115" s="16" t="s">
        <v>65</v>
      </c>
      <c r="G115" s="27"/>
      <c r="H115" s="29"/>
      <c r="I115" s="29"/>
      <c r="J115" s="29"/>
      <c r="K115" s="27"/>
      <c r="L115" s="29"/>
      <c r="M115" s="27"/>
      <c r="N115" s="16" t="s">
        <v>65</v>
      </c>
      <c r="O115" s="16"/>
      <c r="P115" s="16"/>
      <c r="Q115" s="16"/>
      <c r="R115" s="17"/>
      <c r="S115" s="16"/>
      <c r="T115" s="27"/>
      <c r="U115" s="29"/>
      <c r="V115" s="29"/>
      <c r="W115" s="29"/>
      <c r="X115" s="27"/>
      <c r="Y115" s="29"/>
      <c r="Z115" s="29"/>
    </row>
    <row r="116" spans="1:26" ht="21.75" customHeight="1">
      <c r="B116" s="16" t="s">
        <v>66</v>
      </c>
      <c r="G116" s="27">
        <v>54014730</v>
      </c>
      <c r="H116" s="29"/>
      <c r="I116" s="29">
        <v>54014730</v>
      </c>
      <c r="J116" s="29"/>
      <c r="K116" s="27">
        <v>0</v>
      </c>
      <c r="L116" s="29"/>
      <c r="M116" s="27">
        <v>0</v>
      </c>
      <c r="N116" s="16"/>
      <c r="O116" s="16" t="s">
        <v>66</v>
      </c>
      <c r="P116" s="16"/>
      <c r="Q116" s="16"/>
      <c r="R116" s="17"/>
      <c r="S116" s="16"/>
      <c r="T116" s="27">
        <v>1679085308</v>
      </c>
      <c r="U116" s="29"/>
      <c r="V116" s="29">
        <v>1679085308</v>
      </c>
      <c r="W116" s="29"/>
      <c r="X116" s="27">
        <v>0</v>
      </c>
      <c r="Y116" s="29"/>
      <c r="Z116" s="29">
        <v>0</v>
      </c>
    </row>
    <row r="117" spans="1:26" ht="21.75" customHeight="1">
      <c r="A117" s="16" t="s">
        <v>67</v>
      </c>
      <c r="G117" s="29"/>
      <c r="H117" s="29"/>
      <c r="I117" s="29"/>
      <c r="J117" s="29"/>
      <c r="K117" s="29"/>
      <c r="L117" s="29"/>
      <c r="M117" s="29"/>
      <c r="N117" s="16" t="s">
        <v>67</v>
      </c>
      <c r="O117" s="16"/>
      <c r="P117" s="16"/>
      <c r="Q117" s="16"/>
      <c r="R117" s="17"/>
      <c r="S117" s="16"/>
      <c r="T117" s="29"/>
      <c r="U117" s="29"/>
      <c r="V117" s="29"/>
      <c r="W117" s="29"/>
      <c r="X117" s="29"/>
      <c r="Y117" s="29"/>
      <c r="Z117" s="29"/>
    </row>
    <row r="118" spans="1:26" ht="21.75" customHeight="1">
      <c r="B118" s="16" t="s">
        <v>68</v>
      </c>
      <c r="G118" s="27">
        <v>87865911</v>
      </c>
      <c r="H118" s="29"/>
      <c r="I118" s="29">
        <v>87865911</v>
      </c>
      <c r="J118" s="29"/>
      <c r="K118" s="27">
        <v>87865911</v>
      </c>
      <c r="L118" s="29"/>
      <c r="M118" s="27">
        <v>87865911</v>
      </c>
      <c r="N118" s="16"/>
      <c r="O118" s="16" t="s">
        <v>68</v>
      </c>
      <c r="P118" s="16"/>
      <c r="Q118" s="16"/>
      <c r="R118" s="17"/>
      <c r="S118" s="16"/>
      <c r="T118" s="27">
        <v>3000444271</v>
      </c>
      <c r="U118" s="29"/>
      <c r="V118" s="29">
        <v>3000444271</v>
      </c>
      <c r="W118" s="29"/>
      <c r="X118" s="27">
        <v>3000444271</v>
      </c>
      <c r="Y118" s="29"/>
      <c r="Z118" s="29">
        <v>3000444271</v>
      </c>
    </row>
    <row r="119" spans="1:26" ht="21.75" customHeight="1">
      <c r="B119" s="16" t="s">
        <v>69</v>
      </c>
      <c r="F119" s="35"/>
      <c r="G119" s="27">
        <v>122519817</v>
      </c>
      <c r="H119" s="29"/>
      <c r="I119" s="29">
        <v>101817008</v>
      </c>
      <c r="J119" s="29"/>
      <c r="K119" s="27">
        <v>136882921</v>
      </c>
      <c r="L119" s="29"/>
      <c r="M119" s="27">
        <v>114432048</v>
      </c>
      <c r="N119" s="16"/>
      <c r="O119" s="16" t="s">
        <v>69</v>
      </c>
      <c r="P119" s="16"/>
      <c r="Q119" s="16"/>
      <c r="R119" s="17"/>
      <c r="S119" s="35"/>
      <c r="T119" s="27">
        <v>7375679208</v>
      </c>
      <c r="U119" s="29"/>
      <c r="V119" s="29">
        <v>6662157414</v>
      </c>
      <c r="W119" s="29"/>
      <c r="X119" s="27">
        <v>7867773670</v>
      </c>
      <c r="Y119" s="29"/>
      <c r="Z119" s="29">
        <v>7094581080</v>
      </c>
    </row>
    <row r="120" spans="1:26" ht="21.75" customHeight="1">
      <c r="A120" s="16" t="s">
        <v>70</v>
      </c>
      <c r="F120" s="35"/>
      <c r="G120" s="116">
        <v>3915443</v>
      </c>
      <c r="H120" s="29"/>
      <c r="I120" s="120">
        <v>5165176</v>
      </c>
      <c r="J120" s="29"/>
      <c r="K120" s="116">
        <v>0</v>
      </c>
      <c r="L120" s="29"/>
      <c r="M120" s="116">
        <v>0</v>
      </c>
      <c r="N120" s="16" t="s">
        <v>70</v>
      </c>
      <c r="O120" s="16"/>
      <c r="P120" s="16"/>
      <c r="Q120" s="16"/>
      <c r="R120" s="17"/>
      <c r="S120" s="35"/>
      <c r="T120" s="116">
        <v>-3331799630</v>
      </c>
      <c r="U120" s="29"/>
      <c r="V120" s="120">
        <v>-3222735803</v>
      </c>
      <c r="W120" s="29"/>
      <c r="X120" s="116">
        <v>-3629498607</v>
      </c>
      <c r="Y120" s="29"/>
      <c r="Z120" s="120">
        <v>-3565758379</v>
      </c>
    </row>
    <row r="121" spans="1:26" ht="6" customHeight="1">
      <c r="G121" s="8"/>
      <c r="H121" s="29"/>
      <c r="I121" s="8"/>
      <c r="J121" s="29"/>
      <c r="K121" s="8"/>
      <c r="L121" s="29"/>
      <c r="M121" s="8"/>
      <c r="N121" s="16"/>
      <c r="O121" s="16"/>
      <c r="P121" s="16"/>
      <c r="Q121" s="16"/>
      <c r="R121" s="17"/>
      <c r="S121" s="16"/>
      <c r="T121" s="8"/>
      <c r="U121" s="19"/>
      <c r="V121" s="8"/>
      <c r="W121" s="19"/>
      <c r="X121" s="8"/>
      <c r="Y121" s="29"/>
      <c r="Z121" s="8"/>
    </row>
    <row r="122" spans="1:26" ht="21.75" customHeight="1">
      <c r="A122" s="15" t="s">
        <v>71</v>
      </c>
      <c r="F122" s="35"/>
      <c r="G122" s="9">
        <f>SUM(G113:G120)</f>
        <v>1164947125</v>
      </c>
      <c r="H122" s="29"/>
      <c r="I122" s="9">
        <f>SUM(I113:I120)</f>
        <v>1145494049</v>
      </c>
      <c r="J122" s="29"/>
      <c r="K122" s="9">
        <f>SUM(K113:K120)</f>
        <v>1121380056</v>
      </c>
      <c r="L122" s="29"/>
      <c r="M122" s="9">
        <f>SUM(M113:M120)</f>
        <v>1098929183</v>
      </c>
      <c r="N122" s="15" t="s">
        <v>71</v>
      </c>
      <c r="O122" s="16"/>
      <c r="P122" s="16"/>
      <c r="Q122" s="16"/>
      <c r="R122" s="17"/>
      <c r="S122" s="35"/>
      <c r="T122" s="9">
        <f>SUM(T113:T120)</f>
        <v>39705562973</v>
      </c>
      <c r="U122" s="9"/>
      <c r="V122" s="9">
        <f>SUM(V113:V120)</f>
        <v>39101105006</v>
      </c>
      <c r="W122" s="9"/>
      <c r="X122" s="9">
        <f>SUM(X113:X120)</f>
        <v>38220873150</v>
      </c>
      <c r="Y122" s="9"/>
      <c r="Z122" s="9">
        <f>SUM(Z113:Z120)</f>
        <v>37511420788</v>
      </c>
    </row>
    <row r="123" spans="1:26" ht="6" customHeight="1">
      <c r="H123" s="29"/>
      <c r="J123" s="29"/>
      <c r="L123" s="29"/>
      <c r="N123" s="16"/>
      <c r="O123" s="16"/>
      <c r="P123" s="16"/>
      <c r="Q123" s="16"/>
      <c r="R123" s="17"/>
      <c r="S123" s="16"/>
      <c r="T123" s="3"/>
      <c r="U123" s="19"/>
      <c r="V123" s="3"/>
      <c r="W123" s="19"/>
      <c r="X123" s="3"/>
      <c r="Y123" s="29"/>
      <c r="Z123" s="3"/>
    </row>
    <row r="124" spans="1:26" ht="21.75" customHeight="1">
      <c r="A124" s="16" t="s">
        <v>72</v>
      </c>
      <c r="G124" s="113">
        <v>142847</v>
      </c>
      <c r="H124" s="29"/>
      <c r="I124" s="113">
        <v>142847</v>
      </c>
      <c r="J124" s="29"/>
      <c r="K124" s="113">
        <v>0</v>
      </c>
      <c r="L124" s="29"/>
      <c r="M124" s="119">
        <v>0</v>
      </c>
      <c r="N124" s="16" t="s">
        <v>72</v>
      </c>
      <c r="O124" s="16"/>
      <c r="P124" s="16"/>
      <c r="Q124" s="16"/>
      <c r="R124" s="17"/>
      <c r="S124" s="16"/>
      <c r="T124" s="113">
        <v>5202000</v>
      </c>
      <c r="U124" s="19"/>
      <c r="V124" s="113">
        <v>5202000</v>
      </c>
      <c r="W124" s="19"/>
      <c r="X124" s="113">
        <v>0</v>
      </c>
      <c r="Y124" s="29"/>
      <c r="Z124" s="119">
        <v>0</v>
      </c>
    </row>
    <row r="125" spans="1:26" ht="6" customHeight="1">
      <c r="H125" s="29"/>
      <c r="J125" s="29"/>
      <c r="L125" s="29"/>
      <c r="N125" s="16"/>
      <c r="O125" s="16"/>
      <c r="P125" s="16"/>
      <c r="Q125" s="16"/>
      <c r="R125" s="17"/>
      <c r="S125" s="16"/>
      <c r="T125" s="3"/>
      <c r="U125" s="19"/>
      <c r="V125" s="3"/>
      <c r="W125" s="19"/>
      <c r="X125" s="3"/>
      <c r="Y125" s="29"/>
      <c r="Z125" s="3"/>
    </row>
    <row r="126" spans="1:26" ht="21.75" customHeight="1">
      <c r="A126" s="15" t="s">
        <v>73</v>
      </c>
      <c r="G126" s="113">
        <f>SUM(G122:G124)</f>
        <v>1165089972</v>
      </c>
      <c r="H126" s="3"/>
      <c r="I126" s="113">
        <f>SUM(I122:I124)</f>
        <v>1145636896</v>
      </c>
      <c r="J126" s="3"/>
      <c r="K126" s="113">
        <f>SUM(K122:K124)</f>
        <v>1121380056</v>
      </c>
      <c r="L126" s="3"/>
      <c r="M126" s="113">
        <f>SUM(M122:M124)</f>
        <v>1098929183</v>
      </c>
      <c r="N126" s="15" t="s">
        <v>73</v>
      </c>
      <c r="O126" s="16"/>
      <c r="P126" s="16"/>
      <c r="Q126" s="16"/>
      <c r="R126" s="17"/>
      <c r="S126" s="16"/>
      <c r="T126" s="113">
        <f>SUM(T122:T124)</f>
        <v>39710764973</v>
      </c>
      <c r="U126" s="3"/>
      <c r="V126" s="113">
        <f>SUM(V122:V124)</f>
        <v>39106307006</v>
      </c>
      <c r="W126" s="3"/>
      <c r="X126" s="113">
        <f>SUM(X122:X124)</f>
        <v>38220873150</v>
      </c>
      <c r="Y126" s="3"/>
      <c r="Z126" s="113">
        <f>SUM(Z122:Z124)</f>
        <v>37511420788</v>
      </c>
    </row>
    <row r="127" spans="1:26" ht="6" customHeight="1">
      <c r="H127" s="29"/>
      <c r="J127" s="29"/>
      <c r="L127" s="29"/>
      <c r="N127" s="16"/>
      <c r="O127" s="16"/>
      <c r="P127" s="16"/>
      <c r="Q127" s="16"/>
      <c r="R127" s="17"/>
      <c r="S127" s="16"/>
      <c r="T127" s="3"/>
      <c r="U127" s="19"/>
      <c r="V127" s="3"/>
      <c r="W127" s="19"/>
      <c r="X127" s="3"/>
      <c r="Y127" s="29"/>
      <c r="Z127" s="3"/>
    </row>
    <row r="128" spans="1:26" ht="21.75" customHeight="1" thickBot="1">
      <c r="A128" s="15" t="s">
        <v>74</v>
      </c>
      <c r="F128" s="35"/>
      <c r="G128" s="14">
        <f>G82+G126</f>
        <v>1916201372</v>
      </c>
      <c r="H128" s="29"/>
      <c r="I128" s="14">
        <f>I82+I126</f>
        <v>2004550377</v>
      </c>
      <c r="J128" s="29"/>
      <c r="K128" s="14">
        <f>K82+K126</f>
        <v>1723900166</v>
      </c>
      <c r="L128" s="29"/>
      <c r="M128" s="14">
        <f>M82+M126</f>
        <v>1826919026</v>
      </c>
      <c r="N128" s="15" t="s">
        <v>74</v>
      </c>
      <c r="O128" s="16"/>
      <c r="P128" s="16"/>
      <c r="Q128" s="16"/>
      <c r="R128" s="17"/>
      <c r="S128" s="35"/>
      <c r="T128" s="14">
        <f>T82+T126</f>
        <v>65313073110</v>
      </c>
      <c r="U128" s="9"/>
      <c r="V128" s="14">
        <f>V82+V126</f>
        <v>68434852595</v>
      </c>
      <c r="W128" s="9"/>
      <c r="X128" s="14">
        <f>X82+X126</f>
        <v>58758313376</v>
      </c>
      <c r="Y128" s="9"/>
      <c r="Z128" s="14">
        <f>Z82+Z126</f>
        <v>62369434760</v>
      </c>
    </row>
    <row r="129" spans="1:26" ht="21.75" customHeight="1" thickTop="1">
      <c r="A129" s="15"/>
      <c r="F129" s="35"/>
      <c r="G129" s="9"/>
      <c r="H129" s="29"/>
      <c r="I129" s="9"/>
      <c r="J129" s="29"/>
      <c r="K129" s="9"/>
      <c r="L129" s="29"/>
      <c r="M129" s="9"/>
      <c r="N129" s="16"/>
      <c r="O129" s="16"/>
      <c r="P129" s="16"/>
      <c r="Q129" s="16"/>
      <c r="R129" s="16"/>
      <c r="S129" s="16"/>
      <c r="T129" s="9"/>
      <c r="U129" s="18"/>
      <c r="V129" s="9"/>
      <c r="W129" s="18"/>
      <c r="X129" s="9"/>
      <c r="Y129" s="29"/>
      <c r="Z129" s="9"/>
    </row>
    <row r="130" spans="1:26" ht="21.75" customHeight="1">
      <c r="A130" s="15"/>
      <c r="F130" s="35"/>
      <c r="G130" s="9"/>
      <c r="H130" s="29"/>
      <c r="I130" s="9"/>
      <c r="J130" s="29"/>
      <c r="K130" s="9"/>
      <c r="L130" s="29"/>
      <c r="M130" s="9"/>
      <c r="N130" s="16"/>
      <c r="O130" s="16"/>
      <c r="P130" s="16"/>
      <c r="Q130" s="16"/>
      <c r="R130" s="16"/>
      <c r="S130" s="16"/>
      <c r="T130" s="9"/>
      <c r="U130" s="18"/>
      <c r="V130" s="9"/>
      <c r="W130" s="18"/>
      <c r="X130" s="9"/>
      <c r="Y130" s="29"/>
      <c r="Z130" s="9"/>
    </row>
    <row r="131" spans="1:26" ht="21.75" customHeight="1">
      <c r="A131" s="15"/>
      <c r="F131" s="35"/>
      <c r="G131" s="9"/>
      <c r="H131" s="29"/>
      <c r="I131" s="9"/>
      <c r="J131" s="29"/>
      <c r="K131" s="9"/>
      <c r="L131" s="29"/>
      <c r="M131" s="9"/>
      <c r="N131" s="16"/>
      <c r="O131" s="16"/>
      <c r="P131" s="16"/>
      <c r="Q131" s="16"/>
      <c r="R131" s="16"/>
      <c r="S131" s="16"/>
      <c r="T131" s="9"/>
      <c r="U131" s="18"/>
      <c r="V131" s="9"/>
      <c r="W131" s="18"/>
      <c r="X131" s="9"/>
      <c r="Y131" s="29"/>
      <c r="Z131" s="9"/>
    </row>
    <row r="132" spans="1:26" ht="21.75" customHeight="1">
      <c r="A132" s="15"/>
      <c r="F132" s="35"/>
      <c r="G132" s="9"/>
      <c r="H132" s="29"/>
      <c r="I132" s="9"/>
      <c r="J132" s="29"/>
      <c r="K132" s="9"/>
      <c r="L132" s="29"/>
      <c r="M132" s="9"/>
      <c r="N132" s="16"/>
      <c r="O132" s="16"/>
      <c r="P132" s="16"/>
      <c r="Q132" s="16"/>
      <c r="R132" s="16"/>
      <c r="S132" s="16"/>
      <c r="T132" s="9"/>
      <c r="U132" s="18"/>
      <c r="V132" s="9"/>
      <c r="W132" s="18"/>
      <c r="X132" s="9"/>
      <c r="Y132" s="29"/>
      <c r="Z132" s="9"/>
    </row>
    <row r="133" spans="1:26" ht="21.75" customHeight="1">
      <c r="A133" s="15"/>
      <c r="F133" s="35"/>
      <c r="G133" s="9"/>
      <c r="H133" s="29"/>
      <c r="I133" s="9"/>
      <c r="J133" s="29"/>
      <c r="K133" s="9"/>
      <c r="L133" s="29"/>
      <c r="M133" s="9"/>
      <c r="N133" s="16"/>
      <c r="O133" s="16"/>
      <c r="P133" s="16"/>
      <c r="Q133" s="16"/>
      <c r="R133" s="16"/>
      <c r="S133" s="16"/>
      <c r="T133" s="9"/>
      <c r="U133" s="18"/>
      <c r="V133" s="9"/>
      <c r="W133" s="18"/>
      <c r="X133" s="9"/>
      <c r="Y133" s="29"/>
      <c r="Z133" s="9"/>
    </row>
    <row r="134" spans="1:26" ht="21.75" customHeight="1">
      <c r="A134" s="15"/>
      <c r="F134" s="35"/>
      <c r="G134" s="9"/>
      <c r="H134" s="29"/>
      <c r="I134" s="9"/>
      <c r="J134" s="29"/>
      <c r="K134" s="9"/>
      <c r="L134" s="29"/>
      <c r="M134" s="9"/>
      <c r="N134" s="16"/>
      <c r="O134" s="16"/>
      <c r="P134" s="16"/>
      <c r="Q134" s="16"/>
      <c r="R134" s="16"/>
      <c r="S134" s="16"/>
      <c r="T134" s="9"/>
      <c r="U134" s="18"/>
      <c r="V134" s="9"/>
      <c r="W134" s="18"/>
      <c r="X134" s="9"/>
      <c r="Y134" s="29"/>
      <c r="Z134" s="9"/>
    </row>
    <row r="135" spans="1:26" ht="21.75" customHeight="1">
      <c r="A135" s="15"/>
      <c r="F135" s="35"/>
      <c r="G135" s="9"/>
      <c r="H135" s="29"/>
      <c r="I135" s="9"/>
      <c r="J135" s="29"/>
      <c r="K135" s="9"/>
      <c r="L135" s="29"/>
      <c r="M135" s="9"/>
      <c r="N135" s="16"/>
      <c r="O135" s="16"/>
      <c r="P135" s="16"/>
      <c r="Q135" s="16"/>
      <c r="R135" s="16"/>
      <c r="S135" s="16"/>
      <c r="T135" s="9"/>
      <c r="U135" s="18"/>
      <c r="V135" s="9"/>
      <c r="W135" s="18"/>
      <c r="X135" s="9"/>
      <c r="Y135" s="29"/>
      <c r="Z135" s="9"/>
    </row>
    <row r="136" spans="1:26" ht="21.75" customHeight="1">
      <c r="A136" s="15"/>
      <c r="F136" s="35"/>
      <c r="G136" s="9"/>
      <c r="H136" s="29"/>
      <c r="I136" s="9"/>
      <c r="J136" s="29"/>
      <c r="K136" s="9"/>
      <c r="L136" s="29"/>
      <c r="M136" s="9"/>
      <c r="N136" s="16"/>
      <c r="O136" s="16"/>
      <c r="P136" s="16"/>
      <c r="Q136" s="16"/>
      <c r="R136" s="16"/>
      <c r="S136" s="16"/>
      <c r="T136" s="9"/>
      <c r="U136" s="18"/>
      <c r="V136" s="9"/>
      <c r="W136" s="18"/>
      <c r="X136" s="9"/>
      <c r="Y136" s="29"/>
      <c r="Z136" s="9"/>
    </row>
    <row r="137" spans="1:26" ht="23.25" customHeight="1">
      <c r="N137" s="16"/>
      <c r="O137" s="16"/>
      <c r="P137" s="16"/>
      <c r="Q137" s="16"/>
      <c r="R137" s="16"/>
      <c r="S137" s="16"/>
      <c r="T137" s="19"/>
      <c r="U137" s="19"/>
      <c r="V137" s="19"/>
      <c r="W137" s="19"/>
      <c r="X137" s="19"/>
      <c r="Y137" s="18"/>
      <c r="Z137" s="18"/>
    </row>
    <row r="138" spans="1:26" ht="6" customHeight="1">
      <c r="N138" s="16"/>
      <c r="O138" s="16"/>
      <c r="P138" s="16"/>
      <c r="Q138" s="16"/>
      <c r="R138" s="16"/>
      <c r="S138" s="16"/>
      <c r="T138" s="19"/>
      <c r="U138" s="19"/>
      <c r="V138" s="19"/>
      <c r="W138" s="19"/>
      <c r="X138" s="19"/>
      <c r="Y138" s="18"/>
      <c r="Z138" s="18"/>
    </row>
    <row r="139" spans="1:26" ht="22.35" customHeight="1">
      <c r="A139" s="92" t="s">
        <v>36</v>
      </c>
      <c r="B139" s="92"/>
      <c r="C139" s="92"/>
      <c r="D139" s="92"/>
      <c r="E139" s="92"/>
      <c r="F139" s="92"/>
      <c r="G139" s="92"/>
      <c r="H139" s="92"/>
      <c r="I139" s="92"/>
      <c r="J139" s="92"/>
      <c r="K139" s="92"/>
      <c r="L139" s="92"/>
      <c r="M139" s="92"/>
      <c r="N139" s="92" t="s">
        <v>36</v>
      </c>
      <c r="O139" s="92"/>
      <c r="P139" s="92"/>
      <c r="Q139" s="92"/>
      <c r="R139" s="92"/>
      <c r="S139" s="92"/>
      <c r="T139" s="92"/>
      <c r="U139" s="92"/>
      <c r="V139" s="92"/>
      <c r="W139" s="92"/>
      <c r="X139" s="92"/>
      <c r="Y139" s="92"/>
      <c r="Z139" s="92"/>
    </row>
    <row r="142" spans="1:26" ht="21.75" customHeight="1">
      <c r="T142" s="3"/>
      <c r="V142" s="3"/>
      <c r="X142" s="3"/>
      <c r="Z142" s="3"/>
    </row>
  </sheetData>
  <mergeCells count="12">
    <mergeCell ref="G97:I97"/>
    <mergeCell ref="K97:M97"/>
    <mergeCell ref="T97:V97"/>
    <mergeCell ref="X97:Z97"/>
    <mergeCell ref="G5:I5"/>
    <mergeCell ref="T5:V5"/>
    <mergeCell ref="G51:I51"/>
    <mergeCell ref="K51:M51"/>
    <mergeCell ref="T51:V51"/>
    <mergeCell ref="K5:M5"/>
    <mergeCell ref="X5:Z5"/>
    <mergeCell ref="X51:Z51"/>
  </mergeCells>
  <pageMargins left="1" right="0.5" top="0.5" bottom="0.6" header="0.49" footer="0.4"/>
  <pageSetup paperSize="9" scale="85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6" max="21" man="1"/>
    <brk id="92" max="21" man="1"/>
  </rowBreaks>
  <colBreaks count="1" manualBreakCount="1">
    <brk id="13" max="1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F15FF-3FB7-4A04-857C-A33683684577}">
  <sheetPr codeName="Sheet1"/>
  <dimension ref="A1:L95"/>
  <sheetViews>
    <sheetView topLeftCell="A82" zoomScale="130" zoomScaleNormal="130" zoomScaleSheetLayoutView="130" zoomScalePageLayoutView="63" workbookViewId="0">
      <selection activeCell="D94" sqref="D94"/>
    </sheetView>
  </sheetViews>
  <sheetFormatPr defaultColWidth="11" defaultRowHeight="21.75" customHeight="1"/>
  <cols>
    <col min="1" max="3" width="1.6640625" style="34" customWidth="1"/>
    <col min="4" max="4" width="39" style="34" customWidth="1"/>
    <col min="5" max="5" width="5.83203125" style="29" customWidth="1"/>
    <col min="6" max="6" width="16" style="29" bestFit="1" customWidth="1"/>
    <col min="7" max="7" width="1" style="29" customWidth="1"/>
    <col min="8" max="8" width="16" style="29" bestFit="1" customWidth="1"/>
    <col min="9" max="9" width="1" style="29" customWidth="1"/>
    <col min="10" max="10" width="16" style="29" bestFit="1" customWidth="1"/>
    <col min="11" max="11" width="1" style="29" customWidth="1"/>
    <col min="12" max="12" width="16" style="29" bestFit="1" customWidth="1"/>
    <col min="13" max="16384" width="11" style="34"/>
  </cols>
  <sheetData>
    <row r="1" spans="1:12" ht="21.75" customHeight="1">
      <c r="A1" s="15" t="s">
        <v>0</v>
      </c>
      <c r="B1" s="36"/>
      <c r="C1" s="28"/>
      <c r="D1" s="28"/>
      <c r="E1" s="24"/>
      <c r="F1" s="24"/>
      <c r="G1" s="24"/>
      <c r="H1" s="24"/>
      <c r="I1" s="24"/>
      <c r="J1" s="24"/>
      <c r="K1" s="24"/>
      <c r="L1" s="24"/>
    </row>
    <row r="2" spans="1:12" ht="21.75" customHeight="1">
      <c r="A2" s="15" t="s">
        <v>75</v>
      </c>
      <c r="B2" s="36"/>
      <c r="C2" s="28"/>
      <c r="D2" s="28"/>
      <c r="E2" s="24"/>
      <c r="F2" s="24"/>
      <c r="G2" s="24"/>
      <c r="H2" s="24"/>
      <c r="I2" s="24"/>
      <c r="J2" s="24"/>
      <c r="K2" s="24"/>
      <c r="L2" s="24"/>
    </row>
    <row r="3" spans="1:12" ht="21.75" customHeight="1">
      <c r="A3" s="84" t="s">
        <v>76</v>
      </c>
      <c r="B3" s="85"/>
      <c r="C3" s="86"/>
      <c r="D3" s="86"/>
      <c r="E3" s="87"/>
      <c r="F3" s="87"/>
      <c r="G3" s="87"/>
      <c r="H3" s="87"/>
      <c r="I3" s="87"/>
      <c r="J3" s="87"/>
      <c r="K3" s="87"/>
      <c r="L3" s="87"/>
    </row>
    <row r="4" spans="1:12" ht="21" customHeight="1">
      <c r="A4" s="36"/>
      <c r="B4" s="36"/>
      <c r="C4" s="28"/>
      <c r="D4" s="28"/>
      <c r="E4" s="24"/>
      <c r="F4" s="24"/>
      <c r="G4" s="24"/>
      <c r="H4" s="24"/>
      <c r="I4" s="24"/>
      <c r="J4" s="24"/>
      <c r="K4" s="24"/>
      <c r="L4" s="24"/>
    </row>
    <row r="5" spans="1:12" s="28" customFormat="1" ht="21" customHeight="1">
      <c r="A5" s="37"/>
      <c r="B5" s="37"/>
      <c r="E5" s="24"/>
      <c r="F5" s="124" t="s">
        <v>3</v>
      </c>
      <c r="G5" s="124"/>
      <c r="H5" s="124"/>
      <c r="I5" s="22"/>
      <c r="J5" s="124" t="s">
        <v>4</v>
      </c>
      <c r="K5" s="124"/>
      <c r="L5" s="124"/>
    </row>
    <row r="6" spans="1:12" s="28" customFormat="1" ht="21" customHeight="1">
      <c r="A6" s="37"/>
      <c r="B6" s="37"/>
      <c r="E6" s="24"/>
      <c r="F6" s="26" t="s">
        <v>7</v>
      </c>
      <c r="G6" s="22"/>
      <c r="H6" s="26" t="s">
        <v>8</v>
      </c>
      <c r="I6" s="22"/>
      <c r="J6" s="26" t="s">
        <v>7</v>
      </c>
      <c r="K6" s="22"/>
      <c r="L6" s="26" t="s">
        <v>8</v>
      </c>
    </row>
    <row r="7" spans="1:12" ht="21" customHeight="1">
      <c r="F7" s="88" t="s">
        <v>10</v>
      </c>
      <c r="H7" s="88" t="s">
        <v>10</v>
      </c>
      <c r="J7" s="88" t="s">
        <v>10</v>
      </c>
      <c r="K7" s="15"/>
      <c r="L7" s="88" t="s">
        <v>10</v>
      </c>
    </row>
    <row r="8" spans="1:12" ht="8.1" customHeight="1">
      <c r="A8" s="38"/>
    </row>
    <row r="9" spans="1:12" ht="21" customHeight="1">
      <c r="A9" s="34" t="s">
        <v>77</v>
      </c>
      <c r="F9" s="3">
        <v>1877458352</v>
      </c>
      <c r="H9" s="3">
        <v>1908376249</v>
      </c>
      <c r="J9" s="3">
        <v>1686798653</v>
      </c>
      <c r="K9" s="3"/>
      <c r="L9" s="3">
        <v>1819708842</v>
      </c>
    </row>
    <row r="10" spans="1:12" ht="21" customHeight="1">
      <c r="A10" s="34" t="s">
        <v>78</v>
      </c>
      <c r="F10" s="3"/>
      <c r="H10" s="3"/>
      <c r="J10" s="3"/>
      <c r="K10" s="3"/>
      <c r="L10" s="3"/>
    </row>
    <row r="11" spans="1:12" ht="21" customHeight="1">
      <c r="B11" s="34" t="s">
        <v>79</v>
      </c>
      <c r="F11" s="89">
        <v>6654131</v>
      </c>
      <c r="H11" s="89">
        <v>63587257</v>
      </c>
      <c r="J11" s="89">
        <v>5941168</v>
      </c>
      <c r="L11" s="89">
        <v>17747658</v>
      </c>
    </row>
    <row r="12" spans="1:12" ht="8.1" customHeight="1"/>
    <row r="13" spans="1:12" ht="21" customHeight="1">
      <c r="A13" s="20" t="s">
        <v>80</v>
      </c>
      <c r="F13" s="29">
        <f>SUM(F9:F11)</f>
        <v>1884112483</v>
      </c>
      <c r="H13" s="29">
        <f>SUM(H9:H11)</f>
        <v>1971963506</v>
      </c>
      <c r="J13" s="29">
        <f>SUM(J9:J11)</f>
        <v>1692739821</v>
      </c>
      <c r="L13" s="29">
        <f>SUM(L9:L11)</f>
        <v>1837456500</v>
      </c>
    </row>
    <row r="14" spans="1:12" ht="21" customHeight="1">
      <c r="A14" s="34" t="s">
        <v>81</v>
      </c>
      <c r="F14" s="89">
        <v>-1839179601</v>
      </c>
      <c r="H14" s="89">
        <v>-1840081469</v>
      </c>
      <c r="J14" s="89">
        <v>-1663259015</v>
      </c>
      <c r="L14" s="89">
        <v>-1712478572</v>
      </c>
    </row>
    <row r="15" spans="1:12" ht="8.1" customHeight="1">
      <c r="A15" s="38"/>
      <c r="F15" s="39"/>
      <c r="H15" s="39"/>
      <c r="J15" s="39"/>
      <c r="L15" s="39"/>
    </row>
    <row r="16" spans="1:12" ht="21" customHeight="1">
      <c r="A16" s="20" t="s">
        <v>82</v>
      </c>
      <c r="F16" s="29">
        <f>SUM(F13:F14)</f>
        <v>44932882</v>
      </c>
      <c r="H16" s="29">
        <f>SUM(H13:H14)</f>
        <v>131882037</v>
      </c>
      <c r="J16" s="29">
        <f>SUM(J13:J14)</f>
        <v>29480806</v>
      </c>
      <c r="L16" s="29">
        <f>SUM(L13:L14)</f>
        <v>124977928</v>
      </c>
    </row>
    <row r="17" spans="1:12" ht="21" customHeight="1">
      <c r="A17" s="34" t="s">
        <v>83</v>
      </c>
      <c r="F17" s="29">
        <v>1366147</v>
      </c>
      <c r="H17" s="29">
        <v>1316736</v>
      </c>
      <c r="J17" s="29">
        <v>1366147</v>
      </c>
      <c r="L17" s="29">
        <v>1316736</v>
      </c>
    </row>
    <row r="18" spans="1:12" ht="21" customHeight="1">
      <c r="A18" s="34" t="s">
        <v>84</v>
      </c>
      <c r="F18" s="29">
        <v>2118776</v>
      </c>
      <c r="H18" s="29">
        <v>20413419</v>
      </c>
      <c r="J18" s="29">
        <v>1341058</v>
      </c>
      <c r="L18" s="29">
        <v>19883164</v>
      </c>
    </row>
    <row r="19" spans="1:12" ht="21" customHeight="1">
      <c r="A19" s="34" t="s">
        <v>85</v>
      </c>
      <c r="F19" s="83">
        <v>5126535</v>
      </c>
      <c r="H19" s="83">
        <v>5788667</v>
      </c>
      <c r="J19" s="83">
        <v>5924005</v>
      </c>
      <c r="L19" s="83">
        <v>2777386</v>
      </c>
    </row>
    <row r="20" spans="1:12" ht="8.1" customHeight="1"/>
    <row r="21" spans="1:12" ht="21" customHeight="1">
      <c r="A21" s="20" t="s">
        <v>86</v>
      </c>
      <c r="E21" s="34"/>
      <c r="F21" s="29">
        <f>SUM(F16:F20)</f>
        <v>53544340</v>
      </c>
      <c r="H21" s="29">
        <f>SUM(H16:H20)</f>
        <v>159400859</v>
      </c>
      <c r="J21" s="29">
        <f>SUM(J16:J20)</f>
        <v>38112016</v>
      </c>
      <c r="L21" s="29">
        <f>SUM(L16:L20)</f>
        <v>148955214</v>
      </c>
    </row>
    <row r="22" spans="1:12" ht="21" customHeight="1">
      <c r="A22" s="34" t="s">
        <v>87</v>
      </c>
      <c r="C22" s="20"/>
      <c r="F22" s="39">
        <v>-25267713</v>
      </c>
      <c r="H22" s="39">
        <v>-18600686</v>
      </c>
      <c r="J22" s="39">
        <v>-8858451</v>
      </c>
      <c r="L22" s="39">
        <v>-7255209</v>
      </c>
    </row>
    <row r="23" spans="1:12" ht="21" customHeight="1">
      <c r="A23" s="34" t="s">
        <v>88</v>
      </c>
      <c r="C23" s="20"/>
      <c r="F23" s="39">
        <v>-46428</v>
      </c>
      <c r="H23" s="39">
        <v>-17582</v>
      </c>
      <c r="J23" s="39">
        <v>0</v>
      </c>
      <c r="L23" s="39">
        <v>0</v>
      </c>
    </row>
    <row r="24" spans="1:12" ht="21" customHeight="1">
      <c r="A24" s="34" t="s">
        <v>89</v>
      </c>
      <c r="C24" s="20"/>
      <c r="F24" s="90">
        <v>-2109630</v>
      </c>
      <c r="H24" s="90">
        <v>-3288998</v>
      </c>
      <c r="J24" s="90">
        <v>-1568571</v>
      </c>
      <c r="L24" s="90">
        <v>-2978310</v>
      </c>
    </row>
    <row r="25" spans="1:12" ht="8.1" customHeight="1">
      <c r="A25" s="38"/>
      <c r="F25" s="39"/>
      <c r="H25" s="39"/>
      <c r="J25" s="39"/>
      <c r="L25" s="39"/>
    </row>
    <row r="26" spans="1:12" ht="21" customHeight="1">
      <c r="A26" s="20" t="s">
        <v>90</v>
      </c>
      <c r="D26" s="20"/>
      <c r="F26" s="29">
        <f>SUM(F21:F24)</f>
        <v>26120569</v>
      </c>
      <c r="H26" s="29">
        <f>SUM(H21:H24)</f>
        <v>137493593</v>
      </c>
      <c r="J26" s="29">
        <f>SUM(J21:J24)</f>
        <v>27684994</v>
      </c>
      <c r="L26" s="29">
        <f>SUM(L21:L24)</f>
        <v>138721695</v>
      </c>
    </row>
    <row r="27" spans="1:12" ht="21" customHeight="1">
      <c r="A27" s="34" t="s">
        <v>91</v>
      </c>
      <c r="B27" s="20"/>
      <c r="F27" s="91">
        <v>-5417760</v>
      </c>
      <c r="H27" s="91">
        <v>-27274903</v>
      </c>
      <c r="J27" s="91">
        <v>-5234121</v>
      </c>
      <c r="L27" s="91">
        <v>-27453035</v>
      </c>
    </row>
    <row r="28" spans="1:12" ht="8.1" customHeight="1">
      <c r="A28" s="38"/>
      <c r="F28" s="77"/>
      <c r="H28" s="77"/>
      <c r="J28" s="77"/>
      <c r="L28" s="39"/>
    </row>
    <row r="29" spans="1:12" ht="21" customHeight="1">
      <c r="A29" s="36" t="s">
        <v>92</v>
      </c>
      <c r="F29" s="29">
        <f>SUM(F26:F27)</f>
        <v>20702809</v>
      </c>
      <c r="H29" s="29">
        <f>SUM(H26:H27)</f>
        <v>110218690</v>
      </c>
      <c r="J29" s="29">
        <f>SUM(J26:J27)</f>
        <v>22450873</v>
      </c>
      <c r="L29" s="29">
        <f>SUM(L26:L27)</f>
        <v>111268660</v>
      </c>
    </row>
    <row r="30" spans="1:12" ht="8.1" customHeight="1">
      <c r="A30" s="20"/>
      <c r="F30" s="39"/>
      <c r="H30" s="39"/>
      <c r="J30" s="39"/>
      <c r="L30" s="39"/>
    </row>
    <row r="31" spans="1:12" ht="21" customHeight="1">
      <c r="A31" s="20" t="s">
        <v>93</v>
      </c>
      <c r="E31" s="34"/>
      <c r="F31" s="27"/>
      <c r="H31" s="27"/>
      <c r="J31" s="27"/>
      <c r="K31" s="27"/>
      <c r="L31" s="27"/>
    </row>
    <row r="32" spans="1:12" ht="21" customHeight="1">
      <c r="A32" s="40" t="s">
        <v>94</v>
      </c>
      <c r="E32" s="34"/>
      <c r="F32" s="27"/>
      <c r="H32" s="27"/>
      <c r="J32" s="27"/>
      <c r="K32" s="27"/>
      <c r="L32" s="27"/>
    </row>
    <row r="33" spans="1:12" ht="21" customHeight="1">
      <c r="B33" s="40" t="s">
        <v>95</v>
      </c>
      <c r="E33" s="34"/>
      <c r="F33" s="27"/>
      <c r="H33" s="27"/>
      <c r="J33" s="27"/>
      <c r="L33" s="27"/>
    </row>
    <row r="34" spans="1:12" ht="21" customHeight="1">
      <c r="A34" s="20"/>
      <c r="B34" s="34" t="s">
        <v>96</v>
      </c>
      <c r="E34" s="34"/>
    </row>
    <row r="35" spans="1:12" ht="21" customHeight="1">
      <c r="A35" s="20"/>
      <c r="C35" s="34" t="s">
        <v>97</v>
      </c>
      <c r="E35" s="34"/>
      <c r="F35" s="83">
        <v>250589.39614496578</v>
      </c>
      <c r="H35" s="83">
        <v>-9929973</v>
      </c>
      <c r="J35" s="83">
        <v>0</v>
      </c>
      <c r="L35" s="83">
        <v>0</v>
      </c>
    </row>
    <row r="36" spans="1:12" ht="8.1" customHeight="1">
      <c r="E36" s="34"/>
      <c r="F36" s="27"/>
      <c r="H36" s="27"/>
      <c r="J36" s="27"/>
      <c r="L36" s="27"/>
    </row>
    <row r="37" spans="1:12" ht="21" customHeight="1">
      <c r="A37" s="40" t="s">
        <v>98</v>
      </c>
      <c r="E37" s="34"/>
      <c r="F37" s="27"/>
      <c r="H37" s="27"/>
      <c r="J37" s="27"/>
      <c r="K37" s="27"/>
      <c r="L37" s="27"/>
    </row>
    <row r="38" spans="1:12" ht="21" customHeight="1">
      <c r="B38" s="40" t="s">
        <v>95</v>
      </c>
      <c r="E38" s="34"/>
      <c r="F38" s="27"/>
      <c r="H38" s="27"/>
      <c r="J38" s="27"/>
      <c r="L38" s="27"/>
    </row>
    <row r="39" spans="1:12" ht="21" customHeight="1">
      <c r="A39" s="20"/>
      <c r="B39" s="34" t="s">
        <v>99</v>
      </c>
      <c r="E39" s="34"/>
    </row>
    <row r="40" spans="1:12" ht="21" customHeight="1">
      <c r="A40" s="20"/>
      <c r="C40" s="34" t="s">
        <v>100</v>
      </c>
      <c r="E40" s="34"/>
    </row>
    <row r="41" spans="1:12" ht="21" customHeight="1">
      <c r="A41" s="20"/>
      <c r="C41" s="34" t="s">
        <v>101</v>
      </c>
      <c r="E41" s="34"/>
      <c r="F41" s="29">
        <v>-1500322</v>
      </c>
      <c r="H41" s="29">
        <v>-142969</v>
      </c>
      <c r="J41" s="29">
        <v>0</v>
      </c>
      <c r="L41" s="29">
        <v>0</v>
      </c>
    </row>
    <row r="42" spans="1:12" ht="21" customHeight="1">
      <c r="A42" s="20"/>
      <c r="B42" s="34" t="s">
        <v>96</v>
      </c>
      <c r="E42" s="34"/>
    </row>
    <row r="43" spans="1:12" ht="21" customHeight="1">
      <c r="A43" s="20"/>
      <c r="C43" s="34" t="s">
        <v>97</v>
      </c>
      <c r="E43" s="34"/>
      <c r="F43" s="83">
        <v>0</v>
      </c>
      <c r="H43" s="83">
        <v>0</v>
      </c>
      <c r="J43" s="83">
        <v>0</v>
      </c>
      <c r="L43" s="83">
        <v>0</v>
      </c>
    </row>
    <row r="44" spans="1:12" ht="21" customHeight="1"/>
    <row r="45" spans="1:12" ht="21" customHeight="1"/>
    <row r="46" spans="1:12" ht="21" customHeight="1"/>
    <row r="47" spans="1:12" ht="13.5" customHeight="1">
      <c r="A47" s="20"/>
      <c r="E47" s="34"/>
    </row>
    <row r="48" spans="1:12" s="16" customFormat="1" ht="21.75" customHeight="1">
      <c r="A48" s="92" t="s">
        <v>36</v>
      </c>
      <c r="B48" s="93"/>
      <c r="C48" s="94"/>
      <c r="D48" s="94"/>
      <c r="E48" s="94"/>
      <c r="F48" s="94"/>
      <c r="G48" s="92"/>
      <c r="H48" s="94"/>
      <c r="I48" s="92"/>
      <c r="J48" s="92"/>
      <c r="K48" s="92"/>
      <c r="L48" s="92"/>
    </row>
    <row r="49" spans="1:12" ht="21.75" customHeight="1">
      <c r="A49" s="15" t="s">
        <v>0</v>
      </c>
      <c r="B49" s="36"/>
      <c r="C49" s="28"/>
      <c r="D49" s="28"/>
      <c r="E49" s="24"/>
      <c r="F49" s="24"/>
      <c r="G49" s="24"/>
      <c r="H49" s="24"/>
      <c r="I49" s="24"/>
      <c r="J49" s="24"/>
      <c r="K49" s="24"/>
      <c r="L49" s="24"/>
    </row>
    <row r="50" spans="1:12" ht="21.75" customHeight="1">
      <c r="A50" s="15" t="s">
        <v>75</v>
      </c>
      <c r="B50" s="36"/>
      <c r="C50" s="28"/>
      <c r="D50" s="28"/>
      <c r="E50" s="24"/>
      <c r="F50" s="24"/>
      <c r="G50" s="24"/>
      <c r="H50" s="24"/>
      <c r="I50" s="24"/>
      <c r="J50" s="24"/>
      <c r="K50" s="24"/>
      <c r="L50" s="24"/>
    </row>
    <row r="51" spans="1:12" ht="21.75" customHeight="1">
      <c r="A51" s="84" t="s">
        <v>76</v>
      </c>
      <c r="B51" s="85"/>
      <c r="C51" s="86"/>
      <c r="D51" s="86"/>
      <c r="E51" s="87"/>
      <c r="F51" s="87"/>
      <c r="G51" s="87"/>
      <c r="H51" s="87"/>
      <c r="I51" s="87"/>
      <c r="J51" s="87"/>
      <c r="K51" s="87"/>
      <c r="L51" s="87"/>
    </row>
    <row r="52" spans="1:12" ht="21" customHeight="1">
      <c r="A52" s="36"/>
      <c r="B52" s="36"/>
      <c r="C52" s="28"/>
      <c r="D52" s="28"/>
      <c r="E52" s="24"/>
      <c r="F52" s="24"/>
      <c r="G52" s="24"/>
      <c r="H52" s="24"/>
      <c r="I52" s="24"/>
      <c r="J52" s="24"/>
      <c r="K52" s="24"/>
      <c r="L52" s="24"/>
    </row>
    <row r="53" spans="1:12" s="28" customFormat="1" ht="21" customHeight="1">
      <c r="A53" s="37"/>
      <c r="B53" s="37"/>
      <c r="E53" s="24"/>
      <c r="F53" s="124" t="s">
        <v>3</v>
      </c>
      <c r="G53" s="124"/>
      <c r="H53" s="124"/>
      <c r="I53" s="22"/>
      <c r="J53" s="124" t="s">
        <v>4</v>
      </c>
      <c r="K53" s="124"/>
      <c r="L53" s="124"/>
    </row>
    <row r="54" spans="1:12" s="28" customFormat="1" ht="21" customHeight="1">
      <c r="A54" s="37"/>
      <c r="B54" s="37"/>
      <c r="E54" s="24"/>
      <c r="F54" s="26" t="s">
        <v>7</v>
      </c>
      <c r="G54" s="22"/>
      <c r="H54" s="26" t="s">
        <v>8</v>
      </c>
      <c r="I54" s="22"/>
      <c r="J54" s="26" t="s">
        <v>7</v>
      </c>
      <c r="K54" s="22"/>
      <c r="L54" s="26" t="s">
        <v>8</v>
      </c>
    </row>
    <row r="55" spans="1:12" ht="21" customHeight="1">
      <c r="F55" s="88" t="s">
        <v>10</v>
      </c>
      <c r="H55" s="88" t="s">
        <v>10</v>
      </c>
      <c r="J55" s="88" t="s">
        <v>10</v>
      </c>
      <c r="K55" s="15"/>
      <c r="L55" s="88" t="s">
        <v>10</v>
      </c>
    </row>
    <row r="56" spans="1:12" ht="8.1" customHeight="1">
      <c r="A56" s="38"/>
    </row>
    <row r="57" spans="1:12" ht="21" customHeight="1">
      <c r="A57" s="20" t="s">
        <v>102</v>
      </c>
      <c r="F57" s="39"/>
      <c r="H57" s="39"/>
      <c r="J57" s="39"/>
      <c r="L57" s="39"/>
    </row>
    <row r="58" spans="1:12" ht="8.25" customHeight="1">
      <c r="A58" s="20"/>
      <c r="E58" s="34"/>
    </row>
    <row r="59" spans="1:12" ht="21" customHeight="1">
      <c r="A59" s="34" t="s">
        <v>103</v>
      </c>
      <c r="E59" s="34"/>
    </row>
    <row r="60" spans="1:12" ht="21" customHeight="1">
      <c r="B60" s="34" t="s">
        <v>104</v>
      </c>
      <c r="E60" s="34"/>
      <c r="F60" s="95">
        <f>F35+F41</f>
        <v>-1249732.6038550343</v>
      </c>
      <c r="G60" s="9"/>
      <c r="H60" s="95">
        <v>-10072942</v>
      </c>
      <c r="I60" s="9"/>
      <c r="J60" s="95">
        <f>J35+J41</f>
        <v>0</v>
      </c>
      <c r="K60" s="9"/>
      <c r="L60" s="95">
        <v>0</v>
      </c>
    </row>
    <row r="61" spans="1:12" ht="8.1" customHeight="1">
      <c r="E61" s="34"/>
      <c r="F61" s="9"/>
      <c r="H61" s="9"/>
      <c r="J61" s="9"/>
      <c r="L61" s="9"/>
    </row>
    <row r="62" spans="1:12" ht="21" customHeight="1" thickBot="1">
      <c r="A62" s="20" t="s">
        <v>105</v>
      </c>
      <c r="B62" s="20"/>
      <c r="E62" s="34"/>
      <c r="F62" s="42">
        <f>SUM(F29,F60)</f>
        <v>19453076.396144964</v>
      </c>
      <c r="G62" s="39"/>
      <c r="H62" s="42">
        <f>SUM(H29,H60)</f>
        <v>100145748</v>
      </c>
      <c r="I62" s="39"/>
      <c r="J62" s="42">
        <f>SUM(J29,J60)</f>
        <v>22450873</v>
      </c>
      <c r="K62" s="39"/>
      <c r="L62" s="42">
        <f>SUM(L29,L60)</f>
        <v>111268660</v>
      </c>
    </row>
    <row r="63" spans="1:12" ht="21" customHeight="1" thickTop="1">
      <c r="A63" s="20"/>
      <c r="B63" s="20"/>
      <c r="E63" s="34"/>
      <c r="F63" s="39"/>
      <c r="H63" s="39"/>
      <c r="J63" s="39"/>
      <c r="K63" s="39"/>
      <c r="L63" s="39"/>
    </row>
    <row r="64" spans="1:12" ht="21" customHeight="1">
      <c r="A64" s="20" t="s">
        <v>106</v>
      </c>
      <c r="B64" s="20"/>
      <c r="E64" s="34"/>
      <c r="F64" s="39"/>
      <c r="H64" s="39"/>
      <c r="J64" s="39"/>
      <c r="K64" s="39"/>
      <c r="L64" s="39"/>
    </row>
    <row r="65" spans="1:12" ht="21" customHeight="1">
      <c r="B65" s="34" t="s">
        <v>107</v>
      </c>
      <c r="E65" s="34"/>
      <c r="F65" s="39">
        <f>F29</f>
        <v>20702809</v>
      </c>
      <c r="H65" s="39">
        <v>110218690</v>
      </c>
      <c r="J65" s="39">
        <f>J29</f>
        <v>22450873</v>
      </c>
      <c r="K65" s="39"/>
      <c r="L65" s="39">
        <v>111268660</v>
      </c>
    </row>
    <row r="66" spans="1:12" ht="21" customHeight="1">
      <c r="B66" s="34" t="s">
        <v>72</v>
      </c>
      <c r="E66" s="34"/>
      <c r="F66" s="90">
        <v>0</v>
      </c>
      <c r="H66" s="90" t="s">
        <v>29</v>
      </c>
      <c r="J66" s="90">
        <v>0</v>
      </c>
      <c r="K66" s="39"/>
      <c r="L66" s="90" t="s">
        <v>29</v>
      </c>
    </row>
    <row r="67" spans="1:12" ht="8.1" customHeight="1">
      <c r="A67" s="20"/>
      <c r="B67" s="20"/>
      <c r="E67" s="34"/>
      <c r="F67" s="39"/>
      <c r="H67" s="39"/>
      <c r="J67" s="39"/>
      <c r="K67" s="39"/>
      <c r="L67" s="39"/>
    </row>
    <row r="68" spans="1:12" ht="21" customHeight="1" thickBot="1">
      <c r="A68" s="20"/>
      <c r="B68" s="20"/>
      <c r="E68" s="34"/>
      <c r="F68" s="43">
        <f>SUM(F65:F66)</f>
        <v>20702809</v>
      </c>
      <c r="H68" s="43">
        <f>SUM(H65:H66)</f>
        <v>110218690</v>
      </c>
      <c r="J68" s="43">
        <f>SUM(J65:J66)</f>
        <v>22450873</v>
      </c>
      <c r="K68" s="39"/>
      <c r="L68" s="43">
        <f>SUM(L65:L66)</f>
        <v>111268660</v>
      </c>
    </row>
    <row r="69" spans="1:12" ht="21" customHeight="1" thickTop="1">
      <c r="A69" s="20"/>
      <c r="B69" s="20"/>
      <c r="E69" s="34"/>
      <c r="F69" s="39"/>
      <c r="H69" s="39"/>
      <c r="J69" s="39"/>
      <c r="K69" s="39"/>
      <c r="L69" s="39"/>
    </row>
    <row r="70" spans="1:12" ht="21" customHeight="1">
      <c r="A70" s="20" t="s">
        <v>108</v>
      </c>
      <c r="B70" s="20"/>
      <c r="E70" s="34"/>
      <c r="F70" s="39"/>
      <c r="H70" s="39"/>
      <c r="J70" s="39"/>
      <c r="K70" s="39"/>
      <c r="L70" s="39"/>
    </row>
    <row r="71" spans="1:12" ht="21" customHeight="1">
      <c r="B71" s="34" t="s">
        <v>107</v>
      </c>
      <c r="E71" s="34"/>
      <c r="F71" s="39">
        <f>F62</f>
        <v>19453076.396144964</v>
      </c>
      <c r="H71" s="39">
        <v>100145748</v>
      </c>
      <c r="J71" s="39">
        <f>J62</f>
        <v>22450873</v>
      </c>
      <c r="K71" s="39"/>
      <c r="L71" s="44">
        <v>111268660</v>
      </c>
    </row>
    <row r="72" spans="1:12" ht="21" customHeight="1">
      <c r="B72" s="34" t="s">
        <v>72</v>
      </c>
      <c r="E72" s="34"/>
      <c r="F72" s="90">
        <v>0</v>
      </c>
      <c r="H72" s="90" t="s">
        <v>29</v>
      </c>
      <c r="J72" s="90">
        <v>0</v>
      </c>
      <c r="K72" s="39"/>
      <c r="L72" s="90" t="s">
        <v>29</v>
      </c>
    </row>
    <row r="73" spans="1:12" ht="8.1" customHeight="1">
      <c r="A73" s="20"/>
      <c r="B73" s="20"/>
      <c r="E73" s="34"/>
    </row>
    <row r="74" spans="1:12" ht="21" customHeight="1" thickBot="1">
      <c r="A74" s="20"/>
      <c r="B74" s="20"/>
      <c r="E74" s="34"/>
      <c r="F74" s="43">
        <f>SUM(F71:F72)</f>
        <v>19453076.396144964</v>
      </c>
      <c r="G74" s="39"/>
      <c r="H74" s="43">
        <f>SUM(H71:H72)</f>
        <v>100145748</v>
      </c>
      <c r="I74" s="39"/>
      <c r="J74" s="43">
        <f>SUM(J71:J72)</f>
        <v>22450873</v>
      </c>
      <c r="K74" s="39"/>
      <c r="L74" s="43">
        <f>SUM(L71:L72)</f>
        <v>111268660</v>
      </c>
    </row>
    <row r="75" spans="1:12" ht="21" customHeight="1" thickTop="1">
      <c r="A75" s="20"/>
      <c r="B75" s="45"/>
    </row>
    <row r="76" spans="1:12" ht="21" customHeight="1">
      <c r="A76" s="36" t="s">
        <v>109</v>
      </c>
    </row>
    <row r="77" spans="1:12" ht="8.1" customHeight="1">
      <c r="A77" s="38"/>
    </row>
    <row r="78" spans="1:12" ht="21" customHeight="1">
      <c r="A78" s="33" t="s">
        <v>110</v>
      </c>
      <c r="E78" s="46"/>
      <c r="F78" s="47">
        <f>F29/4335902125</f>
        <v>4.7747408504983258E-3</v>
      </c>
      <c r="H78" s="47">
        <f>H29/4335902125</f>
        <v>2.5420013372649642E-2</v>
      </c>
      <c r="J78" s="47">
        <f>J29/4335902125</f>
        <v>5.1779012424086951E-3</v>
      </c>
      <c r="K78" s="39"/>
      <c r="L78" s="47">
        <f>L29/4335902125</f>
        <v>2.5662170591546737E-2</v>
      </c>
    </row>
    <row r="79" spans="1:12" ht="21" customHeight="1">
      <c r="A79" s="33"/>
      <c r="E79" s="46"/>
      <c r="F79" s="39"/>
      <c r="H79" s="39"/>
      <c r="J79" s="39"/>
      <c r="K79" s="39"/>
      <c r="L79" s="39"/>
    </row>
    <row r="80" spans="1:12" ht="21" customHeight="1">
      <c r="A80" s="33"/>
      <c r="E80" s="46"/>
      <c r="F80" s="39"/>
      <c r="H80" s="39"/>
      <c r="J80" s="39"/>
      <c r="K80" s="39"/>
      <c r="L80" s="39"/>
    </row>
    <row r="81" spans="1:12" ht="21" customHeight="1">
      <c r="A81" s="33"/>
      <c r="E81" s="46"/>
      <c r="F81" s="39"/>
      <c r="H81" s="39"/>
      <c r="J81" s="39"/>
      <c r="K81" s="39"/>
      <c r="L81" s="39"/>
    </row>
    <row r="82" spans="1:12" ht="21" customHeight="1">
      <c r="A82" s="33"/>
      <c r="E82" s="46"/>
      <c r="F82" s="39"/>
      <c r="H82" s="39"/>
      <c r="J82" s="39"/>
      <c r="K82" s="39"/>
      <c r="L82" s="39"/>
    </row>
    <row r="83" spans="1:12" ht="21" customHeight="1">
      <c r="A83" s="33"/>
      <c r="E83" s="46"/>
      <c r="F83" s="39"/>
      <c r="H83" s="39"/>
      <c r="J83" s="39"/>
      <c r="K83" s="39"/>
      <c r="L83" s="39"/>
    </row>
    <row r="84" spans="1:12" ht="21" customHeight="1">
      <c r="A84" s="33"/>
      <c r="E84" s="46"/>
      <c r="F84" s="39"/>
      <c r="H84" s="39"/>
      <c r="J84" s="39"/>
      <c r="K84" s="39"/>
      <c r="L84" s="39"/>
    </row>
    <row r="85" spans="1:12" ht="21" customHeight="1">
      <c r="A85" s="33"/>
      <c r="E85" s="46"/>
      <c r="F85" s="39"/>
      <c r="H85" s="39"/>
      <c r="J85" s="39"/>
      <c r="K85" s="39"/>
      <c r="L85" s="39"/>
    </row>
    <row r="86" spans="1:12" ht="21" customHeight="1">
      <c r="A86" s="33"/>
      <c r="E86" s="46"/>
      <c r="F86" s="39"/>
      <c r="H86" s="39"/>
      <c r="J86" s="39"/>
      <c r="K86" s="39"/>
      <c r="L86" s="39"/>
    </row>
    <row r="87" spans="1:12" ht="21" customHeight="1">
      <c r="A87" s="33"/>
      <c r="E87" s="46"/>
      <c r="F87" s="39"/>
      <c r="H87" s="39"/>
      <c r="J87" s="39"/>
      <c r="K87" s="39"/>
      <c r="L87" s="39"/>
    </row>
    <row r="88" spans="1:12" ht="21" customHeight="1">
      <c r="A88" s="33"/>
      <c r="E88" s="46"/>
      <c r="F88" s="39"/>
      <c r="H88" s="39"/>
      <c r="J88" s="39"/>
      <c r="K88" s="39"/>
      <c r="L88" s="39"/>
    </row>
    <row r="89" spans="1:12" ht="21" customHeight="1">
      <c r="A89" s="33"/>
      <c r="E89" s="46"/>
      <c r="F89" s="39"/>
      <c r="H89" s="39"/>
      <c r="J89" s="39"/>
      <c r="K89" s="39"/>
      <c r="L89" s="39"/>
    </row>
    <row r="90" spans="1:12" ht="21" customHeight="1">
      <c r="A90" s="33"/>
      <c r="E90" s="46"/>
      <c r="F90" s="39"/>
      <c r="H90" s="39"/>
      <c r="J90" s="39"/>
      <c r="K90" s="39"/>
      <c r="L90" s="39"/>
    </row>
    <row r="91" spans="1:12" ht="21" customHeight="1">
      <c r="A91" s="33"/>
      <c r="E91" s="46"/>
      <c r="F91" s="39"/>
      <c r="H91" s="39"/>
      <c r="J91" s="39"/>
      <c r="K91" s="39"/>
      <c r="L91" s="39"/>
    </row>
    <row r="92" spans="1:12" ht="21" customHeight="1">
      <c r="A92" s="33"/>
      <c r="E92" s="46"/>
      <c r="F92" s="39"/>
      <c r="H92" s="39"/>
      <c r="J92" s="39"/>
      <c r="K92" s="39"/>
      <c r="L92" s="39"/>
    </row>
    <row r="93" spans="1:12" ht="21" customHeight="1">
      <c r="A93" s="33"/>
      <c r="E93" s="46"/>
      <c r="F93" s="39"/>
      <c r="H93" s="39"/>
      <c r="J93" s="39"/>
      <c r="K93" s="39"/>
      <c r="L93" s="39"/>
    </row>
    <row r="94" spans="1:12" ht="6.75" customHeight="1">
      <c r="A94" s="33"/>
      <c r="E94" s="46"/>
      <c r="F94" s="39"/>
      <c r="H94" s="39"/>
      <c r="J94" s="39"/>
      <c r="K94" s="39"/>
      <c r="L94" s="39"/>
    </row>
    <row r="95" spans="1:12" s="16" customFormat="1" ht="21.75" customHeight="1">
      <c r="A95" s="92" t="s">
        <v>36</v>
      </c>
      <c r="B95" s="93"/>
      <c r="C95" s="94"/>
      <c r="D95" s="94"/>
      <c r="E95" s="94"/>
      <c r="F95" s="94"/>
      <c r="G95" s="92"/>
      <c r="H95" s="94"/>
      <c r="I95" s="92"/>
      <c r="J95" s="92"/>
      <c r="K95" s="92"/>
      <c r="L95" s="92"/>
    </row>
  </sheetData>
  <mergeCells count="4">
    <mergeCell ref="J5:L5"/>
    <mergeCell ref="F5:H5"/>
    <mergeCell ref="F53:H53"/>
    <mergeCell ref="J53:L53"/>
  </mergeCells>
  <pageMargins left="0.8" right="0.5" top="0.5" bottom="0.6" header="0.49" footer="0.4"/>
  <pageSetup paperSize="9" scale="85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94"/>
  <sheetViews>
    <sheetView zoomScale="115" zoomScaleNormal="115" zoomScaleSheetLayoutView="100" zoomScalePageLayoutView="55" workbookViewId="0">
      <selection activeCell="F51" sqref="F51"/>
    </sheetView>
  </sheetViews>
  <sheetFormatPr defaultColWidth="11" defaultRowHeight="20.100000000000001" customHeight="1"/>
  <cols>
    <col min="1" max="3" width="1.6640625" style="29" customWidth="1"/>
    <col min="4" max="4" width="38" style="29" customWidth="1"/>
    <col min="5" max="5" width="3.5" style="29" customWidth="1"/>
    <col min="6" max="6" width="16.83203125" style="30" customWidth="1"/>
    <col min="7" max="7" width="1" style="29" customWidth="1"/>
    <col min="8" max="8" width="16.83203125" style="30" customWidth="1"/>
    <col min="9" max="9" width="1" style="29" customWidth="1"/>
    <col min="10" max="10" width="16.83203125" style="30" customWidth="1"/>
    <col min="11" max="11" width="1" style="29" customWidth="1"/>
    <col min="12" max="12" width="16.83203125" style="30" customWidth="1"/>
    <col min="13" max="16384" width="11" style="34"/>
  </cols>
  <sheetData>
    <row r="1" spans="1:12" ht="21.75" customHeight="1">
      <c r="A1" s="15" t="s">
        <v>0</v>
      </c>
      <c r="B1" s="36"/>
      <c r="C1" s="28"/>
      <c r="D1" s="28"/>
      <c r="E1" s="24"/>
      <c r="G1" s="24"/>
      <c r="I1" s="24"/>
      <c r="K1" s="24"/>
    </row>
    <row r="2" spans="1:12" ht="21.75" customHeight="1">
      <c r="A2" s="15" t="s">
        <v>75</v>
      </c>
      <c r="B2" s="36"/>
      <c r="C2" s="28"/>
      <c r="D2" s="28"/>
      <c r="E2" s="24"/>
      <c r="G2" s="24"/>
      <c r="I2" s="24"/>
      <c r="K2" s="24"/>
    </row>
    <row r="3" spans="1:12" ht="21.75" customHeight="1">
      <c r="A3" s="78" t="s">
        <v>76</v>
      </c>
      <c r="B3" s="121"/>
      <c r="C3" s="122"/>
      <c r="D3" s="122"/>
      <c r="E3" s="123"/>
      <c r="F3" s="117"/>
      <c r="G3" s="123"/>
      <c r="H3" s="117"/>
      <c r="I3" s="123"/>
      <c r="J3" s="117"/>
      <c r="K3" s="123"/>
      <c r="L3" s="117"/>
    </row>
    <row r="4" spans="1:12" ht="21" customHeight="1">
      <c r="A4" s="36"/>
      <c r="B4" s="36"/>
      <c r="C4" s="28"/>
      <c r="D4" s="28"/>
      <c r="E4" s="24"/>
      <c r="G4" s="24"/>
      <c r="I4" s="24"/>
      <c r="K4" s="24"/>
    </row>
    <row r="5" spans="1:12" s="28" customFormat="1" ht="21" customHeight="1">
      <c r="A5" s="37"/>
      <c r="B5" s="37"/>
      <c r="E5" s="24"/>
      <c r="F5" s="126" t="s">
        <v>3</v>
      </c>
      <c r="G5" s="126"/>
      <c r="H5" s="126"/>
      <c r="I5" s="22"/>
      <c r="J5" s="126" t="s">
        <v>4</v>
      </c>
      <c r="K5" s="126"/>
      <c r="L5" s="126"/>
    </row>
    <row r="6" spans="1:12" s="28" customFormat="1" ht="21" customHeight="1">
      <c r="A6" s="37"/>
      <c r="B6" s="37"/>
      <c r="E6" s="24"/>
      <c r="F6" s="26" t="s">
        <v>7</v>
      </c>
      <c r="G6" s="22"/>
      <c r="H6" s="26" t="s">
        <v>8</v>
      </c>
      <c r="I6" s="22"/>
      <c r="J6" s="26" t="s">
        <v>7</v>
      </c>
      <c r="K6" s="22"/>
      <c r="L6" s="26" t="s">
        <v>8</v>
      </c>
    </row>
    <row r="7" spans="1:12" ht="21" customHeight="1">
      <c r="A7" s="34"/>
      <c r="B7" s="34"/>
      <c r="C7" s="34"/>
      <c r="D7" s="34"/>
      <c r="F7" s="88" t="s">
        <v>11</v>
      </c>
      <c r="H7" s="88" t="s">
        <v>11</v>
      </c>
      <c r="J7" s="88" t="s">
        <v>11</v>
      </c>
      <c r="K7" s="15"/>
      <c r="L7" s="88" t="s">
        <v>11</v>
      </c>
    </row>
    <row r="8" spans="1:12" ht="8.1" customHeight="1">
      <c r="A8" s="38"/>
      <c r="B8" s="34"/>
      <c r="C8" s="34"/>
      <c r="D8" s="34"/>
      <c r="F8" s="48"/>
      <c r="H8" s="48"/>
      <c r="J8" s="48"/>
      <c r="L8" s="48"/>
    </row>
    <row r="9" spans="1:12" ht="21" customHeight="1">
      <c r="A9" s="34" t="s">
        <v>77</v>
      </c>
      <c r="B9" s="34"/>
      <c r="C9" s="34"/>
      <c r="D9" s="34"/>
      <c r="F9" s="3">
        <v>64069883055</v>
      </c>
      <c r="G9" s="3"/>
      <c r="H9" s="3">
        <v>68347615269</v>
      </c>
      <c r="I9" s="3"/>
      <c r="J9" s="3">
        <v>57563403659</v>
      </c>
      <c r="K9" s="3"/>
      <c r="L9" s="3">
        <v>65172576704</v>
      </c>
    </row>
    <row r="10" spans="1:12" ht="21" customHeight="1">
      <c r="A10" s="34" t="s">
        <v>78</v>
      </c>
      <c r="B10" s="34"/>
      <c r="C10" s="34"/>
      <c r="D10" s="34"/>
      <c r="F10" s="3"/>
      <c r="G10" s="3"/>
      <c r="H10" s="3"/>
      <c r="I10" s="3"/>
      <c r="J10" s="3"/>
      <c r="K10" s="3"/>
      <c r="L10" s="3"/>
    </row>
    <row r="11" spans="1:12" ht="21" customHeight="1">
      <c r="A11" s="34"/>
      <c r="B11" s="34" t="s">
        <v>79</v>
      </c>
      <c r="C11" s="34"/>
      <c r="D11" s="34"/>
      <c r="F11" s="89">
        <v>227347957</v>
      </c>
      <c r="H11" s="89">
        <v>2277620534</v>
      </c>
      <c r="J11" s="89">
        <v>203017370</v>
      </c>
      <c r="L11" s="89">
        <v>635718931</v>
      </c>
    </row>
    <row r="12" spans="1:12" ht="8.1" customHeight="1">
      <c r="A12" s="34"/>
      <c r="B12" s="34"/>
      <c r="C12" s="34"/>
      <c r="D12" s="34"/>
      <c r="F12" s="29"/>
      <c r="H12" s="29"/>
      <c r="J12" s="29"/>
    </row>
    <row r="13" spans="1:12" ht="21" customHeight="1">
      <c r="A13" s="20" t="s">
        <v>80</v>
      </c>
      <c r="B13" s="34"/>
      <c r="C13" s="34"/>
      <c r="D13" s="34"/>
      <c r="F13" s="29">
        <f>SUM(F9:F11)</f>
        <v>64297231012</v>
      </c>
      <c r="H13" s="29">
        <f>SUM(H9:H11)</f>
        <v>70625235803</v>
      </c>
      <c r="J13" s="29">
        <f>SUM(J9:J11)</f>
        <v>57766421029</v>
      </c>
      <c r="L13" s="29">
        <f>SUM(L9:L11)</f>
        <v>65808295635</v>
      </c>
    </row>
    <row r="14" spans="1:12" ht="21" customHeight="1">
      <c r="A14" s="34" t="s">
        <v>81</v>
      </c>
      <c r="B14" s="34"/>
      <c r="C14" s="34"/>
      <c r="D14" s="34"/>
      <c r="F14" s="89">
        <v>-62754872846</v>
      </c>
      <c r="H14" s="89">
        <v>-65914055216</v>
      </c>
      <c r="J14" s="89">
        <v>-56751411245</v>
      </c>
      <c r="L14" s="89">
        <v>-61344304357</v>
      </c>
    </row>
    <row r="15" spans="1:12" ht="8.1" customHeight="1">
      <c r="A15" s="38"/>
      <c r="B15" s="34"/>
      <c r="C15" s="34"/>
      <c r="D15" s="34"/>
      <c r="F15" s="39"/>
      <c r="H15" s="39"/>
      <c r="J15" s="39"/>
      <c r="L15" s="39"/>
    </row>
    <row r="16" spans="1:12" ht="21" customHeight="1">
      <c r="A16" s="20" t="s">
        <v>82</v>
      </c>
      <c r="B16" s="34"/>
      <c r="C16" s="34"/>
      <c r="D16" s="34"/>
      <c r="F16" s="29">
        <f>SUM(F13:F14)</f>
        <v>1542358166</v>
      </c>
      <c r="H16" s="29">
        <f>SUM(H13:H14)</f>
        <v>4711180587</v>
      </c>
      <c r="J16" s="29">
        <f>SUM(J13:J14)</f>
        <v>1015009784</v>
      </c>
      <c r="L16" s="29">
        <f>SUM(L13:L14)</f>
        <v>4463991278</v>
      </c>
    </row>
    <row r="17" spans="1:12" ht="21" customHeight="1">
      <c r="A17" s="34" t="s">
        <v>111</v>
      </c>
      <c r="B17" s="34"/>
      <c r="C17" s="34"/>
      <c r="D17" s="34"/>
      <c r="F17" s="29">
        <v>46422299</v>
      </c>
      <c r="H17" s="29">
        <v>47551299</v>
      </c>
      <c r="J17" s="29">
        <v>46422299</v>
      </c>
      <c r="L17" s="29">
        <v>47551299</v>
      </c>
    </row>
    <row r="18" spans="1:12" ht="21" customHeight="1">
      <c r="A18" s="34" t="s">
        <v>84</v>
      </c>
      <c r="B18" s="34"/>
      <c r="C18" s="34"/>
      <c r="D18" s="34"/>
      <c r="F18" s="29">
        <v>72205329</v>
      </c>
      <c r="H18" s="29">
        <v>736133924</v>
      </c>
      <c r="J18" s="29">
        <v>45658931</v>
      </c>
      <c r="L18" s="29">
        <v>717145376</v>
      </c>
    </row>
    <row r="19" spans="1:12" ht="21" customHeight="1">
      <c r="A19" s="34" t="s">
        <v>85</v>
      </c>
      <c r="B19" s="34"/>
      <c r="C19" s="34"/>
      <c r="D19" s="34"/>
      <c r="F19" s="83">
        <v>174819669</v>
      </c>
      <c r="H19" s="83">
        <v>208175442</v>
      </c>
      <c r="J19" s="83">
        <v>202069358</v>
      </c>
      <c r="L19" s="83">
        <v>99418432</v>
      </c>
    </row>
    <row r="20" spans="1:12" ht="8.1" customHeight="1">
      <c r="A20" s="34"/>
      <c r="B20" s="34"/>
      <c r="C20" s="34"/>
      <c r="D20" s="34"/>
      <c r="F20" s="29"/>
      <c r="H20" s="29"/>
      <c r="J20" s="29"/>
      <c r="L20" s="29"/>
    </row>
    <row r="21" spans="1:12" ht="21" customHeight="1">
      <c r="A21" s="20" t="s">
        <v>86</v>
      </c>
      <c r="B21" s="34"/>
      <c r="C21" s="34"/>
      <c r="D21" s="34"/>
      <c r="E21" s="34"/>
      <c r="F21" s="29">
        <f>SUM(F16:F20)</f>
        <v>1835805463</v>
      </c>
      <c r="H21" s="29">
        <f>SUM(H16:H20)</f>
        <v>5703041252</v>
      </c>
      <c r="J21" s="29">
        <f>SUM(J16:J20)</f>
        <v>1309160372</v>
      </c>
      <c r="L21" s="29">
        <f>SUM(L16:L20)</f>
        <v>5328106385</v>
      </c>
    </row>
    <row r="22" spans="1:12" ht="21" customHeight="1">
      <c r="A22" s="34" t="s">
        <v>87</v>
      </c>
      <c r="B22" s="34"/>
      <c r="C22" s="20"/>
      <c r="D22" s="34"/>
      <c r="F22" s="39">
        <v>-861990751</v>
      </c>
      <c r="H22" s="39">
        <v>-665918098</v>
      </c>
      <c r="J22" s="39">
        <v>-301989917</v>
      </c>
      <c r="L22" s="39">
        <v>-259614153</v>
      </c>
    </row>
    <row r="23" spans="1:12" ht="21" customHeight="1">
      <c r="A23" s="34" t="s">
        <v>88</v>
      </c>
      <c r="B23" s="34"/>
      <c r="C23" s="20"/>
      <c r="D23" s="34"/>
      <c r="F23" s="39">
        <v>-1584418</v>
      </c>
      <c r="H23" s="39">
        <v>-629653</v>
      </c>
      <c r="J23" s="39">
        <v>0</v>
      </c>
      <c r="L23" s="39">
        <v>0</v>
      </c>
    </row>
    <row r="24" spans="1:12" ht="21" customHeight="1">
      <c r="A24" s="34" t="s">
        <v>89</v>
      </c>
      <c r="B24" s="34"/>
      <c r="C24" s="20"/>
      <c r="D24" s="34"/>
      <c r="F24" s="90">
        <v>-72013875</v>
      </c>
      <c r="H24" s="90">
        <v>-117549324</v>
      </c>
      <c r="J24" s="90">
        <v>-53549666</v>
      </c>
      <c r="L24" s="90">
        <v>-106422980</v>
      </c>
    </row>
    <row r="25" spans="1:12" ht="8.1" customHeight="1">
      <c r="A25" s="38"/>
      <c r="B25" s="34"/>
      <c r="C25" s="34"/>
      <c r="D25" s="34"/>
      <c r="F25" s="39"/>
      <c r="H25" s="39"/>
      <c r="J25" s="39"/>
      <c r="L25" s="39"/>
    </row>
    <row r="26" spans="1:12" ht="21" customHeight="1">
      <c r="A26" s="20" t="s">
        <v>90</v>
      </c>
      <c r="B26" s="34"/>
      <c r="C26" s="34"/>
      <c r="D26" s="20"/>
      <c r="F26" s="29">
        <f>SUM(F21:F24)</f>
        <v>900216419</v>
      </c>
      <c r="H26" s="29">
        <f>SUM(H21:H24)</f>
        <v>4918944177</v>
      </c>
      <c r="J26" s="29">
        <f>SUM(J21:J24)</f>
        <v>953620789</v>
      </c>
      <c r="L26" s="29">
        <f>SUM(L21:L24)</f>
        <v>4962069252</v>
      </c>
    </row>
    <row r="27" spans="1:12" ht="21" customHeight="1">
      <c r="A27" s="34" t="s">
        <v>91</v>
      </c>
      <c r="B27" s="20"/>
      <c r="C27" s="34"/>
      <c r="D27" s="34"/>
      <c r="F27" s="91">
        <v>-186694625</v>
      </c>
      <c r="H27" s="91">
        <v>-975694101</v>
      </c>
      <c r="J27" s="91">
        <v>-180428199</v>
      </c>
      <c r="L27" s="91">
        <v>-981902198</v>
      </c>
    </row>
    <row r="28" spans="1:12" ht="8.1" customHeight="1">
      <c r="A28" s="38"/>
      <c r="B28" s="34"/>
      <c r="C28" s="34"/>
      <c r="D28" s="34"/>
      <c r="F28" s="39"/>
      <c r="H28" s="39"/>
      <c r="J28" s="39"/>
      <c r="L28" s="39"/>
    </row>
    <row r="29" spans="1:12" ht="21" customHeight="1">
      <c r="A29" s="36" t="s">
        <v>92</v>
      </c>
      <c r="B29" s="34"/>
      <c r="C29" s="34"/>
      <c r="D29" s="34"/>
      <c r="F29" s="29">
        <f>SUM(F26:F27)</f>
        <v>713521794</v>
      </c>
      <c r="H29" s="29">
        <f>SUM(H26:H27)</f>
        <v>3943250076</v>
      </c>
      <c r="J29" s="29">
        <f>SUM(J26:J27)</f>
        <v>773192590</v>
      </c>
      <c r="L29" s="29">
        <f>SUM(L26:L27)</f>
        <v>3980167054</v>
      </c>
    </row>
    <row r="30" spans="1:12" ht="8.1" customHeight="1">
      <c r="A30" s="20"/>
      <c r="B30" s="34"/>
      <c r="C30" s="34"/>
      <c r="D30" s="34"/>
      <c r="F30" s="39"/>
      <c r="H30" s="39"/>
      <c r="J30" s="39"/>
      <c r="L30" s="39"/>
    </row>
    <row r="31" spans="1:12" ht="21" customHeight="1">
      <c r="A31" s="20" t="s">
        <v>93</v>
      </c>
      <c r="B31" s="34"/>
      <c r="C31" s="34"/>
      <c r="D31" s="34"/>
      <c r="E31" s="34"/>
      <c r="F31" s="27"/>
      <c r="G31" s="27"/>
      <c r="H31" s="27"/>
      <c r="I31" s="27"/>
      <c r="J31" s="27"/>
      <c r="K31" s="27"/>
      <c r="L31" s="27"/>
    </row>
    <row r="32" spans="1:12" ht="21" customHeight="1">
      <c r="A32" s="40" t="s">
        <v>94</v>
      </c>
      <c r="B32" s="34"/>
      <c r="C32" s="34"/>
      <c r="D32" s="34"/>
      <c r="E32" s="34"/>
      <c r="F32" s="27"/>
      <c r="G32" s="27"/>
      <c r="H32" s="27"/>
      <c r="I32" s="27"/>
      <c r="J32" s="27"/>
      <c r="K32" s="27"/>
      <c r="L32" s="27"/>
    </row>
    <row r="33" spans="1:12" ht="21" customHeight="1">
      <c r="A33" s="34"/>
      <c r="B33" s="40" t="s">
        <v>95</v>
      </c>
      <c r="C33" s="34"/>
      <c r="D33" s="34"/>
      <c r="E33" s="34"/>
      <c r="F33" s="27"/>
      <c r="G33" s="27"/>
      <c r="H33" s="27"/>
      <c r="I33" s="27"/>
      <c r="J33" s="27"/>
      <c r="K33" s="27"/>
      <c r="L33" s="27"/>
    </row>
    <row r="34" spans="1:12" ht="21" customHeight="1">
      <c r="A34" s="20"/>
      <c r="B34" s="34" t="s">
        <v>96</v>
      </c>
      <c r="C34" s="34"/>
      <c r="D34" s="34"/>
      <c r="E34" s="34"/>
      <c r="F34" s="27"/>
      <c r="G34" s="27"/>
      <c r="H34" s="27"/>
      <c r="I34" s="27"/>
      <c r="J34" s="27"/>
      <c r="K34" s="27"/>
      <c r="L34" s="27"/>
    </row>
    <row r="35" spans="1:12" ht="21" customHeight="1">
      <c r="A35" s="20"/>
      <c r="B35" s="34"/>
      <c r="C35" s="34" t="s">
        <v>97</v>
      </c>
      <c r="D35" s="34"/>
      <c r="E35" s="34"/>
      <c r="F35" s="81">
        <v>0</v>
      </c>
      <c r="G35" s="27"/>
      <c r="H35" s="81">
        <v>0</v>
      </c>
      <c r="I35" s="27"/>
      <c r="J35" s="81">
        <v>0</v>
      </c>
      <c r="K35" s="27"/>
      <c r="L35" s="81">
        <v>0</v>
      </c>
    </row>
    <row r="36" spans="1:12" ht="8.1" customHeight="1">
      <c r="A36" s="20"/>
      <c r="B36" s="34"/>
      <c r="C36" s="34"/>
      <c r="D36" s="34"/>
      <c r="E36" s="34"/>
      <c r="F36" s="27"/>
      <c r="G36" s="27"/>
      <c r="H36" s="27"/>
      <c r="I36" s="27"/>
      <c r="J36" s="27"/>
      <c r="K36" s="27"/>
      <c r="L36" s="27"/>
    </row>
    <row r="37" spans="1:12" ht="21" customHeight="1">
      <c r="A37" s="40" t="s">
        <v>98</v>
      </c>
      <c r="B37" s="34"/>
      <c r="C37" s="34"/>
      <c r="D37" s="34"/>
      <c r="E37" s="34"/>
      <c r="F37" s="27"/>
      <c r="G37" s="27"/>
      <c r="H37" s="27"/>
      <c r="I37" s="27"/>
      <c r="J37" s="27"/>
      <c r="K37" s="27"/>
      <c r="L37" s="27"/>
    </row>
    <row r="38" spans="1:12" ht="21" customHeight="1">
      <c r="A38" s="34"/>
      <c r="B38" s="40" t="s">
        <v>95</v>
      </c>
      <c r="C38" s="34"/>
      <c r="D38" s="34"/>
      <c r="E38" s="34"/>
      <c r="F38" s="27"/>
      <c r="G38" s="27"/>
      <c r="H38" s="27"/>
      <c r="I38" s="27"/>
      <c r="J38" s="27"/>
      <c r="K38" s="27"/>
      <c r="L38" s="27"/>
    </row>
    <row r="39" spans="1:12" ht="21" customHeight="1">
      <c r="A39" s="20"/>
      <c r="B39" s="34" t="s">
        <v>99</v>
      </c>
      <c r="C39" s="34"/>
      <c r="D39" s="34"/>
      <c r="E39" s="34"/>
      <c r="F39" s="29"/>
      <c r="H39" s="29"/>
      <c r="J39" s="29"/>
      <c r="L39" s="29"/>
    </row>
    <row r="40" spans="1:12" ht="21" customHeight="1">
      <c r="A40" s="20"/>
      <c r="B40" s="34"/>
      <c r="C40" s="34" t="s">
        <v>100</v>
      </c>
      <c r="D40" s="34"/>
      <c r="E40" s="34"/>
      <c r="F40" s="29"/>
      <c r="H40" s="29"/>
      <c r="J40" s="29"/>
      <c r="L40" s="29"/>
    </row>
    <row r="41" spans="1:12" ht="21" customHeight="1">
      <c r="A41" s="20"/>
      <c r="B41" s="34"/>
      <c r="C41" s="34" t="s">
        <v>101</v>
      </c>
      <c r="D41" s="34"/>
      <c r="E41" s="34"/>
      <c r="F41" s="29">
        <v>-51200000</v>
      </c>
      <c r="H41" s="29">
        <v>-5120000</v>
      </c>
      <c r="J41" s="29">
        <v>0</v>
      </c>
      <c r="L41" s="29">
        <v>0</v>
      </c>
    </row>
    <row r="42" spans="1:12" ht="21" customHeight="1">
      <c r="A42" s="20"/>
      <c r="B42" s="34" t="s">
        <v>96</v>
      </c>
      <c r="C42" s="34"/>
      <c r="D42" s="34"/>
      <c r="E42" s="34"/>
      <c r="F42" s="29"/>
      <c r="H42" s="29"/>
      <c r="J42" s="29"/>
      <c r="L42" s="29"/>
    </row>
    <row r="43" spans="1:12" ht="21" customHeight="1">
      <c r="A43" s="20"/>
      <c r="B43" s="34"/>
      <c r="C43" s="34" t="s">
        <v>97</v>
      </c>
      <c r="D43" s="34"/>
      <c r="E43" s="34"/>
      <c r="F43" s="83">
        <v>-57863827</v>
      </c>
      <c r="H43" s="83">
        <v>2338674201</v>
      </c>
      <c r="J43" s="83">
        <v>-63740228</v>
      </c>
      <c r="L43" s="83">
        <v>2384559527</v>
      </c>
    </row>
    <row r="44" spans="1:12" ht="21" customHeight="1">
      <c r="A44" s="34"/>
      <c r="B44" s="34"/>
      <c r="C44" s="34"/>
      <c r="D44" s="34"/>
      <c r="E44" s="34"/>
      <c r="F44" s="27"/>
      <c r="G44" s="27"/>
      <c r="H44" s="27"/>
      <c r="I44" s="27"/>
      <c r="J44" s="27"/>
      <c r="K44" s="27"/>
      <c r="L44" s="27"/>
    </row>
    <row r="45" spans="1:12" ht="21" customHeight="1">
      <c r="A45" s="34"/>
      <c r="B45" s="34"/>
      <c r="C45" s="34"/>
      <c r="D45" s="34"/>
      <c r="E45" s="34"/>
      <c r="F45" s="27"/>
      <c r="G45" s="27"/>
      <c r="H45" s="27"/>
      <c r="I45" s="27"/>
      <c r="J45" s="27"/>
      <c r="K45" s="27"/>
      <c r="L45" s="27"/>
    </row>
    <row r="46" spans="1:12" ht="21" customHeight="1">
      <c r="A46" s="34"/>
      <c r="B46" s="34"/>
      <c r="C46" s="34"/>
      <c r="D46" s="34"/>
      <c r="E46" s="34"/>
      <c r="F46" s="27"/>
      <c r="G46" s="27"/>
      <c r="H46" s="27"/>
      <c r="I46" s="27"/>
      <c r="J46" s="27"/>
      <c r="K46" s="27"/>
      <c r="L46" s="27"/>
    </row>
    <row r="47" spans="1:12" ht="11.25" customHeight="1">
      <c r="A47" s="34"/>
      <c r="B47" s="34"/>
      <c r="C47" s="34"/>
      <c r="D47" s="34"/>
      <c r="E47" s="34"/>
      <c r="F47" s="27"/>
      <c r="G47" s="27"/>
      <c r="H47" s="27"/>
      <c r="I47" s="27"/>
      <c r="J47" s="27"/>
      <c r="K47" s="27"/>
      <c r="L47" s="27"/>
    </row>
    <row r="48" spans="1:12" s="16" customFormat="1" ht="21.75" customHeight="1">
      <c r="A48" s="92" t="s">
        <v>36</v>
      </c>
      <c r="B48" s="93"/>
      <c r="C48" s="94"/>
      <c r="D48" s="94"/>
      <c r="E48" s="94"/>
      <c r="F48" s="94"/>
      <c r="G48" s="92"/>
      <c r="H48" s="94"/>
      <c r="I48" s="92"/>
      <c r="J48" s="92"/>
      <c r="K48" s="92"/>
      <c r="L48" s="92"/>
    </row>
    <row r="49" spans="1:12" ht="21.75" customHeight="1">
      <c r="A49" s="15" t="s">
        <v>0</v>
      </c>
      <c r="B49" s="36"/>
      <c r="C49" s="28"/>
      <c r="D49" s="28"/>
      <c r="E49" s="24"/>
      <c r="G49" s="24"/>
      <c r="I49" s="24"/>
      <c r="K49" s="24"/>
    </row>
    <row r="50" spans="1:12" ht="21.75" customHeight="1">
      <c r="A50" s="15" t="s">
        <v>75</v>
      </c>
      <c r="B50" s="36"/>
      <c r="C50" s="28"/>
      <c r="D50" s="28"/>
      <c r="E50" s="24"/>
      <c r="G50" s="24"/>
      <c r="I50" s="24"/>
      <c r="K50" s="24"/>
    </row>
    <row r="51" spans="1:12" ht="21.75" customHeight="1">
      <c r="A51" s="78" t="s">
        <v>76</v>
      </c>
      <c r="B51" s="121"/>
      <c r="C51" s="122"/>
      <c r="D51" s="122"/>
      <c r="E51" s="123"/>
      <c r="F51" s="117"/>
      <c r="G51" s="123"/>
      <c r="H51" s="117"/>
      <c r="I51" s="123"/>
      <c r="J51" s="117"/>
      <c r="K51" s="123"/>
      <c r="L51" s="117"/>
    </row>
    <row r="52" spans="1:12" ht="21" customHeight="1">
      <c r="A52" s="36"/>
      <c r="B52" s="36"/>
      <c r="C52" s="28"/>
      <c r="D52" s="28"/>
      <c r="E52" s="24"/>
      <c r="G52" s="24"/>
      <c r="I52" s="24"/>
      <c r="K52" s="24"/>
    </row>
    <row r="53" spans="1:12" s="28" customFormat="1" ht="21" customHeight="1">
      <c r="A53" s="37"/>
      <c r="B53" s="37"/>
      <c r="E53" s="24"/>
      <c r="F53" s="126" t="s">
        <v>3</v>
      </c>
      <c r="G53" s="126"/>
      <c r="H53" s="126"/>
      <c r="I53" s="22"/>
      <c r="J53" s="126" t="s">
        <v>4</v>
      </c>
      <c r="K53" s="126"/>
      <c r="L53" s="126"/>
    </row>
    <row r="54" spans="1:12" s="28" customFormat="1" ht="21" customHeight="1">
      <c r="A54" s="37"/>
      <c r="B54" s="37"/>
      <c r="E54" s="24"/>
      <c r="F54" s="26" t="s">
        <v>7</v>
      </c>
      <c r="G54" s="22"/>
      <c r="H54" s="26" t="s">
        <v>8</v>
      </c>
      <c r="I54" s="22"/>
      <c r="J54" s="26" t="s">
        <v>7</v>
      </c>
      <c r="K54" s="22"/>
      <c r="L54" s="26" t="s">
        <v>8</v>
      </c>
    </row>
    <row r="55" spans="1:12" ht="21" customHeight="1">
      <c r="A55" s="34"/>
      <c r="B55" s="34"/>
      <c r="C55" s="34"/>
      <c r="D55" s="34"/>
      <c r="F55" s="88" t="s">
        <v>11</v>
      </c>
      <c r="H55" s="88" t="s">
        <v>11</v>
      </c>
      <c r="J55" s="88" t="s">
        <v>11</v>
      </c>
      <c r="K55" s="15"/>
      <c r="L55" s="88" t="s">
        <v>11</v>
      </c>
    </row>
    <row r="56" spans="1:12" ht="8.1" customHeight="1">
      <c r="A56" s="38"/>
      <c r="B56" s="34"/>
      <c r="C56" s="34"/>
      <c r="D56" s="34"/>
      <c r="F56" s="48"/>
      <c r="H56" s="48"/>
      <c r="J56" s="48"/>
      <c r="L56" s="48"/>
    </row>
    <row r="57" spans="1:12" ht="21" customHeight="1">
      <c r="A57" s="20" t="s">
        <v>102</v>
      </c>
      <c r="B57" s="34"/>
      <c r="C57" s="34"/>
      <c r="D57" s="34"/>
      <c r="F57" s="39"/>
      <c r="H57" s="39"/>
      <c r="J57" s="39"/>
      <c r="L57" s="39"/>
    </row>
    <row r="58" spans="1:12" ht="8.25" customHeight="1">
      <c r="A58" s="20"/>
      <c r="B58" s="34"/>
      <c r="C58" s="34"/>
      <c r="D58" s="34"/>
      <c r="E58" s="34"/>
      <c r="F58" s="29"/>
      <c r="H58" s="29"/>
      <c r="J58" s="29"/>
      <c r="L58" s="29"/>
    </row>
    <row r="59" spans="1:12" ht="21" customHeight="1">
      <c r="A59" s="34" t="s">
        <v>112</v>
      </c>
      <c r="B59" s="34"/>
      <c r="C59" s="34"/>
      <c r="D59" s="34"/>
      <c r="E59" s="34"/>
      <c r="F59" s="29"/>
      <c r="H59" s="29"/>
      <c r="J59" s="29"/>
      <c r="L59" s="29"/>
    </row>
    <row r="60" spans="1:12" ht="21" customHeight="1">
      <c r="A60" s="34"/>
      <c r="B60" s="34" t="s">
        <v>104</v>
      </c>
      <c r="C60" s="34"/>
      <c r="D60" s="34"/>
      <c r="E60" s="34"/>
      <c r="F60" s="95">
        <f>SUM(F43,F41)</f>
        <v>-109063827</v>
      </c>
      <c r="G60" s="9"/>
      <c r="H60" s="95">
        <f>SUM(H43,H41)</f>
        <v>2333554201</v>
      </c>
      <c r="I60" s="9"/>
      <c r="J60" s="95">
        <f>SUM(J43,J41)</f>
        <v>-63740228</v>
      </c>
      <c r="K60" s="9"/>
      <c r="L60" s="95">
        <f>SUM(L43,L41)</f>
        <v>2384559527</v>
      </c>
    </row>
    <row r="61" spans="1:12" ht="8.1" customHeight="1">
      <c r="A61" s="34"/>
      <c r="B61" s="34"/>
      <c r="C61" s="34"/>
      <c r="D61" s="34"/>
      <c r="E61" s="34"/>
      <c r="F61" s="9"/>
      <c r="H61" s="9"/>
      <c r="J61" s="9"/>
      <c r="L61" s="9"/>
    </row>
    <row r="62" spans="1:12" ht="21" customHeight="1" thickBot="1">
      <c r="A62" s="20" t="s">
        <v>105</v>
      </c>
      <c r="B62" s="20"/>
      <c r="C62" s="34"/>
      <c r="D62" s="34"/>
      <c r="E62" s="34"/>
      <c r="F62" s="42">
        <f>SUM(F29,F60)</f>
        <v>604457967</v>
      </c>
      <c r="G62" s="39"/>
      <c r="H62" s="42">
        <f>SUM(H29,H60)</f>
        <v>6276804277</v>
      </c>
      <c r="I62" s="39"/>
      <c r="J62" s="42">
        <f>SUM(J29,J60)</f>
        <v>709452362</v>
      </c>
      <c r="K62" s="39"/>
      <c r="L62" s="42">
        <f>SUM(L29,L60)</f>
        <v>6364726581</v>
      </c>
    </row>
    <row r="63" spans="1:12" ht="21" customHeight="1" thickTop="1">
      <c r="A63" s="20"/>
      <c r="B63" s="20"/>
      <c r="C63" s="34"/>
      <c r="D63" s="34"/>
      <c r="E63" s="34"/>
      <c r="F63" s="39"/>
      <c r="H63" s="39"/>
      <c r="J63" s="39"/>
      <c r="K63" s="39"/>
      <c r="L63" s="39"/>
    </row>
    <row r="64" spans="1:12" ht="21" customHeight="1">
      <c r="A64" s="20" t="s">
        <v>106</v>
      </c>
      <c r="B64" s="20"/>
      <c r="C64" s="34"/>
      <c r="D64" s="34"/>
      <c r="E64" s="34"/>
      <c r="F64" s="39"/>
      <c r="H64" s="39"/>
      <c r="J64" s="39"/>
      <c r="K64" s="39"/>
      <c r="L64" s="39"/>
    </row>
    <row r="65" spans="1:12" ht="21" customHeight="1">
      <c r="A65" s="34"/>
      <c r="B65" s="34" t="s">
        <v>107</v>
      </c>
      <c r="C65" s="34"/>
      <c r="D65" s="34"/>
      <c r="E65" s="34"/>
      <c r="F65" s="39">
        <f>F29</f>
        <v>713521794</v>
      </c>
      <c r="H65" s="39">
        <v>3943250076</v>
      </c>
      <c r="J65" s="39">
        <f>J29</f>
        <v>773192590</v>
      </c>
      <c r="K65" s="39"/>
      <c r="L65" s="39">
        <v>3980167054</v>
      </c>
    </row>
    <row r="66" spans="1:12" ht="21" customHeight="1">
      <c r="A66" s="34"/>
      <c r="B66" s="34" t="s">
        <v>72</v>
      </c>
      <c r="C66" s="16"/>
      <c r="D66" s="16"/>
      <c r="E66" s="16"/>
      <c r="F66" s="90">
        <v>0</v>
      </c>
      <c r="H66" s="90" t="s">
        <v>29</v>
      </c>
      <c r="J66" s="90">
        <v>0</v>
      </c>
      <c r="K66" s="39"/>
      <c r="L66" s="90" t="s">
        <v>29</v>
      </c>
    </row>
    <row r="67" spans="1:12" ht="8.1" customHeight="1">
      <c r="A67" s="20"/>
      <c r="B67" s="20"/>
      <c r="C67" s="34"/>
      <c r="D67" s="34"/>
      <c r="E67" s="34"/>
      <c r="F67" s="39"/>
      <c r="H67" s="39"/>
      <c r="J67" s="39"/>
      <c r="K67" s="39"/>
      <c r="L67" s="39"/>
    </row>
    <row r="68" spans="1:12" ht="21" customHeight="1" thickBot="1">
      <c r="A68" s="20"/>
      <c r="B68" s="20"/>
      <c r="C68" s="34"/>
      <c r="D68" s="34"/>
      <c r="E68" s="34"/>
      <c r="F68" s="43">
        <f>SUM(F65:F66)</f>
        <v>713521794</v>
      </c>
      <c r="H68" s="43">
        <f>SUM(H65:H66)</f>
        <v>3943250076</v>
      </c>
      <c r="J68" s="43">
        <f>SUM(J65:J66)</f>
        <v>773192590</v>
      </c>
      <c r="K68" s="39"/>
      <c r="L68" s="43">
        <f>SUM(L65:L66)</f>
        <v>3980167054</v>
      </c>
    </row>
    <row r="69" spans="1:12" ht="21" customHeight="1" thickTop="1">
      <c r="A69" s="20"/>
      <c r="B69" s="20"/>
      <c r="C69" s="34"/>
      <c r="D69" s="34"/>
      <c r="E69" s="34"/>
      <c r="F69" s="39"/>
      <c r="H69" s="39"/>
      <c r="J69" s="39"/>
      <c r="K69" s="39"/>
      <c r="L69" s="39"/>
    </row>
    <row r="70" spans="1:12" ht="21" customHeight="1">
      <c r="A70" s="20" t="s">
        <v>108</v>
      </c>
      <c r="B70" s="20"/>
      <c r="C70" s="34"/>
      <c r="D70" s="34"/>
      <c r="E70" s="34"/>
      <c r="F70" s="39"/>
      <c r="H70" s="39"/>
      <c r="J70" s="39"/>
      <c r="K70" s="39"/>
      <c r="L70" s="39"/>
    </row>
    <row r="71" spans="1:12" ht="21" customHeight="1">
      <c r="A71" s="34"/>
      <c r="B71" s="34" t="s">
        <v>107</v>
      </c>
      <c r="C71" s="34"/>
      <c r="D71" s="34"/>
      <c r="E71" s="34"/>
      <c r="F71" s="39">
        <f>F62</f>
        <v>604457967</v>
      </c>
      <c r="H71" s="39">
        <v>6276804277</v>
      </c>
      <c r="J71" s="39">
        <f>J62</f>
        <v>709452362</v>
      </c>
      <c r="K71" s="39"/>
      <c r="L71" s="39">
        <v>6364726581</v>
      </c>
    </row>
    <row r="72" spans="1:12" ht="21" customHeight="1">
      <c r="A72" s="34"/>
      <c r="B72" s="34" t="s">
        <v>72</v>
      </c>
      <c r="C72" s="16"/>
      <c r="D72" s="16"/>
      <c r="E72" s="34"/>
      <c r="F72" s="90">
        <v>0</v>
      </c>
      <c r="H72" s="90" t="s">
        <v>29</v>
      </c>
      <c r="J72" s="90">
        <v>0</v>
      </c>
      <c r="K72" s="39"/>
      <c r="L72" s="90" t="s">
        <v>29</v>
      </c>
    </row>
    <row r="73" spans="1:12" ht="8.1" customHeight="1">
      <c r="A73" s="20"/>
      <c r="B73" s="20"/>
      <c r="C73" s="34"/>
      <c r="D73" s="34"/>
      <c r="E73" s="34"/>
      <c r="F73" s="29"/>
      <c r="H73" s="29"/>
      <c r="J73" s="29"/>
      <c r="L73" s="29"/>
    </row>
    <row r="74" spans="1:12" ht="21" customHeight="1" thickBot="1">
      <c r="A74" s="20"/>
      <c r="B74" s="20"/>
      <c r="C74" s="34"/>
      <c r="D74" s="34"/>
      <c r="E74" s="34"/>
      <c r="F74" s="43">
        <f>SUM(F71:F72)</f>
        <v>604457967</v>
      </c>
      <c r="G74" s="39"/>
      <c r="H74" s="43">
        <f>SUM(H71:H72)</f>
        <v>6276804277</v>
      </c>
      <c r="I74" s="39"/>
      <c r="J74" s="43">
        <f>SUM(J71:J72)</f>
        <v>709452362</v>
      </c>
      <c r="K74" s="39"/>
      <c r="L74" s="43">
        <f>SUM(L71:L72)</f>
        <v>6364726581</v>
      </c>
    </row>
    <row r="75" spans="1:12" ht="21" customHeight="1" thickTop="1">
      <c r="A75" s="20"/>
      <c r="B75" s="45"/>
      <c r="C75" s="34"/>
      <c r="D75" s="34"/>
      <c r="F75" s="29"/>
      <c r="H75" s="29"/>
      <c r="J75" s="29"/>
      <c r="L75" s="29"/>
    </row>
    <row r="76" spans="1:12" ht="21" customHeight="1">
      <c r="A76" s="36" t="s">
        <v>109</v>
      </c>
      <c r="B76" s="34"/>
      <c r="C76" s="34"/>
      <c r="D76" s="34"/>
      <c r="F76" s="29"/>
      <c r="H76" s="29"/>
      <c r="J76" s="29"/>
      <c r="L76" s="29"/>
    </row>
    <row r="77" spans="1:12" ht="8.1" customHeight="1">
      <c r="A77" s="38"/>
      <c r="B77" s="34"/>
      <c r="C77" s="34"/>
      <c r="D77" s="34"/>
      <c r="F77" s="29"/>
      <c r="H77" s="29"/>
      <c r="J77" s="29"/>
      <c r="L77" s="29"/>
    </row>
    <row r="78" spans="1:12" ht="21" customHeight="1">
      <c r="A78" s="33" t="s">
        <v>110</v>
      </c>
      <c r="B78" s="34"/>
      <c r="C78" s="34"/>
      <c r="D78" s="34"/>
      <c r="E78" s="46"/>
      <c r="F78" s="47">
        <f>F29/4335902125</f>
        <v>0.16456132390211645</v>
      </c>
      <c r="G78" s="39"/>
      <c r="H78" s="47">
        <f>H29/4335902125</f>
        <v>0.90944167149529465</v>
      </c>
      <c r="I78" s="39"/>
      <c r="J78" s="47">
        <f>J29/4335902125</f>
        <v>0.17832334949211981</v>
      </c>
      <c r="K78" s="39"/>
      <c r="L78" s="47">
        <f>L29/4335902125</f>
        <v>0.91795592687646288</v>
      </c>
    </row>
    <row r="79" spans="1:12" ht="21" customHeight="1">
      <c r="A79" s="33"/>
      <c r="B79" s="34"/>
      <c r="C79" s="34"/>
      <c r="D79" s="34"/>
      <c r="E79" s="46"/>
      <c r="F79" s="39"/>
      <c r="G79" s="39"/>
      <c r="H79" s="39"/>
      <c r="I79" s="39"/>
      <c r="J79" s="39"/>
      <c r="K79" s="39"/>
      <c r="L79" s="39"/>
    </row>
    <row r="80" spans="1:12" ht="21" customHeight="1">
      <c r="A80" s="33"/>
      <c r="B80" s="34"/>
      <c r="C80" s="34"/>
      <c r="D80" s="34"/>
      <c r="E80" s="46"/>
      <c r="F80" s="39"/>
      <c r="G80" s="39"/>
      <c r="H80" s="39"/>
      <c r="I80" s="39"/>
      <c r="J80" s="39"/>
      <c r="K80" s="39"/>
      <c r="L80" s="39"/>
    </row>
    <row r="81" spans="1:12" ht="21" customHeight="1">
      <c r="A81" s="33"/>
      <c r="B81" s="34"/>
      <c r="C81" s="34"/>
      <c r="D81" s="34"/>
      <c r="E81" s="46"/>
      <c r="F81" s="39"/>
      <c r="G81" s="39"/>
      <c r="H81" s="39"/>
      <c r="I81" s="39"/>
      <c r="J81" s="39"/>
      <c r="K81" s="39"/>
      <c r="L81" s="39"/>
    </row>
    <row r="82" spans="1:12" ht="21" customHeight="1">
      <c r="A82" s="33"/>
      <c r="B82" s="34"/>
      <c r="C82" s="34"/>
      <c r="D82" s="34"/>
      <c r="E82" s="46"/>
      <c r="F82" s="39"/>
      <c r="G82" s="39"/>
      <c r="H82" s="39"/>
      <c r="I82" s="39"/>
      <c r="J82" s="39"/>
      <c r="K82" s="39"/>
      <c r="L82" s="39"/>
    </row>
    <row r="83" spans="1:12" ht="21" customHeight="1">
      <c r="A83" s="33"/>
      <c r="B83" s="34"/>
      <c r="C83" s="34"/>
      <c r="D83" s="34"/>
      <c r="E83" s="46"/>
      <c r="F83" s="39"/>
      <c r="G83" s="39"/>
      <c r="H83" s="39"/>
      <c r="I83" s="39"/>
      <c r="J83" s="39"/>
      <c r="K83" s="39"/>
      <c r="L83" s="39"/>
    </row>
    <row r="84" spans="1:12" ht="21" customHeight="1">
      <c r="A84" s="33"/>
      <c r="B84" s="34"/>
      <c r="C84" s="34"/>
      <c r="D84" s="34"/>
      <c r="E84" s="46"/>
      <c r="F84" s="39"/>
      <c r="G84" s="39"/>
      <c r="H84" s="39"/>
      <c r="I84" s="39"/>
      <c r="J84" s="39"/>
      <c r="K84" s="39"/>
      <c r="L84" s="39"/>
    </row>
    <row r="85" spans="1:12" ht="21" customHeight="1">
      <c r="A85" s="33"/>
      <c r="B85" s="34"/>
      <c r="C85" s="34"/>
      <c r="D85" s="34"/>
      <c r="E85" s="46"/>
      <c r="F85" s="39"/>
      <c r="G85" s="39"/>
      <c r="H85" s="39"/>
      <c r="I85" s="39"/>
      <c r="J85" s="39"/>
      <c r="K85" s="39"/>
      <c r="L85" s="39"/>
    </row>
    <row r="86" spans="1:12" ht="21" customHeight="1">
      <c r="A86" s="33"/>
      <c r="B86" s="34"/>
      <c r="C86" s="34"/>
      <c r="D86" s="34"/>
      <c r="E86" s="46"/>
      <c r="F86" s="39"/>
      <c r="G86" s="39"/>
      <c r="H86" s="39"/>
      <c r="I86" s="39"/>
      <c r="J86" s="39"/>
      <c r="K86" s="39"/>
      <c r="L86" s="39"/>
    </row>
    <row r="87" spans="1:12" ht="21" customHeight="1">
      <c r="A87" s="33"/>
      <c r="B87" s="34"/>
      <c r="C87" s="34"/>
      <c r="D87" s="34"/>
      <c r="E87" s="46"/>
      <c r="F87" s="39"/>
      <c r="G87" s="39"/>
      <c r="H87" s="39"/>
      <c r="I87" s="39"/>
      <c r="J87" s="39"/>
      <c r="K87" s="39"/>
      <c r="L87" s="39"/>
    </row>
    <row r="88" spans="1:12" ht="21" customHeight="1">
      <c r="A88" s="33"/>
      <c r="B88" s="34"/>
      <c r="C88" s="34"/>
      <c r="D88" s="34"/>
      <c r="E88" s="46"/>
      <c r="F88" s="39"/>
      <c r="G88" s="39"/>
      <c r="H88" s="39"/>
      <c r="I88" s="39"/>
      <c r="J88" s="39"/>
      <c r="K88" s="39"/>
      <c r="L88" s="39"/>
    </row>
    <row r="89" spans="1:12" ht="21" customHeight="1">
      <c r="A89" s="33"/>
      <c r="B89" s="34"/>
      <c r="C89" s="34"/>
      <c r="D89" s="34"/>
      <c r="E89" s="46"/>
      <c r="F89" s="39"/>
      <c r="G89" s="39"/>
      <c r="H89" s="39"/>
      <c r="I89" s="39"/>
      <c r="J89" s="39"/>
      <c r="K89" s="39"/>
      <c r="L89" s="39"/>
    </row>
    <row r="90" spans="1:12" ht="21" customHeight="1">
      <c r="A90" s="33"/>
      <c r="B90" s="34"/>
      <c r="C90" s="34"/>
      <c r="D90" s="34"/>
      <c r="E90" s="46"/>
      <c r="F90" s="39"/>
      <c r="G90" s="39"/>
      <c r="H90" s="39"/>
      <c r="I90" s="39"/>
      <c r="J90" s="39"/>
      <c r="K90" s="39"/>
      <c r="L90" s="39"/>
    </row>
    <row r="91" spans="1:12" ht="21" customHeight="1">
      <c r="A91" s="33"/>
      <c r="B91" s="34"/>
      <c r="C91" s="34"/>
      <c r="D91" s="34"/>
      <c r="E91" s="46"/>
      <c r="F91" s="39"/>
      <c r="G91" s="39"/>
      <c r="H91" s="39"/>
      <c r="I91" s="39"/>
      <c r="J91" s="39"/>
      <c r="K91" s="39"/>
      <c r="L91" s="39"/>
    </row>
    <row r="92" spans="1:12" ht="23.25" customHeight="1">
      <c r="A92" s="33"/>
      <c r="B92" s="34"/>
      <c r="C92" s="34"/>
      <c r="D92" s="34"/>
      <c r="E92" s="46"/>
      <c r="F92" s="39"/>
      <c r="G92" s="39"/>
      <c r="H92" s="39"/>
      <c r="I92" s="39"/>
      <c r="J92" s="39"/>
      <c r="K92" s="39"/>
      <c r="L92" s="39"/>
    </row>
    <row r="93" spans="1:12" ht="25.5" customHeight="1">
      <c r="A93" s="33"/>
      <c r="B93" s="34"/>
      <c r="C93" s="34"/>
      <c r="D93" s="34"/>
      <c r="E93" s="46"/>
      <c r="F93" s="39"/>
      <c r="G93" s="39"/>
      <c r="H93" s="39"/>
      <c r="I93" s="39"/>
      <c r="J93" s="39"/>
      <c r="K93" s="39"/>
      <c r="L93" s="39"/>
    </row>
    <row r="94" spans="1:12" s="16" customFormat="1" ht="22.35" customHeight="1">
      <c r="A94" s="92" t="s">
        <v>36</v>
      </c>
      <c r="B94" s="93"/>
      <c r="C94" s="94"/>
      <c r="D94" s="94"/>
      <c r="E94" s="94"/>
      <c r="F94" s="94"/>
      <c r="G94" s="92"/>
      <c r="H94" s="94"/>
      <c r="I94" s="92"/>
      <c r="J94" s="92"/>
      <c r="K94" s="92"/>
      <c r="L94" s="92"/>
    </row>
  </sheetData>
  <mergeCells count="4">
    <mergeCell ref="J5:L5"/>
    <mergeCell ref="F5:H5"/>
    <mergeCell ref="F53:H53"/>
    <mergeCell ref="J53:L53"/>
  </mergeCells>
  <pageMargins left="0.8" right="0.5" top="0.5" bottom="0.6" header="0.49" footer="0.4"/>
  <pageSetup paperSize="9" scale="85" firstPageNumber="10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78F56-A8B1-495E-944D-32CB8C709078}">
  <dimension ref="A1:AC43"/>
  <sheetViews>
    <sheetView zoomScaleNormal="100" workbookViewId="0">
      <selection activeCell="G6" sqref="G6:W6"/>
    </sheetView>
  </sheetViews>
  <sheetFormatPr defaultColWidth="9.33203125" defaultRowHeight="21.75" customHeight="1"/>
  <cols>
    <col min="1" max="3" width="1.33203125" style="49" customWidth="1"/>
    <col min="4" max="4" width="33.1640625" style="49" customWidth="1"/>
    <col min="5" max="5" width="8.33203125" style="49" customWidth="1"/>
    <col min="6" max="6" width="0.6640625" style="49" customWidth="1"/>
    <col min="7" max="7" width="13.6640625" style="49" customWidth="1"/>
    <col min="8" max="8" width="0.6640625" style="49" customWidth="1"/>
    <col min="9" max="9" width="13.83203125" style="49" customWidth="1"/>
    <col min="10" max="10" width="0.6640625" style="49" customWidth="1"/>
    <col min="11" max="11" width="16.83203125" style="49" customWidth="1"/>
    <col min="12" max="12" width="0.6640625" style="49" customWidth="1"/>
    <col min="13" max="13" width="13.33203125" style="49" customWidth="1"/>
    <col min="14" max="14" width="0.6640625" style="49" customWidth="1"/>
    <col min="15" max="15" width="14.83203125" style="49" customWidth="1"/>
    <col min="16" max="16" width="0.6640625" style="49" customWidth="1"/>
    <col min="17" max="17" width="31.1640625" style="49" customWidth="1"/>
    <col min="18" max="18" width="0.6640625" style="49" customWidth="1"/>
    <col min="19" max="19" width="24.6640625" style="49" customWidth="1"/>
    <col min="20" max="20" width="0.6640625" style="49" customWidth="1"/>
    <col min="21" max="21" width="18.1640625" style="49" customWidth="1"/>
    <col min="22" max="22" width="0.6640625" style="49" customWidth="1"/>
    <col min="23" max="23" width="14" style="49" customWidth="1"/>
    <col min="24" max="24" width="0.6640625" style="49" customWidth="1"/>
    <col min="25" max="25" width="16" style="49" customWidth="1"/>
    <col min="26" max="26" width="0.6640625" style="49" customWidth="1"/>
    <col min="27" max="27" width="14.6640625" style="49" customWidth="1"/>
    <col min="28" max="28" width="0.6640625" style="49" customWidth="1"/>
    <col min="29" max="29" width="14.1640625" style="49" customWidth="1"/>
    <col min="30" max="16384" width="9.33203125" style="49"/>
  </cols>
  <sheetData>
    <row r="1" spans="1:29" ht="21.75" customHeight="1">
      <c r="A1" s="15" t="s">
        <v>0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</row>
    <row r="2" spans="1:29" ht="21.75" customHeight="1">
      <c r="A2" s="15" t="s">
        <v>113</v>
      </c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ht="21.75" customHeight="1">
      <c r="A3" s="84" t="s">
        <v>76</v>
      </c>
      <c r="B3" s="97"/>
      <c r="C3" s="97"/>
      <c r="D3" s="97"/>
      <c r="E3" s="97"/>
      <c r="F3" s="97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</row>
    <row r="4" spans="1:29" ht="21.75" customHeight="1">
      <c r="A4" s="51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</row>
    <row r="5" spans="1:29" ht="21.75" customHeight="1">
      <c r="A5" s="51"/>
      <c r="G5" s="124" t="s">
        <v>3</v>
      </c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</row>
    <row r="6" spans="1:29" ht="21.75" customHeight="1">
      <c r="A6" s="51"/>
      <c r="G6" s="128" t="s">
        <v>107</v>
      </c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52"/>
      <c r="Y6" s="52"/>
      <c r="Z6" s="52"/>
      <c r="AA6" s="52"/>
      <c r="AB6" s="53"/>
      <c r="AC6" s="53"/>
    </row>
    <row r="7" spans="1:29" ht="21.75" customHeight="1">
      <c r="F7" s="50"/>
      <c r="G7" s="54"/>
      <c r="H7" s="54"/>
      <c r="I7" s="54"/>
      <c r="J7" s="53"/>
      <c r="K7" s="55"/>
      <c r="L7" s="53"/>
      <c r="M7" s="127" t="s">
        <v>67</v>
      </c>
      <c r="N7" s="127"/>
      <c r="O7" s="127"/>
      <c r="P7" s="37"/>
      <c r="Q7" s="129" t="s">
        <v>70</v>
      </c>
      <c r="R7" s="129"/>
      <c r="S7" s="129"/>
      <c r="T7" s="129"/>
      <c r="U7" s="129"/>
      <c r="V7" s="53"/>
      <c r="W7" s="55"/>
      <c r="X7" s="37"/>
      <c r="Y7" s="55" t="s">
        <v>114</v>
      </c>
      <c r="Z7" s="37"/>
      <c r="AA7" s="37"/>
      <c r="AB7" s="53"/>
      <c r="AC7" s="56"/>
    </row>
    <row r="8" spans="1:29" ht="21.75" customHeight="1">
      <c r="F8" s="50"/>
      <c r="G8" s="54"/>
      <c r="H8" s="54"/>
      <c r="I8" s="54"/>
      <c r="J8" s="53"/>
      <c r="K8" s="55" t="s">
        <v>115</v>
      </c>
      <c r="L8" s="53"/>
      <c r="M8" s="37"/>
      <c r="N8" s="37"/>
      <c r="O8" s="37"/>
      <c r="P8" s="37"/>
      <c r="Q8" s="55" t="s">
        <v>116</v>
      </c>
      <c r="R8" s="53"/>
      <c r="S8" s="53"/>
      <c r="T8" s="53"/>
      <c r="U8" s="53"/>
      <c r="V8" s="53"/>
      <c r="W8" s="55"/>
      <c r="X8" s="37"/>
      <c r="Y8" s="55" t="s">
        <v>117</v>
      </c>
      <c r="Z8" s="37"/>
      <c r="AA8" s="37"/>
      <c r="AB8" s="53"/>
      <c r="AC8" s="56"/>
    </row>
    <row r="9" spans="1:29" ht="21.75" customHeight="1">
      <c r="F9" s="50"/>
      <c r="G9" s="51"/>
      <c r="H9" s="51"/>
      <c r="I9" s="51"/>
      <c r="J9" s="55"/>
      <c r="K9" s="55" t="s">
        <v>118</v>
      </c>
      <c r="L9" s="55"/>
      <c r="M9" s="57" t="s">
        <v>119</v>
      </c>
      <c r="N9" s="37"/>
      <c r="O9" s="37"/>
      <c r="P9" s="37"/>
      <c r="Q9" s="55" t="s">
        <v>22</v>
      </c>
      <c r="R9" s="53"/>
      <c r="S9" s="55" t="s">
        <v>120</v>
      </c>
      <c r="T9" s="53"/>
      <c r="U9" s="55" t="s">
        <v>121</v>
      </c>
      <c r="V9" s="53"/>
      <c r="W9" s="55" t="s">
        <v>121</v>
      </c>
      <c r="X9" s="37"/>
      <c r="Y9" s="55" t="s">
        <v>122</v>
      </c>
      <c r="Z9" s="37"/>
      <c r="AA9" s="37"/>
      <c r="AB9" s="55"/>
    </row>
    <row r="10" spans="1:29" ht="21.6" customHeight="1">
      <c r="F10" s="50"/>
      <c r="G10" s="57" t="s">
        <v>123</v>
      </c>
      <c r="H10" s="55"/>
      <c r="I10" s="58" t="s">
        <v>124</v>
      </c>
      <c r="J10" s="55"/>
      <c r="K10" s="55" t="s">
        <v>125</v>
      </c>
      <c r="L10" s="55"/>
      <c r="M10" s="57" t="s">
        <v>126</v>
      </c>
      <c r="N10" s="37"/>
      <c r="O10" s="37"/>
      <c r="P10" s="37"/>
      <c r="Q10" s="55" t="s">
        <v>127</v>
      </c>
      <c r="R10" s="55"/>
      <c r="S10" s="55" t="s">
        <v>128</v>
      </c>
      <c r="T10" s="55"/>
      <c r="U10" s="55" t="s">
        <v>129</v>
      </c>
      <c r="V10" s="55"/>
      <c r="W10" s="57" t="s">
        <v>57</v>
      </c>
      <c r="X10" s="37"/>
      <c r="Y10" s="57" t="s">
        <v>130</v>
      </c>
      <c r="Z10" s="37"/>
      <c r="AA10" s="57" t="s">
        <v>131</v>
      </c>
      <c r="AB10" s="55"/>
      <c r="AC10" s="57" t="s">
        <v>121</v>
      </c>
    </row>
    <row r="11" spans="1:29" ht="21.75" customHeight="1">
      <c r="E11" s="21"/>
      <c r="F11" s="50"/>
      <c r="G11" s="57" t="s">
        <v>132</v>
      </c>
      <c r="H11" s="55"/>
      <c r="I11" s="57" t="s">
        <v>133</v>
      </c>
      <c r="J11" s="55"/>
      <c r="K11" s="55" t="s">
        <v>134</v>
      </c>
      <c r="L11" s="55"/>
      <c r="M11" s="57" t="s">
        <v>135</v>
      </c>
      <c r="N11" s="59"/>
      <c r="O11" s="57" t="s">
        <v>69</v>
      </c>
      <c r="P11" s="59"/>
      <c r="Q11" s="60" t="s">
        <v>136</v>
      </c>
      <c r="R11" s="55"/>
      <c r="S11" s="60" t="s">
        <v>137</v>
      </c>
      <c r="T11" s="55"/>
      <c r="U11" s="60" t="s">
        <v>57</v>
      </c>
      <c r="V11" s="55"/>
      <c r="W11" s="57" t="s">
        <v>138</v>
      </c>
      <c r="X11" s="57"/>
      <c r="Y11" s="57" t="s">
        <v>134</v>
      </c>
      <c r="Z11" s="57"/>
      <c r="AA11" s="57" t="s">
        <v>139</v>
      </c>
      <c r="AB11" s="55"/>
      <c r="AC11" s="57" t="s">
        <v>57</v>
      </c>
    </row>
    <row r="12" spans="1:29" ht="21.75" customHeight="1">
      <c r="F12" s="50"/>
      <c r="G12" s="100" t="s">
        <v>10</v>
      </c>
      <c r="H12" s="55"/>
      <c r="I12" s="100" t="s">
        <v>10</v>
      </c>
      <c r="J12" s="55"/>
      <c r="K12" s="100" t="s">
        <v>10</v>
      </c>
      <c r="L12" s="55"/>
      <c r="M12" s="100" t="s">
        <v>10</v>
      </c>
      <c r="N12" s="59"/>
      <c r="O12" s="100" t="s">
        <v>10</v>
      </c>
      <c r="P12" s="59"/>
      <c r="Q12" s="101" t="s">
        <v>10</v>
      </c>
      <c r="R12" s="55"/>
      <c r="S12" s="101" t="s">
        <v>10</v>
      </c>
      <c r="T12" s="55"/>
      <c r="U12" s="101" t="s">
        <v>10</v>
      </c>
      <c r="V12" s="55"/>
      <c r="W12" s="100" t="s">
        <v>10</v>
      </c>
      <c r="X12" s="57"/>
      <c r="Y12" s="100" t="s">
        <v>10</v>
      </c>
      <c r="Z12" s="57"/>
      <c r="AA12" s="100" t="s">
        <v>10</v>
      </c>
      <c r="AB12" s="55"/>
      <c r="AC12" s="100" t="s">
        <v>10</v>
      </c>
    </row>
    <row r="13" spans="1:29" ht="8.1" customHeight="1">
      <c r="A13" s="20"/>
      <c r="B13" s="59"/>
      <c r="C13" s="59"/>
      <c r="G13" s="30"/>
      <c r="H13" s="61"/>
      <c r="I13" s="30"/>
      <c r="J13" s="61"/>
      <c r="K13" s="61"/>
      <c r="L13" s="61"/>
      <c r="M13" s="30"/>
      <c r="N13" s="61"/>
      <c r="O13" s="30"/>
      <c r="P13" s="61"/>
      <c r="Q13" s="30"/>
      <c r="R13" s="61"/>
      <c r="S13" s="30"/>
      <c r="T13" s="61"/>
      <c r="U13" s="30"/>
      <c r="V13" s="61"/>
      <c r="W13" s="30"/>
      <c r="X13" s="30"/>
      <c r="Y13" s="30"/>
      <c r="Z13" s="30"/>
      <c r="AA13" s="30"/>
      <c r="AB13" s="61"/>
      <c r="AC13" s="30"/>
    </row>
    <row r="14" spans="1:29" ht="21.75" customHeight="1">
      <c r="A14" s="20" t="s">
        <v>140</v>
      </c>
      <c r="B14" s="59"/>
      <c r="C14" s="59"/>
      <c r="G14" s="30">
        <v>864713808</v>
      </c>
      <c r="H14" s="61"/>
      <c r="I14" s="30">
        <v>31917416</v>
      </c>
      <c r="J14" s="61"/>
      <c r="K14" s="30">
        <v>0</v>
      </c>
      <c r="L14" s="61"/>
      <c r="M14" s="30">
        <v>87865911</v>
      </c>
      <c r="N14" s="61"/>
      <c r="O14" s="30">
        <v>71036142</v>
      </c>
      <c r="P14" s="61"/>
      <c r="Q14" s="30">
        <v>0</v>
      </c>
      <c r="R14" s="61"/>
      <c r="S14" s="30">
        <v>30555</v>
      </c>
      <c r="T14" s="61"/>
      <c r="U14" s="30">
        <v>30555</v>
      </c>
      <c r="V14" s="61"/>
      <c r="W14" s="30">
        <v>1055563832</v>
      </c>
      <c r="X14" s="30"/>
      <c r="Y14" s="30">
        <v>0</v>
      </c>
      <c r="Z14" s="30"/>
      <c r="AA14" s="30">
        <v>142847</v>
      </c>
      <c r="AB14" s="61"/>
      <c r="AC14" s="30">
        <f>SUM(W14,AA14,Y14)</f>
        <v>1055706679</v>
      </c>
    </row>
    <row r="15" spans="1:29" ht="21.75" customHeight="1">
      <c r="A15" s="20"/>
      <c r="B15" s="50" t="s">
        <v>141</v>
      </c>
      <c r="C15" s="59"/>
      <c r="G15" s="30"/>
      <c r="H15" s="61"/>
      <c r="I15" s="30"/>
      <c r="J15" s="61"/>
      <c r="K15" s="30"/>
      <c r="L15" s="61"/>
      <c r="M15" s="30"/>
      <c r="N15" s="61"/>
      <c r="O15" s="30"/>
      <c r="P15" s="61"/>
      <c r="Q15" s="30"/>
      <c r="R15" s="61"/>
      <c r="S15" s="30"/>
      <c r="T15" s="61"/>
      <c r="U15" s="30"/>
      <c r="V15" s="61"/>
      <c r="W15" s="30"/>
      <c r="X15" s="30"/>
      <c r="Y15" s="30"/>
      <c r="Z15" s="30"/>
      <c r="AA15" s="30"/>
      <c r="AB15" s="61"/>
      <c r="AC15" s="30"/>
    </row>
    <row r="16" spans="1:29" ht="21.75" customHeight="1">
      <c r="A16" s="20"/>
      <c r="C16" s="50" t="s">
        <v>142</v>
      </c>
      <c r="G16" s="82">
        <v>0</v>
      </c>
      <c r="H16" s="61"/>
      <c r="I16" s="82">
        <v>0</v>
      </c>
      <c r="J16" s="61"/>
      <c r="K16" s="82">
        <v>0</v>
      </c>
      <c r="L16" s="61"/>
      <c r="M16" s="82">
        <v>0</v>
      </c>
      <c r="N16" s="61"/>
      <c r="O16" s="102">
        <v>0</v>
      </c>
      <c r="P16" s="61"/>
      <c r="Q16" s="102">
        <v>0</v>
      </c>
      <c r="R16" s="61"/>
      <c r="S16" s="102">
        <v>0</v>
      </c>
      <c r="T16" s="61"/>
      <c r="U16" s="102">
        <v>0</v>
      </c>
      <c r="V16" s="61"/>
      <c r="W16" s="82">
        <v>0</v>
      </c>
      <c r="X16" s="62"/>
      <c r="Y16" s="82">
        <v>183460902</v>
      </c>
      <c r="Z16" s="62"/>
      <c r="AA16" s="102">
        <v>0</v>
      </c>
      <c r="AB16" s="61"/>
      <c r="AC16" s="82">
        <f>SUM(W16,AA16,Y16)</f>
        <v>183460902</v>
      </c>
    </row>
    <row r="17" spans="1:29" ht="8.1" customHeight="1">
      <c r="A17" s="20"/>
      <c r="B17" s="50"/>
      <c r="C17" s="59"/>
      <c r="G17" s="30"/>
      <c r="H17" s="61"/>
      <c r="I17" s="30"/>
      <c r="J17" s="61"/>
      <c r="K17" s="30"/>
      <c r="L17" s="61"/>
      <c r="M17" s="30"/>
      <c r="N17" s="61"/>
      <c r="O17" s="62"/>
      <c r="P17" s="61"/>
      <c r="Q17" s="62"/>
      <c r="R17" s="61"/>
      <c r="S17" s="62"/>
      <c r="T17" s="61"/>
      <c r="U17" s="62"/>
      <c r="V17" s="61"/>
      <c r="W17" s="30"/>
      <c r="X17" s="62"/>
      <c r="Y17" s="30"/>
      <c r="Z17" s="62"/>
      <c r="AA17" s="62"/>
      <c r="AB17" s="61"/>
      <c r="AC17" s="30"/>
    </row>
    <row r="18" spans="1:29" ht="21.75" customHeight="1">
      <c r="A18" s="20" t="s">
        <v>143</v>
      </c>
      <c r="B18" s="50"/>
      <c r="C18" s="59"/>
      <c r="G18" s="30"/>
      <c r="H18" s="61"/>
      <c r="I18" s="30"/>
      <c r="J18" s="61"/>
      <c r="K18" s="30"/>
      <c r="L18" s="61"/>
      <c r="M18" s="30"/>
      <c r="N18" s="61"/>
      <c r="O18" s="62"/>
      <c r="P18" s="61"/>
      <c r="Q18" s="62"/>
      <c r="R18" s="61"/>
      <c r="S18" s="62"/>
      <c r="T18" s="61"/>
      <c r="U18" s="62"/>
      <c r="V18" s="61"/>
      <c r="W18" s="30"/>
      <c r="X18" s="62"/>
      <c r="Y18" s="30"/>
      <c r="Z18" s="62"/>
      <c r="AA18" s="62"/>
      <c r="AB18" s="61"/>
      <c r="AC18" s="30"/>
    </row>
    <row r="19" spans="1:29" ht="21.75" customHeight="1">
      <c r="B19" s="20" t="s">
        <v>144</v>
      </c>
      <c r="C19" s="59"/>
      <c r="G19" s="82">
        <f>SUM(G14:G16)</f>
        <v>864713808</v>
      </c>
      <c r="H19" s="61"/>
      <c r="I19" s="82">
        <f>SUM(I14:I16)</f>
        <v>31917416</v>
      </c>
      <c r="J19" s="61"/>
      <c r="K19" s="82">
        <f>SUM(K14:K16)</f>
        <v>0</v>
      </c>
      <c r="L19" s="61"/>
      <c r="M19" s="82">
        <f>SUM(M14:M16)</f>
        <v>87865911</v>
      </c>
      <c r="N19" s="61"/>
      <c r="O19" s="82">
        <f>SUM(O14:O16)</f>
        <v>71036142</v>
      </c>
      <c r="P19" s="61"/>
      <c r="Q19" s="82">
        <f>SUM(Q14:Q16)</f>
        <v>0</v>
      </c>
      <c r="R19" s="61"/>
      <c r="S19" s="82">
        <f>SUM(S14:S16)</f>
        <v>30555</v>
      </c>
      <c r="T19" s="61"/>
      <c r="U19" s="82">
        <f>SUM(U14:U16)</f>
        <v>30555</v>
      </c>
      <c r="V19" s="61"/>
      <c r="W19" s="82">
        <f>SUM(W14:W16)</f>
        <v>1055563832</v>
      </c>
      <c r="X19" s="30"/>
      <c r="Y19" s="82">
        <f>SUM(Y14:Y16)</f>
        <v>183460902</v>
      </c>
      <c r="Z19" s="30"/>
      <c r="AA19" s="82">
        <f>SUM(AA14:AA16)</f>
        <v>142847</v>
      </c>
      <c r="AB19" s="61"/>
      <c r="AC19" s="82">
        <f>SUM(AC14:AC16)</f>
        <v>1239167581</v>
      </c>
    </row>
    <row r="20" spans="1:29" ht="8.1" customHeight="1">
      <c r="A20" s="34"/>
      <c r="B20" s="59"/>
      <c r="C20" s="59"/>
      <c r="E20" s="56"/>
      <c r="G20" s="30"/>
      <c r="H20" s="61"/>
      <c r="I20" s="30"/>
      <c r="J20" s="61"/>
      <c r="K20" s="30"/>
      <c r="L20" s="61"/>
      <c r="M20" s="30"/>
      <c r="N20" s="61"/>
      <c r="O20" s="30"/>
      <c r="P20" s="61"/>
      <c r="Q20" s="30"/>
      <c r="R20" s="61"/>
      <c r="S20" s="30"/>
      <c r="T20" s="61"/>
      <c r="U20" s="30"/>
      <c r="V20" s="61"/>
      <c r="W20" s="30"/>
      <c r="X20" s="30"/>
      <c r="Y20" s="30"/>
      <c r="Z20" s="30"/>
      <c r="AA20" s="30"/>
      <c r="AB20" s="61"/>
      <c r="AC20" s="30"/>
    </row>
    <row r="21" spans="1:29" ht="21.75" customHeight="1">
      <c r="A21" s="34" t="s">
        <v>145</v>
      </c>
      <c r="B21" s="59"/>
      <c r="C21" s="59"/>
      <c r="E21" s="56"/>
      <c r="G21" s="30">
        <v>0</v>
      </c>
      <c r="H21" s="61"/>
      <c r="I21" s="30">
        <v>0</v>
      </c>
      <c r="J21" s="61"/>
      <c r="K21" s="30">
        <v>54014730</v>
      </c>
      <c r="L21" s="61"/>
      <c r="M21" s="30">
        <v>0</v>
      </c>
      <c r="N21" s="61"/>
      <c r="O21" s="30">
        <v>0</v>
      </c>
      <c r="P21" s="61"/>
      <c r="Q21" s="30">
        <v>8699614</v>
      </c>
      <c r="R21" s="61"/>
      <c r="S21" s="30">
        <v>0</v>
      </c>
      <c r="T21" s="61"/>
      <c r="U21" s="30">
        <f>SUM(Q21:S21)</f>
        <v>8699614</v>
      </c>
      <c r="V21" s="61"/>
      <c r="W21" s="30">
        <f>SUM(G21:O21,U21)</f>
        <v>62714344</v>
      </c>
      <c r="X21" s="30"/>
      <c r="Y21" s="30">
        <v>-183460902</v>
      </c>
      <c r="Z21" s="30"/>
      <c r="AA21" s="30">
        <v>0</v>
      </c>
      <c r="AB21" s="61"/>
      <c r="AC21" s="30">
        <f t="shared" ref="AC21:AC24" si="0">SUM(W21,AA21,Y21)</f>
        <v>-120746558</v>
      </c>
    </row>
    <row r="22" spans="1:29" ht="21.75" customHeight="1">
      <c r="A22" s="34" t="s">
        <v>146</v>
      </c>
      <c r="B22" s="59"/>
      <c r="C22" s="59"/>
      <c r="E22" s="56"/>
      <c r="G22" s="82">
        <v>0</v>
      </c>
      <c r="H22" s="61"/>
      <c r="I22" s="82">
        <v>0</v>
      </c>
      <c r="J22" s="61"/>
      <c r="K22" s="82">
        <v>0</v>
      </c>
      <c r="L22" s="61"/>
      <c r="M22" s="82">
        <v>0</v>
      </c>
      <c r="N22" s="61"/>
      <c r="O22" s="102">
        <v>110218690</v>
      </c>
      <c r="P22" s="61"/>
      <c r="Q22" s="102">
        <v>-142969</v>
      </c>
      <c r="R22" s="61"/>
      <c r="S22" s="102">
        <v>-9929973</v>
      </c>
      <c r="T22" s="61"/>
      <c r="U22" s="82">
        <f>SUM(Q22:S22)</f>
        <v>-10072942</v>
      </c>
      <c r="V22" s="61"/>
      <c r="W22" s="82">
        <f>SUM(G22:O22,U22)</f>
        <v>100145748</v>
      </c>
      <c r="X22" s="62"/>
      <c r="Y22" s="82">
        <v>0</v>
      </c>
      <c r="Z22" s="62"/>
      <c r="AA22" s="102">
        <v>0</v>
      </c>
      <c r="AB22" s="61"/>
      <c r="AC22" s="82">
        <f t="shared" si="0"/>
        <v>100145748</v>
      </c>
    </row>
    <row r="23" spans="1:29" ht="8.1" customHeight="1">
      <c r="A23" s="20"/>
      <c r="B23" s="59"/>
      <c r="C23" s="59"/>
      <c r="G23" s="30"/>
      <c r="H23" s="61"/>
      <c r="I23" s="30"/>
      <c r="J23" s="61"/>
      <c r="K23" s="30"/>
      <c r="L23" s="61"/>
      <c r="M23" s="30"/>
      <c r="N23" s="61"/>
      <c r="O23" s="30"/>
      <c r="P23" s="61"/>
      <c r="Q23" s="30"/>
      <c r="R23" s="61"/>
      <c r="S23" s="30"/>
      <c r="T23" s="61"/>
      <c r="U23" s="30"/>
      <c r="V23" s="61"/>
      <c r="W23" s="30"/>
      <c r="X23" s="30"/>
      <c r="Y23" s="30"/>
      <c r="Z23" s="30"/>
      <c r="AA23" s="30"/>
      <c r="AB23" s="61"/>
      <c r="AC23" s="30"/>
    </row>
    <row r="24" spans="1:29" ht="21.75" customHeight="1" thickBot="1">
      <c r="A24" s="20" t="s">
        <v>147</v>
      </c>
      <c r="B24" s="59"/>
      <c r="C24" s="59"/>
      <c r="G24" s="63">
        <f>SUM(G19:G22)</f>
        <v>864713808</v>
      </c>
      <c r="H24" s="61"/>
      <c r="I24" s="63">
        <f>SUM(I19:I22)</f>
        <v>31917416</v>
      </c>
      <c r="J24" s="61"/>
      <c r="K24" s="63">
        <f>SUM(K19:K22)</f>
        <v>54014730</v>
      </c>
      <c r="L24" s="61"/>
      <c r="M24" s="63">
        <f>SUM(M19:M22)</f>
        <v>87865911</v>
      </c>
      <c r="N24" s="61"/>
      <c r="O24" s="63">
        <f>SUM(O19:O22)</f>
        <v>181254832</v>
      </c>
      <c r="P24" s="61"/>
      <c r="Q24" s="63">
        <f>SUM(Q19:Q22)</f>
        <v>8556645</v>
      </c>
      <c r="R24" s="61"/>
      <c r="S24" s="63">
        <f>SUM(S19:S22)</f>
        <v>-9899418</v>
      </c>
      <c r="T24" s="61"/>
      <c r="U24" s="63">
        <f>SUM(U19:U22)</f>
        <v>-1342773</v>
      </c>
      <c r="V24" s="61"/>
      <c r="W24" s="64">
        <f>SUM(W19:W22)</f>
        <v>1218423924</v>
      </c>
      <c r="X24" s="30"/>
      <c r="Y24" s="63">
        <f>SUM(Y19:Y22)</f>
        <v>0</v>
      </c>
      <c r="Z24" s="30"/>
      <c r="AA24" s="63">
        <f>SUM(AA19:AA22)</f>
        <v>142847</v>
      </c>
      <c r="AB24" s="61"/>
      <c r="AC24" s="63">
        <f t="shared" si="0"/>
        <v>1218566771</v>
      </c>
    </row>
    <row r="25" spans="1:29" ht="21.75" customHeight="1" thickTop="1">
      <c r="A25" s="20"/>
      <c r="B25" s="59"/>
      <c r="C25" s="59"/>
      <c r="G25" s="65"/>
      <c r="H25" s="38"/>
      <c r="I25" s="65"/>
      <c r="J25" s="38"/>
      <c r="K25" s="65"/>
      <c r="L25" s="38"/>
      <c r="M25" s="65"/>
      <c r="N25" s="38"/>
      <c r="O25" s="65"/>
      <c r="P25" s="38"/>
      <c r="Q25" s="65"/>
      <c r="R25" s="38"/>
      <c r="S25" s="65"/>
      <c r="T25" s="38"/>
      <c r="U25" s="65"/>
      <c r="V25" s="38"/>
      <c r="W25" s="65"/>
      <c r="X25" s="65"/>
      <c r="Y25" s="65"/>
      <c r="Z25" s="65"/>
      <c r="AA25" s="65"/>
      <c r="AB25" s="38"/>
      <c r="AC25" s="65"/>
    </row>
    <row r="26" spans="1:29" ht="21.75" customHeight="1">
      <c r="A26" s="20" t="s">
        <v>148</v>
      </c>
      <c r="B26" s="59"/>
      <c r="C26" s="59"/>
      <c r="G26" s="30">
        <v>864713808</v>
      </c>
      <c r="H26" s="61"/>
      <c r="I26" s="30">
        <v>31917416</v>
      </c>
      <c r="J26" s="61"/>
      <c r="K26" s="30">
        <v>54014730</v>
      </c>
      <c r="L26" s="61"/>
      <c r="M26" s="30">
        <v>87865911</v>
      </c>
      <c r="N26" s="61"/>
      <c r="O26" s="30">
        <v>101817008</v>
      </c>
      <c r="P26" s="61"/>
      <c r="Q26" s="30">
        <v>4378010</v>
      </c>
      <c r="R26" s="61"/>
      <c r="S26" s="30">
        <v>787166</v>
      </c>
      <c r="T26" s="61"/>
      <c r="U26" s="30">
        <v>5165176</v>
      </c>
      <c r="V26" s="61"/>
      <c r="W26" s="30">
        <v>1145494049</v>
      </c>
      <c r="X26" s="30"/>
      <c r="Y26" s="30">
        <v>0</v>
      </c>
      <c r="Z26" s="30"/>
      <c r="AA26" s="30">
        <v>142847</v>
      </c>
      <c r="AB26" s="61"/>
      <c r="AC26" s="30">
        <v>1145636896</v>
      </c>
    </row>
    <row r="27" spans="1:29" ht="21.75" customHeight="1">
      <c r="A27" s="34" t="s">
        <v>146</v>
      </c>
      <c r="B27" s="59"/>
      <c r="C27" s="59"/>
      <c r="E27" s="56"/>
      <c r="G27" s="82">
        <v>0</v>
      </c>
      <c r="H27" s="61"/>
      <c r="I27" s="82">
        <v>0</v>
      </c>
      <c r="J27" s="61"/>
      <c r="K27" s="82">
        <v>0</v>
      </c>
      <c r="L27" s="61"/>
      <c r="M27" s="82">
        <v>0</v>
      </c>
      <c r="N27" s="61"/>
      <c r="O27" s="102">
        <v>20702809</v>
      </c>
      <c r="P27" s="61"/>
      <c r="Q27" s="102">
        <v>-1500322</v>
      </c>
      <c r="R27" s="61"/>
      <c r="S27" s="102">
        <v>250589.39614496578</v>
      </c>
      <c r="T27" s="61"/>
      <c r="U27" s="102">
        <v>-1249732.6038550343</v>
      </c>
      <c r="V27" s="61"/>
      <c r="W27" s="82">
        <v>19453076.396144964</v>
      </c>
      <c r="X27" s="62"/>
      <c r="Y27" s="82">
        <v>0</v>
      </c>
      <c r="Z27" s="62"/>
      <c r="AA27" s="102">
        <v>0</v>
      </c>
      <c r="AB27" s="61"/>
      <c r="AC27" s="82">
        <v>19453076.396144964</v>
      </c>
    </row>
    <row r="28" spans="1:29" ht="8.1" customHeight="1">
      <c r="A28" s="20"/>
      <c r="B28" s="59"/>
      <c r="C28" s="59"/>
      <c r="G28" s="30"/>
      <c r="H28" s="61"/>
      <c r="I28" s="30"/>
      <c r="J28" s="61"/>
      <c r="K28" s="30"/>
      <c r="L28" s="61"/>
      <c r="M28" s="30"/>
      <c r="N28" s="61"/>
      <c r="O28" s="30"/>
      <c r="P28" s="61"/>
      <c r="Q28" s="30"/>
      <c r="R28" s="61"/>
      <c r="S28" s="30"/>
      <c r="T28" s="61"/>
      <c r="U28" s="30"/>
      <c r="V28" s="61"/>
      <c r="W28" s="30"/>
      <c r="X28" s="30"/>
      <c r="Y28" s="30"/>
      <c r="Z28" s="30"/>
      <c r="AA28" s="30"/>
      <c r="AB28" s="61"/>
      <c r="AC28" s="30"/>
    </row>
    <row r="29" spans="1:29" ht="21.75" customHeight="1" thickBot="1">
      <c r="A29" s="20" t="s">
        <v>149</v>
      </c>
      <c r="B29" s="59"/>
      <c r="C29" s="59"/>
      <c r="G29" s="63">
        <f>SUM(G26:G27)</f>
        <v>864713808</v>
      </c>
      <c r="H29" s="61"/>
      <c r="I29" s="63">
        <f>SUM(I26:I27)</f>
        <v>31917416</v>
      </c>
      <c r="J29" s="61"/>
      <c r="K29" s="63">
        <f>SUM(K26:K27)</f>
        <v>54014730</v>
      </c>
      <c r="L29" s="61"/>
      <c r="M29" s="63">
        <f>SUM(M26:M27)</f>
        <v>87865911</v>
      </c>
      <c r="N29" s="61"/>
      <c r="O29" s="63">
        <f>SUM(O26:O27)</f>
        <v>122519817</v>
      </c>
      <c r="P29" s="61"/>
      <c r="Q29" s="63">
        <f>SUM(Q26:Q27)</f>
        <v>2877688</v>
      </c>
      <c r="R29" s="61"/>
      <c r="S29" s="63">
        <f>SUM(S26:S27)</f>
        <v>1037755.3961449658</v>
      </c>
      <c r="T29" s="61"/>
      <c r="U29" s="63">
        <f>SUM(U26:U27)</f>
        <v>3915443.3961449657</v>
      </c>
      <c r="V29" s="61"/>
      <c r="W29" s="63">
        <f>SUM(W26:W27)</f>
        <v>1164947125.3961449</v>
      </c>
      <c r="X29" s="30"/>
      <c r="Y29" s="63">
        <f>SUM(Y26:Y27)</f>
        <v>0</v>
      </c>
      <c r="Z29" s="30"/>
      <c r="AA29" s="63">
        <f>SUM(AA26:AA27)</f>
        <v>142847</v>
      </c>
      <c r="AB29" s="61"/>
      <c r="AC29" s="63">
        <f>SUM(AC26:AC27)</f>
        <v>1165089972.3961449</v>
      </c>
    </row>
    <row r="30" spans="1:29" ht="21.75" customHeight="1" thickTop="1"/>
    <row r="42" spans="1:29" ht="18.75" customHeight="1"/>
    <row r="43" spans="1:29" ht="22.35" customHeight="1">
      <c r="A43" s="97" t="s">
        <v>36</v>
      </c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60" firstPageNumber="12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69DB-ADD8-4E4B-8C3A-714DDBD6C32D}">
  <dimension ref="A1:AC43"/>
  <sheetViews>
    <sheetView zoomScale="85" zoomScaleNormal="85" workbookViewId="0">
      <selection activeCell="Q14" sqref="Q14"/>
    </sheetView>
  </sheetViews>
  <sheetFormatPr defaultColWidth="9.33203125" defaultRowHeight="21.75" customHeight="1"/>
  <cols>
    <col min="1" max="2" width="1.83203125" style="49" customWidth="1"/>
    <col min="3" max="3" width="2" style="49" customWidth="1"/>
    <col min="4" max="4" width="33.33203125" style="49" customWidth="1"/>
    <col min="5" max="5" width="8.83203125" style="56" customWidth="1"/>
    <col min="6" max="6" width="0.6640625" style="49" customWidth="1"/>
    <col min="7" max="7" width="13.6640625" style="49" customWidth="1"/>
    <col min="8" max="8" width="0.6640625" style="49" customWidth="1"/>
    <col min="9" max="9" width="11.6640625" style="49" customWidth="1"/>
    <col min="10" max="10" width="0.6640625" style="49" customWidth="1"/>
    <col min="11" max="11" width="17" style="49" customWidth="1"/>
    <col min="12" max="12" width="0.6640625" style="49" customWidth="1"/>
    <col min="13" max="13" width="12.83203125" style="49" customWidth="1"/>
    <col min="14" max="14" width="0.6640625" style="49" customWidth="1"/>
    <col min="15" max="15" width="13.6640625" style="49" customWidth="1"/>
    <col min="16" max="16" width="0.6640625" style="49" customWidth="1"/>
    <col min="17" max="17" width="31" style="49" customWidth="1"/>
    <col min="18" max="18" width="0.6640625" style="49" customWidth="1"/>
    <col min="19" max="19" width="23.33203125" style="49" customWidth="1"/>
    <col min="20" max="20" width="0.6640625" style="49" customWidth="1"/>
    <col min="21" max="21" width="19" style="49" customWidth="1"/>
    <col min="22" max="22" width="0.6640625" style="49" customWidth="1"/>
    <col min="23" max="23" width="15" style="49" customWidth="1"/>
    <col min="24" max="24" width="0.6640625" style="49" customWidth="1"/>
    <col min="25" max="25" width="16.6640625" style="49" customWidth="1"/>
    <col min="26" max="26" width="0.6640625" style="49" customWidth="1"/>
    <col min="27" max="27" width="15" style="49" customWidth="1"/>
    <col min="28" max="28" width="0.6640625" style="49" customWidth="1"/>
    <col min="29" max="29" width="14.1640625" style="49" customWidth="1"/>
    <col min="30" max="16384" width="9.33203125" style="49"/>
  </cols>
  <sheetData>
    <row r="1" spans="1:29" ht="21.75" customHeight="1">
      <c r="A1" s="15" t="s">
        <v>0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</row>
    <row r="2" spans="1:29" ht="21.75" customHeight="1">
      <c r="A2" s="15" t="s">
        <v>113</v>
      </c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</row>
    <row r="3" spans="1:29" ht="21.75" customHeight="1">
      <c r="A3" s="84" t="s">
        <v>76</v>
      </c>
      <c r="B3" s="97"/>
      <c r="C3" s="97"/>
      <c r="D3" s="97"/>
      <c r="E3" s="103"/>
      <c r="F3" s="97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</row>
    <row r="4" spans="1:29" ht="21.6" customHeight="1">
      <c r="A4" s="51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</row>
    <row r="5" spans="1:29" ht="21.75" customHeight="1">
      <c r="A5" s="51"/>
      <c r="G5" s="130" t="s">
        <v>3</v>
      </c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</row>
    <row r="6" spans="1:29" ht="21.75" customHeight="1">
      <c r="A6" s="51"/>
      <c r="G6" s="128" t="s">
        <v>107</v>
      </c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53"/>
      <c r="Y6" s="52"/>
      <c r="Z6" s="52"/>
      <c r="AA6" s="52"/>
      <c r="AB6" s="53"/>
      <c r="AC6" s="53"/>
    </row>
    <row r="7" spans="1:29" ht="21.75" customHeight="1">
      <c r="F7" s="50"/>
      <c r="G7" s="54"/>
      <c r="H7" s="66"/>
      <c r="I7" s="66"/>
      <c r="J7" s="53"/>
      <c r="L7" s="53"/>
      <c r="M7" s="127" t="s">
        <v>67</v>
      </c>
      <c r="N7" s="127"/>
      <c r="O7" s="127"/>
      <c r="P7" s="53"/>
      <c r="Q7" s="129" t="s">
        <v>70</v>
      </c>
      <c r="R7" s="129"/>
      <c r="S7" s="129"/>
      <c r="T7" s="129"/>
      <c r="U7" s="129"/>
      <c r="V7" s="53"/>
      <c r="W7" s="53"/>
      <c r="X7" s="37"/>
      <c r="Y7" s="55" t="s">
        <v>114</v>
      </c>
      <c r="Z7" s="37"/>
      <c r="AA7" s="37"/>
      <c r="AB7" s="53"/>
      <c r="AC7" s="56"/>
    </row>
    <row r="8" spans="1:29" ht="21.75" customHeight="1">
      <c r="F8" s="50"/>
      <c r="G8" s="54"/>
      <c r="H8" s="66"/>
      <c r="I8" s="66"/>
      <c r="J8" s="53"/>
      <c r="L8" s="53"/>
      <c r="M8" s="37"/>
      <c r="N8" s="37"/>
      <c r="O8" s="37"/>
      <c r="P8" s="53"/>
      <c r="Q8" s="55" t="s">
        <v>116</v>
      </c>
      <c r="R8" s="53"/>
      <c r="S8" s="53"/>
      <c r="T8" s="53"/>
      <c r="U8" s="53"/>
      <c r="V8" s="53"/>
      <c r="W8" s="53"/>
      <c r="X8" s="37"/>
      <c r="Y8" s="55" t="s">
        <v>117</v>
      </c>
      <c r="Z8" s="37"/>
      <c r="AA8" s="37"/>
      <c r="AB8" s="53"/>
      <c r="AC8" s="56"/>
    </row>
    <row r="9" spans="1:29" ht="21.75" customHeight="1">
      <c r="H9" s="55"/>
      <c r="I9" s="58"/>
      <c r="J9" s="55"/>
      <c r="K9" s="55" t="s">
        <v>115</v>
      </c>
      <c r="L9" s="55"/>
      <c r="M9" s="57" t="s">
        <v>119</v>
      </c>
      <c r="N9" s="37"/>
      <c r="O9" s="37"/>
      <c r="P9" s="55"/>
      <c r="Q9" s="55" t="s">
        <v>22</v>
      </c>
      <c r="R9" s="55"/>
      <c r="S9" s="55" t="s">
        <v>120</v>
      </c>
      <c r="T9" s="55"/>
      <c r="U9" s="55" t="s">
        <v>121</v>
      </c>
      <c r="V9" s="55"/>
      <c r="W9" s="55" t="s">
        <v>121</v>
      </c>
      <c r="X9" s="37"/>
      <c r="Y9" s="55" t="s">
        <v>122</v>
      </c>
      <c r="Z9" s="37"/>
      <c r="AA9" s="37"/>
      <c r="AB9" s="55"/>
    </row>
    <row r="10" spans="1:29" ht="21.75" customHeight="1">
      <c r="G10" s="57" t="s">
        <v>123</v>
      </c>
      <c r="H10" s="55"/>
      <c r="I10" s="58" t="s">
        <v>124</v>
      </c>
      <c r="J10" s="55"/>
      <c r="K10" s="55" t="s">
        <v>118</v>
      </c>
      <c r="L10" s="55"/>
      <c r="M10" s="58" t="s">
        <v>126</v>
      </c>
      <c r="N10" s="37"/>
      <c r="O10" s="37"/>
      <c r="P10" s="55"/>
      <c r="Q10" s="55" t="s">
        <v>127</v>
      </c>
      <c r="R10" s="55"/>
      <c r="S10" s="55" t="s">
        <v>128</v>
      </c>
      <c r="T10" s="55"/>
      <c r="U10" s="55" t="s">
        <v>129</v>
      </c>
      <c r="V10" s="55"/>
      <c r="W10" s="57" t="s">
        <v>57</v>
      </c>
      <c r="X10" s="37"/>
      <c r="Y10" s="57" t="s">
        <v>130</v>
      </c>
      <c r="Z10" s="37"/>
      <c r="AA10" s="57" t="s">
        <v>131</v>
      </c>
      <c r="AB10" s="55"/>
      <c r="AC10" s="57" t="s">
        <v>121</v>
      </c>
    </row>
    <row r="11" spans="1:29" ht="21.75" customHeight="1">
      <c r="E11" s="21"/>
      <c r="G11" s="57" t="s">
        <v>132</v>
      </c>
      <c r="H11" s="55"/>
      <c r="I11" s="57" t="s">
        <v>133</v>
      </c>
      <c r="J11" s="55"/>
      <c r="K11" s="55" t="s">
        <v>142</v>
      </c>
      <c r="L11" s="55"/>
      <c r="M11" s="57" t="s">
        <v>135</v>
      </c>
      <c r="N11" s="59"/>
      <c r="O11" s="57" t="s">
        <v>69</v>
      </c>
      <c r="P11" s="55"/>
      <c r="Q11" s="60" t="s">
        <v>136</v>
      </c>
      <c r="R11" s="55"/>
      <c r="S11" s="55" t="s">
        <v>137</v>
      </c>
      <c r="T11" s="55"/>
      <c r="U11" s="60" t="s">
        <v>57</v>
      </c>
      <c r="V11" s="55"/>
      <c r="W11" s="57" t="s">
        <v>138</v>
      </c>
      <c r="X11" s="59"/>
      <c r="Y11" s="57" t="s">
        <v>134</v>
      </c>
      <c r="Z11" s="59"/>
      <c r="AA11" s="57" t="s">
        <v>150</v>
      </c>
      <c r="AB11" s="55"/>
      <c r="AC11" s="57" t="s">
        <v>57</v>
      </c>
    </row>
    <row r="12" spans="1:29" ht="21.75" customHeight="1">
      <c r="E12" s="49"/>
      <c r="G12" s="100" t="s">
        <v>11</v>
      </c>
      <c r="H12" s="55"/>
      <c r="I12" s="100" t="s">
        <v>11</v>
      </c>
      <c r="J12" s="55"/>
      <c r="K12" s="100" t="s">
        <v>11</v>
      </c>
      <c r="L12" s="55"/>
      <c r="M12" s="100" t="s">
        <v>11</v>
      </c>
      <c r="N12" s="59"/>
      <c r="O12" s="100" t="s">
        <v>11</v>
      </c>
      <c r="P12" s="55"/>
      <c r="Q12" s="101" t="s">
        <v>11</v>
      </c>
      <c r="R12" s="55"/>
      <c r="S12" s="101" t="s">
        <v>11</v>
      </c>
      <c r="T12" s="55"/>
      <c r="U12" s="101" t="s">
        <v>11</v>
      </c>
      <c r="V12" s="55"/>
      <c r="W12" s="100" t="s">
        <v>11</v>
      </c>
      <c r="X12" s="59"/>
      <c r="Y12" s="100" t="s">
        <v>11</v>
      </c>
      <c r="Z12" s="59"/>
      <c r="AA12" s="100" t="s">
        <v>11</v>
      </c>
      <c r="AB12" s="55"/>
      <c r="AC12" s="100" t="s">
        <v>11</v>
      </c>
    </row>
    <row r="13" spans="1:29" ht="8.1" customHeight="1">
      <c r="A13" s="20"/>
      <c r="B13" s="59"/>
      <c r="C13" s="59"/>
      <c r="G13" s="30"/>
      <c r="H13" s="61"/>
      <c r="I13" s="30"/>
      <c r="J13" s="61"/>
      <c r="K13" s="61"/>
      <c r="L13" s="61"/>
      <c r="M13" s="30"/>
      <c r="N13" s="61"/>
      <c r="O13" s="30"/>
      <c r="P13" s="61"/>
      <c r="Q13" s="61"/>
      <c r="R13" s="61"/>
      <c r="S13" s="61"/>
      <c r="T13" s="61"/>
      <c r="U13" s="61"/>
      <c r="V13" s="61"/>
      <c r="W13" s="30"/>
      <c r="X13" s="61"/>
      <c r="Y13" s="61"/>
      <c r="Z13" s="61"/>
      <c r="AA13" s="30"/>
      <c r="AB13" s="61"/>
      <c r="AC13" s="30"/>
    </row>
    <row r="14" spans="1:29" ht="21.75" customHeight="1">
      <c r="A14" s="20" t="s">
        <v>140</v>
      </c>
      <c r="B14" s="59"/>
      <c r="C14" s="59"/>
      <c r="G14" s="30">
        <v>30004442705</v>
      </c>
      <c r="H14" s="61"/>
      <c r="I14" s="30">
        <v>977711111</v>
      </c>
      <c r="J14" s="61"/>
      <c r="K14" s="30">
        <v>0</v>
      </c>
      <c r="L14" s="61"/>
      <c r="M14" s="30">
        <v>3000444271</v>
      </c>
      <c r="N14" s="61"/>
      <c r="O14" s="30">
        <v>5452586764</v>
      </c>
      <c r="P14" s="61"/>
      <c r="Q14" s="30">
        <v>0</v>
      </c>
      <c r="R14" s="61"/>
      <c r="S14" s="30">
        <v>-2978600859</v>
      </c>
      <c r="T14" s="61"/>
      <c r="U14" s="30">
        <v>-2978600859</v>
      </c>
      <c r="V14" s="61"/>
      <c r="W14" s="30">
        <v>36456583992</v>
      </c>
      <c r="X14" s="30"/>
      <c r="Y14" s="30">
        <v>0</v>
      </c>
      <c r="Z14" s="30"/>
      <c r="AA14" s="30">
        <v>5202000</v>
      </c>
      <c r="AB14" s="61"/>
      <c r="AC14" s="30">
        <f>SUM(W14:AA14)</f>
        <v>36461785992</v>
      </c>
    </row>
    <row r="15" spans="1:29" ht="21.75" customHeight="1">
      <c r="A15" s="20"/>
      <c r="B15" s="50" t="s">
        <v>141</v>
      </c>
      <c r="C15" s="59"/>
      <c r="G15" s="30"/>
      <c r="H15" s="61"/>
      <c r="I15" s="30"/>
      <c r="J15" s="61"/>
      <c r="K15" s="30"/>
      <c r="L15" s="61"/>
      <c r="M15" s="30"/>
      <c r="N15" s="61"/>
      <c r="O15" s="30"/>
      <c r="P15" s="61"/>
      <c r="Q15" s="30"/>
      <c r="R15" s="61"/>
      <c r="S15" s="30"/>
      <c r="T15" s="61"/>
      <c r="U15" s="30"/>
      <c r="V15" s="61"/>
      <c r="W15" s="30"/>
      <c r="X15" s="30"/>
      <c r="Y15" s="30"/>
      <c r="Z15" s="30"/>
      <c r="AA15" s="30"/>
      <c r="AB15" s="61"/>
      <c r="AC15" s="30"/>
    </row>
    <row r="16" spans="1:29" ht="21.75" customHeight="1">
      <c r="A16" s="20"/>
      <c r="C16" s="50" t="s">
        <v>142</v>
      </c>
      <c r="G16" s="82">
        <v>0</v>
      </c>
      <c r="H16" s="61"/>
      <c r="I16" s="82">
        <v>0</v>
      </c>
      <c r="J16" s="61"/>
      <c r="K16" s="82">
        <v>0</v>
      </c>
      <c r="L16" s="61"/>
      <c r="M16" s="82">
        <v>0</v>
      </c>
      <c r="N16" s="61"/>
      <c r="O16" s="102">
        <v>0</v>
      </c>
      <c r="P16" s="61"/>
      <c r="Q16" s="102">
        <v>0</v>
      </c>
      <c r="R16" s="61"/>
      <c r="S16" s="102">
        <v>0</v>
      </c>
      <c r="T16" s="61"/>
      <c r="U16" s="102">
        <v>0</v>
      </c>
      <c r="V16" s="61"/>
      <c r="W16" s="82">
        <v>0</v>
      </c>
      <c r="X16" s="62"/>
      <c r="Y16" s="82">
        <v>6308780104</v>
      </c>
      <c r="Z16" s="62"/>
      <c r="AA16" s="102">
        <v>0</v>
      </c>
      <c r="AB16" s="61"/>
      <c r="AC16" s="82">
        <f>SUM(W16:AA16)</f>
        <v>6308780104</v>
      </c>
    </row>
    <row r="17" spans="1:29" ht="6" customHeight="1">
      <c r="A17" s="20"/>
      <c r="B17" s="50"/>
      <c r="C17" s="59"/>
      <c r="G17" s="30"/>
      <c r="H17" s="61"/>
      <c r="I17" s="30"/>
      <c r="J17" s="61"/>
      <c r="K17" s="30"/>
      <c r="L17" s="61"/>
      <c r="M17" s="30"/>
      <c r="N17" s="61"/>
      <c r="O17" s="62"/>
      <c r="P17" s="61"/>
      <c r="Q17" s="62"/>
      <c r="R17" s="61"/>
      <c r="S17" s="62"/>
      <c r="T17" s="61"/>
      <c r="U17" s="62"/>
      <c r="V17" s="61"/>
      <c r="W17" s="30"/>
      <c r="X17" s="62"/>
      <c r="Y17" s="30"/>
      <c r="Z17" s="62"/>
      <c r="AA17" s="62"/>
      <c r="AB17" s="61"/>
      <c r="AC17" s="30"/>
    </row>
    <row r="18" spans="1:29" ht="21.75" customHeight="1">
      <c r="A18" s="20" t="s">
        <v>143</v>
      </c>
      <c r="B18" s="50"/>
      <c r="C18" s="59"/>
      <c r="G18" s="30"/>
      <c r="H18" s="61"/>
      <c r="I18" s="30"/>
      <c r="J18" s="61"/>
      <c r="K18" s="30"/>
      <c r="L18" s="61"/>
      <c r="M18" s="30"/>
      <c r="N18" s="61"/>
      <c r="O18" s="62"/>
      <c r="P18" s="61"/>
      <c r="Q18" s="62"/>
      <c r="R18" s="61"/>
      <c r="S18" s="62"/>
      <c r="T18" s="61"/>
      <c r="U18" s="62"/>
      <c r="V18" s="61"/>
      <c r="W18" s="30"/>
      <c r="X18" s="62"/>
      <c r="Y18" s="30"/>
      <c r="Z18" s="62"/>
      <c r="AA18" s="62"/>
      <c r="AB18" s="61"/>
      <c r="AC18" s="30"/>
    </row>
    <row r="19" spans="1:29" ht="21.75" customHeight="1">
      <c r="A19" s="20" t="s">
        <v>151</v>
      </c>
      <c r="B19" s="59"/>
      <c r="C19" s="59"/>
      <c r="G19" s="82">
        <f>SUM(G14:G16)</f>
        <v>30004442705</v>
      </c>
      <c r="H19" s="61"/>
      <c r="I19" s="82">
        <f>SUM(I14:I16)</f>
        <v>977711111</v>
      </c>
      <c r="J19" s="61"/>
      <c r="K19" s="82">
        <f>SUM(K14:K16)</f>
        <v>0</v>
      </c>
      <c r="L19" s="61"/>
      <c r="M19" s="82">
        <f>SUM(M14:M16)</f>
        <v>3000444271</v>
      </c>
      <c r="N19" s="61"/>
      <c r="O19" s="82">
        <f>SUM(O14:O16)</f>
        <v>5452586764</v>
      </c>
      <c r="P19" s="61"/>
      <c r="Q19" s="82">
        <f>SUM(Q14:Q16)</f>
        <v>0</v>
      </c>
      <c r="R19" s="61"/>
      <c r="S19" s="82">
        <f>SUM(S14:S16)</f>
        <v>-2978600859</v>
      </c>
      <c r="T19" s="61"/>
      <c r="U19" s="82">
        <f>SUM(U14:U16)</f>
        <v>-2978600859</v>
      </c>
      <c r="V19" s="61"/>
      <c r="W19" s="82">
        <f>SUM(W14:W16)</f>
        <v>36456583992</v>
      </c>
      <c r="X19" s="30"/>
      <c r="Y19" s="82">
        <f>SUM(Y14:Y16)</f>
        <v>6308780104</v>
      </c>
      <c r="Z19" s="30"/>
      <c r="AA19" s="82">
        <f>SUM(AA14:AA16)</f>
        <v>5202000</v>
      </c>
      <c r="AB19" s="61"/>
      <c r="AC19" s="82">
        <f>SUM(AC14:AC16)</f>
        <v>42770566096</v>
      </c>
    </row>
    <row r="20" spans="1:29" ht="6" customHeight="1">
      <c r="A20" s="34"/>
      <c r="B20" s="59"/>
      <c r="C20" s="59"/>
      <c r="G20" s="30"/>
      <c r="H20" s="61"/>
      <c r="I20" s="30"/>
      <c r="J20" s="61"/>
      <c r="K20" s="30"/>
      <c r="L20" s="61"/>
      <c r="M20" s="30"/>
      <c r="N20" s="61"/>
      <c r="O20" s="30"/>
      <c r="P20" s="61"/>
      <c r="Q20" s="30"/>
      <c r="R20" s="61"/>
      <c r="S20" s="30"/>
      <c r="T20" s="61"/>
      <c r="U20" s="30"/>
      <c r="V20" s="61"/>
      <c r="W20" s="30"/>
      <c r="X20" s="30"/>
      <c r="Y20" s="30"/>
      <c r="Z20" s="30"/>
      <c r="AA20" s="30"/>
      <c r="AB20" s="61"/>
      <c r="AC20" s="30"/>
    </row>
    <row r="21" spans="1:29" ht="21.75" customHeight="1">
      <c r="A21" s="34" t="s">
        <v>145</v>
      </c>
      <c r="B21" s="59"/>
      <c r="C21" s="59"/>
      <c r="G21" s="30">
        <v>0</v>
      </c>
      <c r="H21" s="61"/>
      <c r="I21" s="30">
        <v>0</v>
      </c>
      <c r="J21" s="61"/>
      <c r="K21" s="30">
        <v>1679085308</v>
      </c>
      <c r="L21" s="61"/>
      <c r="M21" s="30">
        <v>0</v>
      </c>
      <c r="N21" s="61"/>
      <c r="O21" s="30">
        <v>0</v>
      </c>
      <c r="P21" s="61"/>
      <c r="Q21" s="30">
        <v>299093333</v>
      </c>
      <c r="R21" s="61"/>
      <c r="S21" s="30">
        <v>0</v>
      </c>
      <c r="T21" s="61"/>
      <c r="U21" s="30">
        <f>SUM(Q21:S21)</f>
        <v>299093333</v>
      </c>
      <c r="V21" s="61"/>
      <c r="W21" s="30">
        <f>SUM(G21:O21,U21)</f>
        <v>1978178641</v>
      </c>
      <c r="X21" s="30"/>
      <c r="Y21" s="30">
        <v>-6308780104</v>
      </c>
      <c r="Z21" s="30"/>
      <c r="AA21" s="30">
        <v>0</v>
      </c>
      <c r="AB21" s="61"/>
      <c r="AC21" s="30">
        <f>SUM(W21:AA21)</f>
        <v>-4330601463</v>
      </c>
    </row>
    <row r="22" spans="1:29" ht="21.75" customHeight="1">
      <c r="A22" s="34" t="s">
        <v>146</v>
      </c>
      <c r="B22" s="59"/>
      <c r="C22" s="59"/>
      <c r="G22" s="82">
        <v>0</v>
      </c>
      <c r="H22" s="61"/>
      <c r="I22" s="82">
        <v>0</v>
      </c>
      <c r="J22" s="61"/>
      <c r="K22" s="82">
        <v>0</v>
      </c>
      <c r="L22" s="61"/>
      <c r="M22" s="82">
        <v>0</v>
      </c>
      <c r="N22" s="61"/>
      <c r="O22" s="102">
        <v>3943250076</v>
      </c>
      <c r="P22" s="61"/>
      <c r="Q22" s="102">
        <v>-5120000</v>
      </c>
      <c r="R22" s="61"/>
      <c r="S22" s="102">
        <v>2338674201</v>
      </c>
      <c r="T22" s="61"/>
      <c r="U22" s="102">
        <f>SUM(Q22,S22)</f>
        <v>2333554201</v>
      </c>
      <c r="V22" s="61"/>
      <c r="W22" s="82">
        <f>SUM(O22,U22)</f>
        <v>6276804277</v>
      </c>
      <c r="X22" s="62"/>
      <c r="Y22" s="82">
        <v>0</v>
      </c>
      <c r="Z22" s="62"/>
      <c r="AA22" s="102">
        <v>0</v>
      </c>
      <c r="AB22" s="61"/>
      <c r="AC22" s="82">
        <f>SUM(W22:AA22)</f>
        <v>6276804277</v>
      </c>
    </row>
    <row r="23" spans="1:29" ht="6" customHeight="1">
      <c r="A23" s="20"/>
      <c r="B23" s="59"/>
      <c r="C23" s="59"/>
      <c r="G23" s="30"/>
      <c r="H23" s="61"/>
      <c r="I23" s="30"/>
      <c r="J23" s="61"/>
      <c r="K23" s="30"/>
      <c r="L23" s="61"/>
      <c r="M23" s="30"/>
      <c r="N23" s="61"/>
      <c r="O23" s="30"/>
      <c r="P23" s="61"/>
      <c r="Q23" s="30"/>
      <c r="R23" s="61"/>
      <c r="S23" s="30"/>
      <c r="T23" s="61"/>
      <c r="U23" s="30"/>
      <c r="V23" s="61"/>
      <c r="W23" s="30"/>
      <c r="X23" s="30"/>
      <c r="Y23" s="30"/>
      <c r="Z23" s="30"/>
      <c r="AA23" s="30"/>
      <c r="AB23" s="61"/>
      <c r="AC23" s="30"/>
    </row>
    <row r="24" spans="1:29" ht="21.75" customHeight="1" thickBot="1">
      <c r="A24" s="20" t="s">
        <v>147</v>
      </c>
      <c r="B24" s="59"/>
      <c r="C24" s="59"/>
      <c r="G24" s="63">
        <f>SUM(G19:G22)</f>
        <v>30004442705</v>
      </c>
      <c r="H24" s="61"/>
      <c r="I24" s="63">
        <f>SUM(I19:I22)</f>
        <v>977711111</v>
      </c>
      <c r="J24" s="61"/>
      <c r="K24" s="63">
        <f>SUM(K19:K22)</f>
        <v>1679085308</v>
      </c>
      <c r="L24" s="61"/>
      <c r="M24" s="63">
        <f>SUM(M19:M22)</f>
        <v>3000444271</v>
      </c>
      <c r="N24" s="61"/>
      <c r="O24" s="63">
        <f>SUM(O19:O22)</f>
        <v>9395836840</v>
      </c>
      <c r="P24" s="61"/>
      <c r="Q24" s="63">
        <f>SUM(Q19:Q22)</f>
        <v>293973333</v>
      </c>
      <c r="R24" s="61"/>
      <c r="S24" s="63">
        <f>SUM(S19:S22)</f>
        <v>-639926658</v>
      </c>
      <c r="T24" s="61"/>
      <c r="U24" s="63">
        <f>SUM(U19:U22)</f>
        <v>-345953325</v>
      </c>
      <c r="V24" s="61"/>
      <c r="W24" s="64">
        <f>SUM(W19:W22)</f>
        <v>44711566910</v>
      </c>
      <c r="X24" s="30"/>
      <c r="Y24" s="63">
        <f>SUM(Y19:Y22)</f>
        <v>0</v>
      </c>
      <c r="Z24" s="30"/>
      <c r="AA24" s="63">
        <f>SUM(AA19:AA22)</f>
        <v>5202000</v>
      </c>
      <c r="AB24" s="61"/>
      <c r="AC24" s="63">
        <f>SUM(W24,AA24,Y24)</f>
        <v>44716768910</v>
      </c>
    </row>
    <row r="25" spans="1:29" ht="21.75" customHeight="1" thickTop="1"/>
    <row r="26" spans="1:29" ht="21.75" customHeight="1">
      <c r="A26" s="20" t="s">
        <v>148</v>
      </c>
      <c r="B26" s="59"/>
      <c r="C26" s="59"/>
      <c r="G26" s="30">
        <v>30004442705</v>
      </c>
      <c r="H26" s="61"/>
      <c r="I26" s="30">
        <v>977711111</v>
      </c>
      <c r="J26" s="61"/>
      <c r="K26" s="30">
        <v>1679085308</v>
      </c>
      <c r="L26" s="61"/>
      <c r="M26" s="30">
        <v>3000444271</v>
      </c>
      <c r="N26" s="61"/>
      <c r="O26" s="30">
        <v>6662157414</v>
      </c>
      <c r="P26" s="61"/>
      <c r="Q26" s="30">
        <v>145493333</v>
      </c>
      <c r="R26" s="61"/>
      <c r="S26" s="30">
        <v>-3368229136</v>
      </c>
      <c r="T26" s="61"/>
      <c r="U26" s="30">
        <v>-3222735803</v>
      </c>
      <c r="V26" s="61"/>
      <c r="W26" s="30">
        <v>39101105006</v>
      </c>
      <c r="X26" s="30"/>
      <c r="Y26" s="30">
        <v>0</v>
      </c>
      <c r="Z26" s="30"/>
      <c r="AA26" s="30">
        <v>5202000</v>
      </c>
      <c r="AB26" s="61"/>
      <c r="AC26" s="30">
        <v>39106307006</v>
      </c>
    </row>
    <row r="27" spans="1:29" ht="21.75" customHeight="1">
      <c r="A27" s="34" t="s">
        <v>146</v>
      </c>
      <c r="B27" s="59"/>
      <c r="C27" s="59"/>
      <c r="G27" s="82">
        <v>0</v>
      </c>
      <c r="H27" s="61"/>
      <c r="I27" s="82">
        <v>0</v>
      </c>
      <c r="J27" s="61"/>
      <c r="K27" s="82">
        <v>0</v>
      </c>
      <c r="L27" s="61"/>
      <c r="M27" s="82">
        <v>0</v>
      </c>
      <c r="N27" s="61"/>
      <c r="O27" s="102">
        <v>713521794</v>
      </c>
      <c r="P27" s="61"/>
      <c r="Q27" s="102">
        <v>-51200000</v>
      </c>
      <c r="R27" s="61"/>
      <c r="S27" s="102">
        <v>-57863827</v>
      </c>
      <c r="T27" s="61"/>
      <c r="U27" s="102">
        <v>-109063827</v>
      </c>
      <c r="V27" s="61"/>
      <c r="W27" s="82">
        <v>604457967</v>
      </c>
      <c r="X27" s="62"/>
      <c r="Y27" s="82">
        <v>0</v>
      </c>
      <c r="Z27" s="62"/>
      <c r="AA27" s="102">
        <v>0</v>
      </c>
      <c r="AB27" s="61"/>
      <c r="AC27" s="82">
        <v>604457967</v>
      </c>
    </row>
    <row r="28" spans="1:29" ht="6" customHeight="1">
      <c r="A28" s="20"/>
      <c r="B28" s="59"/>
      <c r="C28" s="59"/>
      <c r="G28" s="30"/>
      <c r="H28" s="61"/>
      <c r="I28" s="30"/>
      <c r="J28" s="61"/>
      <c r="K28" s="30"/>
      <c r="L28" s="61"/>
      <c r="M28" s="30"/>
      <c r="N28" s="61"/>
      <c r="O28" s="30"/>
      <c r="P28" s="61"/>
      <c r="Q28" s="30"/>
      <c r="R28" s="61"/>
      <c r="S28" s="30"/>
      <c r="T28" s="61"/>
      <c r="U28" s="30"/>
      <c r="V28" s="61"/>
      <c r="W28" s="30"/>
      <c r="X28" s="30"/>
      <c r="Y28" s="30"/>
      <c r="Z28" s="30"/>
      <c r="AA28" s="30"/>
      <c r="AB28" s="61"/>
      <c r="AC28" s="30"/>
    </row>
    <row r="29" spans="1:29" ht="21.75" customHeight="1" thickBot="1">
      <c r="A29" s="20" t="s">
        <v>149</v>
      </c>
      <c r="B29" s="59"/>
      <c r="C29" s="59"/>
      <c r="G29" s="63">
        <f>SUM(G26:G27)</f>
        <v>30004442705</v>
      </c>
      <c r="H29" s="61"/>
      <c r="I29" s="63">
        <f>SUM(I26:I27)</f>
        <v>977711111</v>
      </c>
      <c r="J29" s="61"/>
      <c r="K29" s="63">
        <f>SUM(K26:K27)</f>
        <v>1679085308</v>
      </c>
      <c r="L29" s="61"/>
      <c r="M29" s="63">
        <f>SUM(M26:M27)</f>
        <v>3000444271</v>
      </c>
      <c r="N29" s="61"/>
      <c r="O29" s="63">
        <f>SUM(O26:O27)</f>
        <v>7375679208</v>
      </c>
      <c r="P29" s="61"/>
      <c r="Q29" s="63">
        <f>SUM(Q26:Q27)</f>
        <v>94293333</v>
      </c>
      <c r="R29" s="61"/>
      <c r="S29" s="63">
        <f>SUM(S26:S27)</f>
        <v>-3426092963</v>
      </c>
      <c r="T29" s="61"/>
      <c r="U29" s="63">
        <f>SUM(U26:U27)</f>
        <v>-3331799630</v>
      </c>
      <c r="V29" s="61"/>
      <c r="W29" s="63">
        <f>SUM(W26:W27)</f>
        <v>39705562973</v>
      </c>
      <c r="X29" s="30"/>
      <c r="Y29" s="63">
        <f>SUM(Y26:Y27)</f>
        <v>0</v>
      </c>
      <c r="Z29" s="30"/>
      <c r="AA29" s="63">
        <f>SUM(AA26:AA27)</f>
        <v>5202000</v>
      </c>
      <c r="AB29" s="61"/>
      <c r="AC29" s="63">
        <f>SUM(AC26:AC27)</f>
        <v>39710764973</v>
      </c>
    </row>
    <row r="30" spans="1:29" ht="21.75" customHeight="1" thickTop="1"/>
    <row r="42" spans="1:29" ht="27" customHeight="1"/>
    <row r="43" spans="1:29" ht="22.35" customHeight="1">
      <c r="A43" s="97" t="s">
        <v>36</v>
      </c>
      <c r="B43" s="104"/>
      <c r="C43" s="104"/>
      <c r="D43" s="104"/>
      <c r="E43" s="105"/>
      <c r="F43" s="104"/>
      <c r="G43" s="92"/>
      <c r="H43" s="92"/>
      <c r="I43" s="92"/>
      <c r="J43" s="104"/>
      <c r="K43" s="104"/>
      <c r="L43" s="104"/>
      <c r="M43" s="104"/>
      <c r="N43" s="97"/>
      <c r="O43" s="97"/>
      <c r="P43" s="97"/>
      <c r="Q43" s="97"/>
      <c r="R43" s="104"/>
      <c r="S43" s="97"/>
      <c r="T43" s="104"/>
      <c r="U43" s="97"/>
      <c r="V43" s="104"/>
      <c r="W43" s="104"/>
      <c r="X43" s="97"/>
      <c r="Y43" s="97"/>
      <c r="Z43" s="97"/>
      <c r="AA43" s="97"/>
      <c r="AB43" s="97"/>
      <c r="AC43" s="97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60" firstPageNumber="13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26"/>
  <sheetViews>
    <sheetView topLeftCell="A4" zoomScale="115" zoomScaleNormal="115" zoomScaleSheetLayoutView="100" zoomScalePageLayoutView="70" workbookViewId="0">
      <selection activeCell="K28" sqref="K28"/>
    </sheetView>
  </sheetViews>
  <sheetFormatPr defaultColWidth="9.33203125" defaultRowHeight="21.75" customHeight="1"/>
  <cols>
    <col min="1" max="3" width="1.83203125" style="49" customWidth="1"/>
    <col min="4" max="4" width="34.33203125" style="49" customWidth="1"/>
    <col min="5" max="5" width="8.5" style="49" customWidth="1"/>
    <col min="6" max="6" width="2.1640625" style="49" customWidth="1"/>
    <col min="7" max="7" width="16.83203125" style="49" customWidth="1"/>
    <col min="8" max="8" width="1.33203125" style="49" customWidth="1"/>
    <col min="9" max="9" width="16.83203125" style="49" customWidth="1"/>
    <col min="10" max="10" width="1.33203125" style="49" customWidth="1"/>
    <col min="11" max="11" width="20.6640625" style="49" customWidth="1"/>
    <col min="12" max="12" width="1.33203125" style="49" customWidth="1"/>
    <col min="13" max="13" width="16.83203125" style="49" customWidth="1"/>
    <col min="14" max="14" width="1.33203125" style="49" customWidth="1"/>
    <col min="15" max="15" width="16.83203125" style="49" customWidth="1"/>
    <col min="16" max="16384" width="9.33203125" style="49"/>
  </cols>
  <sheetData>
    <row r="1" spans="1:15" ht="21.75" customHeight="1">
      <c r="A1" s="15" t="s">
        <v>0</v>
      </c>
      <c r="G1" s="50"/>
      <c r="H1" s="50"/>
      <c r="I1" s="50"/>
      <c r="J1" s="50"/>
      <c r="K1" s="50"/>
      <c r="L1" s="50"/>
      <c r="M1" s="50"/>
      <c r="N1" s="50"/>
      <c r="O1" s="50"/>
    </row>
    <row r="2" spans="1:15" ht="21.75" customHeight="1">
      <c r="A2" s="15" t="s">
        <v>113</v>
      </c>
      <c r="G2" s="50"/>
      <c r="H2" s="50"/>
      <c r="I2" s="50"/>
      <c r="J2" s="50"/>
      <c r="K2" s="50"/>
      <c r="L2" s="50"/>
      <c r="M2" s="50"/>
      <c r="N2" s="50"/>
      <c r="O2" s="50"/>
    </row>
    <row r="3" spans="1:15" ht="21.75" customHeight="1">
      <c r="A3" s="84" t="s">
        <v>76</v>
      </c>
      <c r="B3" s="97"/>
      <c r="C3" s="97"/>
      <c r="D3" s="97"/>
      <c r="E3" s="97"/>
      <c r="F3" s="97"/>
      <c r="G3" s="98"/>
      <c r="H3" s="98"/>
      <c r="I3" s="98"/>
      <c r="J3" s="98"/>
      <c r="K3" s="98"/>
      <c r="L3" s="98"/>
      <c r="M3" s="98"/>
      <c r="N3" s="98"/>
      <c r="O3" s="98"/>
    </row>
    <row r="4" spans="1:15" ht="21.75" customHeight="1">
      <c r="A4" s="51"/>
      <c r="G4" s="50"/>
      <c r="H4" s="50"/>
      <c r="I4" s="50"/>
      <c r="J4" s="50"/>
      <c r="K4" s="50"/>
      <c r="L4" s="50"/>
      <c r="M4" s="50"/>
      <c r="N4" s="50"/>
      <c r="O4" s="50"/>
    </row>
    <row r="5" spans="1:15" ht="21.75" customHeight="1">
      <c r="A5" s="51"/>
      <c r="G5" s="130" t="s">
        <v>4</v>
      </c>
      <c r="H5" s="130"/>
      <c r="I5" s="130"/>
      <c r="J5" s="130"/>
      <c r="K5" s="130"/>
      <c r="L5" s="130"/>
      <c r="M5" s="130"/>
      <c r="N5" s="130"/>
      <c r="O5" s="130"/>
    </row>
    <row r="6" spans="1:15" ht="21.75" customHeight="1">
      <c r="F6" s="50"/>
      <c r="G6" s="56"/>
      <c r="H6" s="53"/>
      <c r="I6" s="54"/>
      <c r="J6" s="53"/>
      <c r="K6" s="127" t="s">
        <v>67</v>
      </c>
      <c r="L6" s="127"/>
      <c r="M6" s="127"/>
      <c r="N6" s="53"/>
      <c r="O6" s="56"/>
    </row>
    <row r="7" spans="1:15" ht="21.75" customHeight="1">
      <c r="F7" s="50"/>
      <c r="G7" s="57" t="s">
        <v>123</v>
      </c>
      <c r="H7" s="55"/>
      <c r="I7" s="58"/>
      <c r="J7" s="55"/>
      <c r="K7" s="57" t="s">
        <v>119</v>
      </c>
      <c r="L7" s="37"/>
      <c r="M7" s="37"/>
      <c r="N7" s="55"/>
      <c r="O7" s="57" t="s">
        <v>121</v>
      </c>
    </row>
    <row r="8" spans="1:15" ht="21.75" customHeight="1">
      <c r="E8" s="21"/>
      <c r="F8" s="50"/>
      <c r="G8" s="57" t="s">
        <v>132</v>
      </c>
      <c r="H8" s="55"/>
      <c r="I8" s="57" t="s">
        <v>64</v>
      </c>
      <c r="J8" s="55"/>
      <c r="K8" s="57" t="s">
        <v>152</v>
      </c>
      <c r="L8" s="59"/>
      <c r="M8" s="57" t="s">
        <v>69</v>
      </c>
      <c r="N8" s="55"/>
      <c r="O8" s="57" t="s">
        <v>57</v>
      </c>
    </row>
    <row r="9" spans="1:15" ht="21.75" customHeight="1">
      <c r="F9" s="50"/>
      <c r="G9" s="100" t="s">
        <v>10</v>
      </c>
      <c r="H9" s="55"/>
      <c r="I9" s="100" t="s">
        <v>10</v>
      </c>
      <c r="J9" s="55"/>
      <c r="K9" s="100" t="s">
        <v>10</v>
      </c>
      <c r="L9" s="59"/>
      <c r="M9" s="100" t="s">
        <v>10</v>
      </c>
      <c r="N9" s="55"/>
      <c r="O9" s="100" t="s">
        <v>10</v>
      </c>
    </row>
    <row r="10" spans="1:15" ht="8.1" customHeight="1">
      <c r="A10" s="20"/>
      <c r="B10" s="59"/>
      <c r="C10" s="59"/>
      <c r="G10" s="30"/>
      <c r="H10" s="61"/>
      <c r="I10" s="30"/>
      <c r="J10" s="61"/>
      <c r="K10" s="30"/>
      <c r="L10" s="61"/>
      <c r="M10" s="30"/>
      <c r="N10" s="61"/>
      <c r="O10" s="30"/>
    </row>
    <row r="11" spans="1:15" ht="21.75" customHeight="1">
      <c r="A11" s="20" t="s">
        <v>140</v>
      </c>
      <c r="B11" s="59"/>
      <c r="C11" s="59"/>
      <c r="G11" s="30">
        <v>864713808</v>
      </c>
      <c r="H11" s="61"/>
      <c r="I11" s="30">
        <v>31917416</v>
      </c>
      <c r="J11" s="61"/>
      <c r="K11" s="30">
        <v>87865911</v>
      </c>
      <c r="L11" s="61"/>
      <c r="M11" s="30">
        <v>71044949</v>
      </c>
      <c r="N11" s="61"/>
      <c r="O11" s="30">
        <f>SUM(G11:M11)</f>
        <v>1055542084</v>
      </c>
    </row>
    <row r="12" spans="1:15" ht="21.75" customHeight="1">
      <c r="A12" s="34" t="s">
        <v>146</v>
      </c>
      <c r="B12" s="50"/>
      <c r="C12" s="50"/>
      <c r="G12" s="82">
        <v>0</v>
      </c>
      <c r="H12" s="61"/>
      <c r="I12" s="82">
        <v>0</v>
      </c>
      <c r="J12" s="61"/>
      <c r="K12" s="82">
        <v>0</v>
      </c>
      <c r="L12" s="61"/>
      <c r="M12" s="102">
        <v>111268660</v>
      </c>
      <c r="N12" s="61"/>
      <c r="O12" s="82">
        <f>SUM(G12:M12)</f>
        <v>111268660</v>
      </c>
    </row>
    <row r="13" spans="1:15" ht="8.1" customHeight="1">
      <c r="A13" s="59"/>
      <c r="B13" s="50"/>
      <c r="C13" s="50"/>
      <c r="G13" s="61"/>
      <c r="H13" s="61"/>
      <c r="I13" s="61"/>
      <c r="J13" s="61"/>
      <c r="K13" s="61"/>
      <c r="L13" s="61"/>
      <c r="M13" s="61"/>
      <c r="N13" s="61"/>
      <c r="O13" s="61"/>
    </row>
    <row r="14" spans="1:15" ht="21.75" customHeight="1" thickBot="1">
      <c r="A14" s="20" t="s">
        <v>147</v>
      </c>
      <c r="B14" s="59"/>
      <c r="C14" s="59"/>
      <c r="G14" s="63">
        <f>SUM(G11:G12)</f>
        <v>864713808</v>
      </c>
      <c r="H14" s="61"/>
      <c r="I14" s="63">
        <f>SUM(I11:I12)</f>
        <v>31917416</v>
      </c>
      <c r="J14" s="61"/>
      <c r="K14" s="63">
        <f>SUM(K11:K12)</f>
        <v>87865911</v>
      </c>
      <c r="L14" s="61"/>
      <c r="M14" s="63">
        <f>SUM(M11:M12)</f>
        <v>182313609</v>
      </c>
      <c r="N14" s="61"/>
      <c r="O14" s="63">
        <f>SUM(G14:M14)</f>
        <v>1166810744</v>
      </c>
    </row>
    <row r="15" spans="1:15" ht="21.75" customHeight="1" thickTop="1"/>
    <row r="16" spans="1:15" ht="21.75" customHeight="1">
      <c r="A16" s="20" t="s">
        <v>148</v>
      </c>
      <c r="B16" s="59"/>
      <c r="C16" s="59"/>
      <c r="G16" s="30">
        <v>864713808</v>
      </c>
      <c r="H16" s="61"/>
      <c r="I16" s="30">
        <v>31917416</v>
      </c>
      <c r="J16" s="61"/>
      <c r="K16" s="30">
        <v>87865911</v>
      </c>
      <c r="L16" s="61"/>
      <c r="M16" s="30">
        <v>114432048</v>
      </c>
      <c r="N16" s="61"/>
      <c r="O16" s="30">
        <v>1098929183</v>
      </c>
    </row>
    <row r="17" spans="1:15" ht="21.75" customHeight="1">
      <c r="A17" s="34" t="s">
        <v>146</v>
      </c>
      <c r="B17" s="50"/>
      <c r="C17" s="50"/>
      <c r="G17" s="82">
        <v>0</v>
      </c>
      <c r="H17" s="61"/>
      <c r="I17" s="82">
        <v>0</v>
      </c>
      <c r="J17" s="61"/>
      <c r="K17" s="82">
        <v>0</v>
      </c>
      <c r="L17" s="61"/>
      <c r="M17" s="102">
        <v>22450873</v>
      </c>
      <c r="N17" s="61"/>
      <c r="O17" s="82">
        <v>22450873</v>
      </c>
    </row>
    <row r="18" spans="1:15" ht="8.1" customHeight="1">
      <c r="A18" s="59"/>
      <c r="B18" s="50"/>
      <c r="C18" s="50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21.75" customHeight="1" thickBot="1">
      <c r="A19" s="20" t="s">
        <v>149</v>
      </c>
      <c r="B19" s="59"/>
      <c r="C19" s="59"/>
      <c r="G19" s="63">
        <f>SUM(G16:G17)</f>
        <v>864713808</v>
      </c>
      <c r="H19" s="61"/>
      <c r="I19" s="63">
        <f>SUM(I16:I17)</f>
        <v>31917416</v>
      </c>
      <c r="J19" s="61"/>
      <c r="K19" s="63">
        <f>SUM(K16:K17)</f>
        <v>87865911</v>
      </c>
      <c r="L19" s="61"/>
      <c r="M19" s="63">
        <f>SUM(M16:M17)</f>
        <v>136882921</v>
      </c>
      <c r="N19" s="61"/>
      <c r="O19" s="63">
        <f>SUM(G19:M19)</f>
        <v>1121380056</v>
      </c>
    </row>
    <row r="20" spans="1:15" ht="21.75" customHeight="1" thickTop="1">
      <c r="A20" s="20"/>
      <c r="B20" s="59"/>
      <c r="C20" s="59"/>
      <c r="G20" s="65"/>
      <c r="H20" s="38"/>
      <c r="I20" s="65"/>
      <c r="J20" s="38"/>
      <c r="K20" s="65"/>
      <c r="L20" s="38"/>
      <c r="M20" s="65"/>
      <c r="N20" s="38"/>
      <c r="O20" s="65"/>
    </row>
    <row r="21" spans="1:15" ht="21.75" customHeight="1">
      <c r="A21" s="20"/>
      <c r="B21" s="59"/>
      <c r="C21" s="59"/>
      <c r="G21" s="65"/>
      <c r="H21" s="38"/>
      <c r="I21" s="65"/>
      <c r="J21" s="38"/>
      <c r="K21" s="65"/>
      <c r="L21" s="38"/>
      <c r="M21" s="65"/>
      <c r="N21" s="38"/>
      <c r="O21" s="65"/>
    </row>
    <row r="22" spans="1:15" ht="21.75" customHeight="1">
      <c r="A22" s="20"/>
      <c r="B22" s="59"/>
      <c r="C22" s="59"/>
      <c r="G22" s="65"/>
      <c r="H22" s="38"/>
      <c r="I22" s="65"/>
      <c r="J22" s="38"/>
      <c r="K22" s="65"/>
      <c r="L22" s="38"/>
      <c r="M22" s="65"/>
      <c r="N22" s="38"/>
      <c r="O22" s="65"/>
    </row>
    <row r="23" spans="1:15" ht="21.75" customHeight="1">
      <c r="A23" s="20"/>
      <c r="B23" s="59"/>
      <c r="C23" s="59"/>
      <c r="G23" s="65"/>
      <c r="H23" s="38"/>
      <c r="I23" s="65"/>
      <c r="J23" s="38"/>
      <c r="K23" s="65"/>
      <c r="L23" s="38"/>
      <c r="M23" s="65"/>
      <c r="N23" s="38"/>
      <c r="O23" s="65"/>
    </row>
    <row r="24" spans="1:15" ht="20.25" customHeight="1">
      <c r="A24" s="20"/>
      <c r="B24" s="59"/>
      <c r="C24" s="59"/>
      <c r="G24" s="65"/>
      <c r="H24" s="38"/>
      <c r="I24" s="65"/>
      <c r="J24" s="38"/>
      <c r="K24" s="65"/>
      <c r="L24" s="38"/>
      <c r="M24" s="65"/>
      <c r="N24" s="38"/>
      <c r="O24" s="65"/>
    </row>
    <row r="25" spans="1:15" ht="13.5" customHeight="1"/>
    <row r="26" spans="1:15" ht="21.75" customHeight="1">
      <c r="A26" s="97" t="s">
        <v>36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</row>
  </sheetData>
  <mergeCells count="2">
    <mergeCell ref="G5:O5"/>
    <mergeCell ref="K6:M6"/>
  </mergeCells>
  <pageMargins left="0.8" right="0.8" top="0.5" bottom="0.6" header="0.49" footer="0.4"/>
  <pageSetup paperSize="9" firstPageNumber="14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26"/>
  <sheetViews>
    <sheetView topLeftCell="A17" zoomScale="115" zoomScaleNormal="115" zoomScaleSheetLayoutView="100" zoomScalePageLayoutView="70" workbookViewId="0">
      <selection activeCell="O23" sqref="O23"/>
    </sheetView>
  </sheetViews>
  <sheetFormatPr defaultColWidth="9.33203125" defaultRowHeight="21.75" customHeight="1"/>
  <cols>
    <col min="1" max="3" width="1.83203125" style="49" customWidth="1"/>
    <col min="4" max="4" width="30.6640625" style="49" customWidth="1"/>
    <col min="5" max="5" width="9.33203125" style="49" customWidth="1"/>
    <col min="6" max="6" width="1" style="49" customWidth="1"/>
    <col min="7" max="7" width="14.1640625" style="49" bestFit="1" customWidth="1"/>
    <col min="8" max="8" width="1" style="49" customWidth="1"/>
    <col min="9" max="9" width="16.33203125" style="49" bestFit="1" customWidth="1"/>
    <col min="10" max="10" width="1" style="49" customWidth="1"/>
    <col min="11" max="11" width="13" style="49" bestFit="1" customWidth="1"/>
    <col min="12" max="12" width="1" style="49" customWidth="1"/>
    <col min="13" max="13" width="14.33203125" style="49" bestFit="1" customWidth="1"/>
    <col min="14" max="14" width="1" style="49" customWidth="1"/>
    <col min="15" max="15" width="24.6640625" style="49" customWidth="1"/>
    <col min="16" max="16" width="1" style="49" customWidth="1"/>
    <col min="17" max="17" width="15.6640625" style="49" customWidth="1"/>
    <col min="18" max="16384" width="9.33203125" style="49"/>
  </cols>
  <sheetData>
    <row r="1" spans="1:17" ht="21.75" customHeight="1">
      <c r="A1" s="15" t="s">
        <v>0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7" ht="21.75" customHeight="1">
      <c r="A2" s="15" t="s">
        <v>113</v>
      </c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spans="1:17" ht="21.75" customHeight="1">
      <c r="A3" s="84" t="s">
        <v>76</v>
      </c>
      <c r="B3" s="97"/>
      <c r="C3" s="97"/>
      <c r="D3" s="97"/>
      <c r="E3" s="97"/>
      <c r="F3" s="97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21.75" customHeight="1">
      <c r="A4" s="51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spans="1:17" ht="21.75" customHeight="1">
      <c r="A5" s="51"/>
      <c r="G5" s="130" t="s">
        <v>4</v>
      </c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ht="21.75" customHeight="1">
      <c r="A6" s="51"/>
      <c r="G6" s="53"/>
      <c r="H6" s="67"/>
      <c r="I6" s="67"/>
      <c r="J6" s="67"/>
      <c r="K6" s="67"/>
      <c r="L6" s="67"/>
      <c r="M6" s="67"/>
      <c r="N6" s="67"/>
      <c r="O6" s="53" t="s">
        <v>129</v>
      </c>
      <c r="P6" s="67"/>
      <c r="Q6" s="67"/>
    </row>
    <row r="7" spans="1:17" ht="21.75" customHeight="1">
      <c r="F7" s="50"/>
      <c r="G7" s="56"/>
      <c r="H7" s="53"/>
      <c r="I7" s="54"/>
      <c r="J7" s="53"/>
      <c r="K7" s="127" t="s">
        <v>67</v>
      </c>
      <c r="L7" s="127"/>
      <c r="M7" s="127"/>
      <c r="N7" s="53"/>
      <c r="O7" s="106" t="s">
        <v>57</v>
      </c>
      <c r="P7" s="53"/>
      <c r="Q7" s="56"/>
    </row>
    <row r="8" spans="1:17" ht="21.75" customHeight="1">
      <c r="H8" s="55"/>
      <c r="I8" s="58"/>
      <c r="J8" s="55"/>
      <c r="K8" s="57" t="s">
        <v>119</v>
      </c>
      <c r="L8" s="37"/>
      <c r="M8" s="37"/>
      <c r="N8" s="55"/>
      <c r="O8" s="55" t="s">
        <v>120</v>
      </c>
      <c r="P8" s="55"/>
    </row>
    <row r="9" spans="1:17" ht="21.75" customHeight="1">
      <c r="G9" s="57" t="s">
        <v>123</v>
      </c>
      <c r="H9" s="55"/>
      <c r="I9" s="58"/>
      <c r="J9" s="55"/>
      <c r="K9" s="58" t="s">
        <v>126</v>
      </c>
      <c r="L9" s="37"/>
      <c r="M9" s="37"/>
      <c r="N9" s="55"/>
      <c r="O9" s="55" t="s">
        <v>128</v>
      </c>
      <c r="P9" s="55"/>
      <c r="Q9" s="57" t="s">
        <v>121</v>
      </c>
    </row>
    <row r="10" spans="1:17" ht="21.75" customHeight="1">
      <c r="E10" s="21"/>
      <c r="G10" s="57" t="s">
        <v>132</v>
      </c>
      <c r="H10" s="55"/>
      <c r="I10" s="57" t="s">
        <v>64</v>
      </c>
      <c r="J10" s="55"/>
      <c r="K10" s="57" t="s">
        <v>135</v>
      </c>
      <c r="L10" s="59"/>
      <c r="M10" s="57" t="s">
        <v>69</v>
      </c>
      <c r="N10" s="55"/>
      <c r="O10" s="60" t="s">
        <v>137</v>
      </c>
      <c r="P10" s="55"/>
      <c r="Q10" s="57" t="s">
        <v>57</v>
      </c>
    </row>
    <row r="11" spans="1:17" ht="21.75" customHeight="1">
      <c r="G11" s="100" t="s">
        <v>11</v>
      </c>
      <c r="H11" s="55"/>
      <c r="I11" s="100" t="s">
        <v>11</v>
      </c>
      <c r="J11" s="55"/>
      <c r="K11" s="100" t="s">
        <v>11</v>
      </c>
      <c r="L11" s="59"/>
      <c r="M11" s="100" t="s">
        <v>11</v>
      </c>
      <c r="N11" s="55"/>
      <c r="O11" s="101" t="s">
        <v>11</v>
      </c>
      <c r="P11" s="55"/>
      <c r="Q11" s="100" t="s">
        <v>11</v>
      </c>
    </row>
    <row r="12" spans="1:17" ht="8.1" customHeight="1">
      <c r="A12" s="20"/>
      <c r="B12" s="59"/>
      <c r="C12" s="59"/>
      <c r="G12" s="30"/>
      <c r="H12" s="61"/>
      <c r="I12" s="30"/>
      <c r="J12" s="61"/>
      <c r="K12" s="30"/>
      <c r="L12" s="61"/>
      <c r="M12" s="30"/>
      <c r="N12" s="61"/>
      <c r="O12" s="61"/>
      <c r="P12" s="61"/>
      <c r="Q12" s="30"/>
    </row>
    <row r="13" spans="1:17" ht="21.75" customHeight="1">
      <c r="A13" s="20" t="s">
        <v>140</v>
      </c>
      <c r="B13" s="59"/>
      <c r="C13" s="59"/>
      <c r="G13" s="30">
        <v>30004442705</v>
      </c>
      <c r="H13" s="61"/>
      <c r="I13" s="30">
        <v>977711111</v>
      </c>
      <c r="J13" s="61"/>
      <c r="K13" s="30">
        <v>3000444271</v>
      </c>
      <c r="L13" s="61"/>
      <c r="M13" s="30">
        <v>5452902689</v>
      </c>
      <c r="N13" s="61"/>
      <c r="O13" s="61">
        <v>-2979374799</v>
      </c>
      <c r="P13" s="61"/>
      <c r="Q13" s="30">
        <f>SUM(G13:O13)</f>
        <v>36456125977</v>
      </c>
    </row>
    <row r="14" spans="1:17" ht="21.75" customHeight="1">
      <c r="A14" s="34" t="s">
        <v>146</v>
      </c>
      <c r="B14" s="50"/>
      <c r="C14" s="50"/>
      <c r="G14" s="107">
        <v>0</v>
      </c>
      <c r="H14" s="2"/>
      <c r="I14" s="108">
        <v>0</v>
      </c>
      <c r="J14" s="2"/>
      <c r="K14" s="107">
        <v>0</v>
      </c>
      <c r="L14" s="61"/>
      <c r="M14" s="107">
        <v>3980167054</v>
      </c>
      <c r="N14" s="61"/>
      <c r="O14" s="107">
        <v>2384559527</v>
      </c>
      <c r="P14" s="61"/>
      <c r="Q14" s="82">
        <f>SUM(G14:O14)</f>
        <v>6364726581</v>
      </c>
    </row>
    <row r="15" spans="1:17" ht="8.1" customHeight="1">
      <c r="A15" s="59"/>
      <c r="B15" s="50"/>
      <c r="C15" s="50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</row>
    <row r="16" spans="1:17" ht="21.75" customHeight="1" thickBot="1">
      <c r="A16" s="20" t="s">
        <v>147</v>
      </c>
      <c r="B16" s="59"/>
      <c r="C16" s="59"/>
      <c r="G16" s="63">
        <f>SUM(G13:G14)</f>
        <v>30004442705</v>
      </c>
      <c r="H16" s="61"/>
      <c r="I16" s="63">
        <f>SUM(I13:I14)</f>
        <v>977711111</v>
      </c>
      <c r="J16" s="61"/>
      <c r="K16" s="63">
        <f>SUM(K13:K14)</f>
        <v>3000444271</v>
      </c>
      <c r="L16" s="61"/>
      <c r="M16" s="63">
        <f>SUM(M13:M14)</f>
        <v>9433069743</v>
      </c>
      <c r="N16" s="61"/>
      <c r="O16" s="63">
        <f>SUM(O13:O14)</f>
        <v>-594815272</v>
      </c>
      <c r="P16" s="61"/>
      <c r="Q16" s="63">
        <f>SUM(G16:O16)</f>
        <v>42820852558</v>
      </c>
    </row>
    <row r="17" spans="1:17" ht="21.75" customHeight="1" thickTop="1">
      <c r="A17" s="20"/>
      <c r="B17" s="59"/>
      <c r="C17" s="59"/>
      <c r="G17" s="30"/>
      <c r="H17" s="61"/>
      <c r="I17" s="30"/>
      <c r="J17" s="61"/>
      <c r="K17" s="30"/>
      <c r="L17" s="61"/>
      <c r="M17" s="30"/>
      <c r="N17" s="61"/>
      <c r="O17" s="30"/>
      <c r="P17" s="61"/>
      <c r="Q17" s="30"/>
    </row>
    <row r="18" spans="1:17" ht="21.75" customHeight="1">
      <c r="A18" s="20" t="s">
        <v>148</v>
      </c>
      <c r="B18" s="59"/>
      <c r="C18" s="59"/>
      <c r="G18" s="30">
        <v>30004442705</v>
      </c>
      <c r="H18" s="61"/>
      <c r="I18" s="30">
        <v>977711111</v>
      </c>
      <c r="J18" s="61"/>
      <c r="K18" s="30">
        <v>3000444271</v>
      </c>
      <c r="L18" s="61"/>
      <c r="M18" s="30">
        <v>7094581080</v>
      </c>
      <c r="N18" s="61"/>
      <c r="O18" s="61">
        <v>-3565758379</v>
      </c>
      <c r="P18" s="61"/>
      <c r="Q18" s="30">
        <v>37511420788</v>
      </c>
    </row>
    <row r="19" spans="1:17" ht="21.75" customHeight="1">
      <c r="A19" s="34" t="s">
        <v>146</v>
      </c>
      <c r="B19" s="50"/>
      <c r="C19" s="50"/>
      <c r="G19" s="107">
        <v>0</v>
      </c>
      <c r="H19" s="2"/>
      <c r="I19" s="108">
        <v>0</v>
      </c>
      <c r="J19" s="2"/>
      <c r="K19" s="107">
        <v>0</v>
      </c>
      <c r="L19" s="61"/>
      <c r="M19" s="107">
        <v>773192590</v>
      </c>
      <c r="N19" s="61"/>
      <c r="O19" s="107">
        <v>-63740228</v>
      </c>
      <c r="P19" s="61"/>
      <c r="Q19" s="82">
        <v>709452362</v>
      </c>
    </row>
    <row r="20" spans="1:17" ht="8.1" customHeight="1">
      <c r="A20" s="59"/>
      <c r="B20" s="50"/>
      <c r="C20" s="50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</row>
    <row r="21" spans="1:17" ht="21.75" customHeight="1" thickBot="1">
      <c r="A21" s="20" t="s">
        <v>149</v>
      </c>
      <c r="B21" s="59"/>
      <c r="C21" s="59"/>
      <c r="G21" s="63">
        <f>SUM(G18:G19)</f>
        <v>30004442705</v>
      </c>
      <c r="H21" s="61"/>
      <c r="I21" s="63">
        <f>SUM(I18:I19)</f>
        <v>977711111</v>
      </c>
      <c r="J21" s="61"/>
      <c r="K21" s="63">
        <f>SUM(K18:K19)</f>
        <v>3000444271</v>
      </c>
      <c r="L21" s="61"/>
      <c r="M21" s="63">
        <f>SUM(M18:M19)</f>
        <v>7867773670</v>
      </c>
      <c r="N21" s="61"/>
      <c r="O21" s="63">
        <f>SUM(O18:O19)</f>
        <v>-3629498607</v>
      </c>
      <c r="P21" s="61"/>
      <c r="Q21" s="63">
        <f>SUM(G21:O21)</f>
        <v>38220873150</v>
      </c>
    </row>
    <row r="22" spans="1:17" ht="21.75" customHeight="1" thickTop="1">
      <c r="A22" s="20"/>
      <c r="B22" s="59"/>
      <c r="C22" s="59"/>
      <c r="G22" s="30"/>
      <c r="H22" s="61"/>
      <c r="I22" s="30"/>
      <c r="J22" s="61"/>
      <c r="K22" s="30"/>
      <c r="L22" s="61"/>
      <c r="M22" s="30"/>
      <c r="N22" s="61"/>
      <c r="O22" s="30"/>
      <c r="P22" s="61"/>
      <c r="Q22" s="30"/>
    </row>
    <row r="23" spans="1:17" ht="21.75" customHeight="1">
      <c r="A23" s="20"/>
      <c r="B23" s="59"/>
      <c r="C23" s="59"/>
      <c r="G23" s="30"/>
      <c r="H23" s="61"/>
      <c r="I23" s="30"/>
      <c r="J23" s="61"/>
      <c r="K23" s="30"/>
      <c r="L23" s="61"/>
      <c r="M23" s="30"/>
      <c r="N23" s="61"/>
      <c r="O23" s="30"/>
      <c r="P23" s="61"/>
      <c r="Q23" s="30"/>
    </row>
    <row r="24" spans="1:17" ht="20.25" customHeight="1">
      <c r="A24" s="20"/>
      <c r="B24" s="59"/>
      <c r="C24" s="59"/>
      <c r="G24" s="30"/>
      <c r="H24" s="61"/>
      <c r="I24" s="30"/>
      <c r="J24" s="61"/>
      <c r="K24" s="30"/>
      <c r="L24" s="61"/>
      <c r="M24" s="30"/>
      <c r="N24" s="61"/>
      <c r="O24" s="30"/>
      <c r="P24" s="61"/>
      <c r="Q24" s="30"/>
    </row>
    <row r="25" spans="1:17" ht="14.25" customHeight="1"/>
    <row r="26" spans="1:17" ht="22.35" customHeight="1">
      <c r="A26" s="97" t="s">
        <v>36</v>
      </c>
      <c r="B26" s="104"/>
      <c r="C26" s="104"/>
      <c r="D26" s="104"/>
      <c r="E26" s="92"/>
      <c r="F26" s="104"/>
      <c r="G26" s="92"/>
      <c r="H26" s="92"/>
      <c r="I26" s="92"/>
      <c r="J26" s="104"/>
      <c r="K26" s="104"/>
      <c r="L26" s="97"/>
      <c r="M26" s="97"/>
      <c r="N26" s="97"/>
      <c r="O26" s="97"/>
      <c r="P26" s="97"/>
      <c r="Q26" s="97"/>
    </row>
  </sheetData>
  <mergeCells count="2">
    <mergeCell ref="G5:Q5"/>
    <mergeCell ref="K7:M7"/>
  </mergeCells>
  <pageMargins left="0.6" right="0.6" top="0.5" bottom="0.6" header="0.49" footer="0.4"/>
  <pageSetup paperSize="9" firstPageNumber="15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Z95"/>
  <sheetViews>
    <sheetView showRuler="0" topLeftCell="A49" zoomScaleNormal="100" zoomScaleSheetLayoutView="70" zoomScalePageLayoutView="34" workbookViewId="0">
      <selection activeCell="K49" sqref="K49"/>
    </sheetView>
  </sheetViews>
  <sheetFormatPr defaultColWidth="11" defaultRowHeight="21.75" customHeight="1"/>
  <cols>
    <col min="1" max="3" width="1.6640625" style="34" customWidth="1"/>
    <col min="4" max="4" width="40.83203125" style="34" customWidth="1"/>
    <col min="5" max="5" width="8.6640625" style="34" customWidth="1"/>
    <col min="6" max="6" width="1" style="61" customWidth="1"/>
    <col min="7" max="7" width="14.33203125" style="61" customWidth="1"/>
    <col min="8" max="8" width="1" style="61" customWidth="1"/>
    <col min="9" max="9" width="14.33203125" style="61" customWidth="1"/>
    <col min="10" max="10" width="1" style="61" customWidth="1"/>
    <col min="11" max="11" width="14.33203125" style="61" customWidth="1"/>
    <col min="12" max="12" width="1" style="61" customWidth="1"/>
    <col min="13" max="13" width="15.33203125" style="61" bestFit="1" customWidth="1"/>
    <col min="14" max="16" width="1.6640625" style="34" customWidth="1"/>
    <col min="17" max="17" width="37.6640625" style="34" customWidth="1"/>
    <col min="18" max="18" width="8.6640625" style="34" customWidth="1"/>
    <col min="19" max="19" width="0.6640625" style="61" customWidth="1"/>
    <col min="20" max="20" width="15.6640625" style="30" bestFit="1" customWidth="1"/>
    <col min="21" max="21" width="0.6640625" style="61" customWidth="1"/>
    <col min="22" max="22" width="15.6640625" style="30" bestFit="1" customWidth="1"/>
    <col min="23" max="23" width="0.6640625" style="61" customWidth="1"/>
    <col min="24" max="24" width="15.6640625" style="30" bestFit="1" customWidth="1"/>
    <col min="25" max="25" width="0.6640625" style="61" customWidth="1"/>
    <col min="26" max="26" width="15.6640625" style="30" bestFit="1" customWidth="1"/>
    <col min="27" max="16384" width="11" style="34"/>
  </cols>
  <sheetData>
    <row r="1" spans="1:26" ht="21.75" customHeight="1">
      <c r="A1" s="15" t="s">
        <v>0</v>
      </c>
      <c r="N1" s="15" t="s">
        <v>0</v>
      </c>
    </row>
    <row r="2" spans="1:26" ht="21.75" customHeight="1">
      <c r="A2" s="15" t="s">
        <v>153</v>
      </c>
      <c r="B2" s="28"/>
      <c r="C2" s="28"/>
      <c r="D2" s="28"/>
      <c r="E2" s="28"/>
      <c r="F2" s="68"/>
      <c r="G2" s="68"/>
      <c r="H2" s="68"/>
      <c r="I2" s="68"/>
      <c r="J2" s="68"/>
      <c r="K2" s="68"/>
      <c r="L2" s="68"/>
      <c r="M2" s="68"/>
      <c r="N2" s="15" t="s">
        <v>153</v>
      </c>
      <c r="O2" s="28"/>
      <c r="P2" s="28"/>
      <c r="Q2" s="28"/>
      <c r="R2" s="28"/>
      <c r="S2" s="68"/>
      <c r="U2" s="68"/>
      <c r="W2" s="68"/>
      <c r="Y2" s="68"/>
    </row>
    <row r="3" spans="1:26" ht="21.75" customHeight="1">
      <c r="A3" s="84" t="s">
        <v>76</v>
      </c>
      <c r="B3" s="109"/>
      <c r="C3" s="109"/>
      <c r="D3" s="109"/>
      <c r="E3" s="109"/>
      <c r="F3" s="110"/>
      <c r="G3" s="110"/>
      <c r="H3" s="110"/>
      <c r="I3" s="110"/>
      <c r="J3" s="110"/>
      <c r="K3" s="110"/>
      <c r="L3" s="110"/>
      <c r="M3" s="110"/>
      <c r="N3" s="84" t="s">
        <v>76</v>
      </c>
      <c r="O3" s="109"/>
      <c r="P3" s="109"/>
      <c r="Q3" s="109"/>
      <c r="R3" s="109"/>
      <c r="S3" s="110"/>
      <c r="T3" s="107"/>
      <c r="U3" s="110"/>
      <c r="V3" s="107"/>
      <c r="W3" s="110"/>
      <c r="X3" s="107"/>
      <c r="Y3" s="110"/>
      <c r="Z3" s="107"/>
    </row>
    <row r="4" spans="1:26" ht="21.75" customHeight="1">
      <c r="A4" s="36"/>
      <c r="B4" s="28"/>
      <c r="C4" s="28"/>
      <c r="D4" s="28"/>
      <c r="E4" s="28"/>
      <c r="F4" s="68"/>
      <c r="G4" s="68"/>
      <c r="H4" s="68"/>
      <c r="I4" s="68"/>
      <c r="J4" s="68"/>
      <c r="K4" s="68"/>
      <c r="L4" s="68"/>
      <c r="M4" s="68"/>
      <c r="N4" s="36"/>
      <c r="O4" s="28"/>
      <c r="P4" s="28"/>
      <c r="Q4" s="28"/>
      <c r="R4" s="28"/>
      <c r="S4" s="68"/>
      <c r="U4" s="68"/>
      <c r="W4" s="68"/>
      <c r="X4" s="69"/>
      <c r="Y4" s="68"/>
    </row>
    <row r="5" spans="1:26" ht="20.100000000000001" customHeight="1">
      <c r="A5" s="36"/>
      <c r="B5" s="28"/>
      <c r="C5" s="28"/>
      <c r="D5" s="28"/>
      <c r="E5" s="28"/>
      <c r="F5" s="68"/>
      <c r="G5" s="124" t="s">
        <v>3</v>
      </c>
      <c r="H5" s="124"/>
      <c r="I5" s="124"/>
      <c r="J5" s="22"/>
      <c r="K5" s="125" t="s">
        <v>4</v>
      </c>
      <c r="L5" s="125"/>
      <c r="M5" s="125"/>
      <c r="N5" s="36"/>
      <c r="O5" s="28"/>
      <c r="P5" s="28"/>
      <c r="Q5" s="28"/>
      <c r="R5" s="28"/>
      <c r="S5" s="68"/>
      <c r="T5" s="124" t="s">
        <v>3</v>
      </c>
      <c r="U5" s="124"/>
      <c r="V5" s="124"/>
      <c r="W5" s="22"/>
      <c r="X5" s="125" t="s">
        <v>4</v>
      </c>
      <c r="Y5" s="125"/>
      <c r="Z5" s="125"/>
    </row>
    <row r="6" spans="1:26" ht="20.100000000000001" customHeight="1">
      <c r="A6" s="36"/>
      <c r="B6" s="28"/>
      <c r="C6" s="28"/>
      <c r="D6" s="28"/>
      <c r="E6" s="28"/>
      <c r="F6" s="68"/>
      <c r="G6" s="26" t="s">
        <v>7</v>
      </c>
      <c r="H6" s="22"/>
      <c r="I6" s="26" t="s">
        <v>8</v>
      </c>
      <c r="J6" s="22"/>
      <c r="K6" s="26" t="s">
        <v>7</v>
      </c>
      <c r="L6" s="22"/>
      <c r="M6" s="26" t="s">
        <v>8</v>
      </c>
      <c r="N6" s="36"/>
      <c r="O6" s="28"/>
      <c r="P6" s="28"/>
      <c r="Q6" s="28"/>
      <c r="R6" s="28"/>
      <c r="S6" s="68"/>
      <c r="T6" s="26" t="s">
        <v>7</v>
      </c>
      <c r="U6" s="22"/>
      <c r="V6" s="26" t="s">
        <v>8</v>
      </c>
      <c r="W6" s="22"/>
      <c r="X6" s="26" t="s">
        <v>7</v>
      </c>
      <c r="Y6" s="22"/>
      <c r="Z6" s="26" t="s">
        <v>8</v>
      </c>
    </row>
    <row r="7" spans="1:26" ht="20.100000000000001" customHeight="1">
      <c r="E7" s="99" t="s">
        <v>9</v>
      </c>
      <c r="G7" s="88" t="s">
        <v>10</v>
      </c>
      <c r="I7" s="88" t="s">
        <v>10</v>
      </c>
      <c r="K7" s="88" t="s">
        <v>10</v>
      </c>
      <c r="L7" s="15"/>
      <c r="M7" s="88" t="s">
        <v>10</v>
      </c>
      <c r="R7" s="99" t="s">
        <v>9</v>
      </c>
      <c r="T7" s="88" t="s">
        <v>11</v>
      </c>
      <c r="U7" s="29"/>
      <c r="V7" s="88" t="s">
        <v>11</v>
      </c>
      <c r="W7" s="29"/>
      <c r="X7" s="88" t="s">
        <v>11</v>
      </c>
      <c r="Y7" s="15"/>
      <c r="Z7" s="88" t="s">
        <v>11</v>
      </c>
    </row>
    <row r="8" spans="1:26" ht="8.1" customHeight="1">
      <c r="E8" s="37"/>
      <c r="G8" s="70"/>
      <c r="I8" s="70"/>
      <c r="K8" s="70"/>
      <c r="L8" s="15"/>
      <c r="M8" s="70"/>
      <c r="R8" s="37"/>
      <c r="T8" s="70"/>
      <c r="V8" s="70"/>
      <c r="X8" s="70"/>
      <c r="Y8" s="15"/>
      <c r="Z8" s="70"/>
    </row>
    <row r="9" spans="1:26" ht="20.100000000000001" customHeight="1">
      <c r="A9" s="15" t="s">
        <v>154</v>
      </c>
      <c r="N9" s="15" t="s">
        <v>154</v>
      </c>
      <c r="T9" s="61"/>
      <c r="V9" s="61"/>
      <c r="X9" s="61"/>
    </row>
    <row r="10" spans="1:26" ht="20.100000000000001" customHeight="1">
      <c r="A10" s="16" t="s">
        <v>90</v>
      </c>
      <c r="G10" s="61">
        <v>26120569</v>
      </c>
      <c r="I10" s="61">
        <v>137493593</v>
      </c>
      <c r="K10" s="61">
        <v>27684994</v>
      </c>
      <c r="M10" s="61">
        <v>138721695</v>
      </c>
      <c r="N10" s="16" t="s">
        <v>90</v>
      </c>
      <c r="T10" s="61">
        <v>900216419</v>
      </c>
      <c r="V10" s="61">
        <v>4918944177</v>
      </c>
      <c r="X10" s="61">
        <v>953620789</v>
      </c>
      <c r="Z10" s="61">
        <v>4962069252</v>
      </c>
    </row>
    <row r="11" spans="1:26" ht="20.100000000000001" customHeight="1">
      <c r="A11" s="15" t="s">
        <v>155</v>
      </c>
      <c r="N11" s="15" t="s">
        <v>155</v>
      </c>
      <c r="T11" s="61"/>
      <c r="V11" s="61"/>
      <c r="X11" s="61"/>
      <c r="Z11" s="61"/>
    </row>
    <row r="12" spans="1:26" ht="20.100000000000001" customHeight="1">
      <c r="A12" s="20"/>
      <c r="B12" s="16" t="s">
        <v>156</v>
      </c>
      <c r="E12" s="28"/>
      <c r="G12" s="61">
        <v>-124465</v>
      </c>
      <c r="I12" s="61">
        <v>-13338</v>
      </c>
      <c r="K12" s="61">
        <v>-422329</v>
      </c>
      <c r="M12" s="61">
        <v>-345412</v>
      </c>
      <c r="N12" s="20"/>
      <c r="O12" s="16" t="s">
        <v>156</v>
      </c>
      <c r="R12" s="28"/>
      <c r="T12" s="61">
        <v>-4234772</v>
      </c>
      <c r="V12" s="61">
        <v>-478647</v>
      </c>
      <c r="X12" s="61">
        <v>-14399678</v>
      </c>
      <c r="Z12" s="61">
        <v>-12370886</v>
      </c>
    </row>
    <row r="13" spans="1:26" ht="20.100000000000001" customHeight="1">
      <c r="A13" s="20"/>
      <c r="B13" s="16" t="s">
        <v>89</v>
      </c>
      <c r="E13" s="28"/>
      <c r="G13" s="61">
        <v>2109630</v>
      </c>
      <c r="I13" s="61">
        <v>3288998</v>
      </c>
      <c r="K13" s="61">
        <v>1568571</v>
      </c>
      <c r="M13" s="61">
        <v>2978310</v>
      </c>
      <c r="N13" s="20"/>
      <c r="O13" s="16" t="s">
        <v>89</v>
      </c>
      <c r="R13" s="28"/>
      <c r="T13" s="61">
        <v>72013875</v>
      </c>
      <c r="V13" s="61">
        <v>117549324</v>
      </c>
      <c r="X13" s="61">
        <v>53549666</v>
      </c>
      <c r="Z13" s="61">
        <v>106422980</v>
      </c>
    </row>
    <row r="14" spans="1:26" ht="20.100000000000001" customHeight="1">
      <c r="A14" s="20"/>
      <c r="B14" s="16" t="s">
        <v>157</v>
      </c>
      <c r="E14" s="28">
        <v>6</v>
      </c>
      <c r="G14" s="61">
        <v>22873040</v>
      </c>
      <c r="I14" s="61">
        <v>23019240</v>
      </c>
      <c r="K14" s="61">
        <v>16832700</v>
      </c>
      <c r="M14" s="61">
        <v>18129823</v>
      </c>
      <c r="N14" s="20"/>
      <c r="O14" s="16" t="s">
        <v>157</v>
      </c>
      <c r="R14" s="28">
        <v>6</v>
      </c>
      <c r="T14" s="61">
        <v>780397772</v>
      </c>
      <c r="V14" s="61">
        <v>824558167</v>
      </c>
      <c r="X14" s="61">
        <v>574264967</v>
      </c>
      <c r="Z14" s="61">
        <v>649458506</v>
      </c>
    </row>
    <row r="15" spans="1:26" ht="20.100000000000001" customHeight="1">
      <c r="A15" s="20"/>
      <c r="B15" s="16" t="s">
        <v>158</v>
      </c>
      <c r="E15" s="28"/>
      <c r="G15" s="61">
        <v>2730759</v>
      </c>
      <c r="I15" s="61">
        <v>1942239</v>
      </c>
      <c r="K15" s="61">
        <v>181324</v>
      </c>
      <c r="M15" s="61">
        <v>234566</v>
      </c>
      <c r="N15" s="20"/>
      <c r="O15" s="16" t="s">
        <v>158</v>
      </c>
      <c r="R15" s="28"/>
      <c r="T15" s="61">
        <v>93188423</v>
      </c>
      <c r="V15" s="61">
        <v>69559167</v>
      </c>
      <c r="X15" s="61">
        <v>6186329</v>
      </c>
      <c r="Z15" s="61">
        <v>8403999</v>
      </c>
    </row>
    <row r="16" spans="1:26" ht="20.100000000000001" customHeight="1">
      <c r="A16" s="20"/>
      <c r="B16" s="34" t="s">
        <v>111</v>
      </c>
      <c r="E16" s="28"/>
      <c r="G16" s="61">
        <v>-1366147</v>
      </c>
      <c r="I16" s="61">
        <v>-1316736</v>
      </c>
      <c r="K16" s="61">
        <v>-1366147</v>
      </c>
      <c r="M16" s="61">
        <v>-1316736</v>
      </c>
      <c r="N16" s="20"/>
      <c r="O16" s="34" t="s">
        <v>111</v>
      </c>
      <c r="R16" s="28"/>
      <c r="T16" s="61">
        <v>-46422299</v>
      </c>
      <c r="V16" s="30">
        <v>-47551299</v>
      </c>
      <c r="X16" s="61">
        <v>-46422299</v>
      </c>
      <c r="Z16" s="61">
        <v>-47551299</v>
      </c>
    </row>
    <row r="17" spans="1:26" ht="20.100000000000001" customHeight="1">
      <c r="A17" s="20"/>
      <c r="B17" s="16" t="s">
        <v>159</v>
      </c>
      <c r="E17" s="28"/>
      <c r="G17" s="30">
        <v>43245</v>
      </c>
      <c r="I17" s="30">
        <v>-11380</v>
      </c>
      <c r="K17" s="61">
        <v>0</v>
      </c>
      <c r="M17" s="61">
        <v>-30157</v>
      </c>
      <c r="N17" s="20"/>
      <c r="O17" s="16" t="s">
        <v>159</v>
      </c>
      <c r="R17" s="28"/>
      <c r="T17" s="30">
        <v>1475771</v>
      </c>
      <c r="V17" s="61">
        <v>-407541</v>
      </c>
      <c r="X17" s="61">
        <v>0</v>
      </c>
      <c r="Y17" s="30"/>
      <c r="Z17" s="61">
        <v>-1080000</v>
      </c>
    </row>
    <row r="18" spans="1:26" ht="20.100000000000001" customHeight="1">
      <c r="B18" s="16" t="s">
        <v>160</v>
      </c>
      <c r="C18" s="16"/>
      <c r="E18" s="28"/>
      <c r="G18" s="61">
        <v>1867512</v>
      </c>
      <c r="I18" s="61">
        <v>-7917743</v>
      </c>
      <c r="K18" s="30">
        <v>2710107</v>
      </c>
      <c r="M18" s="61">
        <v>-4906462</v>
      </c>
      <c r="O18" s="16" t="s">
        <v>160</v>
      </c>
      <c r="P18" s="16"/>
      <c r="R18" s="28"/>
      <c r="T18" s="61">
        <v>63730743</v>
      </c>
      <c r="V18" s="30">
        <v>-283550152</v>
      </c>
      <c r="X18" s="61">
        <v>92485173</v>
      </c>
      <c r="Z18" s="61">
        <v>-175710224</v>
      </c>
    </row>
    <row r="19" spans="1:26" ht="20.100000000000001" customHeight="1">
      <c r="B19" s="16" t="s">
        <v>161</v>
      </c>
      <c r="C19" s="16"/>
      <c r="E19" s="28"/>
      <c r="G19" s="61">
        <v>630332</v>
      </c>
      <c r="I19" s="61">
        <v>0</v>
      </c>
      <c r="K19" s="30">
        <v>0</v>
      </c>
      <c r="M19" s="61">
        <v>0</v>
      </c>
      <c r="O19" s="16" t="s">
        <v>161</v>
      </c>
      <c r="P19" s="16"/>
      <c r="R19" s="28"/>
      <c r="T19" s="61">
        <v>21510718</v>
      </c>
      <c r="V19" s="30">
        <v>0</v>
      </c>
      <c r="X19" s="61">
        <v>0</v>
      </c>
      <c r="Z19" s="61">
        <v>0</v>
      </c>
    </row>
    <row r="20" spans="1:26" ht="20.100000000000001" customHeight="1">
      <c r="B20" s="16" t="s">
        <v>162</v>
      </c>
      <c r="C20" s="16"/>
      <c r="E20" s="28"/>
      <c r="G20" s="61">
        <v>139427</v>
      </c>
      <c r="I20" s="61">
        <v>118645</v>
      </c>
      <c r="K20" s="61">
        <v>139427</v>
      </c>
      <c r="M20" s="61">
        <v>118645</v>
      </c>
      <c r="O20" s="16" t="s">
        <v>162</v>
      </c>
      <c r="P20" s="16"/>
      <c r="R20" s="28"/>
      <c r="T20" s="61">
        <v>4737281</v>
      </c>
      <c r="V20" s="61">
        <v>4284628</v>
      </c>
      <c r="X20" s="61">
        <v>4737281</v>
      </c>
      <c r="Y20" s="30"/>
      <c r="Z20" s="61">
        <v>4284628</v>
      </c>
    </row>
    <row r="21" spans="1:26" ht="20.100000000000001" customHeight="1">
      <c r="B21" s="16" t="s">
        <v>163</v>
      </c>
      <c r="C21" s="16"/>
      <c r="E21" s="28"/>
      <c r="O21" s="16" t="s">
        <v>163</v>
      </c>
      <c r="P21" s="16"/>
      <c r="R21" s="28"/>
      <c r="T21" s="61"/>
      <c r="X21" s="61"/>
      <c r="Y21" s="30"/>
    </row>
    <row r="22" spans="1:26" ht="20.100000000000001" customHeight="1">
      <c r="B22" s="16"/>
      <c r="C22" s="16" t="s">
        <v>16</v>
      </c>
      <c r="E22" s="28"/>
      <c r="G22" s="61">
        <v>1626724</v>
      </c>
      <c r="I22" s="61">
        <v>-51005419</v>
      </c>
      <c r="K22" s="61">
        <v>1614993</v>
      </c>
      <c r="M22" s="61">
        <v>-51005419</v>
      </c>
      <c r="O22" s="16"/>
      <c r="P22" s="16" t="s">
        <v>16</v>
      </c>
      <c r="R22" s="28"/>
      <c r="T22" s="61">
        <v>55272622</v>
      </c>
      <c r="V22" s="61">
        <v>-1802398905</v>
      </c>
      <c r="X22" s="61">
        <v>54872279</v>
      </c>
      <c r="Y22" s="30"/>
      <c r="Z22" s="61">
        <v>-1802398905</v>
      </c>
    </row>
    <row r="23" spans="1:26" ht="20.100000000000001" customHeight="1">
      <c r="B23" s="16" t="s">
        <v>46</v>
      </c>
      <c r="C23" s="16"/>
      <c r="E23" s="28"/>
      <c r="G23" s="61">
        <v>729200</v>
      </c>
      <c r="I23" s="61">
        <v>329498</v>
      </c>
      <c r="K23" s="61">
        <v>729200</v>
      </c>
      <c r="M23" s="61">
        <v>329498</v>
      </c>
      <c r="O23" s="16" t="s">
        <v>46</v>
      </c>
      <c r="P23" s="16"/>
      <c r="R23" s="28"/>
      <c r="T23" s="61">
        <v>24884699</v>
      </c>
      <c r="V23" s="61">
        <v>11800000</v>
      </c>
      <c r="X23" s="61">
        <v>24884699</v>
      </c>
      <c r="Y23" s="30"/>
      <c r="Z23" s="61">
        <v>11800000</v>
      </c>
    </row>
    <row r="24" spans="1:26" ht="20.100000000000001" customHeight="1">
      <c r="B24" s="16" t="s">
        <v>164</v>
      </c>
      <c r="C24" s="16"/>
      <c r="D24" s="16"/>
      <c r="E24" s="28"/>
      <c r="G24" s="34"/>
      <c r="O24" s="16" t="s">
        <v>164</v>
      </c>
      <c r="P24" s="16"/>
      <c r="Q24" s="16"/>
      <c r="R24" s="28"/>
      <c r="T24" s="34"/>
      <c r="V24" s="34"/>
      <c r="X24" s="34"/>
      <c r="Y24" s="34"/>
    </row>
    <row r="25" spans="1:26" ht="20.100000000000001" customHeight="1">
      <c r="B25" s="16"/>
      <c r="C25" s="16" t="s">
        <v>165</v>
      </c>
      <c r="D25" s="16"/>
      <c r="E25" s="28"/>
      <c r="G25" s="61">
        <v>794579</v>
      </c>
      <c r="I25" s="61">
        <v>644720</v>
      </c>
      <c r="K25" s="61">
        <v>477071</v>
      </c>
      <c r="M25" s="61">
        <v>415161</v>
      </c>
      <c r="O25" s="16"/>
      <c r="P25" s="16" t="s">
        <v>165</v>
      </c>
      <c r="Q25" s="16"/>
      <c r="R25" s="28"/>
      <c r="T25" s="61">
        <v>27071527</v>
      </c>
      <c r="V25" s="61">
        <v>23265313</v>
      </c>
      <c r="X25" s="61">
        <v>16236243</v>
      </c>
      <c r="Z25" s="61">
        <v>15044359</v>
      </c>
    </row>
    <row r="26" spans="1:26" ht="8.1" customHeight="1">
      <c r="B26" s="16"/>
      <c r="O26" s="16"/>
      <c r="T26" s="61"/>
      <c r="V26" s="61"/>
      <c r="X26" s="61"/>
      <c r="Z26" s="61"/>
    </row>
    <row r="27" spans="1:26" ht="20.100000000000001" customHeight="1">
      <c r="A27" s="15" t="s">
        <v>166</v>
      </c>
      <c r="B27" s="20"/>
      <c r="C27" s="20"/>
      <c r="N27" s="15" t="s">
        <v>166</v>
      </c>
      <c r="O27" s="20"/>
      <c r="P27" s="20"/>
      <c r="T27" s="61"/>
      <c r="V27" s="61"/>
      <c r="X27" s="61"/>
      <c r="Z27" s="61"/>
    </row>
    <row r="28" spans="1:26" ht="20.100000000000001" customHeight="1">
      <c r="B28" s="16" t="s">
        <v>167</v>
      </c>
      <c r="G28" s="61">
        <v>51860307</v>
      </c>
      <c r="I28" s="61">
        <v>37859623</v>
      </c>
      <c r="K28" s="61">
        <v>41790944</v>
      </c>
      <c r="M28" s="61">
        <v>19516480</v>
      </c>
      <c r="O28" s="16" t="s">
        <v>167</v>
      </c>
      <c r="T28" s="61">
        <v>1769786117</v>
      </c>
      <c r="V28" s="61">
        <v>1355814534</v>
      </c>
      <c r="X28" s="61">
        <v>1426158762</v>
      </c>
      <c r="Z28" s="61">
        <v>698924211</v>
      </c>
    </row>
    <row r="29" spans="1:26" ht="20.100000000000001" customHeight="1">
      <c r="B29" s="16" t="s">
        <v>168</v>
      </c>
      <c r="G29" s="61">
        <v>41435732</v>
      </c>
      <c r="I29" s="61">
        <v>-29770369</v>
      </c>
      <c r="K29" s="61">
        <v>53552385</v>
      </c>
      <c r="M29" s="61">
        <v>-25143193</v>
      </c>
      <c r="O29" s="16" t="s">
        <v>168</v>
      </c>
      <c r="T29" s="61">
        <v>1414036825</v>
      </c>
      <c r="V29" s="61">
        <v>-1066136347</v>
      </c>
      <c r="X29" s="61">
        <v>1827529976</v>
      </c>
      <c r="Z29" s="61">
        <v>-900428040</v>
      </c>
    </row>
    <row r="30" spans="1:26" ht="20.100000000000001" customHeight="1">
      <c r="B30" s="16" t="s">
        <v>169</v>
      </c>
      <c r="G30" s="61">
        <v>-7669707</v>
      </c>
      <c r="I30" s="61">
        <v>-6007519</v>
      </c>
      <c r="K30" s="61">
        <v>-4528568</v>
      </c>
      <c r="M30" s="61">
        <v>-3154640</v>
      </c>
      <c r="O30" s="16" t="s">
        <v>169</v>
      </c>
      <c r="T30" s="61">
        <v>-261736605</v>
      </c>
      <c r="V30" s="61">
        <v>-215141233</v>
      </c>
      <c r="X30" s="61">
        <v>-154542035</v>
      </c>
      <c r="Y30" s="30"/>
      <c r="Z30" s="61">
        <v>-112974011</v>
      </c>
    </row>
    <row r="31" spans="1:26" ht="20.100000000000001" customHeight="1">
      <c r="B31" s="16" t="s">
        <v>42</v>
      </c>
      <c r="E31" s="1"/>
      <c r="G31" s="61">
        <v>-48525637</v>
      </c>
      <c r="I31" s="61">
        <v>123942664</v>
      </c>
      <c r="K31" s="61">
        <v>-50525088</v>
      </c>
      <c r="M31" s="61">
        <v>125454671</v>
      </c>
      <c r="O31" s="16" t="s">
        <v>42</v>
      </c>
      <c r="R31" s="1"/>
      <c r="T31" s="61">
        <v>-1655987053</v>
      </c>
      <c r="V31" s="61">
        <v>4438647268</v>
      </c>
      <c r="X31" s="61">
        <v>-1724220360</v>
      </c>
      <c r="Y31" s="30"/>
      <c r="Z31" s="61">
        <v>4492782661</v>
      </c>
    </row>
    <row r="32" spans="1:26" ht="20.100000000000001" customHeight="1">
      <c r="B32" s="16" t="s">
        <v>170</v>
      </c>
      <c r="C32" s="16"/>
      <c r="E32" s="1"/>
      <c r="G32" s="61">
        <v>0</v>
      </c>
      <c r="I32" s="61">
        <v>-76270</v>
      </c>
      <c r="K32" s="61">
        <v>0</v>
      </c>
      <c r="M32" s="61">
        <v>-76270</v>
      </c>
      <c r="O32" s="16" t="s">
        <v>170</v>
      </c>
      <c r="P32" s="16"/>
      <c r="R32" s="1"/>
      <c r="T32" s="61">
        <v>0</v>
      </c>
      <c r="V32" s="61">
        <v>-2731384</v>
      </c>
      <c r="X32" s="61">
        <v>0</v>
      </c>
      <c r="Y32" s="30"/>
      <c r="Z32" s="61">
        <v>-2731384</v>
      </c>
    </row>
    <row r="33" spans="1:26" ht="20.100000000000001" customHeight="1">
      <c r="B33" s="16" t="s">
        <v>171</v>
      </c>
      <c r="C33" s="16"/>
      <c r="E33" s="1"/>
      <c r="O33" s="16" t="s">
        <v>171</v>
      </c>
      <c r="P33" s="16"/>
      <c r="R33" s="1"/>
      <c r="T33" s="61"/>
      <c r="V33" s="61"/>
      <c r="X33" s="61"/>
      <c r="Y33" s="30"/>
      <c r="Z33" s="61"/>
    </row>
    <row r="34" spans="1:26" ht="20.100000000000001" customHeight="1">
      <c r="B34" s="16"/>
      <c r="C34" s="16" t="s">
        <v>172</v>
      </c>
      <c r="E34" s="1"/>
      <c r="G34" s="61">
        <v>-348676</v>
      </c>
      <c r="I34" s="61">
        <v>-403050</v>
      </c>
      <c r="K34" s="61">
        <v>-348676</v>
      </c>
      <c r="M34" s="61">
        <v>-334733</v>
      </c>
      <c r="O34" s="16"/>
      <c r="P34" s="16" t="s">
        <v>172</v>
      </c>
      <c r="R34" s="1"/>
      <c r="T34" s="61">
        <v>-11855136</v>
      </c>
      <c r="V34" s="61">
        <v>-14708461</v>
      </c>
      <c r="X34" s="61">
        <v>-11855136</v>
      </c>
      <c r="Y34" s="30"/>
      <c r="Z34" s="30">
        <v>-12261881</v>
      </c>
    </row>
    <row r="35" spans="1:26" ht="20.100000000000001" customHeight="1">
      <c r="B35" s="16" t="s">
        <v>47</v>
      </c>
      <c r="C35" s="16"/>
      <c r="G35" s="111">
        <v>-21681344</v>
      </c>
      <c r="I35" s="111">
        <v>-17490218</v>
      </c>
      <c r="K35" s="112">
        <v>-21763877</v>
      </c>
      <c r="M35" s="111">
        <v>-16999329</v>
      </c>
      <c r="O35" s="16" t="s">
        <v>47</v>
      </c>
      <c r="T35" s="111">
        <v>-739898073</v>
      </c>
      <c r="V35" s="111">
        <v>-626359676</v>
      </c>
      <c r="X35" s="112">
        <v>-742714580</v>
      </c>
      <c r="Y35" s="30"/>
      <c r="Z35" s="111">
        <v>-608779982</v>
      </c>
    </row>
    <row r="36" spans="1:26" ht="8.1" customHeight="1">
      <c r="G36" s="34"/>
      <c r="I36" s="34"/>
      <c r="K36" s="34"/>
      <c r="M36" s="71"/>
      <c r="T36" s="34"/>
      <c r="V36" s="34"/>
      <c r="X36" s="34"/>
      <c r="Y36" s="30"/>
      <c r="Z36" s="71"/>
    </row>
    <row r="37" spans="1:26" ht="20.100000000000001" customHeight="1">
      <c r="A37" s="15" t="s">
        <v>173</v>
      </c>
      <c r="E37" s="28"/>
      <c r="G37" s="61">
        <f>SUM(G10:G35)</f>
        <v>73245080</v>
      </c>
      <c r="I37" s="61">
        <f>SUM(I10:I35)</f>
        <v>214627178</v>
      </c>
      <c r="K37" s="61">
        <f>SUM(K10:K35)</f>
        <v>68327031</v>
      </c>
      <c r="M37" s="30">
        <f>SUM(M10:M35)</f>
        <v>202586498</v>
      </c>
      <c r="N37" s="15" t="s">
        <v>173</v>
      </c>
      <c r="R37" s="28"/>
      <c r="T37" s="61">
        <f>SUM(T10:T35)</f>
        <v>2508188854</v>
      </c>
      <c r="V37" s="61">
        <f>SUM(V10:V35)</f>
        <v>7704958933</v>
      </c>
      <c r="X37" s="61">
        <f>SUM(X10:X35)</f>
        <v>2340372076</v>
      </c>
      <c r="Y37" s="30"/>
      <c r="Z37" s="30">
        <f>SUM(Z10:Z35)</f>
        <v>7272903984</v>
      </c>
    </row>
    <row r="38" spans="1:26" ht="20.100000000000001" customHeight="1">
      <c r="B38" s="16" t="s">
        <v>174</v>
      </c>
      <c r="E38" s="28"/>
      <c r="G38" s="61">
        <v>119769</v>
      </c>
      <c r="I38" s="61">
        <v>1455</v>
      </c>
      <c r="K38" s="61">
        <v>417633</v>
      </c>
      <c r="M38" s="61">
        <v>333529</v>
      </c>
      <c r="O38" s="16" t="s">
        <v>174</v>
      </c>
      <c r="R38" s="28"/>
      <c r="T38" s="61">
        <v>4074705</v>
      </c>
      <c r="V38" s="61">
        <v>41102</v>
      </c>
      <c r="X38" s="61">
        <v>14239611</v>
      </c>
      <c r="Y38" s="30"/>
      <c r="Z38" s="61">
        <v>11933341</v>
      </c>
    </row>
    <row r="39" spans="1:26" ht="20.100000000000001" customHeight="1">
      <c r="B39" s="16" t="s">
        <v>175</v>
      </c>
      <c r="E39" s="28"/>
      <c r="G39" s="61">
        <v>-2597151</v>
      </c>
      <c r="I39" s="61">
        <v>-2182338</v>
      </c>
      <c r="K39" s="61">
        <v>-2055452</v>
      </c>
      <c r="M39" s="61">
        <v>-2102707</v>
      </c>
      <c r="O39" s="16" t="s">
        <v>175</v>
      </c>
      <c r="R39" s="28"/>
      <c r="T39" s="61">
        <v>-88722445</v>
      </c>
      <c r="V39" s="61">
        <v>-75652010</v>
      </c>
      <c r="X39" s="61">
        <v>-70236409</v>
      </c>
      <c r="Y39" s="30"/>
      <c r="Z39" s="61">
        <v>-72800257</v>
      </c>
    </row>
    <row r="40" spans="1:26" ht="20.100000000000001" customHeight="1">
      <c r="B40" s="16" t="s">
        <v>176</v>
      </c>
      <c r="E40" s="28"/>
      <c r="G40" s="111">
        <v>-123782</v>
      </c>
      <c r="I40" s="111">
        <v>-200164</v>
      </c>
      <c r="K40" s="111">
        <v>-105635</v>
      </c>
      <c r="M40" s="111">
        <v>-200164</v>
      </c>
      <c r="O40" s="16" t="s">
        <v>176</v>
      </c>
      <c r="R40" s="28"/>
      <c r="T40" s="111">
        <v>-4211793</v>
      </c>
      <c r="V40" s="111">
        <v>-7231798</v>
      </c>
      <c r="X40" s="111">
        <v>-3591975</v>
      </c>
      <c r="Z40" s="111">
        <v>-7231798</v>
      </c>
    </row>
    <row r="41" spans="1:26" ht="8.1" customHeight="1">
      <c r="E41" s="28"/>
      <c r="R41" s="28"/>
      <c r="T41" s="61"/>
      <c r="V41" s="61"/>
      <c r="X41" s="61"/>
      <c r="Z41" s="61"/>
    </row>
    <row r="42" spans="1:26" ht="20.100000000000001" customHeight="1">
      <c r="A42" s="15" t="s">
        <v>177</v>
      </c>
      <c r="B42" s="20"/>
      <c r="E42" s="28"/>
      <c r="G42" s="111">
        <f>SUM(G37:G40)</f>
        <v>70643916</v>
      </c>
      <c r="I42" s="111">
        <f>SUM(I37:I40)</f>
        <v>212246131</v>
      </c>
      <c r="K42" s="111">
        <f>SUM(K37:K40)</f>
        <v>66583577</v>
      </c>
      <c r="M42" s="111">
        <f>SUM(M37:M40)</f>
        <v>200617156</v>
      </c>
      <c r="N42" s="15" t="s">
        <v>177</v>
      </c>
      <c r="O42" s="20"/>
      <c r="R42" s="28"/>
      <c r="T42" s="111">
        <f>SUM(T37:T40)</f>
        <v>2419329321</v>
      </c>
      <c r="V42" s="111">
        <f>SUM(V37:V40)</f>
        <v>7622116227</v>
      </c>
      <c r="X42" s="111">
        <f>SUM(X37:X40)</f>
        <v>2280783303</v>
      </c>
      <c r="Z42" s="111">
        <f>SUM(Z37:Z40)</f>
        <v>7204805270</v>
      </c>
    </row>
    <row r="43" spans="1:26" ht="18.75">
      <c r="A43" s="15"/>
      <c r="B43" s="20"/>
      <c r="E43" s="28"/>
      <c r="N43" s="15"/>
      <c r="O43" s="20"/>
      <c r="R43" s="28"/>
      <c r="T43" s="61"/>
      <c r="V43" s="61"/>
      <c r="X43" s="61"/>
      <c r="Z43" s="61"/>
    </row>
    <row r="44" spans="1:26" ht="18.75" customHeight="1">
      <c r="A44" s="15"/>
      <c r="B44" s="20"/>
      <c r="E44" s="28"/>
      <c r="N44" s="15"/>
      <c r="O44" s="20"/>
      <c r="R44" s="28"/>
      <c r="T44" s="61"/>
      <c r="V44" s="61"/>
      <c r="X44" s="61"/>
      <c r="Z44" s="61"/>
    </row>
    <row r="45" spans="1:26" ht="18.75" customHeight="1">
      <c r="A45" s="15"/>
      <c r="B45" s="20"/>
      <c r="E45" s="28"/>
      <c r="N45" s="15"/>
      <c r="O45" s="20"/>
      <c r="R45" s="28"/>
      <c r="T45" s="61"/>
      <c r="V45" s="61"/>
      <c r="X45" s="61"/>
      <c r="Z45" s="61"/>
    </row>
    <row r="46" spans="1:26" ht="19.5" customHeight="1">
      <c r="A46" s="15"/>
      <c r="B46" s="20"/>
      <c r="E46" s="28"/>
      <c r="N46" s="15"/>
      <c r="O46" s="20"/>
      <c r="R46" s="28"/>
      <c r="T46" s="61"/>
      <c r="V46" s="61"/>
      <c r="X46" s="61"/>
      <c r="Z46" s="61"/>
    </row>
    <row r="47" spans="1:26" s="41" customFormat="1" ht="22.35" customHeight="1">
      <c r="A47" s="92" t="s">
        <v>36</v>
      </c>
      <c r="B47" s="94"/>
      <c r="C47" s="94"/>
      <c r="D47" s="94"/>
      <c r="E47" s="94"/>
      <c r="F47" s="94"/>
      <c r="G47" s="94"/>
      <c r="H47" s="93"/>
      <c r="I47" s="94"/>
      <c r="J47" s="93"/>
      <c r="K47" s="93"/>
      <c r="L47" s="93"/>
      <c r="M47" s="93"/>
      <c r="N47" s="92" t="s">
        <v>36</v>
      </c>
      <c r="O47" s="94"/>
      <c r="P47" s="94"/>
      <c r="Q47" s="94"/>
      <c r="R47" s="94"/>
      <c r="S47" s="94"/>
      <c r="T47" s="93"/>
      <c r="U47" s="93"/>
      <c r="V47" s="94"/>
      <c r="W47" s="93"/>
      <c r="X47" s="93"/>
      <c r="Y47" s="93"/>
      <c r="Z47" s="93"/>
    </row>
    <row r="48" spans="1:26" ht="21.75" customHeight="1">
      <c r="A48" s="15" t="str">
        <f>+A1</f>
        <v xml:space="preserve">บริษัท สตาร์ ปิโตรเลียม รีไฟน์นิ่ง จำกัด (มหาชน) </v>
      </c>
      <c r="N48" s="15" t="str">
        <f>+N1</f>
        <v xml:space="preserve">บริษัท สตาร์ ปิโตรเลียม รีไฟน์นิ่ง จำกัด (มหาชน) </v>
      </c>
    </row>
    <row r="49" spans="1:26" ht="21.75" customHeight="1">
      <c r="A49" s="15" t="s">
        <v>153</v>
      </c>
      <c r="B49" s="28"/>
      <c r="C49" s="28"/>
      <c r="D49" s="28"/>
      <c r="E49" s="28"/>
      <c r="F49" s="68"/>
      <c r="G49" s="68"/>
      <c r="H49" s="68"/>
      <c r="I49" s="68"/>
      <c r="J49" s="68"/>
      <c r="K49" s="68"/>
      <c r="L49" s="68"/>
      <c r="M49" s="68"/>
      <c r="N49" s="15" t="s">
        <v>153</v>
      </c>
      <c r="O49" s="28"/>
      <c r="P49" s="28"/>
      <c r="Q49" s="28"/>
      <c r="R49" s="28"/>
      <c r="S49" s="68"/>
      <c r="U49" s="68"/>
      <c r="W49" s="68"/>
      <c r="Y49" s="68"/>
    </row>
    <row r="50" spans="1:26" ht="21.75" customHeight="1">
      <c r="A50" s="84" t="str">
        <f>+A3</f>
        <v>สำหรับรอบระยะเวลาสามเดือนสิ้นสุดวันที่ 31 มีนาคม พ.ศ. 2568</v>
      </c>
      <c r="B50" s="109"/>
      <c r="C50" s="109"/>
      <c r="D50" s="109"/>
      <c r="E50" s="109"/>
      <c r="F50" s="110"/>
      <c r="G50" s="110"/>
      <c r="H50" s="110"/>
      <c r="I50" s="110"/>
      <c r="J50" s="110"/>
      <c r="K50" s="110"/>
      <c r="L50" s="110"/>
      <c r="M50" s="110"/>
      <c r="N50" s="84" t="str">
        <f>+N3</f>
        <v>สำหรับรอบระยะเวลาสามเดือนสิ้นสุดวันที่ 31 มีนาคม พ.ศ. 2568</v>
      </c>
      <c r="O50" s="109"/>
      <c r="P50" s="109"/>
      <c r="Q50" s="109"/>
      <c r="R50" s="109"/>
      <c r="S50" s="110"/>
      <c r="T50" s="107"/>
      <c r="U50" s="110"/>
      <c r="V50" s="107"/>
      <c r="W50" s="110"/>
      <c r="X50" s="107"/>
      <c r="Y50" s="110"/>
      <c r="Z50" s="107"/>
    </row>
    <row r="51" spans="1:26" ht="20.100000000000001" customHeight="1">
      <c r="A51" s="36"/>
      <c r="B51" s="28"/>
      <c r="C51" s="28"/>
      <c r="D51" s="28"/>
      <c r="E51" s="28"/>
      <c r="F51" s="68"/>
      <c r="G51" s="68"/>
      <c r="H51" s="68"/>
      <c r="I51" s="68"/>
      <c r="J51" s="68"/>
      <c r="K51" s="68"/>
      <c r="L51" s="68"/>
      <c r="M51" s="68"/>
      <c r="N51" s="36"/>
      <c r="O51" s="28"/>
      <c r="P51" s="28"/>
      <c r="Q51" s="28"/>
      <c r="R51" s="28"/>
      <c r="S51" s="68"/>
      <c r="U51" s="68"/>
      <c r="W51" s="68"/>
      <c r="X51" s="69"/>
      <c r="Y51" s="72"/>
      <c r="Z51" s="69"/>
    </row>
    <row r="52" spans="1:26" ht="20.100000000000001" customHeight="1">
      <c r="A52" s="36"/>
      <c r="B52" s="28"/>
      <c r="C52" s="28"/>
      <c r="D52" s="28"/>
      <c r="E52" s="28"/>
      <c r="F52" s="68"/>
      <c r="G52" s="124" t="s">
        <v>3</v>
      </c>
      <c r="H52" s="124"/>
      <c r="I52" s="124"/>
      <c r="J52" s="22"/>
      <c r="K52" s="125" t="s">
        <v>4</v>
      </c>
      <c r="L52" s="125"/>
      <c r="M52" s="125"/>
      <c r="N52" s="36"/>
      <c r="O52" s="28"/>
      <c r="P52" s="28"/>
      <c r="Q52" s="28"/>
      <c r="R52" s="28"/>
      <c r="S52" s="68"/>
      <c r="T52" s="124" t="s">
        <v>3</v>
      </c>
      <c r="U52" s="124"/>
      <c r="V52" s="124"/>
      <c r="W52" s="22"/>
      <c r="X52" s="125" t="s">
        <v>4</v>
      </c>
      <c r="Y52" s="125"/>
      <c r="Z52" s="125"/>
    </row>
    <row r="53" spans="1:26" ht="20.100000000000001" customHeight="1">
      <c r="A53" s="36"/>
      <c r="B53" s="28"/>
      <c r="C53" s="28"/>
      <c r="D53" s="28"/>
      <c r="E53" s="28"/>
      <c r="F53" s="68"/>
      <c r="G53" s="26" t="s">
        <v>7</v>
      </c>
      <c r="H53" s="22"/>
      <c r="I53" s="26" t="s">
        <v>8</v>
      </c>
      <c r="J53" s="22"/>
      <c r="K53" s="26" t="s">
        <v>7</v>
      </c>
      <c r="L53" s="22"/>
      <c r="M53" s="26" t="s">
        <v>8</v>
      </c>
      <c r="N53" s="36"/>
      <c r="O53" s="28"/>
      <c r="P53" s="28"/>
      <c r="Q53" s="28"/>
      <c r="R53" s="28"/>
      <c r="S53" s="68"/>
      <c r="T53" s="26" t="s">
        <v>7</v>
      </c>
      <c r="U53" s="22"/>
      <c r="V53" s="26" t="s">
        <v>8</v>
      </c>
      <c r="W53" s="22"/>
      <c r="X53" s="26" t="s">
        <v>7</v>
      </c>
      <c r="Y53" s="22"/>
      <c r="Z53" s="26" t="s">
        <v>8</v>
      </c>
    </row>
    <row r="54" spans="1:26" ht="20.100000000000001" customHeight="1">
      <c r="E54" s="28"/>
      <c r="G54" s="88" t="s">
        <v>10</v>
      </c>
      <c r="I54" s="88" t="s">
        <v>10</v>
      </c>
      <c r="K54" s="88" t="s">
        <v>10</v>
      </c>
      <c r="L54" s="15"/>
      <c r="M54" s="88" t="s">
        <v>10</v>
      </c>
      <c r="R54" s="28"/>
      <c r="T54" s="88" t="s">
        <v>11</v>
      </c>
      <c r="U54" s="29"/>
      <c r="V54" s="88" t="s">
        <v>11</v>
      </c>
      <c r="W54" s="29"/>
      <c r="X54" s="88" t="s">
        <v>11</v>
      </c>
      <c r="Y54" s="15"/>
      <c r="Z54" s="88" t="s">
        <v>11</v>
      </c>
    </row>
    <row r="55" spans="1:26" ht="8.1" customHeight="1">
      <c r="E55" s="28"/>
      <c r="R55" s="28"/>
      <c r="T55" s="61"/>
      <c r="V55" s="61"/>
      <c r="X55" s="61"/>
      <c r="Z55" s="73"/>
    </row>
    <row r="56" spans="1:26" ht="20.100000000000001" customHeight="1">
      <c r="A56" s="15" t="s">
        <v>178</v>
      </c>
      <c r="E56" s="28"/>
      <c r="N56" s="15" t="s">
        <v>178</v>
      </c>
      <c r="R56" s="28"/>
      <c r="T56" s="61"/>
      <c r="V56" s="61"/>
      <c r="X56" s="61"/>
    </row>
    <row r="57" spans="1:26" ht="20.100000000000001" customHeight="1">
      <c r="A57" s="16" t="s">
        <v>179</v>
      </c>
      <c r="E57" s="28"/>
      <c r="G57" s="61">
        <v>0</v>
      </c>
      <c r="I57" s="61">
        <v>0</v>
      </c>
      <c r="K57" s="61">
        <v>0</v>
      </c>
      <c r="M57" s="61">
        <v>-97206785</v>
      </c>
      <c r="N57" s="16" t="s">
        <v>179</v>
      </c>
      <c r="R57" s="28"/>
      <c r="T57" s="61">
        <v>0</v>
      </c>
      <c r="V57" s="61">
        <v>0</v>
      </c>
      <c r="X57" s="12">
        <v>0</v>
      </c>
      <c r="Z57" s="61">
        <v>-3515889405</v>
      </c>
    </row>
    <row r="58" spans="1:26" ht="20.100000000000001" customHeight="1">
      <c r="A58" s="16" t="s">
        <v>180</v>
      </c>
      <c r="E58" s="28"/>
      <c r="G58" s="61">
        <v>0</v>
      </c>
      <c r="I58" s="61">
        <v>-45000000</v>
      </c>
      <c r="K58" s="61">
        <v>0</v>
      </c>
      <c r="M58" s="30">
        <v>-45000000</v>
      </c>
      <c r="N58" s="16" t="s">
        <v>180</v>
      </c>
      <c r="R58" s="28"/>
      <c r="T58" s="61">
        <v>0</v>
      </c>
      <c r="V58" s="61">
        <v>-1541177913</v>
      </c>
      <c r="X58" s="12">
        <v>0</v>
      </c>
      <c r="Z58" s="30">
        <v>-1541177913</v>
      </c>
    </row>
    <row r="59" spans="1:26" ht="20.100000000000001" customHeight="1">
      <c r="A59" s="16" t="s">
        <v>181</v>
      </c>
      <c r="E59" s="28"/>
      <c r="G59" s="61">
        <v>0</v>
      </c>
      <c r="I59" s="61">
        <v>0</v>
      </c>
      <c r="K59" s="61">
        <v>0</v>
      </c>
      <c r="M59" s="30">
        <v>-27503165</v>
      </c>
      <c r="N59" s="16" t="s">
        <v>181</v>
      </c>
      <c r="R59" s="28"/>
      <c r="T59" s="61">
        <v>0</v>
      </c>
      <c r="V59" s="61">
        <v>0</v>
      </c>
      <c r="X59" s="61">
        <v>0</v>
      </c>
      <c r="Z59" s="30">
        <v>-947000000</v>
      </c>
    </row>
    <row r="60" spans="1:26" ht="20.100000000000001" customHeight="1">
      <c r="A60" s="16" t="s">
        <v>182</v>
      </c>
      <c r="E60" s="28"/>
      <c r="G60" s="61">
        <v>0</v>
      </c>
      <c r="I60" s="61">
        <v>-125406785</v>
      </c>
      <c r="K60" s="61">
        <v>0</v>
      </c>
      <c r="M60" s="30">
        <v>0</v>
      </c>
      <c r="N60" s="16" t="s">
        <v>182</v>
      </c>
      <c r="R60" s="28"/>
      <c r="T60" s="61">
        <v>0</v>
      </c>
      <c r="V60" s="61">
        <v>-4482444405</v>
      </c>
      <c r="X60" s="61">
        <v>0</v>
      </c>
      <c r="Z60" s="30">
        <v>0</v>
      </c>
    </row>
    <row r="61" spans="1:26" ht="20.100000000000001" customHeight="1">
      <c r="A61" s="16" t="s">
        <v>183</v>
      </c>
      <c r="E61" s="28"/>
      <c r="G61" s="61">
        <v>-10615563</v>
      </c>
      <c r="I61" s="61">
        <v>-5134938</v>
      </c>
      <c r="K61" s="61">
        <v>-4330050</v>
      </c>
      <c r="M61" s="61">
        <v>-3747950</v>
      </c>
      <c r="N61" s="16" t="s">
        <v>183</v>
      </c>
      <c r="R61" s="28"/>
      <c r="T61" s="61">
        <v>-362266964</v>
      </c>
      <c r="V61" s="61">
        <v>-183892385</v>
      </c>
      <c r="X61" s="61">
        <v>-147767387</v>
      </c>
      <c r="Z61" s="61">
        <v>-134221593</v>
      </c>
    </row>
    <row r="62" spans="1:26" ht="20.100000000000001" customHeight="1">
      <c r="A62" s="16" t="s">
        <v>184</v>
      </c>
      <c r="B62" s="16"/>
      <c r="C62" s="16"/>
      <c r="E62" s="28"/>
      <c r="G62" s="82">
        <v>0</v>
      </c>
      <c r="I62" s="82">
        <v>30157</v>
      </c>
      <c r="K62" s="82">
        <v>0</v>
      </c>
      <c r="M62" s="82">
        <v>30157</v>
      </c>
      <c r="N62" s="16" t="s">
        <v>184</v>
      </c>
      <c r="O62" s="16"/>
      <c r="P62" s="16"/>
      <c r="R62" s="28"/>
      <c r="T62" s="82">
        <v>0</v>
      </c>
      <c r="V62" s="82">
        <v>1080000</v>
      </c>
      <c r="X62" s="82">
        <v>0</v>
      </c>
      <c r="Z62" s="82">
        <v>1080000</v>
      </c>
    </row>
    <row r="63" spans="1:26" ht="8.1" customHeight="1">
      <c r="A63" s="16"/>
      <c r="E63" s="28"/>
      <c r="F63" s="34"/>
      <c r="H63" s="34"/>
      <c r="J63" s="34"/>
      <c r="L63" s="34"/>
      <c r="N63" s="16"/>
      <c r="R63" s="28"/>
      <c r="S63" s="34"/>
      <c r="T63" s="61"/>
      <c r="U63" s="34"/>
      <c r="V63" s="61"/>
      <c r="W63" s="34"/>
      <c r="X63" s="61"/>
      <c r="Y63" s="34"/>
      <c r="Z63" s="61"/>
    </row>
    <row r="64" spans="1:26" ht="20.100000000000001" customHeight="1">
      <c r="A64" s="15" t="s">
        <v>185</v>
      </c>
      <c r="E64" s="28"/>
      <c r="G64" s="107">
        <f>SUM(G57:G62)</f>
        <v>-10615563</v>
      </c>
      <c r="H64" s="30"/>
      <c r="I64" s="107">
        <f>SUM(I57:I62)</f>
        <v>-175511566</v>
      </c>
      <c r="J64" s="30"/>
      <c r="K64" s="107">
        <f>SUM(K57:K62)</f>
        <v>-4330050</v>
      </c>
      <c r="L64" s="30"/>
      <c r="M64" s="107">
        <f>SUM(M57:M62)</f>
        <v>-173427743</v>
      </c>
      <c r="N64" s="15" t="s">
        <v>185</v>
      </c>
      <c r="R64" s="28"/>
      <c r="T64" s="107">
        <f>SUM(T57:T62)</f>
        <v>-362266964</v>
      </c>
      <c r="U64" s="30"/>
      <c r="V64" s="107">
        <f>SUM(V57:V62)</f>
        <v>-6206434703</v>
      </c>
      <c r="W64" s="30"/>
      <c r="X64" s="107">
        <f>SUM(X57:X62)</f>
        <v>-147767387</v>
      </c>
      <c r="Y64" s="30"/>
      <c r="Z64" s="107">
        <f>SUM(Z57:Z62)</f>
        <v>-6137208911</v>
      </c>
    </row>
    <row r="65" spans="1:26" ht="15.95" customHeight="1">
      <c r="E65" s="28"/>
      <c r="R65" s="28"/>
      <c r="T65" s="61"/>
      <c r="V65" s="61"/>
      <c r="X65" s="61"/>
      <c r="Z65" s="61"/>
    </row>
    <row r="66" spans="1:26" ht="20.100000000000001" customHeight="1">
      <c r="A66" s="15" t="s">
        <v>186</v>
      </c>
      <c r="B66" s="16"/>
      <c r="C66" s="16"/>
      <c r="E66" s="28"/>
      <c r="N66" s="15" t="s">
        <v>186</v>
      </c>
      <c r="O66" s="16"/>
      <c r="P66" s="16"/>
      <c r="R66" s="28"/>
      <c r="T66" s="61"/>
      <c r="V66" s="61"/>
      <c r="X66" s="61"/>
      <c r="Z66" s="61"/>
    </row>
    <row r="67" spans="1:26" ht="20.100000000000001" customHeight="1">
      <c r="A67" s="16" t="s">
        <v>187</v>
      </c>
      <c r="B67" s="16"/>
      <c r="C67" s="16"/>
      <c r="E67" s="28"/>
      <c r="N67" s="16" t="s">
        <v>187</v>
      </c>
      <c r="O67" s="16"/>
      <c r="P67" s="16"/>
      <c r="R67" s="28"/>
      <c r="T67" s="61"/>
      <c r="V67" s="61"/>
      <c r="X67" s="61"/>
      <c r="Z67" s="61"/>
    </row>
    <row r="68" spans="1:26" ht="20.100000000000001" customHeight="1">
      <c r="A68" s="15"/>
      <c r="B68" s="16" t="s">
        <v>188</v>
      </c>
      <c r="C68" s="16"/>
      <c r="E68" s="28"/>
      <c r="G68" s="61">
        <v>8796632</v>
      </c>
      <c r="I68" s="61">
        <v>-240345130</v>
      </c>
      <c r="K68" s="61">
        <v>-1166439</v>
      </c>
      <c r="M68" s="61">
        <v>-240345130</v>
      </c>
      <c r="N68" s="15"/>
      <c r="O68" s="16" t="s">
        <v>188</v>
      </c>
      <c r="P68" s="16"/>
      <c r="R68" s="28"/>
      <c r="T68" s="61">
        <v>300194067</v>
      </c>
      <c r="V68" s="61">
        <v>-8400062294</v>
      </c>
      <c r="X68" s="61">
        <v>-39805933</v>
      </c>
      <c r="Z68" s="61">
        <v>-8400062294</v>
      </c>
    </row>
    <row r="69" spans="1:26" ht="20.100000000000001" customHeight="1">
      <c r="A69" s="16" t="s">
        <v>189</v>
      </c>
      <c r="B69" s="16"/>
      <c r="C69" s="16"/>
      <c r="E69" s="28"/>
      <c r="G69" s="61">
        <v>-1737145</v>
      </c>
      <c r="I69" s="61">
        <v>-2344678</v>
      </c>
      <c r="K69" s="61">
        <v>0</v>
      </c>
      <c r="M69" s="61">
        <v>0</v>
      </c>
      <c r="N69" s="16" t="s">
        <v>189</v>
      </c>
      <c r="O69" s="16"/>
      <c r="P69" s="16"/>
      <c r="R69" s="28"/>
      <c r="T69" s="61">
        <v>-59281856</v>
      </c>
      <c r="V69" s="61">
        <v>-83967554</v>
      </c>
      <c r="X69" s="61">
        <v>0</v>
      </c>
      <c r="Y69" s="30"/>
      <c r="Z69" s="30">
        <v>0</v>
      </c>
    </row>
    <row r="70" spans="1:26" ht="20.100000000000001" customHeight="1">
      <c r="A70" s="16" t="s">
        <v>190</v>
      </c>
      <c r="B70" s="16"/>
      <c r="C70" s="16"/>
      <c r="E70" s="28"/>
      <c r="N70" s="16" t="s">
        <v>190</v>
      </c>
      <c r="O70" s="16"/>
      <c r="P70" s="16"/>
      <c r="R70" s="28"/>
      <c r="T70" s="61"/>
      <c r="V70" s="61"/>
      <c r="X70" s="61"/>
      <c r="Y70" s="30"/>
    </row>
    <row r="71" spans="1:26" ht="20.100000000000001" customHeight="1">
      <c r="A71" s="16"/>
      <c r="B71" s="16" t="s">
        <v>188</v>
      </c>
      <c r="C71" s="16"/>
      <c r="E71" s="28"/>
      <c r="G71" s="61">
        <v>0</v>
      </c>
      <c r="I71" s="61">
        <v>203296895</v>
      </c>
      <c r="K71" s="61">
        <v>0</v>
      </c>
      <c r="M71" s="61">
        <v>203296895</v>
      </c>
      <c r="N71" s="16"/>
      <c r="O71" s="16" t="s">
        <v>188</v>
      </c>
      <c r="P71" s="16"/>
      <c r="R71" s="28"/>
      <c r="T71" s="61">
        <v>0</v>
      </c>
      <c r="V71" s="61">
        <v>7000000000</v>
      </c>
      <c r="X71" s="61">
        <v>0</v>
      </c>
      <c r="Y71" s="30"/>
      <c r="Z71" s="30">
        <v>7000000000</v>
      </c>
    </row>
    <row r="72" spans="1:26" ht="20.100000000000001" customHeight="1">
      <c r="A72" s="16" t="s">
        <v>191</v>
      </c>
      <c r="B72" s="16"/>
      <c r="C72" s="16"/>
      <c r="E72" s="28"/>
      <c r="M72" s="30"/>
      <c r="N72" s="16" t="s">
        <v>191</v>
      </c>
      <c r="O72" s="16"/>
      <c r="P72" s="16"/>
      <c r="R72" s="28"/>
      <c r="T72" s="61"/>
      <c r="V72" s="61"/>
      <c r="X72" s="61"/>
      <c r="Y72" s="30"/>
      <c r="Z72" s="61"/>
    </row>
    <row r="73" spans="1:26" ht="20.100000000000001" customHeight="1">
      <c r="A73" s="16"/>
      <c r="B73" s="16" t="s">
        <v>188</v>
      </c>
      <c r="C73" s="16"/>
      <c r="E73" s="28"/>
      <c r="G73" s="112">
        <v>-50824224</v>
      </c>
      <c r="I73" s="112">
        <v>0</v>
      </c>
      <c r="K73" s="112">
        <v>-50824224</v>
      </c>
      <c r="M73" s="112">
        <v>0</v>
      </c>
      <c r="N73" s="16"/>
      <c r="O73" s="16" t="s">
        <v>188</v>
      </c>
      <c r="P73" s="16"/>
      <c r="R73" s="28"/>
      <c r="T73" s="112">
        <v>-1750000000</v>
      </c>
      <c r="V73" s="112">
        <v>0</v>
      </c>
      <c r="X73" s="112">
        <v>-1750000000</v>
      </c>
      <c r="Y73" s="30"/>
      <c r="Z73" s="112">
        <v>0</v>
      </c>
    </row>
    <row r="74" spans="1:26" ht="8.1" customHeight="1">
      <c r="A74" s="34" t="s">
        <v>192</v>
      </c>
      <c r="E74" s="28"/>
      <c r="N74" s="34" t="s">
        <v>192</v>
      </c>
      <c r="R74" s="28"/>
      <c r="T74" s="61"/>
      <c r="V74" s="61"/>
      <c r="X74" s="61"/>
      <c r="Z74" s="61"/>
    </row>
    <row r="75" spans="1:26" ht="20.100000000000001" customHeight="1">
      <c r="A75" s="15" t="s">
        <v>193</v>
      </c>
      <c r="B75" s="15"/>
      <c r="E75" s="28"/>
      <c r="G75" s="107">
        <f>SUM(G67:G73)</f>
        <v>-43764737</v>
      </c>
      <c r="H75" s="30"/>
      <c r="I75" s="107">
        <f>SUM(I67:I73)</f>
        <v>-39392913</v>
      </c>
      <c r="J75" s="30"/>
      <c r="K75" s="107">
        <f>SUM(K67:K73)</f>
        <v>-51990663</v>
      </c>
      <c r="L75" s="30"/>
      <c r="M75" s="107">
        <f>SUM(M67:M73)</f>
        <v>-37048235</v>
      </c>
      <c r="N75" s="15" t="s">
        <v>193</v>
      </c>
      <c r="O75" s="15"/>
      <c r="R75" s="28"/>
      <c r="T75" s="107">
        <f>SUM(T67:T73)</f>
        <v>-1509087789</v>
      </c>
      <c r="U75" s="30"/>
      <c r="V75" s="107">
        <f>SUM(V67:V73)</f>
        <v>-1484029848</v>
      </c>
      <c r="W75" s="30"/>
      <c r="X75" s="107">
        <f>SUM(X67:X73)</f>
        <v>-1789805933</v>
      </c>
      <c r="Z75" s="107">
        <f>SUM(Z67:Z73)</f>
        <v>-1400062294</v>
      </c>
    </row>
    <row r="76" spans="1:26" ht="15.95" customHeight="1">
      <c r="E76" s="28"/>
      <c r="R76" s="28"/>
      <c r="T76" s="61"/>
      <c r="V76" s="61"/>
      <c r="X76" s="61"/>
      <c r="Z76" s="61"/>
    </row>
    <row r="77" spans="1:26" ht="20.100000000000001" customHeight="1">
      <c r="A77" s="20" t="s">
        <v>194</v>
      </c>
      <c r="B77" s="20"/>
      <c r="E77" s="28"/>
      <c r="G77" s="61">
        <f>SUM(G75,G64,G42)</f>
        <v>16263616</v>
      </c>
      <c r="I77" s="61">
        <f>SUM(I75,I64,I42)</f>
        <v>-2658348</v>
      </c>
      <c r="K77" s="61">
        <f>SUM(K75,K64,K42)</f>
        <v>10262864</v>
      </c>
      <c r="M77" s="61">
        <f>SUM(M75,M64,M42)</f>
        <v>-9858822</v>
      </c>
      <c r="N77" s="20" t="s">
        <v>194</v>
      </c>
      <c r="O77" s="20"/>
      <c r="R77" s="28"/>
      <c r="T77" s="61">
        <f>SUM(T75,T64,T42)</f>
        <v>547974568</v>
      </c>
      <c r="V77" s="61">
        <f>SUM(V75,V64,V42)</f>
        <v>-68348324</v>
      </c>
      <c r="X77" s="61">
        <f>SUM(X75,X64,X42)</f>
        <v>343209983</v>
      </c>
      <c r="Z77" s="61">
        <f>SUM(Z75,Z64,Z42)</f>
        <v>-332465935</v>
      </c>
    </row>
    <row r="78" spans="1:26" ht="20.100000000000001" customHeight="1">
      <c r="A78" s="16" t="s">
        <v>195</v>
      </c>
      <c r="E78" s="28"/>
      <c r="G78" s="61">
        <v>16833853</v>
      </c>
      <c r="I78" s="61">
        <v>39950084</v>
      </c>
      <c r="K78" s="61">
        <v>1612418</v>
      </c>
      <c r="M78" s="61">
        <v>13105994</v>
      </c>
      <c r="N78" s="16" t="s">
        <v>195</v>
      </c>
      <c r="R78" s="28"/>
      <c r="T78" s="61">
        <v>574810430</v>
      </c>
      <c r="V78" s="61">
        <v>1373787500</v>
      </c>
      <c r="X78" s="61">
        <v>55057796</v>
      </c>
      <c r="Z78" s="61">
        <v>450683675</v>
      </c>
    </row>
    <row r="79" spans="1:26" ht="20.100000000000001" customHeight="1">
      <c r="A79" s="16" t="s">
        <v>196</v>
      </c>
      <c r="E79" s="28"/>
      <c r="G79" s="112">
        <v>1008597</v>
      </c>
      <c r="I79" s="112">
        <v>-2856536</v>
      </c>
      <c r="K79" s="112">
        <v>63026</v>
      </c>
      <c r="M79" s="112">
        <v>-600200</v>
      </c>
      <c r="N79" s="16" t="s">
        <v>196</v>
      </c>
      <c r="R79" s="28"/>
      <c r="T79" s="112">
        <v>39750966</v>
      </c>
      <c r="V79" s="112">
        <v>-44015808</v>
      </c>
      <c r="X79" s="112">
        <v>8660208</v>
      </c>
      <c r="Z79" s="112">
        <v>-21254390</v>
      </c>
    </row>
    <row r="80" spans="1:26" ht="8.1" customHeight="1">
      <c r="T80" s="61"/>
      <c r="V80" s="61"/>
      <c r="X80" s="61"/>
      <c r="Z80" s="61"/>
    </row>
    <row r="81" spans="1:26" ht="20.100000000000001" customHeight="1" thickBot="1">
      <c r="A81" s="15" t="s">
        <v>197</v>
      </c>
      <c r="G81" s="63">
        <f>SUM(G77:G79)</f>
        <v>34106066</v>
      </c>
      <c r="H81" s="30"/>
      <c r="I81" s="63">
        <f>SUM(I77:I79)</f>
        <v>34435200</v>
      </c>
      <c r="J81" s="30"/>
      <c r="K81" s="63">
        <f>SUM(K77:K79)</f>
        <v>11938308</v>
      </c>
      <c r="L81" s="30"/>
      <c r="M81" s="63">
        <f>SUM(M77:M79)</f>
        <v>2646972</v>
      </c>
      <c r="N81" s="15" t="s">
        <v>197</v>
      </c>
      <c r="T81" s="63">
        <f>SUM(T77:T79)</f>
        <v>1162535964</v>
      </c>
      <c r="U81" s="30"/>
      <c r="V81" s="63">
        <f>SUM(V77:V79)</f>
        <v>1261423368</v>
      </c>
      <c r="W81" s="30"/>
      <c r="X81" s="63">
        <f>SUM(X77:X79)</f>
        <v>406927987</v>
      </c>
      <c r="Z81" s="63">
        <f>SUM(Z77:Z80)</f>
        <v>96963350</v>
      </c>
    </row>
    <row r="82" spans="1:26" ht="15.95" customHeight="1" thickTop="1">
      <c r="B82" s="20"/>
      <c r="O82" s="20"/>
      <c r="T82" s="61"/>
      <c r="V82" s="61"/>
      <c r="X82" s="61"/>
      <c r="Z82" s="61"/>
    </row>
    <row r="83" spans="1:26" ht="20.100000000000001" customHeight="1">
      <c r="A83" s="15" t="s">
        <v>198</v>
      </c>
      <c r="B83" s="20"/>
      <c r="N83" s="15" t="s">
        <v>198</v>
      </c>
      <c r="O83" s="20"/>
      <c r="T83" s="61"/>
      <c r="V83" s="61"/>
      <c r="X83" s="61"/>
      <c r="Z83" s="61"/>
    </row>
    <row r="84" spans="1:26" ht="8.1" customHeight="1">
      <c r="B84" s="20"/>
      <c r="O84" s="20"/>
      <c r="T84" s="61"/>
      <c r="V84" s="61"/>
      <c r="X84" s="61"/>
      <c r="Z84" s="61"/>
    </row>
    <row r="85" spans="1:26" ht="21.75" customHeight="1">
      <c r="A85" s="34" t="s">
        <v>199</v>
      </c>
      <c r="B85" s="20"/>
      <c r="N85" s="34" t="s">
        <v>199</v>
      </c>
      <c r="O85" s="20"/>
    </row>
    <row r="86" spans="1:26" ht="21.75" customHeight="1">
      <c r="B86" s="34" t="s">
        <v>200</v>
      </c>
      <c r="G86" s="61">
        <v>4107</v>
      </c>
      <c r="I86" s="74">
        <v>4914</v>
      </c>
      <c r="J86" s="74"/>
      <c r="K86" s="74">
        <v>4107</v>
      </c>
      <c r="L86" s="74"/>
      <c r="M86" s="74">
        <v>4914</v>
      </c>
      <c r="O86" s="34" t="s">
        <v>200</v>
      </c>
      <c r="T86" s="30">
        <v>140000</v>
      </c>
      <c r="V86" s="75">
        <v>180000</v>
      </c>
      <c r="W86" s="76"/>
      <c r="X86" s="75">
        <v>140000</v>
      </c>
      <c r="Y86" s="76"/>
      <c r="Z86" s="75">
        <v>180000</v>
      </c>
    </row>
    <row r="87" spans="1:26" ht="20.100000000000001" customHeight="1">
      <c r="A87" s="34" t="s">
        <v>201</v>
      </c>
      <c r="B87" s="20"/>
      <c r="G87" s="10"/>
      <c r="H87" s="11"/>
      <c r="I87" s="11"/>
      <c r="J87" s="11"/>
      <c r="K87" s="10"/>
      <c r="L87" s="11"/>
      <c r="M87" s="11"/>
      <c r="N87" s="34" t="s">
        <v>202</v>
      </c>
      <c r="O87" s="20"/>
      <c r="T87" s="10"/>
      <c r="U87" s="11"/>
      <c r="V87" s="11"/>
      <c r="W87" s="11"/>
      <c r="X87" s="10"/>
      <c r="Y87" s="13"/>
      <c r="Z87" s="10"/>
    </row>
    <row r="88" spans="1:26" ht="20.100000000000001" customHeight="1">
      <c r="B88" s="34" t="s">
        <v>203</v>
      </c>
      <c r="G88" s="10">
        <v>10517029</v>
      </c>
      <c r="H88" s="11"/>
      <c r="I88" s="11">
        <v>1627823</v>
      </c>
      <c r="J88" s="11"/>
      <c r="K88" s="10">
        <v>0</v>
      </c>
      <c r="L88" s="11"/>
      <c r="M88" s="11">
        <v>0</v>
      </c>
      <c r="O88" s="34" t="s">
        <v>203</v>
      </c>
      <c r="T88" s="10">
        <v>358904371</v>
      </c>
      <c r="U88" s="11"/>
      <c r="V88" s="74">
        <v>59630102</v>
      </c>
      <c r="W88" s="11"/>
      <c r="X88" s="10">
        <v>0</v>
      </c>
      <c r="Y88" s="75"/>
      <c r="Z88" s="74">
        <v>0</v>
      </c>
    </row>
    <row r="89" spans="1:26" ht="20.100000000000001" customHeight="1">
      <c r="B89" s="20"/>
      <c r="O89" s="20"/>
      <c r="T89" s="61"/>
      <c r="V89" s="61"/>
      <c r="X89" s="61"/>
      <c r="Z89" s="61"/>
    </row>
    <row r="90" spans="1:26" ht="20.100000000000001" customHeight="1">
      <c r="B90" s="20"/>
      <c r="O90" s="20"/>
      <c r="T90" s="61"/>
      <c r="V90" s="61"/>
      <c r="X90" s="61"/>
      <c r="Z90" s="61"/>
    </row>
    <row r="91" spans="1:26" ht="20.100000000000001" customHeight="1">
      <c r="B91" s="20"/>
      <c r="O91" s="20"/>
      <c r="T91" s="61"/>
      <c r="V91" s="61"/>
      <c r="X91" s="61"/>
      <c r="Z91" s="61"/>
    </row>
    <row r="92" spans="1:26" ht="20.100000000000001" customHeight="1">
      <c r="B92" s="20"/>
      <c r="O92" s="20"/>
      <c r="T92" s="61"/>
      <c r="V92" s="61"/>
      <c r="X92" s="61"/>
      <c r="Z92" s="61"/>
    </row>
    <row r="93" spans="1:26" ht="20.100000000000001" customHeight="1">
      <c r="B93" s="20"/>
      <c r="O93" s="20"/>
      <c r="T93" s="61"/>
      <c r="V93" s="61"/>
      <c r="X93" s="61"/>
      <c r="Z93" s="61"/>
    </row>
    <row r="94" spans="1:26" ht="17.25" customHeight="1">
      <c r="B94" s="20"/>
      <c r="O94" s="20"/>
      <c r="T94" s="61"/>
      <c r="V94" s="61"/>
      <c r="X94" s="61"/>
      <c r="Z94" s="61"/>
    </row>
    <row r="95" spans="1:26" s="41" customFormat="1" ht="21.95" customHeight="1">
      <c r="A95" s="92" t="s">
        <v>36</v>
      </c>
      <c r="B95" s="96"/>
      <c r="C95" s="93"/>
      <c r="D95" s="93"/>
      <c r="E95" s="93"/>
      <c r="F95" s="112"/>
      <c r="G95" s="112"/>
      <c r="H95" s="112"/>
      <c r="I95" s="112"/>
      <c r="J95" s="112"/>
      <c r="K95" s="112"/>
      <c r="L95" s="112"/>
      <c r="M95" s="112"/>
      <c r="N95" s="92" t="s">
        <v>36</v>
      </c>
      <c r="O95" s="96"/>
      <c r="P95" s="93"/>
      <c r="Q95" s="93"/>
      <c r="R95" s="93"/>
      <c r="S95" s="112"/>
      <c r="T95" s="112"/>
      <c r="U95" s="112"/>
      <c r="V95" s="112"/>
      <c r="W95" s="112"/>
      <c r="X95" s="112"/>
      <c r="Y95" s="112"/>
      <c r="Z95" s="112"/>
    </row>
  </sheetData>
  <mergeCells count="8">
    <mergeCell ref="K5:M5"/>
    <mergeCell ref="X5:Z5"/>
    <mergeCell ref="G5:I5"/>
    <mergeCell ref="T5:V5"/>
    <mergeCell ref="G52:I52"/>
    <mergeCell ref="K52:M52"/>
    <mergeCell ref="T52:V52"/>
    <mergeCell ref="X52:Z52"/>
  </mergeCells>
  <pageMargins left="0.8" right="0.5" top="0.5" bottom="0.6" header="0.49" footer="0.4"/>
  <pageSetup paperSize="9" scale="85" firstPageNumber="16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2" man="1"/>
  </rowBreaks>
  <colBreaks count="1" manualBreakCount="1"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1" ma:contentTypeDescription="Create a new document." ma:contentTypeScope="" ma:versionID="da42b125644aae5c48bcf66eca1b5ec1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815b98670eb075259dd4adb177fd7c69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Props1.xml><?xml version="1.0" encoding="utf-8"?>
<ds:datastoreItem xmlns:ds="http://schemas.openxmlformats.org/officeDocument/2006/customXml" ds:itemID="{88C9D5A8-F3F8-43DD-B43F-65649D40F757}"/>
</file>

<file path=customXml/itemProps2.xml><?xml version="1.0" encoding="utf-8"?>
<ds:datastoreItem xmlns:ds="http://schemas.openxmlformats.org/officeDocument/2006/customXml" ds:itemID="{B6758810-C09E-4929-8B30-841706F006DB}"/>
</file>

<file path=customXml/itemProps3.xml><?xml version="1.0" encoding="utf-8"?>
<ds:datastoreItem xmlns:ds="http://schemas.openxmlformats.org/officeDocument/2006/customXml" ds:itemID="{BE184793-2EF4-4A8E-8FF0-F62B7CA94D6F}"/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PricewaterhouseCoopers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Amika Khunviseadpong (TH)</cp:lastModifiedBy>
  <cp:revision/>
  <dcterms:created xsi:type="dcterms:W3CDTF">2013-05-03T09:25:02Z</dcterms:created>
  <dcterms:modified xsi:type="dcterms:W3CDTF">2025-05-07T10:45:57Z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  <property fmtid="{D5CDD505-2E9C-101B-9397-08002B2CF9AE}" pid="4" name="ContentTypeId">
    <vt:lpwstr>0x01010009248631E455DE48BCF41DE7BAC2EED3</vt:lpwstr>
  </property>
  <property fmtid="{D5CDD505-2E9C-101B-9397-08002B2CF9AE}" pid="5" name="MediaServiceImageTags">
    <vt:lpwstr/>
  </property>
</Properties>
</file>