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weiamvoras001\Desktop\JOB\SPRC\Q1'2024\FS Q1'24\typist print run 24.05.07\ver2\"/>
    </mc:Choice>
  </mc:AlternateContent>
  <xr:revisionPtr revIDLastSave="0" documentId="13_ncr:1_{29CD2385-7437-407F-B53B-2BF84011461A}" xr6:coauthVersionLast="47" xr6:coauthVersionMax="47" xr10:uidLastSave="{00000000-0000-0000-0000-000000000000}"/>
  <bookViews>
    <workbookView xWindow="-110" yWindow="-110" windowWidth="19420" windowHeight="11500" tabRatio="901" activeTab="6" xr2:uid="{00000000-000D-0000-FFFF-FFFF00000000}"/>
  </bookViews>
  <sheets>
    <sheet name="BS 2-7 (TH)" sheetId="8" r:id="rId1"/>
    <sheet name="PL 8-9 USD (TH)" sheetId="6" r:id="rId2"/>
    <sheet name="PL 10-11 THB (TH)" sheetId="2" r:id="rId3"/>
    <sheet name="Equity Conso 12 USD (TH)" sheetId="9" r:id="rId4"/>
    <sheet name="Equity Conso 13 THB (TH)" sheetId="10" r:id="rId5"/>
    <sheet name="Equity 14 USD (TH)" sheetId="3" r:id="rId6"/>
    <sheet name="Equity 15 THB (TH)" sheetId="4" r:id="rId7"/>
    <sheet name="CF 16-19 (TH)" sheetId="5" r:id="rId8"/>
  </sheets>
  <definedNames>
    <definedName name="_Order1" hidden="1">255</definedName>
    <definedName name="_Table1_In1" localSheetId="0" hidden="1">#REF!</definedName>
    <definedName name="_Table1_In1" localSheetId="6" hidden="1">'Equity 15 THB (TH)'!#REF!</definedName>
    <definedName name="_Table1_In1" localSheetId="4" hidden="1">'Equity Conso 13 THB (TH)'!#REF!</definedName>
    <definedName name="_Table1_In1" localSheetId="1" hidden="1">#REF!</definedName>
    <definedName name="_Table1_In1" hidden="1">#REF!</definedName>
    <definedName name="_Table1_Out" localSheetId="0" hidden="1">#REF!</definedName>
    <definedName name="_Table1_Out" localSheetId="6" hidden="1">'Equity 15 THB (TH)'!#REF!</definedName>
    <definedName name="_Table1_Out" localSheetId="4" hidden="1">'Equity Conso 13 THB (TH)'!#REF!</definedName>
    <definedName name="_Table1_Out" localSheetId="1" hidden="1">#REF!</definedName>
    <definedName name="_Table1_Out" hidden="1">#REF!</definedName>
    <definedName name="abc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S2DocOpenMode" hidden="1">"AS2DocumentEdit"</definedName>
    <definedName name="AS2ReportLS" hidden="1">1</definedName>
    <definedName name="AS2SyncStepLS" hidden="1">0</definedName>
    <definedName name="AS2TickmarkLS" localSheetId="0" hidden="1">#REF!</definedName>
    <definedName name="AS2TickmarkLS" localSheetId="1" hidden="1">#REF!</definedName>
    <definedName name="AS2TickmarkLS" hidden="1">#REF!</definedName>
    <definedName name="AS2VersionLS" hidden="1">300</definedName>
    <definedName name="BG_Del" hidden="1">15</definedName>
    <definedName name="BG_Ins" hidden="1">4</definedName>
    <definedName name="BG_Mod" hidden="1">6</definedName>
    <definedName name="CBWorkbookPriority" hidden="1">-911611058</definedName>
    <definedName name="limcount" hidden="1">2</definedName>
    <definedName name="lowsulfurdiesel" localSheetId="0" hidden="1">{"PAGE1",#N/A,FALSE,"YIELDS";"PAGE2",#N/A,FALSE,"YIELDS";"PAGE3",#N/A,FALSE,"YIELDS"}</definedName>
    <definedName name="lowsulfurdiesel" localSheetId="6" hidden="1">{"PAGE1",#N/A,FALSE,"YIELDS";"PAGE2",#N/A,FALSE,"YIELDS";"PAGE3",#N/A,FALSE,"YIELDS"}</definedName>
    <definedName name="lowsulfurdiesel" localSheetId="4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6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6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Plan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_xlnm.Print_Area" localSheetId="0">'BS 2-7 (TH)'!$A$1:$Z$140</definedName>
    <definedName name="_xlnm.Print_Area" localSheetId="6">'Equity 15 THB (TH)'!$A$1:$Q$26</definedName>
    <definedName name="_xlnm.Print_Area" localSheetId="2">'PL 10-11 THB (TH)'!$A$1:$L$93</definedName>
    <definedName name="sencount" hidden="1">491</definedName>
    <definedName name="TextRefCopyRangeCount" hidden="1">3</definedName>
    <definedName name="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wrn.ALL." localSheetId="0" hidden="1">{"PAGE1",#N/A,FALSE,"YIELDS";"PAGE2",#N/A,FALSE,"YIELDS";"PAGE3",#N/A,FALSE,"YIELDS"}</definedName>
    <definedName name="wrn.ALL." localSheetId="6" hidden="1">{"PAGE1",#N/A,FALSE,"YIELDS";"PAGE2",#N/A,FALSE,"YIELDS";"PAGE3",#N/A,FALSE,"YIELDS"}</definedName>
    <definedName name="wrn.ALL." localSheetId="4" hidden="1">{"PAGE1",#N/A,FALSE,"YIELDS";"PAGE2",#N/A,FALSE,"YIELDS";"PAGE3",#N/A,FALSE,"YIELDS"}</definedName>
    <definedName name="wrn.ALL." hidden="1">{"PAGE1",#N/A,FALSE,"YIELDS";"PAGE2",#N/A,FALSE,"YIELDS";"PAGE3",#N/A,FALSE,"YIELDS"}</definedName>
    <definedName name="wrn.charts." localSheetId="0" hidden="1">{"newyork",#N/A,FALSE,"Plots-Annually";"florida",#N/A,FALSE,"Plots-Annually"}</definedName>
    <definedName name="wrn.charts." localSheetId="6" hidden="1">{"newyork",#N/A,FALSE,"Plots-Annually";"florida",#N/A,FALSE,"Plots-Annually"}</definedName>
    <definedName name="wrn.charts." localSheetId="4" hidden="1">{"newyork",#N/A,FALSE,"Plots-Annually";"florida",#N/A,FALSE,"Plots-Annually"}</definedName>
    <definedName name="wrn.charts." hidden="1">{"newyork",#N/A,FALSE,"Plots-Annually";"florida",#N/A,FALSE,"Plots-Annually"}</definedName>
    <definedName name="wrn.condensate." localSheetId="0" hidden="1">{"condensate",#N/A,FALSE,"CNTRYTYPE"}</definedName>
    <definedName name="wrn.condensate." localSheetId="6" hidden="1">{"condensate",#N/A,FALSE,"CNTRYTYPE"}</definedName>
    <definedName name="wrn.condensate." localSheetId="4" hidden="1">{"condensate",#N/A,FALSE,"CNTRYTYPE"}</definedName>
    <definedName name="wrn.condensate." hidden="1">{"condensate",#N/A,FALSE,"CNTRYTYPE"}</definedName>
    <definedName name="wrn.crude." localSheetId="0" hidden="1">{"Padd1crd",#N/A,FALSE,"REFINERY";"padd2crd",#N/A,FALSE,"REFINERY";"padd3crd",#N/A,FALSE,"REFINERY";"padd4crd",#N/A,FALSE,"REFINERY";"padd5crd",#N/A,FALSE,"REFINERY"}</definedName>
    <definedName name="wrn.crude." localSheetId="6" hidden="1">{"Padd1crd",#N/A,FALSE,"REFINERY";"padd2crd",#N/A,FALSE,"REFINERY";"padd3crd",#N/A,FALSE,"REFINERY";"padd4crd",#N/A,FALSE,"REFINERY";"padd5crd",#N/A,FALSE,"REFINERY"}</definedName>
    <definedName name="wrn.crude." localSheetId="4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ELTA." localSheetId="0" hidden="1">{"table II 1",#N/A,FALSE,"DTables";"table II 2",#N/A,FALSE,"DTables";"table III 3",#N/A,FALSE,"DTables";"table III 4",#N/A,FALSE,"DTables"}</definedName>
    <definedName name="wrn.DELTA." localSheetId="6" hidden="1">{"table II 1",#N/A,FALSE,"DTables";"table II 2",#N/A,FALSE,"DTables";"table III 3",#N/A,FALSE,"DTables";"table III 4",#N/A,FALSE,"DTables"}</definedName>
    <definedName name="wrn.DELTA." localSheetId="4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MT." localSheetId="0" hidden="1">{"Demand by Product MT",#N/A,TRUE,"PRDEMPOR";"Demand by Sector MT",#N/A,TRUE,"PRDEMPOR"}</definedName>
    <definedName name="wrn.Demand._.MT." localSheetId="6" hidden="1">{"Demand by Product MT",#N/A,TRUE,"PRDEMPOR";"Demand by Sector MT",#N/A,TRUE,"PRDEMPOR"}</definedName>
    <definedName name="wrn.Demand._.MT." localSheetId="4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0" hidden="1">{"Demand by Product MTOE",#N/A,TRUE,"PRDEMPOR";"Demand by Sector MTOE",#N/A,TRUE,"PRDEMPOR"}</definedName>
    <definedName name="wrn.Demand._.MTOE." localSheetId="6" hidden="1">{"Demand by Product MTOE",#N/A,TRUE,"PRDEMPOR";"Demand by Sector MTOE",#N/A,TRUE,"PRDEMPOR"}</definedName>
    <definedName name="wrn.Demand._.MTOE." localSheetId="4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GASCOND." localSheetId="0" hidden="1">{"GASCOND",#N/A,FALSE,"CONDENSATE";"CRUDECOND",#N/A,FALSE,"CONDENSATE";"TOTALCOND",#N/A,FALSE,"CONDENSATE"}</definedName>
    <definedName name="wrn.GASCOND." localSheetId="6" hidden="1">{"GASCOND",#N/A,FALSE,"CONDENSATE";"CRUDECOND",#N/A,FALSE,"CONDENSATE";"TOTALCOND",#N/A,FALSE,"CONDENSATE"}</definedName>
    <definedName name="wrn.GASCOND." localSheetId="4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0" hidden="1">{"monthly",#N/A,FALSE,"GASODEM";"qtr to yr",#N/A,FALSE,"GASODEM"}</definedName>
    <definedName name="wrn.GASODEM." localSheetId="6" hidden="1">{"monthly",#N/A,FALSE,"GASODEM";"qtr to yr",#N/A,FALSE,"GASODEM"}</definedName>
    <definedName name="wrn.GASODEM." localSheetId="4" hidden="1">{"monthly",#N/A,FALSE,"GASODEM";"qtr to yr",#N/A,FALSE,"GASODEM"}</definedName>
    <definedName name="wrn.GASODEM." hidden="1">{"monthly",#N/A,FALSE,"GASODEM";"qtr to yr",#N/A,FALSE,"GASODEM"}</definedName>
    <definedName name="wrn.heavy." localSheetId="0" hidden="1">{"heavy",#N/A,FALSE,"CNTRYTYPE"}</definedName>
    <definedName name="wrn.heavy." localSheetId="6" hidden="1">{"heavy",#N/A,FALSE,"CNTRYTYPE"}</definedName>
    <definedName name="wrn.heavy." localSheetId="4" hidden="1">{"heavy",#N/A,FALSE,"CNTRYTYPE"}</definedName>
    <definedName name="wrn.heavy." hidden="1">{"heavy",#N/A,FALSE,"CNTRYTYPE"}</definedName>
    <definedName name="wrn.Input._.and._.Growths." localSheetId="0" hidden="1">{"Product Demands Input",#N/A,TRUE,"PRDEMPOR";"Annual Growth Rates",#N/A,TRUE,"PRDEMPOR"}</definedName>
    <definedName name="wrn.Input._.and._.Growths." localSheetId="6" hidden="1">{"Product Demands Input",#N/A,TRUE,"PRDEMPOR";"Annual Growth Rates",#N/A,TRUE,"PRDEMPOR"}</definedName>
    <definedName name="wrn.Input._.and._.Growths." localSheetId="4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light._.sour." localSheetId="0" hidden="1">{"light sour",#N/A,FALSE,"CNTRYTYPE"}</definedName>
    <definedName name="wrn.light._.sour." localSheetId="6" hidden="1">{"light sour",#N/A,FALSE,"CNTRYTYPE"}</definedName>
    <definedName name="wrn.light._.sour." localSheetId="4" hidden="1">{"light sour",#N/A,FALSE,"CNTRYTYPE"}</definedName>
    <definedName name="wrn.light._.sour." hidden="1">{"light sour",#N/A,FALSE,"CNTRYTYPE"}</definedName>
    <definedName name="wrn.New._.York." localSheetId="0" hidden="1">{"NY PRICES",#N/A,FALSE,"CURRENT";"NY PRICES B",#N/A,FALSE,"CURRENT";"NY PRICES",#N/A,FALSE,"CONSTANT";"NY PRICES B",#N/A,FALSE,"CONSTANT"}</definedName>
    <definedName name="wrn.New._.York." localSheetId="6" hidden="1">{"NY PRICES",#N/A,FALSE,"CURRENT";"NY PRICES B",#N/A,FALSE,"CURRENT";"NY PRICES",#N/A,FALSE,"CONSTANT";"NY PRICES B",#N/A,FALSE,"CONSTANT"}</definedName>
    <definedName name="wrn.New._.York." localSheetId="4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Print._.All." localSheetId="0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6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localSheetId="4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localSheetId="0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6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localSheetId="4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0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6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localSheetId="4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0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6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localSheetId="4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0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6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localSheetId="4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0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6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localSheetId="4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localSheetId="0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6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localSheetId="4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localSheetId="0" hidden="1">{"Plot1",#N/A,FALSE,"Plots";"plot2",#N/A,FALSE,"Plots";"plot3",#N/A,FALSE,"Plots";"plot4",#N/A,FALSE,"Plots";"plot5",#N/A,FALSE,"Plots";"plot6",#N/A,FALSE,"Plots"}</definedName>
    <definedName name="wrn.Print._.Plots." localSheetId="6" hidden="1">{"Plot1",#N/A,FALSE,"Plots";"plot2",#N/A,FALSE,"Plots";"plot3",#N/A,FALSE,"Plots";"plot4",#N/A,FALSE,"Plots";"plot5",#N/A,FALSE,"Plots";"plot6",#N/A,FALSE,"Plots"}</definedName>
    <definedName name="wrn.Print._.Plots." localSheetId="4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localSheetId="0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6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localSheetId="4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0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6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localSheetId="4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REFINERY." localSheetId="0" hidden="1">{"Padd I to III",#N/A,FALSE,"REFINERY";"Padd IV to US",#N/A,FALSE,"REFINERY";"Crude Balance I",#N/A,FALSE,"REFINERY";"Crude Balance II",#N/A,FALSE,"REFINERY"}</definedName>
    <definedName name="wrn.REFINERY." localSheetId="6" hidden="1">{"Padd I to III",#N/A,FALSE,"REFINERY";"Padd IV to US",#N/A,FALSE,"REFINERY";"Crude Balance I",#N/A,FALSE,"REFINERY";"Crude Balance II",#N/A,FALSE,"REFINERY"}</definedName>
    <definedName name="wrn.REFINERY." localSheetId="4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0" hidden="1">{"Region",#N/A,FALSE,"CNTRYTYPE"}</definedName>
    <definedName name="wrn.region." localSheetId="6" hidden="1">{"Region",#N/A,FALSE,"CNTRYTYPE"}</definedName>
    <definedName name="wrn.region." localSheetId="4" hidden="1">{"Region",#N/A,FALSE,"CNTRYTYPE"}</definedName>
    <definedName name="wrn.region." hidden="1">{"Region",#N/A,FALSE,"CNTRYTYPE"}</definedName>
    <definedName name="wrn.SAMPLE." localSheetId="0" hidden="1">{#N/A,#N/A,TRUE,"Crude";#N/A,#N/A,TRUE,"Products"}</definedName>
    <definedName name="wrn.SAMPLE." localSheetId="6" hidden="1">{#N/A,#N/A,TRUE,"Crude";#N/A,#N/A,TRUE,"Products"}</definedName>
    <definedName name="wrn.SAMPLE." localSheetId="4" hidden="1">{#N/A,#N/A,TRUE,"Crude";#N/A,#N/A,TRUE,"Products"}</definedName>
    <definedName name="wrn.SAMPLE." hidden="1">{#N/A,#N/A,TRUE,"Crude";#N/A,#N/A,TRUE,"Products"}</definedName>
    <definedName name="wrn.Sim._.Report._.Printing." localSheetId="0" hidden="1">{"SIM Report",#N/A,FALSE,"Output";"Price Report",#N/A,FALSE,"Data Input "}</definedName>
    <definedName name="wrn.Sim._.Report._.Printing." localSheetId="6" hidden="1">{"SIM Report",#N/A,FALSE,"Output";"Price Report",#N/A,FALSE,"Data Input "}</definedName>
    <definedName name="wrn.Sim._.Report._.Printing." localSheetId="4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UBREGION." localSheetId="0" hidden="1">{"SUBREGION",#N/A,FALSE,"CNTRYTYPE"}</definedName>
    <definedName name="wrn.SUBREGION." localSheetId="6" hidden="1">{"SUBREGION",#N/A,FALSE,"CNTRYTYPE"}</definedName>
    <definedName name="wrn.SUBREGION." localSheetId="4" hidden="1">{"SUBREGION",#N/A,FALSE,"CNTRYTYPE"}</definedName>
    <definedName name="wrn.SUBREGION." hidden="1">{"SUBREGION",#N/A,FALSE,"CNTRYTYPE"}</definedName>
    <definedName name="wrn.Summary." localSheetId="0" hidden="1">{"Growth Supply Demand",#N/A,TRUE,"Summary";"Primary Energy Balance",#N/A,TRUE,"Summary"}</definedName>
    <definedName name="wrn.Summary." localSheetId="6" hidden="1">{"Growth Supply Demand",#N/A,TRUE,"Summary";"Primary Energy Balance",#N/A,TRUE,"Summary"}</definedName>
    <definedName name="wrn.Summary." localSheetId="4" hidden="1">{"Growth Supply Demand",#N/A,TRUE,"Summary";"Primary Energy Balance",#N/A,TRUE,"Summary"}</definedName>
    <definedName name="wrn.Summary." hidden="1">{"Growth Supply Demand",#N/A,TRUE,"Summary";"Primary Energy Balance",#N/A,TRUE,"Summary"}</definedName>
    <definedName name="wrn.sweet." localSheetId="0" hidden="1">{"sweet",#N/A,FALSE,"CNTRYTYPE"}</definedName>
    <definedName name="wrn.sweet." localSheetId="6" hidden="1">{"sweet",#N/A,FALSE,"CNTRYTYPE"}</definedName>
    <definedName name="wrn.sweet." localSheetId="4" hidden="1">{"sweet",#N/A,FALSE,"CNTRYTYPE"}</definedName>
    <definedName name="wrn.sweet." hidden="1">{"sweet",#N/A,FALSE,"CNTRYTYPE"}</definedName>
    <definedName name="wrn.Tables." localSheetId="0" hidden="1">{"Current",#N/A,FALSE,"Currentcal";"Current B",#N/A,FALSE,"Currentcal";"Constant",#N/A,FALSE,"Constantcal";"Constant B",#N/A,FALSE,"Constantcal"}</definedName>
    <definedName name="wrn.Tables." localSheetId="6" hidden="1">{"Current",#N/A,FALSE,"Currentcal";"Current B",#N/A,FALSE,"Currentcal";"Constant",#N/A,FALSE,"Constantcal";"Constant B",#N/A,FALSE,"Constantcal"}</definedName>
    <definedName name="wrn.Tables." localSheetId="4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otal." localSheetId="0" hidden="1">{"total",#N/A,FALSE,"CNTRYTYPE"}</definedName>
    <definedName name="wrn.total." localSheetId="6" hidden="1">{"total",#N/A,FALSE,"CNTRYTYPE"}</definedName>
    <definedName name="wrn.total." localSheetId="4" hidden="1">{"total",#N/A,FALSE,"CNTRYTYPE"}</definedName>
    <definedName name="wrn.total." hidden="1">{"total",#N/A,FALSE,"CNTRYTYPE"}</definedName>
    <definedName name="xxxxx" localSheetId="0" hidden="1">{"monthly",#N/A,FALSE,"GASODEM";"qtr to yr",#N/A,FALSE,"GASODEM"}</definedName>
    <definedName name="xxxxx" localSheetId="6" hidden="1">{"monthly",#N/A,FALSE,"GASODEM";"qtr to yr",#N/A,FALSE,"GASODEM"}</definedName>
    <definedName name="xxxxx" localSheetId="4" hidden="1">{"monthly",#N/A,FALSE,"GASODEM";"qtr to yr",#N/A,FALSE,"GASODEM"}</definedName>
    <definedName name="xxxxx" hidden="1">{"monthly",#N/A,FALSE,"GASODEM";"qtr to yr",#N/A,FALSE,"GASODEM"}</definedName>
    <definedName name="Z_11235CBD_0CCB_4486_AA4F_CA92AD336A56_.wvu.PrintArea" localSheetId="0" hidden="1">'BS 2-7 (TH)'!$A$1:$H$140</definedName>
    <definedName name="Z_11235CBD_0CCB_4486_AA4F_CA92AD336A56_.wvu.PrintArea" localSheetId="7" hidden="1">'CF 16-19 (TH)'!$A$1:$T$95</definedName>
    <definedName name="Z_11235CBD_0CCB_4486_AA4F_CA92AD336A56_.wvu.PrintArea" localSheetId="2" hidden="1">'PL 10-11 THB (TH)'!#REF!</definedName>
    <definedName name="Z_11235CBD_0CCB_4486_AA4F_CA92AD336A56_.wvu.PrintArea" localSheetId="1" hidden="1">'PL 8-9 USD (TH)'!$A$1:$L$93</definedName>
    <definedName name="Z_3ADC5DF9_48C9_438C_BE20_4745EE779127_.wvu.PrintArea" localSheetId="0" hidden="1">'BS 2-7 (TH)'!$A$1:$H$140</definedName>
    <definedName name="Z_3ADC5DF9_48C9_438C_BE20_4745EE779127_.wvu.PrintArea" localSheetId="7" hidden="1">'CF 16-19 (TH)'!$A$1:$T$95</definedName>
    <definedName name="Z_3ADC5DF9_48C9_438C_BE20_4745EE779127_.wvu.PrintArea" localSheetId="2" hidden="1">'PL 10-11 THB (TH)'!#REF!</definedName>
    <definedName name="Z_3ADC5DF9_48C9_438C_BE20_4745EE779127_.wvu.PrintArea" localSheetId="1" hidden="1">'PL 8-9 USD (TH)'!$A$1:$L$93</definedName>
    <definedName name="Z_4FC184A7_E52D_4B27_B191_AF1662E4123C_.wvu.PrintArea" localSheetId="0" hidden="1">'BS 2-7 (TH)'!$A$1:$H$140</definedName>
    <definedName name="Z_4FC184A7_E52D_4B27_B191_AF1662E4123C_.wvu.PrintArea" localSheetId="7" hidden="1">'CF 16-19 (TH)'!$A$1:$T$95</definedName>
    <definedName name="Z_4FC184A7_E52D_4B27_B191_AF1662E4123C_.wvu.PrintArea" localSheetId="2" hidden="1">'PL 10-11 THB (TH)'!#REF!</definedName>
    <definedName name="Z_4FC184A7_E52D_4B27_B191_AF1662E4123C_.wvu.PrintArea" localSheetId="1" hidden="1">'PL 8-9 USD (TH)'!$A$1:$L$93</definedName>
    <definedName name="zero" localSheetId="0" hidden="1">{"SIM Report",#N/A,FALSE,"Output";"Price Report",#N/A,FALSE,"Data Input "}</definedName>
    <definedName name="zero" localSheetId="6" hidden="1">{"SIM Report",#N/A,FALSE,"Output";"Price Report",#N/A,FALSE,"Data Input "}</definedName>
    <definedName name="zero" localSheetId="4" hidden="1">{"SIM Report",#N/A,FALSE,"Output";"Price Report",#N/A,FALSE,"Data Input "}</definedName>
    <definedName name="zero" hidden="1">{"SIM Report",#N/A,FALSE,"Output";"Price Report",#N/A,FALSE,"Data Input 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3" i="8" l="1"/>
  <c r="G129" i="8" s="1"/>
  <c r="G80" i="8"/>
  <c r="G71" i="8"/>
  <c r="G35" i="8"/>
  <c r="G19" i="8"/>
  <c r="H63" i="6"/>
  <c r="H72" i="2"/>
  <c r="H65" i="2"/>
  <c r="H63" i="2"/>
  <c r="Z38" i="5"/>
  <c r="O19" i="4"/>
  <c r="Z64" i="5"/>
  <c r="X64" i="5"/>
  <c r="V64" i="5"/>
  <c r="T64" i="5"/>
  <c r="G64" i="5"/>
  <c r="M64" i="5"/>
  <c r="K64" i="5"/>
  <c r="I64" i="5"/>
  <c r="U30" i="10"/>
  <c r="W30" i="10" s="1"/>
  <c r="AC30" i="10" s="1"/>
  <c r="U29" i="10"/>
  <c r="U25" i="10"/>
  <c r="W25" i="10" s="1"/>
  <c r="AC25" i="10" s="1"/>
  <c r="U24" i="10"/>
  <c r="U19" i="10"/>
  <c r="W19" i="10" s="1"/>
  <c r="AC19" i="10" s="1"/>
  <c r="AA27" i="10"/>
  <c r="AA32" i="10" s="1"/>
  <c r="Y27" i="10"/>
  <c r="Y32" i="10" s="1"/>
  <c r="S27" i="10"/>
  <c r="S32" i="10" s="1"/>
  <c r="Q27" i="10"/>
  <c r="Q32" i="10" s="1"/>
  <c r="O27" i="10"/>
  <c r="M27" i="10"/>
  <c r="M32" i="10" s="1"/>
  <c r="K27" i="10"/>
  <c r="I27" i="10"/>
  <c r="I32" i="10" s="1"/>
  <c r="G27" i="10"/>
  <c r="G32" i="10" s="1"/>
  <c r="Y17" i="10"/>
  <c r="Y21" i="10" s="1"/>
  <c r="U15" i="10"/>
  <c r="W15" i="10" s="1"/>
  <c r="U14" i="10"/>
  <c r="W14" i="10" s="1"/>
  <c r="AC14" i="10" s="1"/>
  <c r="S17" i="10"/>
  <c r="S21" i="10" s="1"/>
  <c r="W29" i="9"/>
  <c r="AC29" i="9" s="1"/>
  <c r="T74" i="5"/>
  <c r="M74" i="5"/>
  <c r="K74" i="5"/>
  <c r="I74" i="5"/>
  <c r="G74" i="5"/>
  <c r="U29" i="9"/>
  <c r="W28" i="9"/>
  <c r="AC28" i="9" s="1"/>
  <c r="U28" i="9"/>
  <c r="AA26" i="9"/>
  <c r="AA31" i="9" s="1"/>
  <c r="Y26" i="9"/>
  <c r="Y31" i="9" s="1"/>
  <c r="S26" i="9"/>
  <c r="S31" i="9" s="1"/>
  <c r="Q26" i="9"/>
  <c r="Q31" i="9" s="1"/>
  <c r="O26" i="9"/>
  <c r="O31" i="9" s="1"/>
  <c r="M26" i="9"/>
  <c r="M31" i="9" s="1"/>
  <c r="K26" i="9"/>
  <c r="K31" i="9" s="1"/>
  <c r="I26" i="9"/>
  <c r="I31" i="9" s="1"/>
  <c r="G26" i="9"/>
  <c r="G31" i="9" s="1"/>
  <c r="U23" i="9"/>
  <c r="U24" i="9"/>
  <c r="W24" i="9" s="1"/>
  <c r="AC24" i="9" s="1"/>
  <c r="U19" i="9"/>
  <c r="W19" i="9" s="1"/>
  <c r="AC19" i="9" s="1"/>
  <c r="U15" i="9"/>
  <c r="W15" i="9" s="1"/>
  <c r="AC15" i="9" s="1"/>
  <c r="U14" i="9"/>
  <c r="W14" i="9" s="1"/>
  <c r="AC14" i="9" s="1"/>
  <c r="S17" i="9"/>
  <c r="S21" i="9" s="1"/>
  <c r="L58" i="6"/>
  <c r="J58" i="6"/>
  <c r="H58" i="6"/>
  <c r="F58" i="6"/>
  <c r="Z74" i="5"/>
  <c r="V74" i="5"/>
  <c r="AA17" i="10"/>
  <c r="AA21" i="10" s="1"/>
  <c r="L13" i="2"/>
  <c r="L16" i="2" s="1"/>
  <c r="L23" i="2" s="1"/>
  <c r="H13" i="2"/>
  <c r="H16" i="2" s="1"/>
  <c r="H23" i="2" s="1"/>
  <c r="H28" i="2" s="1"/>
  <c r="M17" i="9"/>
  <c r="M21" i="9" s="1"/>
  <c r="O17" i="9"/>
  <c r="O21" i="9" s="1"/>
  <c r="K17" i="9"/>
  <c r="K21" i="9" s="1"/>
  <c r="L13" i="6"/>
  <c r="H13" i="6"/>
  <c r="H16" i="6" s="1"/>
  <c r="H23" i="6" s="1"/>
  <c r="I123" i="8"/>
  <c r="I129" i="8" s="1"/>
  <c r="M80" i="8"/>
  <c r="K80" i="8"/>
  <c r="I80" i="8"/>
  <c r="Z80" i="8"/>
  <c r="X80" i="8"/>
  <c r="V80" i="8"/>
  <c r="T80" i="8"/>
  <c r="Z35" i="8"/>
  <c r="V35" i="8"/>
  <c r="I35" i="8"/>
  <c r="V19" i="8"/>
  <c r="I19" i="8"/>
  <c r="Q17" i="10"/>
  <c r="Q21" i="10" s="1"/>
  <c r="O17" i="10"/>
  <c r="O21" i="10" s="1"/>
  <c r="M17" i="10"/>
  <c r="M21" i="10" s="1"/>
  <c r="K17" i="10"/>
  <c r="K21" i="10" s="1"/>
  <c r="I17" i="10"/>
  <c r="I21" i="10" s="1"/>
  <c r="G17" i="10"/>
  <c r="G21" i="10" s="1"/>
  <c r="Y17" i="9"/>
  <c r="Y21" i="9" s="1"/>
  <c r="AA17" i="9"/>
  <c r="AA21" i="9" s="1"/>
  <c r="Q17" i="9"/>
  <c r="Q21" i="9" s="1"/>
  <c r="I17" i="9"/>
  <c r="I21" i="9" s="1"/>
  <c r="G17" i="9"/>
  <c r="G21" i="9" s="1"/>
  <c r="M38" i="5"/>
  <c r="H58" i="2"/>
  <c r="V123" i="8"/>
  <c r="V129" i="8" s="1"/>
  <c r="V71" i="8"/>
  <c r="I71" i="8"/>
  <c r="O16" i="4"/>
  <c r="M16" i="4"/>
  <c r="K16" i="4"/>
  <c r="I16" i="4"/>
  <c r="G16" i="4"/>
  <c r="Q14" i="4"/>
  <c r="Q13" i="4"/>
  <c r="M14" i="3"/>
  <c r="K14" i="3"/>
  <c r="I14" i="3"/>
  <c r="G14" i="3"/>
  <c r="O12" i="3"/>
  <c r="O11" i="3"/>
  <c r="L58" i="2"/>
  <c r="Z123" i="8"/>
  <c r="Z129" i="8" s="1"/>
  <c r="M123" i="8"/>
  <c r="M129" i="8" s="1"/>
  <c r="M35" i="8"/>
  <c r="H70" i="2" l="1"/>
  <c r="U27" i="10"/>
  <c r="AC15" i="10"/>
  <c r="AC17" i="10" s="1"/>
  <c r="G82" i="8"/>
  <c r="G37" i="8"/>
  <c r="H70" i="6"/>
  <c r="K32" i="10"/>
  <c r="W29" i="10"/>
  <c r="AC29" i="10" s="1"/>
  <c r="U32" i="10"/>
  <c r="O32" i="10"/>
  <c r="W24" i="10"/>
  <c r="AC24" i="10" s="1"/>
  <c r="U17" i="10"/>
  <c r="W17" i="10"/>
  <c r="W21" i="10" s="1"/>
  <c r="U26" i="9"/>
  <c r="U31" i="9" s="1"/>
  <c r="W23" i="9"/>
  <c r="AC23" i="9" s="1"/>
  <c r="AC26" i="9" s="1"/>
  <c r="U17" i="9"/>
  <c r="U21" i="9" s="1"/>
  <c r="I82" i="8"/>
  <c r="I131" i="8" s="1"/>
  <c r="W17" i="9"/>
  <c r="W21" i="9" s="1"/>
  <c r="H67" i="6"/>
  <c r="AC17" i="9"/>
  <c r="AC21" i="9" s="1"/>
  <c r="I37" i="8"/>
  <c r="H28" i="6"/>
  <c r="I10" i="5" s="1"/>
  <c r="H31" i="2"/>
  <c r="H78" i="2" s="1"/>
  <c r="V10" i="5"/>
  <c r="V38" i="5" s="1"/>
  <c r="Q16" i="4"/>
  <c r="H67" i="2"/>
  <c r="V37" i="8"/>
  <c r="V82" i="8"/>
  <c r="V131" i="8" s="1"/>
  <c r="O14" i="3"/>
  <c r="J58" i="2"/>
  <c r="F58" i="2"/>
  <c r="L28" i="2"/>
  <c r="L31" i="2" s="1"/>
  <c r="J13" i="2"/>
  <c r="J16" i="2" s="1"/>
  <c r="J23" i="2" s="1"/>
  <c r="J28" i="2" s="1"/>
  <c r="F13" i="2"/>
  <c r="F16" i="2" s="1"/>
  <c r="F23" i="2" s="1"/>
  <c r="F28" i="2" s="1"/>
  <c r="AC21" i="10" l="1"/>
  <c r="U21" i="10"/>
  <c r="W27" i="10"/>
  <c r="W32" i="10" s="1"/>
  <c r="AC32" i="10" s="1"/>
  <c r="AC27" i="10"/>
  <c r="W26" i="9"/>
  <c r="W31" i="9" s="1"/>
  <c r="AC31" i="9" s="1"/>
  <c r="V43" i="5"/>
  <c r="V76" i="5" s="1"/>
  <c r="V80" i="5" s="1"/>
  <c r="F31" i="2"/>
  <c r="F78" i="2" s="1"/>
  <c r="T10" i="5"/>
  <c r="J31" i="2"/>
  <c r="X10" i="5"/>
  <c r="X38" i="5" s="1"/>
  <c r="I38" i="5"/>
  <c r="I43" i="5" s="1"/>
  <c r="I76" i="5" s="1"/>
  <c r="I80" i="5" s="1"/>
  <c r="H60" i="2"/>
  <c r="H74" i="2" s="1"/>
  <c r="H31" i="6"/>
  <c r="L63" i="2"/>
  <c r="L67" i="2" s="1"/>
  <c r="L60" i="2"/>
  <c r="L70" i="2" s="1"/>
  <c r="L74" i="2" s="1"/>
  <c r="X74" i="5"/>
  <c r="K21" i="4"/>
  <c r="I21" i="4"/>
  <c r="G21" i="4"/>
  <c r="Q18" i="4"/>
  <c r="K19" i="3"/>
  <c r="I19" i="3"/>
  <c r="G19" i="3"/>
  <c r="O16" i="3"/>
  <c r="O21" i="4"/>
  <c r="X123" i="8"/>
  <c r="X129" i="8" s="1"/>
  <c r="K123" i="8"/>
  <c r="K129" i="8" s="1"/>
  <c r="J63" i="2" l="1"/>
  <c r="J67" i="2" s="1"/>
  <c r="M19" i="4"/>
  <c r="F63" i="2"/>
  <c r="F67" i="2" s="1"/>
  <c r="F60" i="2"/>
  <c r="F70" i="2" s="1"/>
  <c r="F74" i="2" s="1"/>
  <c r="J60" i="2"/>
  <c r="J70" i="2" s="1"/>
  <c r="J74" i="2" s="1"/>
  <c r="J78" i="2"/>
  <c r="H78" i="6"/>
  <c r="H60" i="6"/>
  <c r="H74" i="6" s="1"/>
  <c r="M19" i="3"/>
  <c r="O19" i="3" s="1"/>
  <c r="L16" i="6"/>
  <c r="L23" i="6" s="1"/>
  <c r="L28" i="6" s="1"/>
  <c r="L31" i="6" s="1"/>
  <c r="J13" i="6"/>
  <c r="J16" i="6" s="1"/>
  <c r="J23" i="6" s="1"/>
  <c r="J28" i="6" s="1"/>
  <c r="F13" i="6"/>
  <c r="F16" i="6" s="1"/>
  <c r="F23" i="6" s="1"/>
  <c r="F28" i="6" s="1"/>
  <c r="F31" i="6" s="1"/>
  <c r="Z71" i="8"/>
  <c r="X71" i="8"/>
  <c r="T71" i="8"/>
  <c r="M71" i="8"/>
  <c r="K71" i="8"/>
  <c r="K82" i="8" s="1"/>
  <c r="X35" i="8"/>
  <c r="T35" i="8"/>
  <c r="Z19" i="8"/>
  <c r="Z37" i="8" s="1"/>
  <c r="X19" i="8"/>
  <c r="T19" i="8"/>
  <c r="K35" i="8"/>
  <c r="K19" i="8"/>
  <c r="M19" i="8"/>
  <c r="M37" i="8" s="1"/>
  <c r="F78" i="6" l="1"/>
  <c r="G10" i="5"/>
  <c r="J31" i="6"/>
  <c r="J60" i="6" s="1"/>
  <c r="J70" i="6" s="1"/>
  <c r="J74" i="6" s="1"/>
  <c r="K10" i="5"/>
  <c r="L60" i="6"/>
  <c r="L63" i="6"/>
  <c r="L78" i="6"/>
  <c r="Z82" i="8"/>
  <c r="Z131" i="8" s="1"/>
  <c r="T82" i="8"/>
  <c r="O17" i="3"/>
  <c r="X82" i="8"/>
  <c r="X131" i="8" s="1"/>
  <c r="K131" i="8"/>
  <c r="M82" i="8"/>
  <c r="M131" i="8" s="1"/>
  <c r="T37" i="8"/>
  <c r="X37" i="8"/>
  <c r="K37" i="8"/>
  <c r="J63" i="6" l="1"/>
  <c r="J67" i="6" s="1"/>
  <c r="J78" i="6"/>
  <c r="F60" i="6"/>
  <c r="F70" i="6" s="1"/>
  <c r="F74" i="6" s="1"/>
  <c r="F63" i="6"/>
  <c r="F67" i="6" s="1"/>
  <c r="L70" i="6"/>
  <c r="L74" i="6" s="1"/>
  <c r="L67" i="6"/>
  <c r="M21" i="4"/>
  <c r="Q19" i="4"/>
  <c r="Q21" i="4" s="1"/>
  <c r="T38" i="5"/>
  <c r="T43" i="5" s="1"/>
  <c r="X43" i="5"/>
  <c r="M43" i="5"/>
  <c r="T76" i="5" l="1"/>
  <c r="T80" i="5" s="1"/>
  <c r="X76" i="5"/>
  <c r="X80" i="5" s="1"/>
  <c r="N48" i="5" l="1"/>
  <c r="K38" i="5" l="1"/>
  <c r="K43" i="5" s="1"/>
  <c r="Z43" i="5"/>
  <c r="Z76" i="5" s="1"/>
  <c r="Z80" i="5" s="1"/>
  <c r="G131" i="8" l="1"/>
  <c r="T123" i="8"/>
  <c r="T129" i="8" s="1"/>
  <c r="T131" i="8" s="1"/>
  <c r="K76" i="5"/>
  <c r="K80" i="5" s="1"/>
  <c r="M76" i="5"/>
  <c r="M80" i="5" s="1"/>
  <c r="A48" i="5" l="1"/>
  <c r="G38" i="5" l="1"/>
  <c r="G43" i="5" l="1"/>
  <c r="G76" i="5" l="1"/>
  <c r="G80" i="5" s="1"/>
</calcChain>
</file>

<file path=xl/sharedStrings.xml><?xml version="1.0" encoding="utf-8"?>
<sst xmlns="http://schemas.openxmlformats.org/spreadsheetml/2006/main" count="734" uniqueCount="205">
  <si>
    <t xml:space="preserve">บริษัท สตาร์ ปิโตรเลียม รีไฟน์นิ่ง จำกัด (มหาชน) </t>
  </si>
  <si>
    <t>งบฐานะการเงิน</t>
  </si>
  <si>
    <t>ณ วันที่ 31 มีนาคม พ.ศ. 2567</t>
  </si>
  <si>
    <t>ข้อมูลทางการเงินรวม</t>
  </si>
  <si>
    <t>ข้อมูลทางการเงินเฉพาะกิจการ</t>
  </si>
  <si>
    <t>31 มีนาคม</t>
  </si>
  <si>
    <t>31 ธันวาคม</t>
  </si>
  <si>
    <t>พ.ศ. 2567</t>
  </si>
  <si>
    <t>พ.ศ. 2566</t>
  </si>
  <si>
    <t>หมายเหตุ</t>
  </si>
  <si>
    <t>ดอลลาร์สหรัฐ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</si>
  <si>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</si>
  <si>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</si>
  <si>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</si>
  <si>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</si>
  <si>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 xml:space="preserve">ลูกหนี้การค้าและลูกหนี้หมุนเวียนอื่น 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</si>
  <si>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</si>
  <si>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</si>
  <si>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</si>
  <si>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</si>
  <si>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เงินลงทุนในบริษัทร่วม</t>
  </si>
  <si>
    <t>เงินลงทุนในบริษัทย่อย</t>
  </si>
  <si>
    <t>สินทรัพย์ทางการเงินที่วัดมูลค่า</t>
  </si>
  <si>
    <t>ด้วยมูลค่ายุติธรรมผ่าน</t>
  </si>
  <si>
    <t>กำไรขาดทุนเบ็ดเสร็จอื่น</t>
  </si>
  <si>
    <t>ภาษีเงินได้จ่ายล่วงหน้า</t>
  </si>
  <si>
    <t>ที่ดิน อาคารและอุปกรณ์</t>
  </si>
  <si>
    <t>สินทรัพย์ไม่มีตัวตน</t>
  </si>
  <si>
    <t>เงินให้กู้ยืมแก่บริษัทย่อย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</si>
  <si>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</si>
  <si>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</si>
  <si>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</si>
  <si>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</si>
  <si>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  _______________________________________     กรรมการ   ________________________________________  </t>
  </si>
  <si>
    <t xml:space="preserve">                                      (นายแบรนท์ โทมัส ฟิช)                                                     (นายโรเบิร์ต โจเซฟ โดบริค)</t>
  </si>
  <si>
    <t>หมายเหตุประกอบข้อมูลทางการเงินระหว่างกาลแบบย่อเป็นส่วนหนึ่งของข้อมูลทางการเงินระหว่างกาลนี้</t>
  </si>
  <si>
    <t>หนี้สินและส่วนของเจ้าของ</t>
  </si>
  <si>
    <t>หนี้สินหมุนเวียน</t>
  </si>
  <si>
    <t>เงินกู้ยืมระยะสั้นจากสถาบันการเงิน</t>
  </si>
  <si>
    <t>เจ้าหนี้การค้าและเจ้าหนี้หมุนเวียนอื่น</t>
  </si>
  <si>
    <t>ส่วนของหนี้สินตามสัญญาเช่า</t>
  </si>
  <si>
    <t>ที่ถึงกำหนดชำระภายในหนึ่งปี</t>
  </si>
  <si>
    <t>ภาษีสรรพสามิตค้างจ่าย</t>
  </si>
  <si>
    <t>ภาษีเงินได้ค้างจ่าย</t>
  </si>
  <si>
    <t>ประมาณการหนี้สินระยะสั้น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</si>
  <si>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</si>
  <si>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</si>
  <si>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</si>
  <si>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</si>
  <si>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</t>
  </si>
  <si>
    <t>หนี้สินภาษีเงินได้รอการตัดบัญชี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</si>
  <si>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</si>
  <si>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</si>
  <si>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</si>
  <si>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r>
      <t>หนี้สินและส่วนเจ้าของ</t>
    </r>
    <r>
      <rPr>
        <sz val="13"/>
        <rFont val="Browallia New"/>
        <family val="2"/>
      </rPr>
      <t xml:space="preserve"> (ต่อ)</t>
    </r>
  </si>
  <si>
    <t>ส่วนของเจ้าของ</t>
  </si>
  <si>
    <t>ทุนเรือนหุ้น</t>
  </si>
  <si>
    <t>ทุนจดทะเบียน</t>
  </si>
  <si>
    <t xml:space="preserve">หุ้นสามัญจำนวน 4,335,902,125 หุ้น </t>
  </si>
  <si>
    <t>มูลค่าที่ตราไว้หุ้นละ 6.92 บาท</t>
  </si>
  <si>
    <t>ทุนที่ออกและชำระแล้ว</t>
  </si>
  <si>
    <t>มูลค่าที่ชำระแล้วหุ้นละ 6.92 บาท</t>
  </si>
  <si>
    <t>ส่วนเกินมูลค่าหุ้น</t>
  </si>
  <si>
    <t>ส่วนเกินทุนจากการรวมธุรกิจ</t>
  </si>
  <si>
    <t>ภายใต้การควบคุมเดียวกัน</t>
  </si>
  <si>
    <t>กำไรสะสม</t>
  </si>
  <si>
    <t>จัดสรรแล้ว - ทุนสำรองตามกฎหมาย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</si>
  <si>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</si>
  <si>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</si>
  <si>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</si>
  <si>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ส่วนที่เป็นของผู้เป็นเจ้าของอื่นจากการรวมธุรกิจ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</si>
  <si>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</si>
  <si>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</si>
  <si>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</si>
  <si>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</si>
  <si>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สำหรับรอบระยะเวลาสามเดือนสิ้นสุดวันที่ 31 มีนาคม พ.ศ. 2567</t>
  </si>
  <si>
    <t>รายได้จากการขาย</t>
  </si>
  <si>
    <t>เงินชดเชยจากการจำหน่าย</t>
  </si>
  <si>
    <t>ก๊าซปิโตรเลียมเหลวและน้ำมัน</t>
  </si>
  <si>
    <t>รายได้รวม</t>
  </si>
  <si>
    <t>ต้นทุนขาย</t>
  </si>
  <si>
    <t>กำไรขั้นต้น</t>
  </si>
  <si>
    <t>ส่วนแบ่งกำไรจากบริษัทร่วม</t>
  </si>
  <si>
    <t>รายได้อื่น</t>
  </si>
  <si>
    <t>กำไร (ขาดทุน) จากอัตราแลกเปลี่ยน</t>
  </si>
  <si>
    <t>กำไรจากการวัดมูลค่ายุติธรรม</t>
  </si>
  <si>
    <t>ของอนุพันธ์ทางการเงิน</t>
  </si>
  <si>
    <t>กำไรก่อนค่าใช้จ่าย</t>
  </si>
  <si>
    <t>ค่าใช้จ่ายในการบริหาร</t>
  </si>
  <si>
    <t>ค่าใช้จ่ายอื่น</t>
  </si>
  <si>
    <t>ต้นทุนทางการเงิน</t>
  </si>
  <si>
    <t>กำไรก่อนภาษีเงินได้</t>
  </si>
  <si>
    <t>ภาษีเงินได้นิติบุคคล</t>
  </si>
  <si>
    <t>กำไรสำหรับรอบระยะเวลา</t>
  </si>
  <si>
    <t>กำไร (ขาดทุน) เบ็ดเสร็จอื่น</t>
  </si>
  <si>
    <t>รายการที่จะจัดประเภทรายการใหม่</t>
  </si>
  <si>
    <t>เข้าไปไว้ในกำไรหรือขาดทุนในภายหลัง</t>
  </si>
  <si>
    <t>ผลต่างของอัตราแลกเปลี่ยนจาก</t>
  </si>
  <si>
    <t>การแปลงค่าข้อมูลทางการเงิน</t>
  </si>
  <si>
    <t>รายการที่จะไม่จัดประเภทรายการใหม่</t>
  </si>
  <si>
    <t>การเปลี่ยนแปลงในมูลค่าของสินทรัพย์ทางการเงิน</t>
  </si>
  <si>
    <t>ที่วัดมูลค่าด้วยมูลค่ายุติธรรมผ่าน</t>
  </si>
  <si>
    <t>กำไรขาดทุนเบ็ดเสร็จอื่น สุทธิจากภาษีเงินได้</t>
  </si>
  <si>
    <t>สำหรับรอบระยะเวลาสามเดือน สิ้นสุดวันที่ 31 มีนาคม พ.ศ. 2567</t>
  </si>
  <si>
    <t>กำไร (ขาดทุน) เบ็ดเสร็จอื่น (ต่อ)</t>
  </si>
  <si>
    <t>กำไร (ขาดทุน) เบ็ดเสร็จอื่นสำหรับรอบระยะเวลา</t>
  </si>
  <si>
    <t>กำไร (ขาดทุน) เบ็ดเสร็จรวมสำหรับรอบระยะเวลา</t>
  </si>
  <si>
    <t>การแบ่งปันกำไร (ขาดทุน):</t>
  </si>
  <si>
    <t>ส่วนของผู้เป็นเจ้าของของบริษัท</t>
  </si>
  <si>
    <t xml:space="preserve">การแบ่งปันกำไร (ขาดทุน) เบ็ดเสร็จรวม: </t>
  </si>
  <si>
    <t xml:space="preserve">กำไรต่อหุ้น </t>
  </si>
  <si>
    <t>กำไรต่อหุ้นขั้นพื้นฐาน</t>
  </si>
  <si>
    <t>กำไรต่อหุ้น</t>
  </si>
  <si>
    <t>งบการเปลี่ยนแปลงส่วนของเจ้าของ (ยังไม่ได้ตรวจสอบ)</t>
  </si>
  <si>
    <t>ส่วนที่เป็นของผู้</t>
  </si>
  <si>
    <t>การเปลี่ยนแปลงในมูลค่าของ</t>
  </si>
  <si>
    <t>ผู้เป็นเจ้าของอื่น</t>
  </si>
  <si>
    <t>รวมธุรกิจภายใต้</t>
  </si>
  <si>
    <t>จัดสรรแล้ว</t>
  </si>
  <si>
    <t>ผลต่างของอัตรา</t>
  </si>
  <si>
    <t>จากการรวมธุรกิจ</t>
  </si>
  <si>
    <t>ทุนที่ออกและ</t>
  </si>
  <si>
    <t>ส่วนเกิน</t>
  </si>
  <si>
    <t>การควบคุม</t>
  </si>
  <si>
    <t>ทุนสำรอง</t>
  </si>
  <si>
    <t>ด้วยมูลค่ายุติธรรมผ่านกำไรขาดทุน</t>
  </si>
  <si>
    <t>แลกเปลี่ยนจากการ</t>
  </si>
  <si>
    <t>รวมองค์ประกอบอื่นของ</t>
  </si>
  <si>
    <t>รวมส่วนของ</t>
  </si>
  <si>
    <t>ภายใต้การควบคุม</t>
  </si>
  <si>
    <t>ส่วนได้เสียที่ไม่มี</t>
  </si>
  <si>
    <t>ชำระแล้ว</t>
  </si>
  <si>
    <t>มูลค่าหุ้น</t>
  </si>
  <si>
    <t>เดียวกัน</t>
  </si>
  <si>
    <t>ตามกฎหมาย</t>
  </si>
  <si>
    <t>เบ็ดเสร็จอื่น สุทธิจากภาษีเงินได้</t>
  </si>
  <si>
    <t>แปลงค่าข้อมูลทางการเงิน</t>
  </si>
  <si>
    <t>เจ้าของของบริษัท</t>
  </si>
  <si>
    <t>อำนาจควบคุมอื่น</t>
  </si>
  <si>
    <t>เจ้าของ</t>
  </si>
  <si>
    <t>ยอดคงเหลือ วันที่ 1 มกราคม พ.ศ. 2566</t>
  </si>
  <si>
    <t>ผลกระทบจากการรวมธุรกิจภายใต้การควบคุมเดียวกัน</t>
  </si>
  <si>
    <t>ยอดคงเหลือ วันที่ 31 มีนาคม พ.ศ. 2566</t>
  </si>
  <si>
    <t>ยอดคงเหลือ วันที่ 1 มกราคม พ.ศ. 2567</t>
  </si>
  <si>
    <t>ยอดคงเหลือ วันที่ 1 มกราคม พ.ศ. 2567 - ปรับปรุงใหม่</t>
  </si>
  <si>
    <t>การรวมธุรกิจภายใต้การควบคุมเดียวกัน</t>
  </si>
  <si>
    <t>ยอดคงเหลือ วันที่ 31 มีนาคม พ.ศ. 2567</t>
  </si>
  <si>
    <t>การควบคุมเดียวกัน</t>
  </si>
  <si>
    <t>อำนาจควบคุม</t>
  </si>
  <si>
    <t>ทุนสำรองตามกฎหมาย</t>
  </si>
  <si>
    <t>กำไรขาดทุนเบ็ดเสร็จรวมสำหรับรอบระยะเวลา</t>
  </si>
  <si>
    <t>องค์ประกอบอื่นของ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</si>
  <si>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</si>
  <si>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</si>
  <si>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</t>
  </si>
  <si>
    <t>รายได้ทางการเงิน</t>
  </si>
  <si>
    <t>ค่าเสื่อมราคา</t>
  </si>
  <si>
    <t>ค่าตัดจำหน่าย</t>
  </si>
  <si>
    <t>(กำไร) ขาดทุนจากการขายสินทรัพย์ถาวร</t>
  </si>
  <si>
    <t>(กำไร) ขาดทุนจากอัตราแลกเปลี่ยน</t>
  </si>
  <si>
    <t>กำไรจากมูลค่ายุติธรรม</t>
  </si>
  <si>
    <t>ขาดทุน (กลับรายการ) จากสินค้าและวัสดุอื่นล้าสมัย</t>
  </si>
  <si>
    <t>กลับรายการขาดทุนจากการลดมูลค่า</t>
  </si>
  <si>
    <t>ค่าใช้จ่ายผลประโยชน์พนักงาน</t>
  </si>
  <si>
    <t>หลังการเลิกจ้างหรือเกษียณอายุ</t>
  </si>
  <si>
    <t>การเปลี่ยนแปลงของสินทรัพย์และหนี้สินดำเนินงาน</t>
  </si>
  <si>
    <t xml:space="preserve">สินค้าคงเหลือ </t>
  </si>
  <si>
    <t>สินทรัพย์หมุนเวียนและไม่หมุนเวียนอื่น</t>
  </si>
  <si>
    <t>เงินสดจ่ายเพื่อชำระประมาณการหนี้สินระยะสั้น</t>
  </si>
  <si>
    <t>เงินสดจ่ายเพื่อชำระภาระผูกพัน</t>
  </si>
  <si>
    <t>ผลประโยชน์พนักงาน</t>
  </si>
  <si>
    <t>หนี้สินหมุนเวียนและหนี้สินไม่หมุนเวียนอื่น</t>
  </si>
  <si>
    <t>เงินสดได้มาจากการดำเนินงาน</t>
  </si>
  <si>
    <t>รับดอกเบี้ย</t>
  </si>
  <si>
    <t>จ่ายดอกเบี้ย</t>
  </si>
  <si>
    <t>จ่ายภาษีเงินได้</t>
  </si>
  <si>
    <t>เงินสดสุทธิได้มาจากกิจกรรมดำเนินงาน</t>
  </si>
  <si>
    <t>กระแสเงินสดจากกิจกรรมลงทุน</t>
  </si>
  <si>
    <t>เงินสดจ่ายเพื่อจัดตั้งบริษัทย่อย</t>
  </si>
  <si>
    <t>เงินสดจ่ายเพื่อจัดตั้งบริษัทร่วม</t>
  </si>
  <si>
    <t>เงินสดจ่ายเพื่อให้กู้ยืมระยะยาวแก่บริษัทย่อย</t>
  </si>
  <si>
    <t xml:space="preserve">เงินสดจ่ายเพื่อรวมธุรกิจภายใต้การควบคุมเดียวกัน </t>
  </si>
  <si>
    <t>เงินสดจ่ายเพื่อซื้ออุปกรณ์และสินทรัพย์ไม่มีตัวตน</t>
  </si>
  <si>
    <t>เงินสดรับจากการจำหน่ายที่ดิน อาคาร และอุปกรณ์</t>
  </si>
  <si>
    <t>เงินสดสุทธิที่ใช้ไปในกิจกรรมลงทุน</t>
  </si>
  <si>
    <t>กระแสเงินสดจากกิจกรรมจัดหาเงิน</t>
  </si>
  <si>
    <t>เงินสดจ่ายคืนสุทธิจากเงินกู้ยืมระยะสั้น</t>
  </si>
  <si>
    <t>จากสถาบันการเงิน</t>
  </si>
  <si>
    <t>เงินสดจ่ายหนี้สินภายใต้สัญญาเช่า</t>
  </si>
  <si>
    <t>เงินสดรับ (จ่ายคืน) เงินกู้ยืมระยะยาว</t>
  </si>
  <si>
    <t xml:space="preserve">   </t>
  </si>
  <si>
    <t xml:space="preserve"> เงินสดสุทธิใช้ไปในกิจกรรมจัดหาเงิน</t>
  </si>
  <si>
    <t>เงินสดและรายการเทียบเท่าเงินสด (ลดลง) เพิ่มขึ้นสุทธิ</t>
  </si>
  <si>
    <t>รายการปรับปรุงจากการแปลงค่าเงินต่างประเทศ</t>
  </si>
  <si>
    <t>รายการที่ไม่กระทบเงินสดที่มีสาระสำคัญ</t>
  </si>
  <si>
    <t>การซื้ออุปกรณ์และสินทรัพย์ไม่มีตัวตน</t>
  </si>
  <si>
    <t>ที่ยังไม่ได้จ่ายชำระ</t>
  </si>
  <si>
    <t xml:space="preserve">การเพิ่มขึ้นของสินทรัพย์สิทธิการใช้ </t>
  </si>
  <si>
    <t>การเพิ่มขึ้นของสินทรัพย์สิทธิการใช้</t>
  </si>
  <si>
    <t>ภายใต้ที่ดิน อาคารและอุปกรณ์</t>
  </si>
  <si>
    <t>เงินสดจ่ายคืนเงินกู้ยืมจากกิจการที่เกี่ยวข้องกัน</t>
  </si>
  <si>
    <t>ลูกหนี้การค้าและลูกหนี้หมุนเวียนอื่น</t>
  </si>
  <si>
    <t>เงินสดและรายการเทียบเท่าเงินสดต้นรอบระยะเวลา</t>
  </si>
  <si>
    <t>เงินสดและรายการเทียบเท่าเงินสดปลายรอบระยะเวลา</t>
  </si>
  <si>
    <t>ส่วนเกินทุนจากการ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</si>
</sst>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#,##0;\(#,##0\);\-"/>
    <numFmt numFmtId="166" formatCode="#,##0;\(#,##0\)"/>
    <numFmt numFmtId="167" formatCode="#,##0;\ \(#,##0\);\-"/>
    <numFmt numFmtId="168" formatCode="#,##0.00;\(#,##0.00\);\-"/>
    <numFmt numFmtId="169" formatCode="#,##0.00;\ \(#,##0.00\);\-"/>
    <numFmt numFmtId="170" formatCode="#,##0;\(#,##0\);&quot;-&quot;;@"/>
    <numFmt numFmtId="171" formatCode="_(* #,##0_);_(* \(#,##0\);_(* &quot;-&quot;??_);_(@_)"/>
  </numFmts>
  <fonts count="31">
    <font>
      <sz val="10"/>
      <name val="Times New Roman"/>
      <family val="1"/>
      <charset val="222"/>
    </font>
    <font>
      <sz val="11"/>
      <color theme="1"/>
      <name val="Calibri"/>
      <family val="2"/>
      <scheme val="minor"/>
    </font>
    <font>
      <sz val="10"/>
      <name val="Times New Roman"/>
      <family val="1"/>
      <charset val="222"/>
    </font>
    <font>
      <sz val="14"/>
      <name val="Cordia New"/>
      <family val="2"/>
    </font>
    <font>
      <sz val="14"/>
      <name val="Cordia New"/>
      <family val="2"/>
      <charset val="222"/>
    </font>
    <font>
      <b/>
      <sz val="13"/>
      <name val="Browallia New"/>
      <family val="2"/>
    </font>
    <font>
      <sz val="13"/>
      <name val="Browallia New"/>
      <family val="2"/>
    </font>
    <font>
      <i/>
      <sz val="13"/>
      <name val="Browallia Ne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pFont"/>
      <charset val="222"/>
    </font>
    <font>
      <sz val="10"/>
      <name val="Arial"/>
      <family val="2"/>
    </font>
    <font>
      <sz val="13"/>
      <color rgb="FFFF0000"/>
      <name val="Browallia New"/>
      <family val="2"/>
    </font>
    <font>
      <b/>
      <sz val="13"/>
      <color rgb="FFFF0000"/>
      <name val="Browallia New"/>
      <family val="2"/>
    </font>
    <font>
      <b/>
      <u/>
      <sz val="13"/>
      <name val="Browallia New"/>
      <family val="2"/>
    </font>
    <font>
      <sz val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AFA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0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</borders>
  <cellStyleXfs count="63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5" applyNumberFormat="0" applyAlignment="0" applyProtection="0"/>
    <xf numFmtId="0" fontId="12" fillId="28" borderId="6" applyNumberFormat="0" applyAlignment="0" applyProtection="0"/>
    <xf numFmtId="4" fontId="2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5" applyNumberFormat="0" applyAlignment="0" applyProtection="0"/>
    <xf numFmtId="0" fontId="19" fillId="0" borderId="10" applyNumberFormat="0" applyFill="0" applyAlignment="0" applyProtection="0"/>
    <xf numFmtId="0" fontId="20" fillId="31" borderId="0" applyNumberFormat="0" applyBorder="0" applyAlignment="0" applyProtection="0"/>
    <xf numFmtId="0" fontId="3" fillId="0" borderId="0"/>
    <xf numFmtId="0" fontId="4" fillId="0" borderId="0"/>
    <xf numFmtId="0" fontId="3" fillId="0" borderId="0"/>
    <xf numFmtId="0" fontId="2" fillId="0" borderId="0"/>
    <xf numFmtId="0" fontId="8" fillId="32" borderId="11" applyNumberFormat="0" applyFont="0" applyAlignment="0" applyProtection="0"/>
    <xf numFmtId="0" fontId="21" fillId="27" borderId="12" applyNumberFormat="0" applyAlignment="0" applyProtection="0"/>
    <xf numFmtId="0" fontId="22" fillId="0" borderId="0" applyNumberFormat="0" applyFill="0" applyBorder="0" applyAlignment="0" applyProtection="0"/>
    <xf numFmtId="0" fontId="23" fillId="0" borderId="13" applyNumberFormat="0" applyFill="0" applyAlignment="0" applyProtection="0"/>
    <xf numFmtId="0" fontId="24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4" fontId="25" fillId="0" borderId="0" applyFont="0" applyFill="0" applyBorder="0" applyAlignment="0" applyProtection="0"/>
    <xf numFmtId="0" fontId="26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1" applyNumberFormat="0" applyFont="0" applyAlignment="0" applyProtection="0"/>
  </cellStyleXfs>
  <cellXfs count="174">
    <xf numFmtId="0" fontId="0" fillId="0" borderId="0" xfId="0"/>
    <xf numFmtId="0" fontId="6" fillId="0" borderId="0" xfId="39" applyFont="1" applyAlignment="1">
      <alignment vertical="center"/>
    </xf>
    <xf numFmtId="0" fontId="5" fillId="0" borderId="0" xfId="39" applyFont="1" applyAlignment="1">
      <alignment vertical="center"/>
    </xf>
    <xf numFmtId="0" fontId="6" fillId="0" borderId="0" xfId="0" applyFont="1" applyAlignment="1">
      <alignment horizontal="left" vertical="center"/>
    </xf>
    <xf numFmtId="166" fontId="6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167" fontId="6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6" fillId="0" borderId="0" xfId="28" applyFont="1" applyFill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40" applyFont="1" applyAlignment="1">
      <alignment vertical="center"/>
    </xf>
    <xf numFmtId="166" fontId="6" fillId="0" borderId="0" xfId="40" applyNumberFormat="1" applyFont="1" applyAlignment="1">
      <alignment vertical="center"/>
    </xf>
    <xf numFmtId="0" fontId="6" fillId="0" borderId="3" xfId="40" applyFont="1" applyBorder="1" applyAlignment="1">
      <alignment vertical="center"/>
    </xf>
    <xf numFmtId="166" fontId="6" fillId="0" borderId="3" xfId="40" applyNumberFormat="1" applyFont="1" applyBorder="1" applyAlignment="1">
      <alignment vertical="center"/>
    </xf>
    <xf numFmtId="0" fontId="5" fillId="0" borderId="0" xfId="40" applyFont="1" applyAlignment="1">
      <alignment vertical="center"/>
    </xf>
    <xf numFmtId="166" fontId="5" fillId="0" borderId="0" xfId="40" applyNumberFormat="1" applyFont="1" applyAlignment="1">
      <alignment horizontal="right" vertical="center"/>
    </xf>
    <xf numFmtId="0" fontId="5" fillId="0" borderId="0" xfId="40" applyFont="1" applyAlignment="1">
      <alignment horizontal="right" vertical="center"/>
    </xf>
    <xf numFmtId="166" fontId="5" fillId="0" borderId="1" xfId="40" applyNumberFormat="1" applyFont="1" applyBorder="1" applyAlignment="1">
      <alignment horizontal="right" vertical="center" wrapText="1"/>
    </xf>
    <xf numFmtId="166" fontId="5" fillId="0" borderId="0" xfId="40" applyNumberFormat="1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166" fontId="5" fillId="0" borderId="0" xfId="40" applyNumberFormat="1" applyFont="1" applyAlignment="1">
      <alignment vertical="center"/>
    </xf>
    <xf numFmtId="165" fontId="6" fillId="0" borderId="0" xfId="28" applyNumberFormat="1" applyFont="1" applyFill="1" applyBorder="1" applyAlignment="1">
      <alignment vertical="center"/>
    </xf>
    <xf numFmtId="166" fontId="6" fillId="0" borderId="0" xfId="0" applyNumberFormat="1" applyFont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6" fillId="0" borderId="0" xfId="0" applyNumberFormat="1" applyFont="1" applyAlignment="1">
      <alignment vertical="center"/>
    </xf>
    <xf numFmtId="165" fontId="6" fillId="0" borderId="3" xfId="28" applyNumberFormat="1" applyFont="1" applyFill="1" applyBorder="1" applyAlignment="1">
      <alignment horizontal="right" vertical="center"/>
    </xf>
    <xf numFmtId="165" fontId="6" fillId="33" borderId="0" xfId="0" applyNumberFormat="1" applyFont="1" applyFill="1" applyAlignment="1">
      <alignment horizontal="right" vertical="center"/>
    </xf>
    <xf numFmtId="165" fontId="6" fillId="33" borderId="0" xfId="0" applyNumberFormat="1" applyFont="1" applyFill="1" applyAlignment="1">
      <alignment vertical="center"/>
    </xf>
    <xf numFmtId="165" fontId="6" fillId="33" borderId="1" xfId="0" applyNumberFormat="1" applyFont="1" applyFill="1" applyBorder="1" applyAlignment="1">
      <alignment horizontal="right" vertical="center"/>
    </xf>
    <xf numFmtId="0" fontId="6" fillId="0" borderId="1" xfId="40" applyFont="1" applyBorder="1" applyAlignment="1">
      <alignment vertical="center"/>
    </xf>
    <xf numFmtId="0" fontId="6" fillId="0" borderId="1" xfId="39" applyFont="1" applyBorder="1" applyAlignment="1">
      <alignment vertical="center"/>
    </xf>
    <xf numFmtId="0" fontId="6" fillId="33" borderId="0" xfId="0" applyFont="1" applyFill="1" applyAlignment="1">
      <alignment vertical="center"/>
    </xf>
    <xf numFmtId="165" fontId="6" fillId="33" borderId="3" xfId="0" applyNumberFormat="1" applyFont="1" applyFill="1" applyBorder="1" applyAlignment="1">
      <alignment vertical="center"/>
    </xf>
    <xf numFmtId="165" fontId="6" fillId="33" borderId="3" xfId="0" applyNumberFormat="1" applyFont="1" applyFill="1" applyBorder="1" applyAlignment="1">
      <alignment horizontal="right" vertical="center"/>
    </xf>
    <xf numFmtId="165" fontId="6" fillId="33" borderId="4" xfId="0" applyNumberFormat="1" applyFont="1" applyFill="1" applyBorder="1" applyAlignment="1">
      <alignment horizontal="right" vertical="center"/>
    </xf>
    <xf numFmtId="165" fontId="6" fillId="33" borderId="3" xfId="28" applyNumberFormat="1" applyFont="1" applyFill="1" applyBorder="1" applyAlignment="1">
      <alignment horizontal="right" vertical="center"/>
    </xf>
    <xf numFmtId="165" fontId="6" fillId="33" borderId="1" xfId="40" applyNumberFormat="1" applyFont="1" applyFill="1" applyBorder="1" applyAlignment="1">
      <alignment vertical="center"/>
    </xf>
    <xf numFmtId="167" fontId="6" fillId="33" borderId="0" xfId="0" applyNumberFormat="1" applyFont="1" applyFill="1" applyAlignment="1">
      <alignment vertical="center"/>
    </xf>
    <xf numFmtId="165" fontId="6" fillId="33" borderId="0" xfId="41" applyNumberFormat="1" applyFont="1" applyFill="1" applyAlignment="1">
      <alignment horizontal="right" vertical="center"/>
    </xf>
    <xf numFmtId="167" fontId="6" fillId="33" borderId="0" xfId="0" applyNumberFormat="1" applyFont="1" applyFill="1" applyAlignment="1">
      <alignment horizontal="right" vertical="center"/>
    </xf>
    <xf numFmtId="167" fontId="6" fillId="33" borderId="3" xfId="0" applyNumberFormat="1" applyFont="1" applyFill="1" applyBorder="1" applyAlignment="1">
      <alignment vertical="center"/>
    </xf>
    <xf numFmtId="167" fontId="6" fillId="33" borderId="1" xfId="0" applyNumberFormat="1" applyFont="1" applyFill="1" applyBorder="1" applyAlignment="1">
      <alignment vertical="center"/>
    </xf>
    <xf numFmtId="0" fontId="6" fillId="0" borderId="0" xfId="40" applyFont="1" applyAlignment="1">
      <alignment horizontal="center" vertical="center"/>
    </xf>
    <xf numFmtId="0" fontId="5" fillId="0" borderId="3" xfId="39" applyFont="1" applyBorder="1" applyAlignment="1">
      <alignment horizontal="center" vertical="center"/>
    </xf>
    <xf numFmtId="165" fontId="5" fillId="0" borderId="3" xfId="39" applyNumberFormat="1" applyFont="1" applyBorder="1" applyAlignment="1">
      <alignment horizontal="right" vertical="center"/>
    </xf>
    <xf numFmtId="165" fontId="5" fillId="33" borderId="0" xfId="39" applyNumberFormat="1" applyFont="1" applyFill="1" applyAlignment="1">
      <alignment horizontal="right" vertical="center"/>
    </xf>
    <xf numFmtId="167" fontId="6" fillId="0" borderId="0" xfId="28" applyNumberFormat="1" applyFont="1" applyFill="1" applyAlignment="1">
      <alignment vertical="center"/>
    </xf>
    <xf numFmtId="167" fontId="6" fillId="0" borderId="0" xfId="28" applyNumberFormat="1" applyFont="1" applyFill="1" applyAlignment="1">
      <alignment horizontal="right" vertical="center"/>
    </xf>
    <xf numFmtId="167" fontId="6" fillId="0" borderId="3" xfId="28" applyNumberFormat="1" applyFont="1" applyFill="1" applyBorder="1" applyAlignment="1">
      <alignment horizontal="right" vertical="center"/>
    </xf>
    <xf numFmtId="167" fontId="5" fillId="0" borderId="0" xfId="28" applyNumberFormat="1" applyFont="1" applyFill="1" applyBorder="1" applyAlignment="1">
      <alignment horizontal="right" vertical="center"/>
    </xf>
    <xf numFmtId="167" fontId="5" fillId="0" borderId="0" xfId="28" quotePrefix="1" applyNumberFormat="1" applyFont="1" applyFill="1" applyBorder="1" applyAlignment="1">
      <alignment horizontal="right" vertical="center"/>
    </xf>
    <xf numFmtId="167" fontId="5" fillId="0" borderId="3" xfId="28" applyNumberFormat="1" applyFont="1" applyFill="1" applyBorder="1" applyAlignment="1">
      <alignment horizontal="right" vertical="center"/>
    </xf>
    <xf numFmtId="167" fontId="5" fillId="33" borderId="0" xfId="28" applyNumberFormat="1" applyFont="1" applyFill="1" applyAlignment="1">
      <alignment vertical="center"/>
    </xf>
    <xf numFmtId="167" fontId="5" fillId="0" borderId="0" xfId="28" applyNumberFormat="1" applyFont="1" applyFill="1" applyAlignment="1">
      <alignment vertical="center"/>
    </xf>
    <xf numFmtId="167" fontId="5" fillId="33" borderId="0" xfId="28" applyNumberFormat="1" applyFont="1" applyFill="1" applyBorder="1" applyAlignment="1">
      <alignment horizontal="right" vertical="center"/>
    </xf>
    <xf numFmtId="167" fontId="6" fillId="33" borderId="0" xfId="39" applyNumberFormat="1" applyFont="1" applyFill="1" applyAlignment="1">
      <alignment vertical="center"/>
    </xf>
    <xf numFmtId="167" fontId="6" fillId="33" borderId="1" xfId="0" applyNumberFormat="1" applyFont="1" applyFill="1" applyBorder="1" applyAlignment="1">
      <alignment horizontal="right" vertical="center"/>
    </xf>
    <xf numFmtId="167" fontId="6" fillId="33" borderId="1" xfId="47" applyNumberFormat="1" applyFont="1" applyFill="1" applyBorder="1" applyAlignment="1">
      <alignment horizontal="right" vertical="center"/>
    </xf>
    <xf numFmtId="167" fontId="6" fillId="0" borderId="1" xfId="47" applyNumberFormat="1" applyFont="1" applyFill="1" applyBorder="1" applyAlignment="1">
      <alignment horizontal="right" vertical="center"/>
    </xf>
    <xf numFmtId="167" fontId="6" fillId="33" borderId="0" xfId="28" applyNumberFormat="1" applyFont="1" applyFill="1" applyAlignment="1">
      <alignment vertical="center"/>
    </xf>
    <xf numFmtId="167" fontId="6" fillId="33" borderId="2" xfId="0" applyNumberFormat="1" applyFont="1" applyFill="1" applyBorder="1" applyAlignment="1">
      <alignment horizontal="right" vertical="center"/>
    </xf>
    <xf numFmtId="167" fontId="6" fillId="0" borderId="0" xfId="28" applyNumberFormat="1" applyFont="1" applyFill="1" applyBorder="1" applyAlignment="1">
      <alignment vertical="center"/>
    </xf>
    <xf numFmtId="167" fontId="6" fillId="0" borderId="0" xfId="28" applyNumberFormat="1" applyFont="1" applyFill="1" applyBorder="1" applyAlignment="1">
      <alignment horizontal="right" vertical="center"/>
    </xf>
    <xf numFmtId="167" fontId="6" fillId="33" borderId="0" xfId="28" applyNumberFormat="1" applyFont="1" applyFill="1" applyAlignment="1">
      <alignment horizontal="right" vertical="center"/>
    </xf>
    <xf numFmtId="167" fontId="6" fillId="33" borderId="0" xfId="28" applyNumberFormat="1" applyFont="1" applyFill="1" applyBorder="1" applyAlignment="1">
      <alignment horizontal="right" vertical="center"/>
    </xf>
    <xf numFmtId="167" fontId="6" fillId="33" borderId="0" xfId="28" applyNumberFormat="1" applyFont="1" applyFill="1" applyBorder="1" applyAlignment="1">
      <alignment vertical="center"/>
    </xf>
    <xf numFmtId="167" fontId="6" fillId="33" borderId="3" xfId="28" applyNumberFormat="1" applyFont="1" applyFill="1" applyBorder="1" applyAlignment="1">
      <alignment horizontal="right" vertical="center"/>
    </xf>
    <xf numFmtId="167" fontId="6" fillId="33" borderId="4" xfId="28" applyNumberFormat="1" applyFont="1" applyFill="1" applyBorder="1" applyAlignment="1">
      <alignment horizontal="right" vertical="center"/>
    </xf>
    <xf numFmtId="167" fontId="6" fillId="0" borderId="4" xfId="28" applyNumberFormat="1" applyFont="1" applyFill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167" fontId="6" fillId="0" borderId="1" xfId="28" applyNumberFormat="1" applyFont="1" applyFill="1" applyBorder="1" applyAlignment="1">
      <alignment vertical="center"/>
    </xf>
    <xf numFmtId="167" fontId="6" fillId="0" borderId="1" xfId="28" applyNumberFormat="1" applyFont="1" applyFill="1" applyBorder="1" applyAlignment="1">
      <alignment horizontal="right" vertical="center"/>
    </xf>
    <xf numFmtId="167" fontId="6" fillId="33" borderId="1" xfId="28" applyNumberFormat="1" applyFont="1" applyFill="1" applyBorder="1" applyAlignment="1">
      <alignment vertical="center"/>
    </xf>
    <xf numFmtId="167" fontId="6" fillId="33" borderId="0" xfId="41" applyNumberFormat="1" applyFont="1" applyFill="1" applyAlignment="1">
      <alignment horizontal="right" vertical="center"/>
    </xf>
    <xf numFmtId="167" fontId="6" fillId="0" borderId="0" xfId="41" applyNumberFormat="1" applyFont="1" applyAlignment="1">
      <alignment horizontal="right" vertical="center"/>
    </xf>
    <xf numFmtId="167" fontId="6" fillId="33" borderId="1" xfId="41" applyNumberFormat="1" applyFont="1" applyFill="1" applyBorder="1" applyAlignment="1">
      <alignment horizontal="right" vertical="center"/>
    </xf>
    <xf numFmtId="167" fontId="6" fillId="33" borderId="3" xfId="41" applyNumberFormat="1" applyFont="1" applyFill="1" applyBorder="1" applyAlignment="1">
      <alignment horizontal="right" vertical="center"/>
    </xf>
    <xf numFmtId="167" fontId="6" fillId="33" borderId="4" xfId="41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165" fontId="6" fillId="0" borderId="0" xfId="40" applyNumberFormat="1" applyFont="1" applyAlignment="1">
      <alignment vertical="center"/>
    </xf>
    <xf numFmtId="165" fontId="6" fillId="33" borderId="2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center" vertical="center"/>
    </xf>
    <xf numFmtId="0" fontId="6" fillId="0" borderId="1" xfId="39" applyFont="1" applyBorder="1" applyAlignment="1">
      <alignment vertical="center" wrapText="1"/>
    </xf>
    <xf numFmtId="0" fontId="5" fillId="0" borderId="0" xfId="0" quotePrefix="1" applyFont="1" applyAlignment="1">
      <alignment vertical="center"/>
    </xf>
    <xf numFmtId="0" fontId="6" fillId="34" borderId="0" xfId="0" applyFont="1" applyFill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/>
    </xf>
    <xf numFmtId="0" fontId="5" fillId="0" borderId="0" xfId="39" applyFont="1" applyAlignment="1">
      <alignment horizontal="center" vertical="center"/>
    </xf>
    <xf numFmtId="167" fontId="5" fillId="0" borderId="0" xfId="39" applyNumberFormat="1" applyFont="1" applyAlignment="1">
      <alignment horizontal="center" vertical="center"/>
    </xf>
    <xf numFmtId="167" fontId="5" fillId="0" borderId="0" xfId="39" applyNumberFormat="1" applyFont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167" fontId="6" fillId="33" borderId="2" xfId="41" applyNumberFormat="1" applyFont="1" applyFill="1" applyBorder="1" applyAlignment="1">
      <alignment horizontal="right" vertical="center"/>
    </xf>
    <xf numFmtId="169" fontId="6" fillId="33" borderId="0" xfId="41" applyNumberFormat="1" applyFont="1" applyFill="1" applyAlignment="1">
      <alignment horizontal="right" vertical="center"/>
    </xf>
    <xf numFmtId="166" fontId="5" fillId="0" borderId="0" xfId="40" applyNumberFormat="1" applyFont="1" applyAlignment="1">
      <alignment horizontal="center" vertical="center"/>
    </xf>
    <xf numFmtId="165" fontId="6" fillId="33" borderId="1" xfId="0" applyNumberFormat="1" applyFont="1" applyFill="1" applyBorder="1" applyAlignment="1">
      <alignment vertical="center"/>
    </xf>
    <xf numFmtId="0" fontId="5" fillId="0" borderId="0" xfId="40" applyFont="1" applyAlignment="1">
      <alignment horizontal="center" vertical="center"/>
    </xf>
    <xf numFmtId="166" fontId="6" fillId="0" borderId="0" xfId="40" applyNumberFormat="1" applyFont="1" applyAlignment="1">
      <alignment horizontal="center" vertical="center"/>
    </xf>
    <xf numFmtId="166" fontId="5" fillId="0" borderId="1" xfId="4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right" vertical="center"/>
    </xf>
    <xf numFmtId="169" fontId="6" fillId="0" borderId="0" xfId="41" applyNumberFormat="1" applyFont="1" applyAlignment="1">
      <alignment horizontal="right" vertical="center"/>
    </xf>
    <xf numFmtId="3" fontId="6" fillId="0" borderId="0" xfId="28" applyNumberFormat="1" applyFont="1" applyFill="1" applyAlignment="1">
      <alignment vertical="center"/>
    </xf>
    <xf numFmtId="167" fontId="6" fillId="0" borderId="3" xfId="0" applyNumberFormat="1" applyFont="1" applyBorder="1" applyAlignment="1">
      <alignment vertical="center"/>
    </xf>
    <xf numFmtId="166" fontId="6" fillId="0" borderId="3" xfId="0" applyNumberFormat="1" applyFont="1" applyBorder="1" applyAlignment="1">
      <alignment vertical="center"/>
    </xf>
    <xf numFmtId="165" fontId="6" fillId="0" borderId="0" xfId="41" applyNumberFormat="1" applyFont="1" applyAlignment="1">
      <alignment horizontal="right" vertical="center"/>
    </xf>
    <xf numFmtId="165" fontId="6" fillId="0" borderId="3" xfId="41" applyNumberFormat="1" applyFont="1" applyBorder="1" applyAlignment="1">
      <alignment horizontal="right" vertical="center"/>
    </xf>
    <xf numFmtId="167" fontId="6" fillId="0" borderId="4" xfId="41" applyNumberFormat="1" applyFont="1" applyBorder="1" applyAlignment="1">
      <alignment horizontal="right" vertical="center"/>
    </xf>
    <xf numFmtId="167" fontId="6" fillId="0" borderId="1" xfId="41" applyNumberFormat="1" applyFont="1" applyBorder="1" applyAlignment="1">
      <alignment horizontal="right" vertical="center"/>
    </xf>
    <xf numFmtId="167" fontId="6" fillId="0" borderId="2" xfId="41" applyNumberFormat="1" applyFont="1" applyBorder="1" applyAlignment="1">
      <alignment horizontal="right" vertical="center"/>
    </xf>
    <xf numFmtId="165" fontId="6" fillId="0" borderId="3" xfId="0" applyNumberFormat="1" applyFont="1" applyBorder="1" applyAlignment="1">
      <alignment horizontal="right" vertical="center"/>
    </xf>
    <xf numFmtId="167" fontId="6" fillId="0" borderId="1" xfId="0" applyNumberFormat="1" applyFont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0" fontId="29" fillId="0" borderId="0" xfId="40" applyFont="1" applyAlignment="1">
      <alignment horizontal="center" vertical="center"/>
    </xf>
    <xf numFmtId="165" fontId="6" fillId="0" borderId="1" xfId="40" applyNumberFormat="1" applyFont="1" applyBorder="1" applyAlignment="1">
      <alignment vertical="center"/>
    </xf>
    <xf numFmtId="165" fontId="6" fillId="0" borderId="4" xfId="0" applyNumberFormat="1" applyFont="1" applyBorder="1" applyAlignment="1">
      <alignment horizontal="right" vertical="center"/>
    </xf>
    <xf numFmtId="165" fontId="5" fillId="0" borderId="0" xfId="39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65" fontId="6" fillId="0" borderId="3" xfId="0" applyNumberFormat="1" applyFont="1" applyBorder="1" applyAlignment="1">
      <alignment vertical="center"/>
    </xf>
    <xf numFmtId="165" fontId="6" fillId="0" borderId="14" xfId="0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165" fontId="6" fillId="0" borderId="1" xfId="0" applyNumberFormat="1" applyFont="1" applyBorder="1" applyAlignment="1">
      <alignment vertical="center"/>
    </xf>
    <xf numFmtId="165" fontId="6" fillId="0" borderId="0" xfId="0" applyNumberFormat="1" applyFont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7" fontId="6" fillId="0" borderId="0" xfId="39" applyNumberFormat="1" applyFont="1" applyAlignment="1">
      <alignment vertical="center"/>
    </xf>
    <xf numFmtId="167" fontId="6" fillId="0" borderId="2" xfId="0" applyNumberFormat="1" applyFont="1" applyBorder="1" applyAlignment="1">
      <alignment horizontal="right" vertical="center"/>
    </xf>
    <xf numFmtId="167" fontId="6" fillId="0" borderId="3" xfId="41" applyNumberFormat="1" applyFont="1" applyBorder="1" applyAlignment="1">
      <alignment horizontal="right" vertical="center"/>
    </xf>
    <xf numFmtId="165" fontId="6" fillId="0" borderId="2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5" fontId="6" fillId="0" borderId="1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0" xfId="39" applyFont="1" applyAlignment="1">
      <alignment horizontal="center" vertical="center"/>
    </xf>
    <xf numFmtId="0" fontId="27" fillId="0" borderId="0" xfId="39" applyFont="1" applyAlignment="1">
      <alignment vertical="center"/>
    </xf>
    <xf numFmtId="167" fontId="6" fillId="0" borderId="0" xfId="39" applyNumberFormat="1" applyFont="1" applyAlignment="1">
      <alignment horizontal="right" vertical="center"/>
    </xf>
    <xf numFmtId="0" fontId="6" fillId="0" borderId="1" xfId="39" applyFont="1" applyBorder="1" applyAlignment="1">
      <alignment horizontal="center" vertical="center"/>
    </xf>
    <xf numFmtId="0" fontId="27" fillId="0" borderId="1" xfId="39" applyFont="1" applyBorder="1" applyAlignment="1">
      <alignment vertical="center"/>
    </xf>
    <xf numFmtId="167" fontId="6" fillId="0" borderId="1" xfId="39" applyNumberFormat="1" applyFont="1" applyBorder="1" applyAlignment="1">
      <alignment horizontal="right" vertical="center"/>
    </xf>
    <xf numFmtId="167" fontId="6" fillId="0" borderId="1" xfId="39" applyNumberFormat="1" applyFont="1" applyBorder="1" applyAlignment="1">
      <alignment vertical="center"/>
    </xf>
    <xf numFmtId="0" fontId="27" fillId="0" borderId="0" xfId="39" applyFont="1" applyAlignment="1">
      <alignment horizontal="center" vertical="center"/>
    </xf>
    <xf numFmtId="0" fontId="5" fillId="0" borderId="0" xfId="39" applyFont="1" applyAlignment="1">
      <alignment horizontal="left" vertical="center"/>
    </xf>
    <xf numFmtId="167" fontId="5" fillId="0" borderId="0" xfId="39" applyNumberFormat="1" applyFont="1" applyAlignment="1">
      <alignment vertical="center"/>
    </xf>
    <xf numFmtId="0" fontId="28" fillId="0" borderId="0" xfId="39" applyFont="1" applyAlignment="1">
      <alignment vertical="center"/>
    </xf>
    <xf numFmtId="0" fontId="6" fillId="0" borderId="0" xfId="39" applyFont="1" applyAlignment="1">
      <alignment horizontal="left" vertical="center"/>
    </xf>
    <xf numFmtId="0" fontId="27" fillId="0" borderId="0" xfId="39" applyFont="1" applyAlignment="1">
      <alignment horizontal="right" vertical="center"/>
    </xf>
    <xf numFmtId="0" fontId="27" fillId="0" borderId="0" xfId="0" applyFont="1" applyAlignment="1">
      <alignment vertical="center"/>
    </xf>
    <xf numFmtId="166" fontId="5" fillId="0" borderId="15" xfId="40" applyNumberFormat="1" applyFont="1" applyBorder="1" applyAlignment="1">
      <alignment vertical="center"/>
    </xf>
    <xf numFmtId="167" fontId="6" fillId="33" borderId="1" xfId="39" applyNumberFormat="1" applyFont="1" applyFill="1" applyBorder="1" applyAlignment="1">
      <alignment vertical="center"/>
    </xf>
    <xf numFmtId="0" fontId="27" fillId="0" borderId="0" xfId="40" applyFont="1" applyAlignment="1">
      <alignment vertical="center"/>
    </xf>
    <xf numFmtId="170" fontId="30" fillId="33" borderId="0" xfId="28" applyNumberFormat="1" applyFont="1" applyFill="1" applyAlignment="1">
      <alignment horizontal="right" vertical="center"/>
    </xf>
    <xf numFmtId="170" fontId="30" fillId="0" borderId="0" xfId="28" applyNumberFormat="1" applyFont="1" applyAlignment="1">
      <alignment vertical="center"/>
    </xf>
    <xf numFmtId="170" fontId="30" fillId="0" borderId="0" xfId="28" applyNumberFormat="1" applyFont="1" applyAlignment="1">
      <alignment horizontal="right" vertical="center"/>
    </xf>
    <xf numFmtId="171" fontId="30" fillId="0" borderId="0" xfId="28" applyNumberFormat="1" applyFont="1" applyAlignment="1">
      <alignment vertical="center"/>
    </xf>
    <xf numFmtId="165" fontId="30" fillId="0" borderId="0" xfId="0" applyNumberFormat="1" applyFont="1" applyAlignment="1">
      <alignment horizontal="right" vertical="center"/>
    </xf>
    <xf numFmtId="170" fontId="30" fillId="0" borderId="0" xfId="0" applyNumberFormat="1" applyFont="1" applyAlignment="1">
      <alignment horizontal="right" vertical="center"/>
    </xf>
    <xf numFmtId="165" fontId="6" fillId="0" borderId="15" xfId="0" applyNumberFormat="1" applyFont="1" applyBorder="1" applyAlignment="1">
      <alignment horizontal="right" vertical="center"/>
    </xf>
    <xf numFmtId="0" fontId="6" fillId="0" borderId="0" xfId="39" applyFont="1" applyFill="1" applyAlignment="1">
      <alignment vertical="center"/>
    </xf>
    <xf numFmtId="0" fontId="6" fillId="0" borderId="0" xfId="0" applyFont="1" applyFill="1" applyAlignment="1">
      <alignment vertical="center"/>
    </xf>
    <xf numFmtId="165" fontId="6" fillId="0" borderId="0" xfId="0" applyNumberFormat="1" applyFont="1" applyBorder="1" applyAlignment="1">
      <alignment horizontal="right" vertical="center"/>
    </xf>
    <xf numFmtId="165" fontId="6" fillId="33" borderId="0" xfId="0" applyNumberFormat="1" applyFont="1" applyFill="1" applyBorder="1" applyAlignment="1">
      <alignment horizontal="right" vertical="center"/>
    </xf>
    <xf numFmtId="165" fontId="6" fillId="33" borderId="0" xfId="40" applyNumberFormat="1" applyFont="1" applyFill="1" applyBorder="1" applyAlignment="1">
      <alignment vertical="center"/>
    </xf>
    <xf numFmtId="165" fontId="6" fillId="0" borderId="0" xfId="0" applyNumberFormat="1" applyFont="1" applyBorder="1" applyAlignment="1">
      <alignment vertical="center"/>
    </xf>
    <xf numFmtId="167" fontId="5" fillId="0" borderId="1" xfId="39" applyNumberFormat="1" applyFont="1" applyBorder="1" applyAlignment="1">
      <alignment horizontal="center" vertical="center"/>
    </xf>
    <xf numFmtId="167" fontId="5" fillId="0" borderId="3" xfId="39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6" fontId="5" fillId="0" borderId="16" xfId="40" applyNumberFormat="1" applyFont="1" applyBorder="1" applyAlignment="1">
      <alignment horizontal="center" vertical="center"/>
    </xf>
    <xf numFmtId="166" fontId="5" fillId="0" borderId="17" xfId="40" applyNumberFormat="1" applyFont="1" applyBorder="1" applyAlignment="1">
      <alignment horizontal="center" vertical="center"/>
    </xf>
    <xf numFmtId="166" fontId="5" fillId="0" borderId="1" xfId="40" applyNumberFormat="1" applyFont="1" applyBorder="1" applyAlignment="1">
      <alignment horizontal="center" vertical="center"/>
    </xf>
    <xf numFmtId="166" fontId="6" fillId="0" borderId="1" xfId="40" applyNumberFormat="1" applyFont="1" applyBorder="1" applyAlignment="1">
      <alignment horizontal="center" vertical="center"/>
    </xf>
  </cellXfs>
  <cellStyles count="63">
    <cellStyle name="20% - Accent1" xfId="1" builtinId="30" customBuiltin="1"/>
    <cellStyle name="20% - Accent1 2" xfId="50" xr:uid="{410153FC-CD47-44BC-BBE2-4E1060540FDB}"/>
    <cellStyle name="20% - Accent2" xfId="2" builtinId="34" customBuiltin="1"/>
    <cellStyle name="20% - Accent2 2" xfId="51" xr:uid="{AEA03334-AC3C-4B9E-987D-5D2CA7D55508}"/>
    <cellStyle name="20% - Accent3" xfId="3" builtinId="38" customBuiltin="1"/>
    <cellStyle name="20% - Accent3 2" xfId="52" xr:uid="{F4226989-B8E4-4A8E-A312-62C4C29C90CA}"/>
    <cellStyle name="20% - Accent4" xfId="4" builtinId="42" customBuiltin="1"/>
    <cellStyle name="20% - Accent4 2" xfId="53" xr:uid="{843A3E4A-28D4-4C7D-95AD-E024426DDAC2}"/>
    <cellStyle name="20% - Accent5" xfId="5" builtinId="46" customBuiltin="1"/>
    <cellStyle name="20% - Accent5 2" xfId="54" xr:uid="{8E2C753B-FB84-4501-AE70-F0F570D03884}"/>
    <cellStyle name="20% - Accent6" xfId="6" builtinId="50" customBuiltin="1"/>
    <cellStyle name="20% - Accent6 2" xfId="55" xr:uid="{C4243D43-43A5-456D-A4D5-FEA289E5DCA7}"/>
    <cellStyle name="40% - Accent1" xfId="7" builtinId="31" customBuiltin="1"/>
    <cellStyle name="40% - Accent1 2" xfId="56" xr:uid="{2A0C4E5C-5AB0-4DD6-B6E5-FD10B45EED42}"/>
    <cellStyle name="40% - Accent2" xfId="8" builtinId="35" customBuiltin="1"/>
    <cellStyle name="40% - Accent2 2" xfId="57" xr:uid="{AE61D58E-FD6E-42A5-B51D-6C91BF3D4E64}"/>
    <cellStyle name="40% - Accent3" xfId="9" builtinId="39" customBuiltin="1"/>
    <cellStyle name="40% - Accent3 2" xfId="58" xr:uid="{85667479-F17F-4367-9EFB-246F529B85D3}"/>
    <cellStyle name="40% - Accent4" xfId="10" builtinId="43" customBuiltin="1"/>
    <cellStyle name="40% - Accent4 2" xfId="59" xr:uid="{1F585CA1-C1EA-4125-8296-BBE5E5962C05}"/>
    <cellStyle name="40% - Accent5" xfId="11" builtinId="47" customBuiltin="1"/>
    <cellStyle name="40% - Accent5 2" xfId="60" xr:uid="{7C301034-A112-4F47-878E-D9507DE65548}"/>
    <cellStyle name="40% - Accent6" xfId="12" builtinId="51" customBuiltin="1"/>
    <cellStyle name="40% - Accent6 2" xfId="61" xr:uid="{1753EAD7-CBF9-4966-B601-4F5604DEDEDD}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 customBuiltin="1"/>
    <cellStyle name="Comma 5 2" xfId="48" xr:uid="{9CC532EC-9AB3-41B3-BFB6-4023A23053FB}"/>
    <cellStyle name="Comma_SPRC_page 5-6" xfId="47" xr:uid="{892A3617-F978-4409-90E3-AFEA4A1C61B7}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 customBuiltin="1"/>
    <cellStyle name="Normal 23" xfId="38" xr:uid="{00000000-0005-0000-0000-000026000000}"/>
    <cellStyle name="Normal 6" xfId="49" xr:uid="{347C598F-625F-4466-953C-80A04653F935}"/>
    <cellStyle name="Normal_Mar12_SPRC FS02-Thai" xfId="39" xr:uid="{00000000-0005-0000-0000-000027000000}"/>
    <cellStyle name="Normal_SPRC_page 5-6" xfId="40" xr:uid="{00000000-0005-0000-0000-000028000000}"/>
    <cellStyle name="Normal_SPRCstatement01-Eng" xfId="41" xr:uid="{00000000-0005-0000-0000-000029000000}"/>
    <cellStyle name="Note" xfId="42" builtinId="10" customBuiltin="1"/>
    <cellStyle name="Note 2" xfId="62" xr:uid="{D776E81B-849B-49A0-BF7E-C963E9EF4526}"/>
    <cellStyle name="Output" xfId="43" builtinId="21" customBuiltin="1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2D7E5-FFD2-49BA-BBE8-FC2EAC65E661}">
  <dimension ref="A1:AC140"/>
  <sheetViews>
    <sheetView showZeros="0" showRuler="0" showWhiteSpace="0" topLeftCell="A109" zoomScale="82" zoomScaleNormal="82" zoomScaleSheetLayoutView="70" zoomScalePageLayoutView="40" workbookViewId="0">
      <selection activeCell="N116" sqref="N116"/>
    </sheetView>
  </sheetViews>
  <sheetFormatPr defaultColWidth="12.69921875" defaultRowHeight="21.75" customHeight="1"/>
  <cols>
    <col min="1" max="3" width="1.69921875" style="1" customWidth="1"/>
    <col min="4" max="4" width="35.796875" style="1" customWidth="1"/>
    <col min="5" max="5" width="9.296875" style="137" customWidth="1"/>
    <col min="6" max="6" width="1" style="138" customWidth="1"/>
    <col min="7" max="7" width="14.796875" style="52" customWidth="1"/>
    <col min="8" max="8" width="1" style="139" customWidth="1"/>
    <col min="9" max="9" width="14.796875" style="52" customWidth="1"/>
    <col min="10" max="10" width="1" style="139" customWidth="1"/>
    <col min="11" max="11" width="14.796875" style="52" customWidth="1"/>
    <col min="12" max="12" width="1" style="129" customWidth="1"/>
    <col min="13" max="13" width="14.796875" style="52" customWidth="1"/>
    <col min="14" max="14" width="1.69921875" style="53" customWidth="1"/>
    <col min="15" max="15" width="1.69921875" style="129" customWidth="1"/>
    <col min="16" max="16" width="1.69921875" style="53" customWidth="1"/>
    <col min="17" max="17" width="35.796875" style="139" customWidth="1"/>
    <col min="18" max="18" width="9.296875" style="139" customWidth="1"/>
    <col min="19" max="19" width="1" style="150" customWidth="1"/>
    <col min="20" max="20" width="14.796875" style="6" customWidth="1"/>
    <col min="21" max="21" width="1" style="6" customWidth="1"/>
    <col min="22" max="22" width="14.796875" style="6" customWidth="1"/>
    <col min="23" max="23" width="1" style="6" customWidth="1"/>
    <col min="24" max="24" width="14.796875" style="6" customWidth="1"/>
    <col min="25" max="25" width="1" style="1" customWidth="1"/>
    <col min="26" max="26" width="14.796875" style="1" customWidth="1"/>
    <col min="27" max="16384" width="12.69921875" style="1"/>
  </cols>
  <sheetData>
    <row r="1" spans="1:26" ht="21.75" customHeight="1">
      <c r="A1" s="2" t="s">
        <v>0</v>
      </c>
      <c r="N1" s="2" t="s">
        <v>0</v>
      </c>
      <c r="O1" s="1"/>
      <c r="P1" s="1"/>
      <c r="Q1" s="1"/>
      <c r="S1" s="138"/>
      <c r="T1" s="1"/>
      <c r="U1" s="1"/>
      <c r="V1" s="1"/>
      <c r="W1" s="1"/>
      <c r="X1" s="1"/>
    </row>
    <row r="2" spans="1:26" ht="21.75" customHeight="1">
      <c r="A2" s="2" t="s">
        <v>1</v>
      </c>
      <c r="N2" s="2" t="s">
        <v>1</v>
      </c>
      <c r="O2" s="1"/>
      <c r="P2" s="1"/>
      <c r="Q2" s="1"/>
      <c r="S2" s="138"/>
      <c r="T2" s="1"/>
      <c r="U2" s="1"/>
      <c r="V2" s="1"/>
      <c r="W2" s="1"/>
      <c r="X2" s="1"/>
    </row>
    <row r="3" spans="1:26" ht="21.75" customHeight="1">
      <c r="A3" s="136" t="s">
        <v>2</v>
      </c>
      <c r="B3" s="36"/>
      <c r="C3" s="36"/>
      <c r="D3" s="36"/>
      <c r="E3" s="140"/>
      <c r="F3" s="141"/>
      <c r="G3" s="76"/>
      <c r="H3" s="142"/>
      <c r="I3" s="76"/>
      <c r="J3" s="142"/>
      <c r="K3" s="76"/>
      <c r="L3" s="143"/>
      <c r="M3" s="76"/>
      <c r="N3" s="136" t="s">
        <v>2</v>
      </c>
      <c r="O3" s="36"/>
      <c r="P3" s="36"/>
      <c r="Q3" s="36"/>
      <c r="R3" s="142"/>
      <c r="S3" s="141"/>
      <c r="T3" s="36"/>
      <c r="U3" s="36"/>
      <c r="V3" s="36"/>
      <c r="W3" s="36"/>
      <c r="X3" s="36"/>
      <c r="Y3" s="36"/>
      <c r="Z3" s="36"/>
    </row>
    <row r="4" spans="1:26" ht="21.75" customHeight="1">
      <c r="A4" s="11"/>
      <c r="G4" s="67"/>
      <c r="I4" s="67"/>
      <c r="K4" s="67"/>
      <c r="M4" s="67"/>
      <c r="N4" s="11"/>
      <c r="O4" s="1"/>
      <c r="P4" s="1"/>
      <c r="Q4" s="1"/>
      <c r="R4" s="137"/>
      <c r="S4" s="138"/>
      <c r="T4" s="1"/>
      <c r="U4" s="1"/>
      <c r="V4" s="1"/>
      <c r="W4" s="1"/>
      <c r="X4" s="1"/>
    </row>
    <row r="5" spans="1:26" s="137" customFormat="1" ht="21.75" customHeight="1">
      <c r="A5" s="94"/>
      <c r="F5" s="144"/>
      <c r="G5" s="167" t="s">
        <v>3</v>
      </c>
      <c r="H5" s="167"/>
      <c r="I5" s="167"/>
      <c r="J5" s="95"/>
      <c r="K5" s="168" t="s">
        <v>4</v>
      </c>
      <c r="L5" s="168"/>
      <c r="M5" s="168"/>
      <c r="N5" s="94"/>
      <c r="S5" s="144"/>
      <c r="T5" s="167" t="s">
        <v>3</v>
      </c>
      <c r="U5" s="167"/>
      <c r="V5" s="167"/>
      <c r="W5" s="95"/>
      <c r="X5" s="168" t="s">
        <v>4</v>
      </c>
      <c r="Y5" s="168"/>
      <c r="Z5" s="168"/>
    </row>
    <row r="6" spans="1:26" ht="21.75" customHeight="1">
      <c r="A6" s="145"/>
      <c r="G6" s="56" t="s">
        <v>5</v>
      </c>
      <c r="H6" s="87"/>
      <c r="I6" s="56" t="s">
        <v>6</v>
      </c>
      <c r="J6" s="87"/>
      <c r="K6" s="56" t="s">
        <v>5</v>
      </c>
      <c r="L6" s="87"/>
      <c r="M6" s="56" t="s">
        <v>6</v>
      </c>
      <c r="N6" s="145"/>
      <c r="O6" s="1"/>
      <c r="P6" s="1"/>
      <c r="Q6" s="1"/>
      <c r="R6" s="137"/>
      <c r="S6" s="138"/>
      <c r="T6" s="56" t="s">
        <v>5</v>
      </c>
      <c r="U6" s="87"/>
      <c r="V6" s="56" t="s">
        <v>6</v>
      </c>
      <c r="W6" s="87"/>
      <c r="X6" s="56" t="s">
        <v>5</v>
      </c>
      <c r="Y6" s="87"/>
      <c r="Z6" s="56" t="s">
        <v>6</v>
      </c>
    </row>
    <row r="7" spans="1:26" ht="21.75" customHeight="1">
      <c r="A7" s="145"/>
      <c r="G7" s="56" t="s">
        <v>7</v>
      </c>
      <c r="H7" s="87"/>
      <c r="I7" s="56" t="s">
        <v>8</v>
      </c>
      <c r="J7" s="87"/>
      <c r="K7" s="56" t="s">
        <v>7</v>
      </c>
      <c r="L7" s="87"/>
      <c r="M7" s="56" t="s">
        <v>8</v>
      </c>
      <c r="N7" s="145"/>
      <c r="O7" s="1"/>
      <c r="P7" s="1"/>
      <c r="Q7" s="1"/>
      <c r="R7" s="137"/>
      <c r="S7" s="138"/>
      <c r="T7" s="56" t="s">
        <v>7</v>
      </c>
      <c r="U7" s="87"/>
      <c r="V7" s="56" t="s">
        <v>8</v>
      </c>
      <c r="W7" s="87"/>
      <c r="X7" s="56" t="s">
        <v>7</v>
      </c>
      <c r="Y7" s="87"/>
      <c r="Z7" s="56" t="s">
        <v>8</v>
      </c>
    </row>
    <row r="8" spans="1:26" ht="21.75" customHeight="1">
      <c r="A8" s="145"/>
      <c r="E8" s="49" t="s">
        <v>9</v>
      </c>
      <c r="G8" s="57" t="s">
        <v>10</v>
      </c>
      <c r="H8" s="87"/>
      <c r="I8" s="57" t="s">
        <v>10</v>
      </c>
      <c r="J8" s="87"/>
      <c r="K8" s="57" t="s">
        <v>10</v>
      </c>
      <c r="L8" s="87"/>
      <c r="M8" s="57" t="s">
        <v>10</v>
      </c>
      <c r="N8" s="145"/>
      <c r="O8" s="1"/>
      <c r="P8" s="1"/>
      <c r="Q8" s="1"/>
      <c r="R8" s="49" t="s">
        <v>9</v>
      </c>
      <c r="S8" s="138"/>
      <c r="T8" s="57" t="s">
        <v>11</v>
      </c>
      <c r="U8" s="146"/>
      <c r="V8" s="57" t="s">
        <v>11</v>
      </c>
      <c r="W8" s="146"/>
      <c r="X8" s="57" t="s">
        <v>11</v>
      </c>
      <c r="Y8" s="146"/>
      <c r="Z8" s="57" t="s">
        <v>11</v>
      </c>
    </row>
    <row r="9" spans="1:26" ht="21.75" customHeight="1">
      <c r="E9" s="94"/>
      <c r="F9" s="147"/>
      <c r="G9" s="58"/>
      <c r="H9" s="96"/>
      <c r="I9" s="59"/>
      <c r="J9" s="96"/>
      <c r="K9" s="58"/>
      <c r="L9" s="146"/>
      <c r="M9" s="59"/>
      <c r="N9" s="1"/>
      <c r="O9" s="1"/>
      <c r="P9" s="1"/>
      <c r="Q9" s="1"/>
      <c r="R9" s="94"/>
      <c r="S9" s="147"/>
      <c r="T9" s="60"/>
      <c r="U9" s="146"/>
      <c r="V9" s="55"/>
      <c r="W9" s="146"/>
      <c r="X9" s="60"/>
      <c r="Y9" s="96"/>
      <c r="Z9" s="96"/>
    </row>
    <row r="10" spans="1:26" ht="21.75" customHeight="1">
      <c r="A10" s="145" t="s">
        <v>12</v>
      </c>
      <c r="G10" s="61"/>
      <c r="H10" s="129"/>
      <c r="I10" s="129"/>
      <c r="J10" s="129"/>
      <c r="K10" s="61"/>
      <c r="M10" s="129"/>
      <c r="N10" s="145" t="s">
        <v>12</v>
      </c>
      <c r="O10" s="1"/>
      <c r="P10" s="1"/>
      <c r="Q10" s="1"/>
      <c r="R10" s="137"/>
      <c r="S10" s="138"/>
      <c r="T10" s="61"/>
      <c r="U10" s="139"/>
      <c r="V10" s="129"/>
      <c r="W10" s="139"/>
      <c r="X10" s="61"/>
      <c r="Y10" s="129"/>
      <c r="Z10" s="129"/>
    </row>
    <row r="11" spans="1:26" ht="6" customHeight="1">
      <c r="A11" s="145"/>
      <c r="G11" s="61"/>
      <c r="H11" s="129"/>
      <c r="I11" s="129"/>
      <c r="J11" s="129"/>
      <c r="K11" s="61"/>
      <c r="M11" s="129"/>
      <c r="N11" s="145"/>
      <c r="O11" s="1"/>
      <c r="P11" s="1"/>
      <c r="Q11" s="1"/>
      <c r="R11" s="137"/>
      <c r="S11" s="138"/>
      <c r="T11" s="61"/>
      <c r="U11" s="139"/>
      <c r="V11" s="129"/>
      <c r="W11" s="139"/>
      <c r="X11" s="61"/>
      <c r="Y11" s="129"/>
      <c r="Z11" s="129"/>
    </row>
    <row r="12" spans="1:26" ht="21.75" customHeight="1">
      <c r="A12" s="2" t="s">
        <v>13</v>
      </c>
      <c r="G12" s="61"/>
      <c r="H12" s="129"/>
      <c r="I12" s="129"/>
      <c r="J12" s="129"/>
      <c r="K12" s="61"/>
      <c r="M12" s="129"/>
      <c r="N12" s="2" t="s">
        <v>13</v>
      </c>
      <c r="O12" s="1"/>
      <c r="P12" s="1"/>
      <c r="Q12" s="1"/>
      <c r="R12" s="137"/>
      <c r="S12" s="138"/>
      <c r="T12" s="61"/>
      <c r="U12" s="139"/>
      <c r="V12" s="129"/>
      <c r="W12" s="139"/>
      <c r="X12" s="61"/>
      <c r="Y12" s="129"/>
      <c r="Z12" s="129"/>
    </row>
    <row r="13" spans="1:26" ht="6" customHeight="1">
      <c r="A13" s="145"/>
      <c r="G13" s="45"/>
      <c r="H13" s="129"/>
      <c r="I13" s="28"/>
      <c r="J13" s="129"/>
      <c r="K13" s="45"/>
      <c r="M13" s="28"/>
      <c r="N13" s="145"/>
      <c r="O13" s="1"/>
      <c r="P13" s="1"/>
      <c r="Q13" s="1"/>
      <c r="R13" s="137"/>
      <c r="S13" s="138"/>
      <c r="T13" s="45"/>
      <c r="U13" s="139"/>
      <c r="V13" s="28"/>
      <c r="W13" s="139"/>
      <c r="X13" s="45"/>
      <c r="Y13" s="129"/>
      <c r="Z13" s="129"/>
    </row>
    <row r="14" spans="1:26" ht="21.75" customHeight="1">
      <c r="A14" s="1" t="s">
        <v>14</v>
      </c>
      <c r="E14" s="12"/>
      <c r="G14" s="45">
        <v>34435200</v>
      </c>
      <c r="H14" s="9"/>
      <c r="I14" s="28">
        <v>39950084</v>
      </c>
      <c r="J14" s="9"/>
      <c r="K14" s="45">
        <v>2646972</v>
      </c>
      <c r="L14" s="9"/>
      <c r="M14" s="28">
        <v>13105994</v>
      </c>
      <c r="N14" s="1" t="s">
        <v>14</v>
      </c>
      <c r="O14" s="1"/>
      <c r="P14" s="1"/>
      <c r="Q14" s="1"/>
      <c r="R14" s="12"/>
      <c r="S14" s="138"/>
      <c r="T14" s="45">
        <v>1261423368</v>
      </c>
      <c r="U14" s="87"/>
      <c r="V14" s="28">
        <v>1373787500</v>
      </c>
      <c r="W14" s="87"/>
      <c r="X14" s="45">
        <v>96963350</v>
      </c>
      <c r="Y14" s="9"/>
      <c r="Z14" s="28">
        <v>450683675</v>
      </c>
    </row>
    <row r="15" spans="1:26" ht="21.75" customHeight="1">
      <c r="A15" s="1" t="s">
        <v>15</v>
      </c>
      <c r="E15" s="12"/>
      <c r="G15" s="45">
        <v>485534270</v>
      </c>
      <c r="H15" s="9"/>
      <c r="I15" s="28">
        <v>534355422</v>
      </c>
      <c r="J15" s="9"/>
      <c r="K15" s="45">
        <v>473151063</v>
      </c>
      <c r="L15" s="28"/>
      <c r="M15" s="28">
        <v>503341869</v>
      </c>
      <c r="N15" s="1" t="s">
        <v>15</v>
      </c>
      <c r="O15" s="1"/>
      <c r="P15" s="1"/>
      <c r="Q15" s="1"/>
      <c r="R15" s="12"/>
      <c r="S15" s="138"/>
      <c r="T15" s="45">
        <v>17770785769</v>
      </c>
      <c r="U15" s="87"/>
      <c r="V15" s="28">
        <v>18352235728</v>
      </c>
      <c r="W15" s="87"/>
      <c r="X15" s="45">
        <v>17317166568</v>
      </c>
      <c r="Y15" s="9"/>
      <c r="Z15" s="28">
        <v>17285754034</v>
      </c>
    </row>
    <row r="16" spans="1:26" ht="21.75" customHeight="1">
      <c r="A16" s="1" t="s">
        <v>16</v>
      </c>
      <c r="E16" s="12"/>
      <c r="G16" s="45">
        <v>850089243</v>
      </c>
      <c r="H16" s="9"/>
      <c r="I16" s="28">
        <v>769432100</v>
      </c>
      <c r="J16" s="9"/>
      <c r="K16" s="45">
        <v>766273376</v>
      </c>
      <c r="L16" s="9"/>
      <c r="M16" s="28">
        <v>690243409</v>
      </c>
      <c r="N16" s="1" t="s">
        <v>16</v>
      </c>
      <c r="O16" s="1"/>
      <c r="P16" s="1"/>
      <c r="Q16" s="1"/>
      <c r="R16" s="12"/>
      <c r="S16" s="138"/>
      <c r="T16" s="45">
        <v>31140299130</v>
      </c>
      <c r="U16" s="87"/>
      <c r="V16" s="28">
        <v>26458923261</v>
      </c>
      <c r="W16" s="87"/>
      <c r="X16" s="45">
        <v>28069973065</v>
      </c>
      <c r="Y16" s="9"/>
      <c r="Z16" s="28">
        <v>23735814239</v>
      </c>
    </row>
    <row r="17" spans="1:26" ht="21.75" customHeight="1">
      <c r="A17" s="1" t="s">
        <v>17</v>
      </c>
      <c r="E17" s="12"/>
      <c r="G17" s="62">
        <v>16233643</v>
      </c>
      <c r="H17" s="9"/>
      <c r="I17" s="105">
        <v>12151501</v>
      </c>
      <c r="J17" s="9"/>
      <c r="K17" s="62">
        <v>10300507</v>
      </c>
      <c r="L17" s="9"/>
      <c r="M17" s="105">
        <v>6011519</v>
      </c>
      <c r="N17" s="1" t="s">
        <v>17</v>
      </c>
      <c r="O17" s="1"/>
      <c r="P17" s="1"/>
      <c r="Q17" s="1"/>
      <c r="R17" s="12"/>
      <c r="S17" s="138"/>
      <c r="T17" s="63">
        <v>592933438</v>
      </c>
      <c r="U17" s="87"/>
      <c r="V17" s="64">
        <v>417844600</v>
      </c>
      <c r="W17" s="87"/>
      <c r="X17" s="63">
        <v>375591998</v>
      </c>
      <c r="Y17" s="9"/>
      <c r="Z17" s="64">
        <v>206705383</v>
      </c>
    </row>
    <row r="18" spans="1:26" ht="6" customHeight="1">
      <c r="A18" s="145"/>
      <c r="G18" s="61"/>
      <c r="H18" s="129"/>
      <c r="I18" s="129"/>
      <c r="J18" s="129"/>
      <c r="K18" s="61"/>
      <c r="M18" s="129"/>
      <c r="N18" s="145"/>
      <c r="O18" s="1"/>
      <c r="P18" s="1"/>
      <c r="Q18" s="1"/>
      <c r="R18" s="137"/>
      <c r="S18" s="138"/>
      <c r="T18" s="61"/>
      <c r="U18" s="139"/>
      <c r="V18" s="129"/>
      <c r="W18" s="139"/>
      <c r="X18" s="61"/>
      <c r="Y18" s="129"/>
      <c r="Z18" s="129"/>
    </row>
    <row r="19" spans="1:26" ht="21.75" customHeight="1">
      <c r="A19" s="2" t="s">
        <v>18</v>
      </c>
      <c r="G19" s="62">
        <f>SUM(G14:G17)</f>
        <v>1386292356</v>
      </c>
      <c r="H19" s="129"/>
      <c r="I19" s="105">
        <f>SUM(I14:I17)</f>
        <v>1355889107</v>
      </c>
      <c r="J19" s="129"/>
      <c r="K19" s="62">
        <f>SUM(K14:K17)</f>
        <v>1252371918</v>
      </c>
      <c r="M19" s="105">
        <f>SUM(M14:M17)</f>
        <v>1212702791</v>
      </c>
      <c r="N19" s="2" t="s">
        <v>18</v>
      </c>
      <c r="O19" s="1"/>
      <c r="P19" s="1"/>
      <c r="Q19" s="1"/>
      <c r="R19" s="137"/>
      <c r="S19" s="138"/>
      <c r="T19" s="62">
        <f>SUM(T14:T17)</f>
        <v>50765441705</v>
      </c>
      <c r="U19" s="139"/>
      <c r="V19" s="105">
        <f>SUM(V14:V17)</f>
        <v>46602791089</v>
      </c>
      <c r="W19" s="139"/>
      <c r="X19" s="62">
        <f>SUM(X14:X17)</f>
        <v>45859694981</v>
      </c>
      <c r="Y19" s="129"/>
      <c r="Z19" s="105">
        <f>SUM(Z14:Z17)</f>
        <v>41678957331</v>
      </c>
    </row>
    <row r="20" spans="1:26" ht="21.75" customHeight="1">
      <c r="E20" s="1"/>
      <c r="G20" s="45"/>
      <c r="H20" s="129"/>
      <c r="I20" s="28"/>
      <c r="J20" s="129"/>
      <c r="K20" s="45"/>
      <c r="M20" s="28"/>
      <c r="N20" s="1"/>
      <c r="O20" s="1"/>
      <c r="P20" s="1"/>
      <c r="Q20" s="1"/>
      <c r="R20" s="1"/>
      <c r="S20" s="138"/>
      <c r="T20" s="45"/>
      <c r="U20" s="139"/>
      <c r="V20" s="28"/>
      <c r="W20" s="139"/>
      <c r="X20" s="45"/>
      <c r="Y20" s="129"/>
      <c r="Z20" s="28"/>
    </row>
    <row r="21" spans="1:26" ht="21.75" customHeight="1">
      <c r="A21" s="2" t="s">
        <v>19</v>
      </c>
      <c r="G21" s="45"/>
      <c r="H21" s="129"/>
      <c r="I21" s="28"/>
      <c r="J21" s="129"/>
      <c r="K21" s="45"/>
      <c r="M21" s="28"/>
      <c r="N21" s="2" t="s">
        <v>19</v>
      </c>
      <c r="O21" s="1"/>
      <c r="P21" s="1"/>
      <c r="Q21" s="1"/>
      <c r="R21" s="137"/>
      <c r="S21" s="138"/>
      <c r="T21" s="45"/>
      <c r="U21" s="9"/>
      <c r="V21" s="28"/>
      <c r="W21" s="9"/>
      <c r="X21" s="45"/>
      <c r="Y21" s="129"/>
      <c r="Z21" s="28"/>
    </row>
    <row r="22" spans="1:26" ht="6" customHeight="1">
      <c r="A22" s="145"/>
      <c r="G22" s="45"/>
      <c r="H22" s="129"/>
      <c r="I22" s="28"/>
      <c r="J22" s="129"/>
      <c r="K22" s="45"/>
      <c r="M22" s="28"/>
      <c r="N22" s="145"/>
      <c r="O22" s="1"/>
      <c r="P22" s="1"/>
      <c r="Q22" s="1"/>
      <c r="R22" s="137"/>
      <c r="S22" s="138"/>
      <c r="T22" s="45"/>
      <c r="U22" s="9"/>
      <c r="V22" s="28"/>
      <c r="W22" s="9"/>
      <c r="X22" s="45"/>
      <c r="Y22" s="129"/>
      <c r="Z22" s="28"/>
    </row>
    <row r="23" spans="1:26" ht="21.75" customHeight="1">
      <c r="A23" s="1" t="s">
        <v>20</v>
      </c>
      <c r="E23" s="12">
        <v>7</v>
      </c>
      <c r="G23" s="43">
        <v>46316736</v>
      </c>
      <c r="H23" s="9"/>
      <c r="I23" s="9">
        <v>0</v>
      </c>
      <c r="J23" s="9"/>
      <c r="K23" s="43">
        <v>46316736</v>
      </c>
      <c r="L23" s="9"/>
      <c r="M23" s="9">
        <v>0</v>
      </c>
      <c r="N23" s="1" t="s">
        <v>20</v>
      </c>
      <c r="O23" s="1"/>
      <c r="P23" s="1"/>
      <c r="Q23" s="1"/>
      <c r="R23" s="12">
        <v>7</v>
      </c>
      <c r="S23" s="138"/>
      <c r="T23" s="43">
        <v>1696665422</v>
      </c>
      <c r="U23" s="87"/>
      <c r="V23" s="9">
        <v>0</v>
      </c>
      <c r="W23" s="87"/>
      <c r="X23" s="43">
        <v>1696665422</v>
      </c>
      <c r="Y23" s="9"/>
      <c r="Z23" s="9">
        <v>0</v>
      </c>
    </row>
    <row r="24" spans="1:26" ht="21.75" customHeight="1">
      <c r="A24" s="1" t="s">
        <v>21</v>
      </c>
      <c r="E24" s="12">
        <v>7</v>
      </c>
      <c r="G24" s="43">
        <v>0</v>
      </c>
      <c r="H24" s="9"/>
      <c r="I24" s="9">
        <v>0</v>
      </c>
      <c r="J24" s="9"/>
      <c r="K24" s="43">
        <v>97614608</v>
      </c>
      <c r="L24" s="9"/>
      <c r="M24" s="28">
        <v>407823</v>
      </c>
      <c r="N24" s="1" t="s">
        <v>21</v>
      </c>
      <c r="O24" s="1"/>
      <c r="P24" s="1"/>
      <c r="Q24" s="1"/>
      <c r="R24" s="12">
        <v>7</v>
      </c>
      <c r="S24" s="138"/>
      <c r="T24" s="43">
        <v>0</v>
      </c>
      <c r="U24" s="87"/>
      <c r="V24" s="9">
        <v>0</v>
      </c>
      <c r="W24" s="87"/>
      <c r="X24" s="43">
        <v>3575798791</v>
      </c>
      <c r="Y24" s="9"/>
      <c r="Z24" s="28">
        <v>14024060</v>
      </c>
    </row>
    <row r="25" spans="1:26" ht="21.75" customHeight="1">
      <c r="A25" s="1" t="s">
        <v>22</v>
      </c>
      <c r="E25" s="12"/>
      <c r="G25" s="43"/>
      <c r="H25" s="9"/>
      <c r="I25" s="9"/>
      <c r="J25" s="9"/>
      <c r="K25" s="43"/>
      <c r="L25" s="9"/>
      <c r="M25" s="28"/>
      <c r="N25" s="1" t="s">
        <v>22</v>
      </c>
      <c r="O25" s="1"/>
      <c r="P25" s="1"/>
      <c r="Q25" s="1"/>
      <c r="R25" s="12"/>
      <c r="S25" s="138"/>
      <c r="T25" s="43"/>
      <c r="U25" s="87"/>
      <c r="V25" s="9"/>
      <c r="W25" s="87"/>
      <c r="X25" s="43"/>
      <c r="Y25" s="9"/>
      <c r="Z25" s="28"/>
    </row>
    <row r="26" spans="1:26" ht="21.75" customHeight="1">
      <c r="B26" s="1" t="s">
        <v>23</v>
      </c>
      <c r="E26" s="12"/>
      <c r="G26" s="43"/>
      <c r="H26" s="9"/>
      <c r="I26" s="9"/>
      <c r="J26" s="9"/>
      <c r="K26" s="43"/>
      <c r="L26" s="9"/>
      <c r="M26" s="28"/>
      <c r="N26" s="1"/>
      <c r="O26" s="1" t="s">
        <v>23</v>
      </c>
      <c r="P26" s="1"/>
      <c r="Q26" s="1"/>
      <c r="R26" s="12"/>
      <c r="S26" s="138"/>
      <c r="T26" s="43"/>
      <c r="U26" s="87"/>
      <c r="V26" s="9"/>
      <c r="W26" s="87"/>
      <c r="X26" s="43"/>
      <c r="Y26" s="9"/>
      <c r="Z26" s="28"/>
    </row>
    <row r="27" spans="1:26" ht="21.75" customHeight="1">
      <c r="B27" s="1" t="s">
        <v>24</v>
      </c>
      <c r="E27" s="12">
        <v>5</v>
      </c>
      <c r="G27" s="43">
        <v>10264306</v>
      </c>
      <c r="H27" s="9"/>
      <c r="I27" s="9">
        <v>11120288</v>
      </c>
      <c r="J27" s="9"/>
      <c r="K27" s="43">
        <v>0</v>
      </c>
      <c r="L27" s="9"/>
      <c r="M27" s="28">
        <v>0</v>
      </c>
      <c r="N27" s="1"/>
      <c r="O27" s="1" t="s">
        <v>24</v>
      </c>
      <c r="P27" s="1"/>
      <c r="Q27" s="1"/>
      <c r="R27" s="12">
        <v>5</v>
      </c>
      <c r="S27" s="138"/>
      <c r="T27" s="43">
        <v>376000000</v>
      </c>
      <c r="U27" s="87"/>
      <c r="V27" s="9">
        <v>382400000</v>
      </c>
      <c r="W27" s="87"/>
      <c r="X27" s="43">
        <v>0</v>
      </c>
      <c r="Y27" s="9"/>
      <c r="Z27" s="28">
        <v>0</v>
      </c>
    </row>
    <row r="28" spans="1:26" ht="21.75" customHeight="1">
      <c r="A28" s="1" t="s">
        <v>25</v>
      </c>
      <c r="E28" s="12"/>
      <c r="G28" s="43">
        <v>40090515</v>
      </c>
      <c r="H28" s="9"/>
      <c r="I28" s="9">
        <v>39890351</v>
      </c>
      <c r="J28" s="9"/>
      <c r="K28" s="43">
        <v>40090515</v>
      </c>
      <c r="L28" s="9"/>
      <c r="M28" s="9">
        <v>39890351</v>
      </c>
      <c r="N28" s="1" t="s">
        <v>25</v>
      </c>
      <c r="O28" s="1"/>
      <c r="P28" s="1"/>
      <c r="Q28" s="1"/>
      <c r="R28" s="12"/>
      <c r="S28" s="138"/>
      <c r="T28" s="43">
        <v>1560186723</v>
      </c>
      <c r="U28" s="87"/>
      <c r="V28" s="9">
        <v>1553281595</v>
      </c>
      <c r="W28" s="87"/>
      <c r="X28" s="43">
        <v>1560186723</v>
      </c>
      <c r="Y28" s="9"/>
      <c r="Z28" s="9">
        <v>1553281595</v>
      </c>
    </row>
    <row r="29" spans="1:26" ht="21.75" customHeight="1">
      <c r="A29" s="1" t="s">
        <v>26</v>
      </c>
      <c r="E29" s="12">
        <v>8</v>
      </c>
      <c r="G29" s="45">
        <v>679132705</v>
      </c>
      <c r="H29" s="9"/>
      <c r="I29" s="28">
        <v>702077137</v>
      </c>
      <c r="J29" s="9"/>
      <c r="K29" s="45">
        <v>602367531</v>
      </c>
      <c r="L29" s="9"/>
      <c r="M29" s="28">
        <v>617689090</v>
      </c>
      <c r="N29" s="1" t="s">
        <v>26</v>
      </c>
      <c r="O29" s="1"/>
      <c r="P29" s="1"/>
      <c r="Q29" s="1"/>
      <c r="R29" s="12">
        <v>8</v>
      </c>
      <c r="S29" s="138"/>
      <c r="T29" s="45">
        <v>24877853426</v>
      </c>
      <c r="U29" s="87"/>
      <c r="V29" s="28">
        <v>24142747768</v>
      </c>
      <c r="W29" s="87"/>
      <c r="X29" s="45">
        <v>22065806923</v>
      </c>
      <c r="Y29" s="9"/>
      <c r="Z29" s="28">
        <v>21240845366</v>
      </c>
    </row>
    <row r="30" spans="1:26" ht="21.75" customHeight="1">
      <c r="A30" s="1" t="s">
        <v>27</v>
      </c>
      <c r="E30" s="12"/>
      <c r="G30" s="45">
        <v>6536879</v>
      </c>
      <c r="H30" s="9"/>
      <c r="I30" s="28">
        <v>6477368</v>
      </c>
      <c r="J30" s="9"/>
      <c r="K30" s="45">
        <v>4348660</v>
      </c>
      <c r="L30" s="9"/>
      <c r="M30" s="28">
        <v>4001470</v>
      </c>
      <c r="N30" s="1" t="s">
        <v>27</v>
      </c>
      <c r="O30" s="1"/>
      <c r="P30" s="1"/>
      <c r="Q30" s="1"/>
      <c r="R30" s="12"/>
      <c r="S30" s="138"/>
      <c r="T30" s="45">
        <v>239457653</v>
      </c>
      <c r="U30" s="87"/>
      <c r="V30" s="28">
        <v>222741120</v>
      </c>
      <c r="W30" s="87"/>
      <c r="X30" s="45">
        <v>159299251</v>
      </c>
      <c r="Y30" s="9"/>
      <c r="Z30" s="28">
        <v>137600933</v>
      </c>
    </row>
    <row r="31" spans="1:26" ht="21.75" customHeight="1">
      <c r="A31" s="1" t="s">
        <v>28</v>
      </c>
      <c r="E31" s="12">
        <v>10</v>
      </c>
      <c r="G31" s="45">
        <v>0</v>
      </c>
      <c r="H31" s="9"/>
      <c r="I31" s="9">
        <v>0</v>
      </c>
      <c r="J31" s="9"/>
      <c r="K31" s="45">
        <v>25851855</v>
      </c>
      <c r="L31" s="9"/>
      <c r="M31" s="9">
        <v>0</v>
      </c>
      <c r="N31" s="1" t="s">
        <v>28</v>
      </c>
      <c r="O31" s="1"/>
      <c r="P31" s="1"/>
      <c r="Q31" s="1"/>
      <c r="R31" s="12">
        <v>10</v>
      </c>
      <c r="S31" s="138"/>
      <c r="T31" s="45">
        <v>0</v>
      </c>
      <c r="U31" s="87"/>
      <c r="V31" s="9">
        <v>0</v>
      </c>
      <c r="W31" s="87"/>
      <c r="X31" s="45">
        <v>947000000</v>
      </c>
      <c r="Y31" s="9"/>
      <c r="Z31" s="9">
        <v>0</v>
      </c>
    </row>
    <row r="32" spans="1:26" ht="21.75" customHeight="1">
      <c r="A32" s="1" t="s">
        <v>29</v>
      </c>
      <c r="E32" s="12"/>
      <c r="G32" s="45">
        <v>8372849</v>
      </c>
      <c r="H32" s="9"/>
      <c r="I32" s="28">
        <v>24645143</v>
      </c>
      <c r="J32" s="9"/>
      <c r="K32" s="45">
        <v>7392696</v>
      </c>
      <c r="L32" s="9"/>
      <c r="M32" s="28">
        <v>24645143</v>
      </c>
      <c r="N32" s="1" t="s">
        <v>29</v>
      </c>
      <c r="O32" s="1"/>
      <c r="P32" s="1"/>
      <c r="Q32" s="1"/>
      <c r="R32" s="12"/>
      <c r="S32" s="138"/>
      <c r="T32" s="45">
        <v>306712542</v>
      </c>
      <c r="U32" s="87"/>
      <c r="V32" s="28">
        <v>847487334</v>
      </c>
      <c r="W32" s="87"/>
      <c r="X32" s="45">
        <v>270807744</v>
      </c>
      <c r="Y32" s="9"/>
      <c r="Z32" s="28">
        <v>847487334</v>
      </c>
    </row>
    <row r="33" spans="1:26" ht="21.75" customHeight="1">
      <c r="A33" s="1" t="s">
        <v>30</v>
      </c>
      <c r="E33" s="1"/>
      <c r="G33" s="62">
        <v>49929636</v>
      </c>
      <c r="H33" s="9"/>
      <c r="I33" s="105">
        <v>52805602</v>
      </c>
      <c r="J33" s="9"/>
      <c r="K33" s="62">
        <v>4113855</v>
      </c>
      <c r="L33" s="9"/>
      <c r="M33" s="105">
        <v>5280823</v>
      </c>
      <c r="N33" s="1" t="s">
        <v>30</v>
      </c>
      <c r="O33" s="1"/>
      <c r="P33" s="1"/>
      <c r="Q33" s="1"/>
      <c r="R33" s="1"/>
      <c r="S33" s="138"/>
      <c r="T33" s="62">
        <v>1829012397</v>
      </c>
      <c r="U33" s="9"/>
      <c r="V33" s="105">
        <v>1815857921</v>
      </c>
      <c r="W33" s="9"/>
      <c r="X33" s="62">
        <v>150697949</v>
      </c>
      <c r="Y33" s="9"/>
      <c r="Z33" s="105">
        <v>181594829</v>
      </c>
    </row>
    <row r="34" spans="1:26" ht="6" customHeight="1">
      <c r="A34" s="145"/>
      <c r="G34" s="61"/>
      <c r="H34" s="67"/>
      <c r="I34" s="129"/>
      <c r="J34" s="67"/>
      <c r="K34" s="61"/>
      <c r="L34" s="52"/>
      <c r="M34" s="129"/>
      <c r="N34" s="145"/>
      <c r="O34" s="1"/>
      <c r="P34" s="1"/>
      <c r="Q34" s="1"/>
      <c r="R34" s="137"/>
      <c r="S34" s="138"/>
      <c r="T34" s="61"/>
      <c r="U34" s="52"/>
      <c r="V34" s="129"/>
      <c r="W34" s="52"/>
      <c r="X34" s="61"/>
      <c r="Y34" s="52"/>
      <c r="Z34" s="129"/>
    </row>
    <row r="35" spans="1:26" ht="21.75" customHeight="1">
      <c r="A35" s="2" t="s">
        <v>31</v>
      </c>
      <c r="G35" s="62">
        <f>SUM(G23:G33)</f>
        <v>840643626</v>
      </c>
      <c r="H35" s="67"/>
      <c r="I35" s="105">
        <f>SUM(I23:I33)</f>
        <v>837015889</v>
      </c>
      <c r="J35" s="67"/>
      <c r="K35" s="62">
        <f>SUM(K23:K33)</f>
        <v>828096456</v>
      </c>
      <c r="L35" s="52"/>
      <c r="M35" s="105">
        <f>SUM(M23:M33)</f>
        <v>691914700</v>
      </c>
      <c r="N35" s="2" t="s">
        <v>31</v>
      </c>
      <c r="O35" s="1"/>
      <c r="P35" s="1"/>
      <c r="Q35" s="1"/>
      <c r="R35" s="137"/>
      <c r="S35" s="138"/>
      <c r="T35" s="62">
        <f>SUM(T23:T33)</f>
        <v>30885888163</v>
      </c>
      <c r="U35" s="52"/>
      <c r="V35" s="105">
        <f>SUM(V23:V33)</f>
        <v>28964515738</v>
      </c>
      <c r="W35" s="52"/>
      <c r="X35" s="62">
        <f>SUM(X23:X33)</f>
        <v>30426262803</v>
      </c>
      <c r="Y35" s="52"/>
      <c r="Z35" s="105">
        <f>SUM(Z23:Z33)</f>
        <v>23974834117</v>
      </c>
    </row>
    <row r="36" spans="1:26" ht="6" customHeight="1">
      <c r="G36" s="65"/>
      <c r="H36" s="67"/>
      <c r="J36" s="67"/>
      <c r="K36" s="65"/>
      <c r="L36" s="52"/>
      <c r="N36" s="1"/>
      <c r="O36" s="1"/>
      <c r="P36" s="1"/>
      <c r="Q36" s="1"/>
      <c r="R36" s="137"/>
      <c r="S36" s="138"/>
      <c r="T36" s="65"/>
      <c r="U36" s="52"/>
      <c r="V36" s="52"/>
      <c r="W36" s="52"/>
      <c r="X36" s="65"/>
      <c r="Y36" s="52"/>
      <c r="Z36" s="52"/>
    </row>
    <row r="37" spans="1:26" ht="21.75" customHeight="1" thickBot="1">
      <c r="A37" s="2" t="s">
        <v>32</v>
      </c>
      <c r="G37" s="66">
        <f>SUM(G19,G35)</f>
        <v>2226935982</v>
      </c>
      <c r="H37" s="67"/>
      <c r="I37" s="130">
        <f>SUM(I19,I35)</f>
        <v>2192904996</v>
      </c>
      <c r="J37" s="67"/>
      <c r="K37" s="66">
        <f>SUM(K19,K35)</f>
        <v>2080468374</v>
      </c>
      <c r="L37" s="52"/>
      <c r="M37" s="130">
        <f>SUM(M19,M35)</f>
        <v>1904617491</v>
      </c>
      <c r="N37" s="2" t="s">
        <v>32</v>
      </c>
      <c r="O37" s="1"/>
      <c r="P37" s="1"/>
      <c r="Q37" s="1"/>
      <c r="R37" s="137"/>
      <c r="S37" s="138"/>
      <c r="T37" s="66">
        <f>SUM(T19,T35)</f>
        <v>81651329868</v>
      </c>
      <c r="U37" s="52"/>
      <c r="V37" s="130">
        <f>SUM(V19,V35)</f>
        <v>75567306827</v>
      </c>
      <c r="W37" s="52"/>
      <c r="X37" s="66">
        <f>SUM(X19,X35)</f>
        <v>76285957784</v>
      </c>
      <c r="Y37" s="52"/>
      <c r="Z37" s="130">
        <f>SUM(Z19,Z35)</f>
        <v>65653791448</v>
      </c>
    </row>
    <row r="38" spans="1:26" ht="21.75" customHeight="1" thickTop="1">
      <c r="A38" s="2"/>
      <c r="G38" s="28"/>
      <c r="H38" s="67"/>
      <c r="I38" s="28"/>
      <c r="J38" s="67"/>
      <c r="K38" s="28"/>
      <c r="L38" s="52"/>
      <c r="M38" s="28"/>
      <c r="N38" s="28"/>
      <c r="O38" s="52"/>
      <c r="P38" s="28"/>
      <c r="Q38" s="52"/>
      <c r="R38" s="28"/>
      <c r="S38" s="138"/>
      <c r="T38" s="1"/>
      <c r="U38" s="1"/>
      <c r="V38" s="1"/>
      <c r="W38" s="1"/>
      <c r="X38" s="1"/>
    </row>
    <row r="39" spans="1:26" ht="21.75" customHeight="1">
      <c r="A39" s="2"/>
      <c r="G39" s="28"/>
      <c r="H39" s="67"/>
      <c r="I39" s="28"/>
      <c r="J39" s="67"/>
      <c r="K39" s="28"/>
      <c r="L39" s="52"/>
      <c r="M39" s="28"/>
      <c r="N39" s="28"/>
      <c r="O39" s="52"/>
      <c r="P39" s="28"/>
      <c r="Q39" s="52"/>
      <c r="R39" s="28"/>
      <c r="S39" s="138"/>
      <c r="T39" s="1"/>
      <c r="U39" s="1"/>
      <c r="V39" s="1"/>
      <c r="W39" s="1"/>
      <c r="X39" s="1"/>
    </row>
    <row r="40" spans="1:26" ht="13.5" customHeight="1">
      <c r="A40" s="2"/>
      <c r="G40" s="28"/>
      <c r="H40" s="67"/>
      <c r="I40" s="28"/>
      <c r="J40" s="67"/>
      <c r="K40" s="28"/>
      <c r="L40" s="52"/>
      <c r="M40" s="28"/>
      <c r="N40" s="28"/>
      <c r="O40" s="52"/>
      <c r="P40" s="28"/>
      <c r="Q40" s="52"/>
      <c r="R40" s="28"/>
      <c r="S40" s="138"/>
      <c r="T40" s="1"/>
      <c r="U40" s="1"/>
      <c r="V40" s="1"/>
      <c r="W40" s="1"/>
      <c r="X40" s="1"/>
    </row>
    <row r="41" spans="1:26" ht="11.25" customHeight="1">
      <c r="A41" s="2"/>
      <c r="G41" s="28"/>
      <c r="H41" s="67"/>
      <c r="I41" s="28"/>
      <c r="J41" s="67"/>
      <c r="K41" s="28"/>
      <c r="L41" s="52"/>
      <c r="M41" s="28"/>
      <c r="N41" s="28"/>
      <c r="O41" s="52"/>
      <c r="P41" s="28"/>
      <c r="Q41" s="52"/>
      <c r="R41" s="28"/>
      <c r="S41" s="138"/>
      <c r="T41" s="1"/>
      <c r="U41" s="1"/>
      <c r="V41" s="1"/>
      <c r="W41" s="1"/>
      <c r="X41" s="1"/>
    </row>
    <row r="42" spans="1:26" ht="10.5" customHeight="1">
      <c r="A42" s="2"/>
      <c r="G42" s="28"/>
      <c r="H42" s="67"/>
      <c r="I42" s="28"/>
      <c r="J42" s="67"/>
      <c r="K42" s="28"/>
      <c r="L42" s="52"/>
      <c r="M42" s="28"/>
      <c r="N42" s="28"/>
      <c r="O42" s="52"/>
      <c r="P42" s="28"/>
      <c r="Q42" s="52"/>
      <c r="R42" s="28"/>
      <c r="S42" s="138"/>
      <c r="T42" s="1"/>
      <c r="U42" s="1"/>
      <c r="V42" s="1"/>
      <c r="W42" s="1"/>
      <c r="X42" s="1"/>
    </row>
    <row r="43" spans="1:26" ht="15" customHeight="1">
      <c r="A43" s="2"/>
      <c r="G43" s="28"/>
      <c r="H43" s="67"/>
      <c r="I43" s="28"/>
      <c r="J43" s="67"/>
      <c r="K43" s="28"/>
      <c r="L43" s="52"/>
      <c r="M43" s="28"/>
      <c r="N43" s="28"/>
      <c r="O43" s="52"/>
      <c r="P43" s="28"/>
      <c r="Q43" s="52"/>
      <c r="R43" s="28"/>
      <c r="S43" s="138"/>
      <c r="T43" s="1"/>
      <c r="U43" s="1"/>
      <c r="V43" s="1"/>
      <c r="W43" s="1"/>
      <c r="X43" s="1"/>
    </row>
    <row r="44" spans="1:26" ht="21.75" customHeight="1">
      <c r="A44" s="2"/>
      <c r="C44" s="1" t="s">
        <v>33</v>
      </c>
      <c r="G44" s="28"/>
      <c r="H44" s="67"/>
      <c r="I44" s="28"/>
      <c r="J44" s="67"/>
      <c r="K44" s="28"/>
      <c r="L44" s="52"/>
      <c r="M44" s="28"/>
      <c r="N44" s="28"/>
      <c r="O44" s="52"/>
      <c r="P44" s="28"/>
      <c r="Q44" s="52"/>
      <c r="R44" s="28"/>
      <c r="S44" s="138"/>
      <c r="T44" s="1"/>
      <c r="U44" s="1"/>
      <c r="V44" s="1"/>
      <c r="W44" s="1"/>
      <c r="X44" s="1"/>
    </row>
    <row r="45" spans="1:26" ht="21.75" customHeight="1">
      <c r="A45" s="1" t="s">
        <v>34</v>
      </c>
      <c r="E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38"/>
      <c r="T45" s="1"/>
      <c r="U45" s="1"/>
      <c r="V45" s="1"/>
      <c r="W45" s="1"/>
      <c r="X45" s="1"/>
    </row>
    <row r="46" spans="1:26" ht="16.5" customHeight="1">
      <c r="E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38"/>
      <c r="T46" s="1"/>
      <c r="U46" s="1"/>
      <c r="V46" s="1"/>
      <c r="W46" s="1"/>
      <c r="X46" s="1"/>
    </row>
    <row r="47" spans="1:26" ht="12" customHeight="1">
      <c r="N47" s="129"/>
      <c r="S47" s="138"/>
      <c r="T47" s="1"/>
      <c r="U47" s="1"/>
      <c r="V47" s="1"/>
      <c r="W47" s="1"/>
      <c r="X47" s="1"/>
    </row>
    <row r="48" spans="1:26" ht="22.4" customHeight="1">
      <c r="A48" s="36" t="s">
        <v>35</v>
      </c>
      <c r="B48" s="36"/>
      <c r="C48" s="36"/>
      <c r="D48" s="36"/>
      <c r="E48" s="36"/>
      <c r="F48" s="141"/>
      <c r="G48" s="36"/>
      <c r="H48" s="36"/>
      <c r="I48" s="36"/>
      <c r="J48" s="36"/>
      <c r="K48" s="36"/>
      <c r="L48" s="36"/>
      <c r="M48" s="36"/>
      <c r="N48" s="36" t="s">
        <v>35</v>
      </c>
      <c r="O48" s="36"/>
      <c r="P48" s="36"/>
      <c r="Q48" s="36"/>
      <c r="R48" s="36"/>
      <c r="S48" s="141"/>
      <c r="T48" s="36"/>
      <c r="U48" s="36"/>
      <c r="V48" s="36"/>
      <c r="W48" s="36"/>
      <c r="X48" s="36"/>
      <c r="Y48" s="36"/>
      <c r="Z48" s="36"/>
    </row>
    <row r="49" spans="1:26" ht="21.75" customHeight="1">
      <c r="A49" s="2" t="s">
        <v>0</v>
      </c>
      <c r="N49" s="2" t="s">
        <v>0</v>
      </c>
      <c r="S49" s="138"/>
      <c r="T49" s="1"/>
      <c r="U49" s="1"/>
      <c r="V49" s="1"/>
      <c r="W49" s="1"/>
      <c r="X49" s="1"/>
    </row>
    <row r="50" spans="1:26" ht="21.75" customHeight="1">
      <c r="A50" s="2" t="s">
        <v>1</v>
      </c>
      <c r="N50" s="2" t="s">
        <v>1</v>
      </c>
      <c r="S50" s="138"/>
      <c r="T50" s="1"/>
      <c r="U50" s="1"/>
      <c r="V50" s="1"/>
      <c r="W50" s="1"/>
      <c r="X50" s="1"/>
    </row>
    <row r="51" spans="1:26" ht="21.75" customHeight="1">
      <c r="A51" s="136" t="s">
        <v>2</v>
      </c>
      <c r="B51" s="36"/>
      <c r="C51" s="36"/>
      <c r="D51" s="36"/>
      <c r="E51" s="140"/>
      <c r="F51" s="141"/>
      <c r="G51" s="76"/>
      <c r="H51" s="142"/>
      <c r="I51" s="76"/>
      <c r="J51" s="142"/>
      <c r="K51" s="76"/>
      <c r="L51" s="143"/>
      <c r="M51" s="76"/>
      <c r="N51" s="136" t="s">
        <v>2</v>
      </c>
      <c r="O51" s="143"/>
      <c r="P51" s="77"/>
      <c r="Q51" s="142"/>
      <c r="R51" s="142"/>
      <c r="S51" s="141"/>
      <c r="T51" s="36"/>
      <c r="U51" s="36"/>
      <c r="V51" s="36"/>
      <c r="W51" s="36"/>
      <c r="X51" s="36"/>
      <c r="Y51" s="36"/>
      <c r="Z51" s="36"/>
    </row>
    <row r="52" spans="1:26" ht="21.75" customHeight="1">
      <c r="A52" s="145"/>
      <c r="G52" s="67"/>
      <c r="H52" s="129"/>
      <c r="I52" s="67"/>
      <c r="J52" s="129"/>
      <c r="K52" s="67"/>
      <c r="M52" s="67"/>
      <c r="N52" s="1"/>
      <c r="O52" s="1"/>
      <c r="P52" s="1"/>
      <c r="Q52" s="1"/>
      <c r="R52" s="1"/>
      <c r="S52" s="138"/>
      <c r="T52" s="129"/>
      <c r="U52" s="129"/>
      <c r="V52" s="129"/>
      <c r="W52" s="129"/>
      <c r="X52" s="129"/>
      <c r="Y52" s="129"/>
      <c r="Z52" s="129"/>
    </row>
    <row r="53" spans="1:26" s="137" customFormat="1" ht="21.75" customHeight="1">
      <c r="A53" s="94"/>
      <c r="F53" s="144"/>
      <c r="G53" s="167" t="s">
        <v>3</v>
      </c>
      <c r="H53" s="167"/>
      <c r="I53" s="167"/>
      <c r="J53" s="95"/>
      <c r="K53" s="168" t="s">
        <v>4</v>
      </c>
      <c r="L53" s="168"/>
      <c r="M53" s="168"/>
      <c r="N53" s="94"/>
      <c r="S53" s="144"/>
      <c r="T53" s="167" t="s">
        <v>3</v>
      </c>
      <c r="U53" s="167"/>
      <c r="V53" s="167"/>
      <c r="W53" s="95"/>
      <c r="X53" s="168" t="s">
        <v>4</v>
      </c>
      <c r="Y53" s="168"/>
      <c r="Z53" s="168"/>
    </row>
    <row r="54" spans="1:26" ht="21.75" customHeight="1">
      <c r="A54" s="145"/>
      <c r="G54" s="56" t="s">
        <v>5</v>
      </c>
      <c r="H54" s="87"/>
      <c r="I54" s="56" t="s">
        <v>6</v>
      </c>
      <c r="J54" s="87"/>
      <c r="K54" s="56" t="s">
        <v>5</v>
      </c>
      <c r="L54" s="87"/>
      <c r="M54" s="56" t="s">
        <v>6</v>
      </c>
      <c r="N54" s="145"/>
      <c r="O54" s="1"/>
      <c r="P54" s="1"/>
      <c r="Q54" s="1"/>
      <c r="R54" s="137"/>
      <c r="S54" s="138"/>
      <c r="T54" s="56" t="s">
        <v>5</v>
      </c>
      <c r="U54" s="87"/>
      <c r="V54" s="56" t="s">
        <v>6</v>
      </c>
      <c r="W54" s="87"/>
      <c r="X54" s="56" t="s">
        <v>5</v>
      </c>
      <c r="Y54" s="87"/>
      <c r="Z54" s="56" t="s">
        <v>6</v>
      </c>
    </row>
    <row r="55" spans="1:26" ht="21.75" customHeight="1">
      <c r="A55" s="145"/>
      <c r="G55" s="56" t="s">
        <v>7</v>
      </c>
      <c r="H55" s="87"/>
      <c r="I55" s="56" t="s">
        <v>8</v>
      </c>
      <c r="J55" s="87"/>
      <c r="K55" s="56" t="s">
        <v>7</v>
      </c>
      <c r="L55" s="87"/>
      <c r="M55" s="56" t="s">
        <v>8</v>
      </c>
      <c r="N55" s="145"/>
      <c r="O55" s="1"/>
      <c r="P55" s="1"/>
      <c r="Q55" s="1"/>
      <c r="R55" s="137"/>
      <c r="S55" s="138"/>
      <c r="T55" s="56" t="s">
        <v>7</v>
      </c>
      <c r="U55" s="87"/>
      <c r="V55" s="56" t="s">
        <v>8</v>
      </c>
      <c r="W55" s="87"/>
      <c r="X55" s="56" t="s">
        <v>7</v>
      </c>
      <c r="Y55" s="87"/>
      <c r="Z55" s="56" t="s">
        <v>8</v>
      </c>
    </row>
    <row r="56" spans="1:26" ht="21.75" customHeight="1">
      <c r="A56" s="145"/>
      <c r="E56" s="49" t="s">
        <v>9</v>
      </c>
      <c r="G56" s="57" t="s">
        <v>10</v>
      </c>
      <c r="H56" s="87"/>
      <c r="I56" s="57" t="s">
        <v>10</v>
      </c>
      <c r="J56" s="87"/>
      <c r="K56" s="57" t="s">
        <v>10</v>
      </c>
      <c r="L56" s="87"/>
      <c r="M56" s="57" t="s">
        <v>10</v>
      </c>
      <c r="N56" s="145"/>
      <c r="O56" s="1"/>
      <c r="P56" s="1"/>
      <c r="Q56" s="1"/>
      <c r="R56" s="49" t="s">
        <v>9</v>
      </c>
      <c r="S56" s="138"/>
      <c r="T56" s="57" t="s">
        <v>11</v>
      </c>
      <c r="U56" s="146"/>
      <c r="V56" s="57" t="s">
        <v>11</v>
      </c>
      <c r="W56" s="146"/>
      <c r="X56" s="57" t="s">
        <v>11</v>
      </c>
      <c r="Y56" s="146"/>
      <c r="Z56" s="57" t="s">
        <v>11</v>
      </c>
    </row>
    <row r="57" spans="1:26" ht="21.75" customHeight="1">
      <c r="F57" s="147"/>
      <c r="G57" s="60"/>
      <c r="H57" s="146"/>
      <c r="I57" s="55"/>
      <c r="J57" s="146"/>
      <c r="K57" s="60"/>
      <c r="L57" s="146"/>
      <c r="M57" s="55"/>
      <c r="N57" s="1"/>
      <c r="O57" s="1"/>
      <c r="P57" s="1"/>
      <c r="Q57" s="1"/>
      <c r="R57" s="1"/>
      <c r="S57" s="138"/>
      <c r="T57" s="60"/>
      <c r="U57" s="146"/>
      <c r="V57" s="55"/>
      <c r="W57" s="146"/>
      <c r="X57" s="60"/>
      <c r="Y57" s="146"/>
      <c r="Z57" s="55"/>
    </row>
    <row r="58" spans="1:26" ht="21.75" customHeight="1">
      <c r="A58" s="145" t="s">
        <v>36</v>
      </c>
      <c r="G58" s="61"/>
      <c r="H58" s="129"/>
      <c r="I58" s="129"/>
      <c r="J58" s="129"/>
      <c r="K58" s="61"/>
      <c r="M58" s="129"/>
      <c r="N58" s="145" t="s">
        <v>36</v>
      </c>
      <c r="O58" s="1"/>
      <c r="P58" s="1"/>
      <c r="Q58" s="1"/>
      <c r="R58" s="137"/>
      <c r="S58" s="138"/>
      <c r="T58" s="61"/>
      <c r="U58" s="139"/>
      <c r="V58" s="129"/>
      <c r="W58" s="139"/>
      <c r="X58" s="61"/>
      <c r="Y58" s="129"/>
      <c r="Z58" s="129"/>
    </row>
    <row r="59" spans="1:26" ht="6" customHeight="1">
      <c r="A59" s="145"/>
      <c r="G59" s="61"/>
      <c r="H59" s="129"/>
      <c r="I59" s="129"/>
      <c r="J59" s="129"/>
      <c r="K59" s="61"/>
      <c r="M59" s="129"/>
      <c r="N59" s="145"/>
      <c r="O59" s="1"/>
      <c r="P59" s="1"/>
      <c r="Q59" s="1"/>
      <c r="R59" s="137"/>
      <c r="S59" s="138"/>
      <c r="T59" s="61"/>
      <c r="U59" s="139"/>
      <c r="V59" s="129"/>
      <c r="W59" s="139"/>
      <c r="X59" s="61"/>
      <c r="Y59" s="129"/>
      <c r="Z59" s="129"/>
    </row>
    <row r="60" spans="1:26" ht="21.75" customHeight="1">
      <c r="A60" s="2" t="s">
        <v>37</v>
      </c>
      <c r="G60" s="65"/>
      <c r="H60" s="129"/>
      <c r="J60" s="129"/>
      <c r="K60" s="65"/>
      <c r="N60" s="2" t="s">
        <v>37</v>
      </c>
      <c r="O60" s="1"/>
      <c r="P60" s="1"/>
      <c r="Q60" s="1"/>
      <c r="R60" s="137"/>
      <c r="S60" s="138"/>
      <c r="T60" s="65"/>
      <c r="U60" s="9"/>
      <c r="V60" s="52"/>
      <c r="W60" s="9"/>
      <c r="X60" s="65"/>
      <c r="Y60" s="129"/>
      <c r="Z60" s="52"/>
    </row>
    <row r="61" spans="1:26" ht="6" customHeight="1">
      <c r="A61" s="145"/>
      <c r="G61" s="61"/>
      <c r="H61" s="129"/>
      <c r="I61" s="129"/>
      <c r="J61" s="129"/>
      <c r="K61" s="61"/>
      <c r="M61" s="129"/>
      <c r="N61" s="145"/>
      <c r="O61" s="1"/>
      <c r="P61" s="1"/>
      <c r="Q61" s="1"/>
      <c r="R61" s="137"/>
      <c r="S61" s="138"/>
      <c r="T61" s="61"/>
      <c r="U61" s="9"/>
      <c r="V61" s="129"/>
      <c r="W61" s="9"/>
      <c r="X61" s="61"/>
      <c r="Y61" s="129"/>
      <c r="Z61" s="129"/>
    </row>
    <row r="62" spans="1:26" ht="21.75" customHeight="1">
      <c r="A62" s="1" t="s">
        <v>38</v>
      </c>
      <c r="E62" s="12">
        <v>9.1</v>
      </c>
      <c r="G62" s="45">
        <v>120491147</v>
      </c>
      <c r="H62" s="9"/>
      <c r="I62" s="28">
        <v>363013262</v>
      </c>
      <c r="J62" s="9"/>
      <c r="K62" s="45">
        <v>120491147</v>
      </c>
      <c r="L62" s="28"/>
      <c r="M62" s="28">
        <v>363013262</v>
      </c>
      <c r="N62" s="1" t="s">
        <v>38</v>
      </c>
      <c r="O62" s="1"/>
      <c r="P62" s="1"/>
      <c r="Q62" s="1"/>
      <c r="R62" s="12">
        <v>9.1</v>
      </c>
      <c r="S62" s="138"/>
      <c r="T62" s="45">
        <v>4413807600</v>
      </c>
      <c r="U62" s="9"/>
      <c r="V62" s="28">
        <v>12483154841</v>
      </c>
      <c r="W62" s="9"/>
      <c r="X62" s="45">
        <v>4413807600</v>
      </c>
      <c r="Y62" s="9"/>
      <c r="Z62" s="28">
        <v>12483154841</v>
      </c>
    </row>
    <row r="63" spans="1:26" ht="21.75" customHeight="1">
      <c r="A63" s="1" t="s">
        <v>39</v>
      </c>
      <c r="E63" s="12"/>
      <c r="G63" s="45">
        <v>578543909</v>
      </c>
      <c r="H63" s="9"/>
      <c r="I63" s="28">
        <v>455622813</v>
      </c>
      <c r="J63" s="9"/>
      <c r="K63" s="45">
        <v>537214135</v>
      </c>
      <c r="L63" s="28"/>
      <c r="M63" s="28">
        <v>411636940</v>
      </c>
      <c r="N63" s="1" t="s">
        <v>39</v>
      </c>
      <c r="O63" s="1"/>
      <c r="P63" s="1"/>
      <c r="Q63" s="1"/>
      <c r="R63" s="12"/>
      <c r="S63" s="138"/>
      <c r="T63" s="45">
        <v>21193104762</v>
      </c>
      <c r="U63" s="9"/>
      <c r="V63" s="28">
        <v>15667775063</v>
      </c>
      <c r="W63" s="9"/>
      <c r="X63" s="45">
        <v>19679120762</v>
      </c>
      <c r="Y63" s="9"/>
      <c r="Z63" s="28">
        <v>14155206439</v>
      </c>
    </row>
    <row r="64" spans="1:26" ht="21.75" customHeight="1">
      <c r="A64" s="1" t="s">
        <v>40</v>
      </c>
      <c r="E64" s="12"/>
      <c r="G64" s="45"/>
      <c r="H64" s="9"/>
      <c r="I64" s="28"/>
      <c r="J64" s="9"/>
      <c r="K64" s="45"/>
      <c r="L64" s="28"/>
      <c r="M64" s="28"/>
      <c r="N64" s="1" t="s">
        <v>40</v>
      </c>
      <c r="O64" s="1"/>
      <c r="P64" s="1"/>
      <c r="Q64" s="1"/>
      <c r="R64" s="12"/>
      <c r="S64" s="138"/>
      <c r="T64" s="45"/>
      <c r="U64" s="9"/>
      <c r="V64" s="28"/>
      <c r="W64" s="9"/>
      <c r="X64" s="45"/>
      <c r="Y64" s="9"/>
      <c r="Z64" s="28"/>
    </row>
    <row r="65" spans="1:29" ht="21.75" customHeight="1">
      <c r="B65" s="1" t="s">
        <v>41</v>
      </c>
      <c r="E65" s="12">
        <v>9.1999999999999993</v>
      </c>
      <c r="G65" s="45">
        <v>7708602</v>
      </c>
      <c r="H65" s="9"/>
      <c r="I65" s="28">
        <v>7544100</v>
      </c>
      <c r="J65" s="9"/>
      <c r="K65" s="45">
        <v>1081307</v>
      </c>
      <c r="L65" s="28"/>
      <c r="M65" s="28">
        <v>965621</v>
      </c>
      <c r="N65" s="1"/>
      <c r="O65" s="1" t="s">
        <v>41</v>
      </c>
      <c r="P65" s="1"/>
      <c r="Q65" s="1"/>
      <c r="R65" s="12">
        <v>9.1999999999999993</v>
      </c>
      <c r="S65" s="138"/>
      <c r="T65" s="45">
        <v>282255640</v>
      </c>
      <c r="U65" s="9"/>
      <c r="V65" s="28">
        <v>259423496</v>
      </c>
      <c r="W65" s="9"/>
      <c r="X65" s="45">
        <v>39485897</v>
      </c>
      <c r="Y65" s="9"/>
      <c r="Z65" s="28">
        <v>33205396</v>
      </c>
    </row>
    <row r="66" spans="1:29" ht="21.75" customHeight="1">
      <c r="A66" s="1" t="s">
        <v>42</v>
      </c>
      <c r="E66" s="12"/>
      <c r="G66" s="45">
        <v>14828431</v>
      </c>
      <c r="H66" s="9"/>
      <c r="I66" s="28">
        <v>33496528</v>
      </c>
      <c r="J66" s="9"/>
      <c r="K66" s="45">
        <v>14828431</v>
      </c>
      <c r="L66" s="28"/>
      <c r="M66" s="28">
        <v>33496528</v>
      </c>
      <c r="N66" s="1" t="s">
        <v>42</v>
      </c>
      <c r="O66" s="1"/>
      <c r="P66" s="1"/>
      <c r="Q66" s="1"/>
      <c r="R66" s="12"/>
      <c r="S66" s="138"/>
      <c r="T66" s="45">
        <v>543192126</v>
      </c>
      <c r="U66" s="9"/>
      <c r="V66" s="28">
        <v>1151865218</v>
      </c>
      <c r="W66" s="9"/>
      <c r="X66" s="45">
        <v>543192126</v>
      </c>
      <c r="Y66" s="9"/>
      <c r="Z66" s="28">
        <v>1151865218</v>
      </c>
    </row>
    <row r="67" spans="1:29" ht="21.75" customHeight="1">
      <c r="A67" s="1" t="s">
        <v>43</v>
      </c>
      <c r="E67" s="12"/>
      <c r="G67" s="45">
        <v>11600013</v>
      </c>
      <c r="H67" s="9"/>
      <c r="I67" s="28">
        <v>4687987</v>
      </c>
      <c r="J67" s="9"/>
      <c r="K67" s="45">
        <v>10200587</v>
      </c>
      <c r="L67" s="28"/>
      <c r="M67" s="28">
        <v>0</v>
      </c>
      <c r="N67" s="1" t="s">
        <v>43</v>
      </c>
      <c r="O67" s="1"/>
      <c r="P67" s="1"/>
      <c r="Q67" s="1"/>
      <c r="R67" s="12"/>
      <c r="S67" s="138"/>
      <c r="T67" s="45">
        <v>421111001</v>
      </c>
      <c r="U67" s="9"/>
      <c r="V67" s="28">
        <v>161208616</v>
      </c>
      <c r="W67" s="9"/>
      <c r="X67" s="45">
        <v>369847493</v>
      </c>
      <c r="Y67" s="9"/>
      <c r="Z67" s="28">
        <v>0</v>
      </c>
    </row>
    <row r="68" spans="1:29" ht="21.75" customHeight="1">
      <c r="A68" s="1" t="s">
        <v>44</v>
      </c>
      <c r="E68" s="12"/>
      <c r="G68" s="45">
        <v>3672320</v>
      </c>
      <c r="H68" s="9"/>
      <c r="I68" s="28">
        <v>3648265</v>
      </c>
      <c r="J68" s="9"/>
      <c r="K68" s="45">
        <v>3672320</v>
      </c>
      <c r="L68" s="28"/>
      <c r="M68" s="28">
        <v>3648265</v>
      </c>
      <c r="N68" s="1" t="s">
        <v>44</v>
      </c>
      <c r="O68" s="1"/>
      <c r="P68" s="1"/>
      <c r="Q68" s="1"/>
      <c r="R68" s="12"/>
      <c r="S68" s="138"/>
      <c r="T68" s="45">
        <v>134523697</v>
      </c>
      <c r="U68" s="9"/>
      <c r="V68" s="28">
        <v>125455081</v>
      </c>
      <c r="W68" s="9"/>
      <c r="X68" s="45">
        <v>134523697</v>
      </c>
      <c r="Y68" s="9"/>
      <c r="Z68" s="28">
        <v>125455081</v>
      </c>
    </row>
    <row r="69" spans="1:29" ht="21.75" customHeight="1">
      <c r="A69" s="1" t="s">
        <v>45</v>
      </c>
      <c r="E69" s="12"/>
      <c r="G69" s="62">
        <v>8717443</v>
      </c>
      <c r="H69" s="9"/>
      <c r="I69" s="105">
        <v>7870814</v>
      </c>
      <c r="J69" s="9"/>
      <c r="K69" s="62">
        <v>1509892</v>
      </c>
      <c r="L69" s="9"/>
      <c r="M69" s="105">
        <v>634288</v>
      </c>
      <c r="N69" s="1" t="s">
        <v>45</v>
      </c>
      <c r="O69" s="1"/>
      <c r="P69" s="1"/>
      <c r="Q69" s="1"/>
      <c r="R69" s="12"/>
      <c r="S69" s="138"/>
      <c r="T69" s="62">
        <v>319459977</v>
      </c>
      <c r="U69" s="87"/>
      <c r="V69" s="105">
        <v>270658429</v>
      </c>
      <c r="W69" s="87"/>
      <c r="X69" s="62">
        <v>55434380</v>
      </c>
      <c r="Y69" s="9"/>
      <c r="Z69" s="105">
        <v>21811656</v>
      </c>
    </row>
    <row r="70" spans="1:29" ht="6" customHeight="1">
      <c r="A70" s="145"/>
      <c r="E70" s="12"/>
      <c r="G70" s="61"/>
      <c r="H70" s="129"/>
      <c r="I70" s="129"/>
      <c r="J70" s="129"/>
      <c r="K70" s="61"/>
      <c r="M70" s="129"/>
      <c r="N70" s="145"/>
      <c r="O70" s="1"/>
      <c r="P70" s="1"/>
      <c r="Q70" s="1"/>
      <c r="R70" s="12"/>
      <c r="S70" s="138"/>
      <c r="T70" s="61"/>
      <c r="U70" s="9"/>
      <c r="V70" s="129"/>
      <c r="W70" s="9"/>
      <c r="X70" s="61"/>
      <c r="Y70" s="129"/>
      <c r="Z70" s="129"/>
    </row>
    <row r="71" spans="1:29" ht="21.75" customHeight="1">
      <c r="A71" s="2" t="s">
        <v>46</v>
      </c>
      <c r="E71" s="12"/>
      <c r="G71" s="47">
        <f>SUM(G62:G69)</f>
        <v>745561865</v>
      </c>
      <c r="H71" s="129"/>
      <c r="I71" s="116">
        <f>SUM(I62:I69)</f>
        <v>875883769</v>
      </c>
      <c r="J71" s="129"/>
      <c r="K71" s="47">
        <f>SUM(K62:K69)</f>
        <v>688997819</v>
      </c>
      <c r="M71" s="116">
        <f>SUM(M62:M69)</f>
        <v>813394904</v>
      </c>
      <c r="N71" s="2" t="s">
        <v>46</v>
      </c>
      <c r="O71" s="1"/>
      <c r="P71" s="1"/>
      <c r="Q71" s="1"/>
      <c r="R71" s="12"/>
      <c r="S71" s="138"/>
      <c r="T71" s="47">
        <f>SUM(T62:T69)</f>
        <v>27307454803</v>
      </c>
      <c r="U71" s="9"/>
      <c r="V71" s="116">
        <f>SUM(V62:V69)</f>
        <v>30119540744</v>
      </c>
      <c r="W71" s="9"/>
      <c r="X71" s="47">
        <f>SUM(X62:X69)</f>
        <v>25235411955</v>
      </c>
      <c r="Y71" s="129"/>
      <c r="Z71" s="116">
        <f>SUM(Z62:Z69)</f>
        <v>27970698631</v>
      </c>
    </row>
    <row r="72" spans="1:29" ht="21.75" customHeight="1">
      <c r="A72" s="2"/>
      <c r="E72" s="12"/>
      <c r="G72" s="61"/>
      <c r="H72" s="129"/>
      <c r="I72" s="129"/>
      <c r="J72" s="129"/>
      <c r="K72" s="61"/>
      <c r="M72" s="129"/>
      <c r="N72" s="2"/>
      <c r="O72" s="1"/>
      <c r="P72" s="1"/>
      <c r="Q72" s="1"/>
      <c r="R72" s="12"/>
      <c r="S72" s="138"/>
      <c r="T72" s="61"/>
      <c r="U72" s="9"/>
      <c r="V72" s="129"/>
      <c r="W72" s="9"/>
      <c r="X72" s="61"/>
      <c r="Y72" s="129"/>
      <c r="Z72" s="129"/>
    </row>
    <row r="73" spans="1:29" ht="21.75" customHeight="1">
      <c r="A73" s="2" t="s">
        <v>47</v>
      </c>
      <c r="E73" s="12"/>
      <c r="G73" s="61"/>
      <c r="H73" s="129"/>
      <c r="I73" s="129"/>
      <c r="J73" s="129"/>
      <c r="K73" s="61"/>
      <c r="M73" s="129"/>
      <c r="N73" s="2" t="s">
        <v>47</v>
      </c>
      <c r="O73" s="1"/>
      <c r="P73" s="1"/>
      <c r="Q73" s="1"/>
      <c r="R73" s="12"/>
      <c r="S73" s="138"/>
      <c r="T73" s="61"/>
      <c r="U73" s="9"/>
      <c r="V73" s="129"/>
      <c r="W73" s="9"/>
      <c r="X73" s="61"/>
      <c r="Y73" s="129"/>
      <c r="Z73" s="129"/>
    </row>
    <row r="74" spans="1:29" ht="6" customHeight="1">
      <c r="A74" s="145"/>
      <c r="E74" s="12"/>
      <c r="G74" s="61"/>
      <c r="H74" s="129"/>
      <c r="I74" s="129"/>
      <c r="J74" s="129"/>
      <c r="K74" s="61"/>
      <c r="M74" s="129"/>
      <c r="N74" s="145"/>
      <c r="O74" s="1"/>
      <c r="P74" s="1"/>
      <c r="Q74" s="1"/>
      <c r="R74" s="12"/>
      <c r="S74" s="138"/>
      <c r="T74" s="61"/>
      <c r="U74" s="9"/>
      <c r="V74" s="129"/>
      <c r="W74" s="9"/>
      <c r="X74" s="61"/>
      <c r="Y74" s="129"/>
      <c r="Z74" s="129"/>
    </row>
    <row r="75" spans="1:29" ht="18.5">
      <c r="A75" s="1" t="s">
        <v>48</v>
      </c>
      <c r="E75" s="12">
        <v>9.1</v>
      </c>
      <c r="G75" s="61">
        <v>191090801</v>
      </c>
      <c r="H75" s="129"/>
      <c r="I75" s="129">
        <v>0</v>
      </c>
      <c r="J75" s="129"/>
      <c r="K75" s="61">
        <v>191090801</v>
      </c>
      <c r="M75" s="129">
        <v>0</v>
      </c>
      <c r="N75" s="1" t="s">
        <v>48</v>
      </c>
      <c r="O75" s="1"/>
      <c r="P75" s="1"/>
      <c r="Q75" s="1"/>
      <c r="R75" s="12">
        <v>9.1</v>
      </c>
      <c r="S75" s="138"/>
      <c r="T75" s="61">
        <v>7000000000</v>
      </c>
      <c r="U75" s="9"/>
      <c r="V75" s="129">
        <v>0</v>
      </c>
      <c r="W75" s="9"/>
      <c r="X75" s="61">
        <v>7000000000</v>
      </c>
      <c r="Y75" s="129"/>
      <c r="Z75" s="129">
        <v>0</v>
      </c>
    </row>
    <row r="76" spans="1:29" ht="18.5">
      <c r="A76" s="148" t="s">
        <v>49</v>
      </c>
      <c r="E76" s="12">
        <v>9.1999999999999993</v>
      </c>
      <c r="G76" s="61">
        <v>38933534</v>
      </c>
      <c r="H76" s="129"/>
      <c r="I76" s="129">
        <v>42478748</v>
      </c>
      <c r="J76" s="129"/>
      <c r="K76" s="61">
        <v>14447785</v>
      </c>
      <c r="M76" s="129">
        <v>15390675</v>
      </c>
      <c r="N76" s="148" t="s">
        <v>49</v>
      </c>
      <c r="O76" s="1"/>
      <c r="P76" s="1"/>
      <c r="Q76" s="1"/>
      <c r="R76" s="12">
        <v>9.1999999999999993</v>
      </c>
      <c r="S76" s="138"/>
      <c r="T76" s="61">
        <v>1426205446</v>
      </c>
      <c r="U76" s="9"/>
      <c r="V76" s="129">
        <v>1460742177</v>
      </c>
      <c r="W76" s="9"/>
      <c r="X76" s="61">
        <v>529248365</v>
      </c>
      <c r="Y76" s="129"/>
      <c r="Z76" s="129">
        <v>529248365</v>
      </c>
    </row>
    <row r="77" spans="1:29" ht="18.5">
      <c r="A77" s="148" t="s">
        <v>50</v>
      </c>
      <c r="E77" s="12"/>
      <c r="G77" s="61">
        <v>2513341</v>
      </c>
      <c r="H77" s="129"/>
      <c r="I77" s="129">
        <v>3375348</v>
      </c>
      <c r="J77" s="129"/>
      <c r="K77" s="61">
        <v>0</v>
      </c>
      <c r="M77" s="129">
        <v>0</v>
      </c>
      <c r="N77" s="148" t="s">
        <v>50</v>
      </c>
      <c r="O77" s="1"/>
      <c r="P77" s="1"/>
      <c r="Q77" s="1"/>
      <c r="R77" s="12"/>
      <c r="S77" s="138"/>
      <c r="T77" s="61">
        <v>92068202</v>
      </c>
      <c r="U77" s="9"/>
      <c r="V77" s="129">
        <v>116070101</v>
      </c>
      <c r="W77" s="9"/>
      <c r="X77" s="61">
        <v>0</v>
      </c>
      <c r="Y77" s="129"/>
      <c r="Z77" s="129">
        <v>0</v>
      </c>
      <c r="AB77" s="138"/>
    </row>
    <row r="78" spans="1:29" ht="18.5">
      <c r="A78" s="148" t="s">
        <v>51</v>
      </c>
      <c r="E78" s="12"/>
      <c r="G78" s="152">
        <v>30269670</v>
      </c>
      <c r="H78" s="129"/>
      <c r="I78" s="143">
        <v>31999550</v>
      </c>
      <c r="J78" s="129"/>
      <c r="K78" s="152">
        <v>19121225</v>
      </c>
      <c r="M78" s="143">
        <v>20289828</v>
      </c>
      <c r="N78" s="148" t="s">
        <v>51</v>
      </c>
      <c r="O78" s="1"/>
      <c r="P78" s="1"/>
      <c r="Q78" s="1"/>
      <c r="R78" s="12"/>
      <c r="S78" s="138"/>
      <c r="T78" s="152">
        <v>1108832507</v>
      </c>
      <c r="U78" s="9"/>
      <c r="V78" s="143">
        <v>1100387709</v>
      </c>
      <c r="W78" s="9"/>
      <c r="X78" s="152">
        <v>700444906</v>
      </c>
      <c r="Y78" s="129"/>
      <c r="Z78" s="143">
        <v>697718475</v>
      </c>
      <c r="AB78" s="138"/>
      <c r="AC78" s="138"/>
    </row>
    <row r="79" spans="1:29" ht="6" customHeight="1">
      <c r="A79" s="145"/>
      <c r="E79" s="12"/>
      <c r="G79" s="61"/>
      <c r="H79" s="129"/>
      <c r="I79" s="129"/>
      <c r="J79" s="129"/>
      <c r="K79" s="61"/>
      <c r="M79" s="129"/>
      <c r="N79" s="145"/>
      <c r="O79" s="1"/>
      <c r="P79" s="1"/>
      <c r="Q79" s="1"/>
      <c r="R79" s="12"/>
      <c r="S79" s="138"/>
      <c r="T79" s="61"/>
      <c r="U79" s="9"/>
      <c r="V79" s="129"/>
      <c r="W79" s="9"/>
      <c r="X79" s="61"/>
      <c r="Y79" s="129"/>
      <c r="Z79" s="129"/>
    </row>
    <row r="80" spans="1:29" ht="21.75" customHeight="1">
      <c r="A80" s="2" t="s">
        <v>52</v>
      </c>
      <c r="E80" s="12"/>
      <c r="G80" s="47">
        <f>SUM(G75:G78)</f>
        <v>262807346</v>
      </c>
      <c r="H80" s="129"/>
      <c r="I80" s="116">
        <f>SUM(I75:I78)</f>
        <v>77853646</v>
      </c>
      <c r="J80" s="129"/>
      <c r="K80" s="47">
        <f>SUM(K75:K78)</f>
        <v>224659811</v>
      </c>
      <c r="M80" s="116">
        <f>SUM(M75:M78)</f>
        <v>35680503</v>
      </c>
      <c r="N80" s="2" t="s">
        <v>52</v>
      </c>
      <c r="O80" s="1"/>
      <c r="P80" s="1"/>
      <c r="Q80" s="1"/>
      <c r="R80" s="12"/>
      <c r="S80" s="138"/>
      <c r="T80" s="47">
        <f>SUM(T75:T78)</f>
        <v>9627106155</v>
      </c>
      <c r="U80" s="9"/>
      <c r="V80" s="116">
        <f>SUM(V75:V78)</f>
        <v>2677199987</v>
      </c>
      <c r="W80" s="9"/>
      <c r="X80" s="47">
        <f>SUM(X75:X78)</f>
        <v>8229693271</v>
      </c>
      <c r="Y80" s="129"/>
      <c r="Z80" s="116">
        <f>SUM(Z75:Z78)</f>
        <v>1226966840</v>
      </c>
    </row>
    <row r="81" spans="1:26" ht="6" customHeight="1">
      <c r="A81" s="2"/>
      <c r="E81" s="12"/>
      <c r="G81" s="43"/>
      <c r="H81" s="129"/>
      <c r="I81" s="9"/>
      <c r="J81" s="129"/>
      <c r="K81" s="43"/>
      <c r="M81" s="9"/>
      <c r="N81" s="2"/>
      <c r="O81" s="1"/>
      <c r="P81" s="1"/>
      <c r="Q81" s="1"/>
      <c r="R81" s="12"/>
      <c r="S81" s="138"/>
      <c r="T81" s="43"/>
      <c r="U81" s="9"/>
      <c r="V81" s="9"/>
      <c r="W81" s="9"/>
      <c r="X81" s="43"/>
      <c r="Y81" s="129"/>
      <c r="Z81" s="9"/>
    </row>
    <row r="82" spans="1:26" ht="21.75" customHeight="1">
      <c r="A82" s="2" t="s">
        <v>53</v>
      </c>
      <c r="E82" s="12"/>
      <c r="G82" s="47">
        <f>SUM(G71,G80)</f>
        <v>1008369211</v>
      </c>
      <c r="H82" s="129"/>
      <c r="I82" s="116">
        <f>SUM(I71,I80)</f>
        <v>953737415</v>
      </c>
      <c r="J82" s="129"/>
      <c r="K82" s="47">
        <f>SUM(K71,K80)</f>
        <v>913657630</v>
      </c>
      <c r="M82" s="116">
        <f>SUM(M71,M80)</f>
        <v>849075407</v>
      </c>
      <c r="N82" s="2" t="s">
        <v>53</v>
      </c>
      <c r="O82" s="1"/>
      <c r="P82" s="1"/>
      <c r="Q82" s="1"/>
      <c r="R82" s="12"/>
      <c r="S82" s="138"/>
      <c r="T82" s="47">
        <f>SUM(T71,T80)</f>
        <v>36934560958</v>
      </c>
      <c r="U82" s="9"/>
      <c r="V82" s="116">
        <f>SUM(V71,V80)</f>
        <v>32796740731</v>
      </c>
      <c r="W82" s="9"/>
      <c r="X82" s="47">
        <f>SUM(X71,X80)</f>
        <v>33465105226</v>
      </c>
      <c r="Y82" s="129"/>
      <c r="Z82" s="116">
        <f>SUM(Z71,Z80)</f>
        <v>29197665471</v>
      </c>
    </row>
    <row r="83" spans="1:26" ht="21.75" customHeight="1">
      <c r="A83" s="2"/>
      <c r="G83" s="68"/>
      <c r="H83" s="9"/>
      <c r="I83" s="68"/>
      <c r="J83" s="9"/>
      <c r="K83" s="68"/>
      <c r="L83" s="9"/>
      <c r="M83" s="68"/>
      <c r="N83" s="1"/>
      <c r="O83" s="1"/>
      <c r="P83" s="1"/>
      <c r="Q83" s="1"/>
      <c r="R83" s="1"/>
      <c r="S83" s="138"/>
      <c r="T83" s="68"/>
      <c r="U83" s="129"/>
      <c r="V83" s="68"/>
      <c r="W83" s="129"/>
      <c r="X83" s="68"/>
      <c r="Y83" s="9"/>
      <c r="Z83" s="68"/>
    </row>
    <row r="84" spans="1:26" ht="25.5" customHeight="1">
      <c r="A84" s="2"/>
      <c r="G84" s="68"/>
      <c r="H84" s="9"/>
      <c r="I84" s="68"/>
      <c r="J84" s="9"/>
      <c r="K84" s="68"/>
      <c r="L84" s="9"/>
      <c r="M84" s="68"/>
      <c r="N84" s="1"/>
      <c r="O84" s="1"/>
      <c r="P84" s="1"/>
      <c r="Q84" s="1"/>
      <c r="R84" s="1"/>
      <c r="S84" s="138"/>
      <c r="T84" s="68"/>
      <c r="U84" s="129"/>
      <c r="V84" s="68"/>
      <c r="W84" s="129"/>
      <c r="X84" s="68"/>
      <c r="Y84" s="9"/>
      <c r="Z84" s="68"/>
    </row>
    <row r="85" spans="1:26" ht="25.5" customHeight="1">
      <c r="A85" s="2"/>
      <c r="G85" s="68"/>
      <c r="H85" s="9"/>
      <c r="I85" s="68"/>
      <c r="J85" s="9"/>
      <c r="K85" s="68"/>
      <c r="L85" s="9"/>
      <c r="M85" s="68"/>
      <c r="N85" s="1"/>
      <c r="O85" s="1"/>
      <c r="P85" s="1"/>
      <c r="Q85" s="1"/>
      <c r="R85" s="1"/>
      <c r="S85" s="138"/>
      <c r="T85" s="68"/>
      <c r="U85" s="129"/>
      <c r="V85" s="68"/>
      <c r="W85" s="129"/>
      <c r="X85" s="68"/>
      <c r="Y85" s="9"/>
      <c r="Z85" s="68"/>
    </row>
    <row r="86" spans="1:26" ht="25.5" customHeight="1">
      <c r="A86" s="2"/>
      <c r="G86" s="68"/>
      <c r="H86" s="9"/>
      <c r="I86" s="68"/>
      <c r="J86" s="9"/>
      <c r="K86" s="68"/>
      <c r="L86" s="9"/>
      <c r="M86" s="68"/>
      <c r="N86" s="1"/>
      <c r="O86" s="1"/>
      <c r="P86" s="1"/>
      <c r="Q86" s="1"/>
      <c r="R86" s="1"/>
      <c r="S86" s="138"/>
      <c r="T86" s="68"/>
      <c r="U86" s="129"/>
      <c r="V86" s="68"/>
      <c r="W86" s="129"/>
      <c r="X86" s="68"/>
      <c r="Y86" s="9"/>
      <c r="Z86" s="68"/>
    </row>
    <row r="87" spans="1:26" ht="25.5" customHeight="1">
      <c r="A87" s="2"/>
      <c r="G87" s="68"/>
      <c r="H87" s="9"/>
      <c r="I87" s="68"/>
      <c r="J87" s="9"/>
      <c r="K87" s="68"/>
      <c r="L87" s="9"/>
      <c r="M87" s="68"/>
      <c r="N87" s="1"/>
      <c r="O87" s="1"/>
      <c r="P87" s="1"/>
      <c r="Q87" s="1"/>
      <c r="R87" s="1"/>
      <c r="S87" s="138"/>
      <c r="T87" s="68"/>
      <c r="U87" s="129"/>
      <c r="V87" s="68"/>
      <c r="W87" s="129"/>
      <c r="X87" s="68"/>
      <c r="Y87" s="9"/>
      <c r="Z87" s="68"/>
    </row>
    <row r="88" spans="1:26" ht="25.5" customHeight="1">
      <c r="A88" s="2"/>
      <c r="G88" s="68"/>
      <c r="H88" s="9"/>
      <c r="I88" s="68"/>
      <c r="J88" s="9"/>
      <c r="K88" s="68"/>
      <c r="L88" s="9"/>
      <c r="M88" s="68"/>
      <c r="N88" s="1"/>
      <c r="O88" s="1"/>
      <c r="P88" s="1"/>
      <c r="Q88" s="1"/>
      <c r="R88" s="1"/>
      <c r="S88" s="138"/>
      <c r="T88" s="68"/>
      <c r="U88" s="129"/>
      <c r="V88" s="68"/>
      <c r="W88" s="129"/>
      <c r="X88" s="68"/>
      <c r="Y88" s="9"/>
      <c r="Z88" s="68"/>
    </row>
    <row r="89" spans="1:26" ht="21.75" customHeight="1">
      <c r="A89" s="2"/>
      <c r="G89" s="68"/>
      <c r="H89" s="9"/>
      <c r="I89" s="68"/>
      <c r="J89" s="9"/>
      <c r="K89" s="68"/>
      <c r="L89" s="9"/>
      <c r="M89" s="68"/>
      <c r="N89" s="1"/>
      <c r="O89" s="1"/>
      <c r="P89" s="1"/>
      <c r="Q89" s="1"/>
      <c r="R89" s="1"/>
      <c r="S89" s="138"/>
      <c r="T89" s="68"/>
      <c r="U89" s="129"/>
      <c r="V89" s="68"/>
      <c r="W89" s="129"/>
      <c r="X89" s="68"/>
      <c r="Y89" s="9"/>
      <c r="Z89" s="68"/>
    </row>
    <row r="90" spans="1:26" ht="27" customHeight="1">
      <c r="A90" s="2"/>
      <c r="G90" s="68"/>
      <c r="H90" s="9"/>
      <c r="I90" s="68"/>
      <c r="J90" s="9"/>
      <c r="K90" s="68"/>
      <c r="L90" s="9"/>
      <c r="M90" s="68"/>
      <c r="N90" s="1"/>
      <c r="O90" s="1"/>
      <c r="P90" s="1"/>
      <c r="Q90" s="1"/>
      <c r="R90" s="1"/>
      <c r="S90" s="138"/>
      <c r="T90" s="68"/>
      <c r="U90" s="129"/>
      <c r="V90" s="68"/>
      <c r="W90" s="129"/>
      <c r="X90" s="68"/>
      <c r="Y90" s="9"/>
      <c r="Z90" s="68"/>
    </row>
    <row r="91" spans="1:26" ht="27" customHeight="1">
      <c r="A91" s="2"/>
      <c r="G91" s="68"/>
      <c r="H91" s="9"/>
      <c r="I91" s="68"/>
      <c r="J91" s="9"/>
      <c r="K91" s="68"/>
      <c r="L91" s="9"/>
      <c r="M91" s="68"/>
      <c r="N91" s="1"/>
      <c r="O91" s="1"/>
      <c r="P91" s="1"/>
      <c r="Q91" s="1"/>
      <c r="R91" s="1"/>
      <c r="S91" s="138"/>
      <c r="T91" s="68"/>
      <c r="U91" s="129"/>
      <c r="V91" s="68"/>
      <c r="W91" s="129"/>
      <c r="X91" s="68"/>
      <c r="Y91" s="9"/>
      <c r="Z91" s="68"/>
    </row>
    <row r="92" spans="1:26" ht="18" customHeight="1">
      <c r="A92" s="2"/>
      <c r="G92" s="68"/>
      <c r="H92" s="9"/>
      <c r="I92" s="68"/>
      <c r="J92" s="9"/>
      <c r="K92" s="68"/>
      <c r="L92" s="9"/>
      <c r="M92" s="68"/>
      <c r="N92" s="1"/>
      <c r="O92" s="1"/>
      <c r="P92" s="1"/>
      <c r="Q92" s="1"/>
      <c r="R92" s="1"/>
      <c r="S92" s="138"/>
      <c r="T92" s="68"/>
      <c r="U92" s="129"/>
      <c r="V92" s="68"/>
      <c r="W92" s="129"/>
      <c r="X92" s="68"/>
      <c r="Y92" s="9"/>
      <c r="Z92" s="68"/>
    </row>
    <row r="93" spans="1:26" ht="22.4" customHeight="1">
      <c r="A93" s="36" t="s">
        <v>35</v>
      </c>
      <c r="B93" s="36"/>
      <c r="C93" s="36"/>
      <c r="D93" s="36"/>
      <c r="E93" s="140"/>
      <c r="F93" s="141"/>
      <c r="G93" s="77"/>
      <c r="H93" s="116"/>
      <c r="I93" s="77"/>
      <c r="J93" s="116"/>
      <c r="K93" s="77"/>
      <c r="L93" s="116"/>
      <c r="M93" s="77"/>
      <c r="N93" s="36" t="s">
        <v>35</v>
      </c>
      <c r="O93" s="36"/>
      <c r="P93" s="36"/>
      <c r="Q93" s="36"/>
      <c r="R93" s="36"/>
      <c r="S93" s="141"/>
      <c r="T93" s="77"/>
      <c r="U93" s="143"/>
      <c r="V93" s="77"/>
      <c r="W93" s="143"/>
      <c r="X93" s="77"/>
      <c r="Y93" s="116"/>
      <c r="Z93" s="77"/>
    </row>
    <row r="94" spans="1:26" ht="21.75" customHeight="1">
      <c r="A94" s="2" t="s">
        <v>0</v>
      </c>
      <c r="G94" s="68"/>
      <c r="H94" s="9"/>
      <c r="I94" s="68"/>
      <c r="J94" s="9"/>
      <c r="K94" s="68"/>
      <c r="L94" s="9"/>
      <c r="N94" s="2" t="s">
        <v>0</v>
      </c>
      <c r="O94" s="1"/>
      <c r="P94" s="1"/>
      <c r="Q94" s="1"/>
      <c r="R94" s="1"/>
      <c r="S94" s="138"/>
      <c r="T94" s="68"/>
      <c r="U94" s="129"/>
      <c r="V94" s="68"/>
      <c r="W94" s="129"/>
      <c r="X94" s="68"/>
      <c r="Y94" s="68"/>
    </row>
    <row r="95" spans="1:26" ht="21.75" customHeight="1">
      <c r="A95" s="145" t="s">
        <v>1</v>
      </c>
      <c r="N95" s="145" t="s">
        <v>1</v>
      </c>
      <c r="O95" s="1"/>
      <c r="P95" s="1"/>
      <c r="Q95" s="1"/>
      <c r="R95" s="1"/>
      <c r="S95" s="138"/>
      <c r="T95" s="53"/>
      <c r="U95" s="129"/>
      <c r="V95" s="53"/>
      <c r="W95" s="129"/>
      <c r="X95" s="53"/>
      <c r="Y95" s="139"/>
      <c r="Z95" s="139"/>
    </row>
    <row r="96" spans="1:26" ht="21.75" customHeight="1">
      <c r="A96" s="136" t="s">
        <v>2</v>
      </c>
      <c r="B96" s="36"/>
      <c r="C96" s="36"/>
      <c r="D96" s="36"/>
      <c r="E96" s="140"/>
      <c r="F96" s="141"/>
      <c r="G96" s="76"/>
      <c r="H96" s="142"/>
      <c r="I96" s="76"/>
      <c r="J96" s="142"/>
      <c r="K96" s="76"/>
      <c r="L96" s="143"/>
      <c r="M96" s="76"/>
      <c r="N96" s="136" t="s">
        <v>2</v>
      </c>
      <c r="O96" s="36"/>
      <c r="P96" s="36"/>
      <c r="Q96" s="36"/>
      <c r="R96" s="36"/>
      <c r="S96" s="141"/>
      <c r="T96" s="77"/>
      <c r="U96" s="143"/>
      <c r="V96" s="77"/>
      <c r="W96" s="143"/>
      <c r="X96" s="77"/>
      <c r="Y96" s="142"/>
      <c r="Z96" s="142"/>
    </row>
    <row r="97" spans="1:26" ht="21.75" customHeight="1">
      <c r="A97" s="2"/>
      <c r="G97" s="68"/>
      <c r="H97" s="9"/>
      <c r="I97" s="68"/>
      <c r="J97" s="9"/>
      <c r="K97" s="68"/>
      <c r="L97" s="9"/>
      <c r="M97" s="68"/>
      <c r="N97" s="1"/>
      <c r="O97" s="1"/>
      <c r="P97" s="1"/>
      <c r="Q97" s="1"/>
      <c r="R97" s="1"/>
      <c r="S97" s="138"/>
      <c r="T97" s="68"/>
      <c r="U97" s="129"/>
      <c r="V97" s="68"/>
      <c r="W97" s="129"/>
      <c r="X97" s="68"/>
      <c r="Y97" s="9"/>
      <c r="Z97" s="68"/>
    </row>
    <row r="98" spans="1:26" s="137" customFormat="1" ht="21.75" customHeight="1">
      <c r="A98" s="94"/>
      <c r="F98" s="144"/>
      <c r="G98" s="167" t="s">
        <v>3</v>
      </c>
      <c r="H98" s="167"/>
      <c r="I98" s="167"/>
      <c r="J98" s="95"/>
      <c r="K98" s="168" t="s">
        <v>4</v>
      </c>
      <c r="L98" s="168"/>
      <c r="M98" s="168"/>
      <c r="N98" s="94"/>
      <c r="S98" s="144"/>
      <c r="T98" s="167" t="s">
        <v>3</v>
      </c>
      <c r="U98" s="167"/>
      <c r="V98" s="167"/>
      <c r="W98" s="95"/>
      <c r="X98" s="168" t="s">
        <v>4</v>
      </c>
      <c r="Y98" s="168"/>
      <c r="Z98" s="168"/>
    </row>
    <row r="99" spans="1:26" ht="21.75" customHeight="1">
      <c r="A99" s="145"/>
      <c r="G99" s="56" t="s">
        <v>5</v>
      </c>
      <c r="H99" s="87"/>
      <c r="I99" s="56" t="s">
        <v>6</v>
      </c>
      <c r="J99" s="87"/>
      <c r="K99" s="56" t="s">
        <v>5</v>
      </c>
      <c r="L99" s="87"/>
      <c r="M99" s="56" t="s">
        <v>6</v>
      </c>
      <c r="N99" s="145"/>
      <c r="O99" s="1"/>
      <c r="P99" s="1"/>
      <c r="Q99" s="1"/>
      <c r="R99" s="137"/>
      <c r="S99" s="138"/>
      <c r="T99" s="56" t="s">
        <v>5</v>
      </c>
      <c r="U99" s="87"/>
      <c r="V99" s="56" t="s">
        <v>6</v>
      </c>
      <c r="W99" s="87"/>
      <c r="X99" s="56" t="s">
        <v>5</v>
      </c>
      <c r="Y99" s="87"/>
      <c r="Z99" s="56" t="s">
        <v>6</v>
      </c>
    </row>
    <row r="100" spans="1:26" ht="21.75" customHeight="1">
      <c r="A100" s="145"/>
      <c r="G100" s="56" t="s">
        <v>7</v>
      </c>
      <c r="H100" s="87"/>
      <c r="I100" s="56" t="s">
        <v>8</v>
      </c>
      <c r="J100" s="87"/>
      <c r="K100" s="56" t="s">
        <v>7</v>
      </c>
      <c r="L100" s="87"/>
      <c r="M100" s="56" t="s">
        <v>8</v>
      </c>
      <c r="N100" s="145"/>
      <c r="O100" s="1"/>
      <c r="P100" s="1"/>
      <c r="Q100" s="1"/>
      <c r="R100" s="137"/>
      <c r="S100" s="138"/>
      <c r="T100" s="56" t="s">
        <v>7</v>
      </c>
      <c r="U100" s="87"/>
      <c r="V100" s="56" t="s">
        <v>8</v>
      </c>
      <c r="W100" s="87"/>
      <c r="X100" s="56" t="s">
        <v>7</v>
      </c>
      <c r="Y100" s="87"/>
      <c r="Z100" s="56" t="s">
        <v>8</v>
      </c>
    </row>
    <row r="101" spans="1:26" ht="21.75" customHeight="1">
      <c r="A101" s="145"/>
      <c r="E101" s="49" t="s">
        <v>9</v>
      </c>
      <c r="G101" s="57" t="s">
        <v>10</v>
      </c>
      <c r="H101" s="87"/>
      <c r="I101" s="57" t="s">
        <v>10</v>
      </c>
      <c r="J101" s="87"/>
      <c r="K101" s="57" t="s">
        <v>10</v>
      </c>
      <c r="L101" s="87"/>
      <c r="M101" s="57" t="s">
        <v>10</v>
      </c>
      <c r="N101" s="145"/>
      <c r="O101" s="1"/>
      <c r="P101" s="1"/>
      <c r="Q101" s="1"/>
      <c r="R101" s="49" t="s">
        <v>9</v>
      </c>
      <c r="S101" s="138"/>
      <c r="T101" s="57" t="s">
        <v>11</v>
      </c>
      <c r="U101" s="146"/>
      <c r="V101" s="57" t="s">
        <v>11</v>
      </c>
      <c r="W101" s="146"/>
      <c r="X101" s="57" t="s">
        <v>11</v>
      </c>
      <c r="Y101" s="146"/>
      <c r="Z101" s="57" t="s">
        <v>11</v>
      </c>
    </row>
    <row r="102" spans="1:26" ht="21.75" customHeight="1">
      <c r="A102" s="2"/>
      <c r="G102" s="65"/>
      <c r="H102" s="9"/>
      <c r="J102" s="9"/>
      <c r="K102" s="65"/>
      <c r="L102" s="9"/>
      <c r="N102" s="1"/>
      <c r="O102" s="1"/>
      <c r="P102" s="1"/>
      <c r="Q102" s="1"/>
      <c r="R102" s="1"/>
      <c r="S102" s="138"/>
      <c r="T102" s="65"/>
      <c r="U102" s="129"/>
      <c r="V102" s="52"/>
      <c r="W102" s="129"/>
      <c r="X102" s="65"/>
      <c r="Y102" s="9"/>
      <c r="Z102" s="9"/>
    </row>
    <row r="103" spans="1:26" ht="21.75" customHeight="1">
      <c r="A103" s="145" t="s">
        <v>54</v>
      </c>
      <c r="G103" s="65"/>
      <c r="H103" s="9"/>
      <c r="J103" s="9"/>
      <c r="K103" s="65"/>
      <c r="L103" s="9"/>
      <c r="N103" s="145" t="s">
        <v>54</v>
      </c>
      <c r="O103" s="1"/>
      <c r="P103" s="1"/>
      <c r="Q103" s="1"/>
      <c r="R103" s="137"/>
      <c r="S103" s="138"/>
      <c r="T103" s="65"/>
      <c r="U103" s="129"/>
      <c r="V103" s="52"/>
      <c r="W103" s="129"/>
      <c r="X103" s="65"/>
      <c r="Y103" s="9"/>
      <c r="Z103" s="9"/>
    </row>
    <row r="104" spans="1:26" ht="6" customHeight="1">
      <c r="A104" s="2"/>
      <c r="G104" s="65"/>
      <c r="H104" s="9"/>
      <c r="J104" s="9"/>
      <c r="K104" s="65"/>
      <c r="L104" s="9"/>
      <c r="N104" s="2"/>
      <c r="O104" s="1"/>
      <c r="P104" s="1"/>
      <c r="Q104" s="1"/>
      <c r="R104" s="137"/>
      <c r="S104" s="138"/>
      <c r="T104" s="65"/>
      <c r="U104" s="129"/>
      <c r="V104" s="52"/>
      <c r="W104" s="129"/>
      <c r="X104" s="65"/>
      <c r="Y104" s="9"/>
      <c r="Z104" s="9"/>
    </row>
    <row r="105" spans="1:26" ht="21.75" customHeight="1">
      <c r="A105" s="2" t="s">
        <v>55</v>
      </c>
      <c r="G105" s="65"/>
      <c r="H105" s="9"/>
      <c r="J105" s="9"/>
      <c r="K105" s="65"/>
      <c r="L105" s="9"/>
      <c r="N105" s="2" t="s">
        <v>55</v>
      </c>
      <c r="O105" s="1"/>
      <c r="P105" s="1"/>
      <c r="Q105" s="1"/>
      <c r="R105" s="137"/>
      <c r="S105" s="138"/>
      <c r="T105" s="65"/>
      <c r="U105" s="129"/>
      <c r="V105" s="52"/>
      <c r="W105" s="129"/>
      <c r="X105" s="65"/>
      <c r="Y105" s="9"/>
      <c r="Z105" s="9"/>
    </row>
    <row r="106" spans="1:26" ht="6" customHeight="1">
      <c r="A106" s="145"/>
      <c r="G106" s="65"/>
      <c r="H106" s="9"/>
      <c r="J106" s="9"/>
      <c r="K106" s="65"/>
      <c r="L106" s="9"/>
      <c r="N106" s="145"/>
      <c r="O106" s="1"/>
      <c r="P106" s="1"/>
      <c r="Q106" s="1"/>
      <c r="R106" s="137"/>
      <c r="S106" s="138"/>
      <c r="T106" s="65"/>
      <c r="U106" s="129"/>
      <c r="V106" s="52"/>
      <c r="W106" s="129"/>
      <c r="X106" s="65"/>
      <c r="Y106" s="9"/>
      <c r="Z106" s="9"/>
    </row>
    <row r="107" spans="1:26" ht="21.75" customHeight="1">
      <c r="A107" s="1" t="s">
        <v>56</v>
      </c>
      <c r="G107" s="65"/>
      <c r="H107" s="9"/>
      <c r="J107" s="9"/>
      <c r="K107" s="65"/>
      <c r="L107" s="9"/>
      <c r="N107" s="1" t="s">
        <v>56</v>
      </c>
      <c r="O107" s="1"/>
      <c r="P107" s="1"/>
      <c r="Q107" s="1"/>
      <c r="R107" s="137"/>
      <c r="S107" s="138"/>
      <c r="T107" s="65"/>
      <c r="U107" s="129"/>
      <c r="V107" s="52"/>
      <c r="W107" s="129"/>
      <c r="X107" s="65"/>
      <c r="Y107" s="9"/>
      <c r="Z107" s="9"/>
    </row>
    <row r="108" spans="1:26" ht="21.75" customHeight="1">
      <c r="B108" s="1" t="s">
        <v>57</v>
      </c>
      <c r="G108" s="69"/>
      <c r="I108" s="53"/>
      <c r="K108" s="69"/>
      <c r="L108" s="139"/>
      <c r="M108" s="53"/>
      <c r="N108" s="1"/>
      <c r="O108" s="1" t="s">
        <v>57</v>
      </c>
      <c r="P108" s="1"/>
      <c r="Q108" s="1"/>
      <c r="R108" s="137"/>
      <c r="S108" s="138"/>
      <c r="T108" s="69"/>
      <c r="U108" s="129"/>
      <c r="V108" s="53"/>
      <c r="W108" s="129"/>
      <c r="X108" s="69"/>
      <c r="Y108" s="139"/>
      <c r="Z108" s="139"/>
    </row>
    <row r="109" spans="1:26" ht="21.75" customHeight="1">
      <c r="C109" s="3" t="s">
        <v>58</v>
      </c>
      <c r="G109" s="65"/>
      <c r="H109" s="9"/>
      <c r="J109" s="9"/>
      <c r="K109" s="65"/>
      <c r="L109" s="9"/>
      <c r="N109" s="1"/>
      <c r="O109" s="1"/>
      <c r="P109" s="3" t="s">
        <v>58</v>
      </c>
      <c r="Q109" s="1"/>
      <c r="R109" s="137"/>
      <c r="S109" s="138"/>
      <c r="T109" s="65"/>
      <c r="U109" s="129"/>
      <c r="V109" s="52"/>
      <c r="W109" s="129"/>
      <c r="X109" s="65"/>
      <c r="Y109" s="9"/>
      <c r="Z109" s="9"/>
    </row>
    <row r="110" spans="1:26" ht="21.75" customHeight="1" thickBot="1">
      <c r="A110" s="6"/>
      <c r="B110" s="6"/>
      <c r="C110" s="6"/>
      <c r="D110" s="6" t="s">
        <v>59</v>
      </c>
      <c r="E110" s="6"/>
      <c r="F110" s="150"/>
      <c r="G110" s="66">
        <v>864713808</v>
      </c>
      <c r="H110" s="9"/>
      <c r="I110" s="130">
        <v>864713808</v>
      </c>
      <c r="J110" s="9"/>
      <c r="K110" s="66">
        <v>864713808</v>
      </c>
      <c r="L110" s="9"/>
      <c r="M110" s="130">
        <v>864713808</v>
      </c>
      <c r="N110" s="6"/>
      <c r="O110" s="6"/>
      <c r="P110" s="6"/>
      <c r="Q110" s="6" t="s">
        <v>59</v>
      </c>
      <c r="R110" s="6"/>
      <c r="T110" s="66">
        <v>30004442705</v>
      </c>
      <c r="U110" s="9"/>
      <c r="V110" s="130">
        <v>30004442705</v>
      </c>
      <c r="W110" s="9"/>
      <c r="X110" s="66">
        <v>30004442705</v>
      </c>
      <c r="Y110" s="9"/>
      <c r="Z110" s="130">
        <v>30004442705</v>
      </c>
    </row>
    <row r="111" spans="1:26" ht="6" customHeight="1" thickTop="1">
      <c r="A111" s="6"/>
      <c r="B111" s="6"/>
      <c r="C111" s="6"/>
      <c r="D111" s="6"/>
      <c r="E111" s="6"/>
      <c r="F111" s="150"/>
      <c r="G111" s="70"/>
      <c r="H111" s="9"/>
      <c r="I111" s="68"/>
      <c r="J111" s="9"/>
      <c r="K111" s="70"/>
      <c r="L111" s="9"/>
      <c r="M111" s="68"/>
      <c r="N111" s="6"/>
      <c r="O111" s="6"/>
      <c r="P111" s="6"/>
      <c r="Q111" s="6"/>
      <c r="R111" s="6"/>
      <c r="T111" s="70"/>
      <c r="U111" s="9"/>
      <c r="V111" s="68"/>
      <c r="W111" s="9"/>
      <c r="X111" s="70"/>
      <c r="Y111" s="9"/>
      <c r="Z111" s="68"/>
    </row>
    <row r="112" spans="1:26" ht="21.75" customHeight="1">
      <c r="B112" s="1" t="s">
        <v>60</v>
      </c>
      <c r="G112" s="43"/>
      <c r="H112" s="9"/>
      <c r="I112" s="9"/>
      <c r="J112" s="9"/>
      <c r="K112" s="43"/>
      <c r="L112" s="9"/>
      <c r="M112" s="9"/>
      <c r="N112" s="1"/>
      <c r="O112" s="1" t="s">
        <v>60</v>
      </c>
      <c r="P112" s="1"/>
      <c r="Q112" s="1"/>
      <c r="R112" s="137"/>
      <c r="S112" s="138"/>
      <c r="T112" s="43"/>
      <c r="U112" s="9"/>
      <c r="V112" s="9"/>
      <c r="W112" s="9"/>
      <c r="X112" s="43"/>
      <c r="Y112" s="9"/>
      <c r="Z112" s="9"/>
    </row>
    <row r="113" spans="1:28" ht="21.75" customHeight="1">
      <c r="A113" s="6"/>
      <c r="B113" s="6"/>
      <c r="C113" s="3" t="s">
        <v>58</v>
      </c>
      <c r="D113" s="6"/>
      <c r="E113" s="6"/>
      <c r="F113" s="150"/>
      <c r="G113" s="43"/>
      <c r="H113" s="9"/>
      <c r="I113" s="9"/>
      <c r="J113" s="9"/>
      <c r="K113" s="43"/>
      <c r="L113" s="9"/>
      <c r="M113" s="9"/>
      <c r="N113" s="6"/>
      <c r="O113" s="6"/>
      <c r="P113" s="3" t="s">
        <v>58</v>
      </c>
      <c r="Q113" s="6"/>
      <c r="R113" s="6"/>
      <c r="T113" s="43"/>
      <c r="U113" s="9"/>
      <c r="V113" s="9"/>
      <c r="W113" s="9"/>
      <c r="X113" s="43"/>
      <c r="Y113" s="9"/>
      <c r="Z113" s="9"/>
    </row>
    <row r="114" spans="1:28" ht="21.75" customHeight="1">
      <c r="A114" s="6"/>
      <c r="B114" s="6"/>
      <c r="C114" s="3"/>
      <c r="D114" s="6" t="s">
        <v>61</v>
      </c>
      <c r="E114" s="6"/>
      <c r="F114" s="150"/>
      <c r="G114" s="45">
        <v>864713808</v>
      </c>
      <c r="H114" s="9"/>
      <c r="I114" s="28">
        <v>864713808</v>
      </c>
      <c r="J114" s="9"/>
      <c r="K114" s="45">
        <v>864713808</v>
      </c>
      <c r="L114" s="9"/>
      <c r="M114" s="28">
        <v>864713808</v>
      </c>
      <c r="N114" s="6"/>
      <c r="O114" s="6"/>
      <c r="P114" s="3"/>
      <c r="Q114" s="6" t="s">
        <v>61</v>
      </c>
      <c r="R114" s="6"/>
      <c r="T114" s="45">
        <v>30004442705</v>
      </c>
      <c r="U114" s="87"/>
      <c r="V114" s="28">
        <v>30004442705</v>
      </c>
      <c r="W114" s="87"/>
      <c r="X114" s="45">
        <v>30004442705</v>
      </c>
      <c r="Y114" s="9"/>
      <c r="Z114" s="28">
        <v>30004442705</v>
      </c>
    </row>
    <row r="115" spans="1:28" ht="21.75" customHeight="1">
      <c r="A115" s="1" t="s">
        <v>62</v>
      </c>
      <c r="G115" s="45">
        <v>31917416</v>
      </c>
      <c r="H115" s="9"/>
      <c r="I115" s="28">
        <v>31917416</v>
      </c>
      <c r="J115" s="9"/>
      <c r="K115" s="45">
        <v>31917416</v>
      </c>
      <c r="L115" s="9"/>
      <c r="M115" s="28">
        <v>31917416</v>
      </c>
      <c r="N115" s="1" t="s">
        <v>62</v>
      </c>
      <c r="O115" s="1"/>
      <c r="P115" s="1"/>
      <c r="Q115" s="1"/>
      <c r="R115" s="137"/>
      <c r="S115" s="138"/>
      <c r="T115" s="45">
        <v>977711111</v>
      </c>
      <c r="U115" s="9"/>
      <c r="V115" s="28">
        <v>977711111</v>
      </c>
      <c r="W115" s="9"/>
      <c r="X115" s="45">
        <v>977711111</v>
      </c>
      <c r="Y115" s="9"/>
      <c r="Z115" s="28">
        <v>977711111</v>
      </c>
    </row>
    <row r="116" spans="1:28" ht="21.75" customHeight="1">
      <c r="A116" s="1" t="s">
        <v>63</v>
      </c>
      <c r="G116" s="45"/>
      <c r="H116" s="9"/>
      <c r="I116" s="28"/>
      <c r="J116" s="9"/>
      <c r="K116" s="45"/>
      <c r="L116" s="9"/>
      <c r="M116" s="28"/>
      <c r="N116" s="1" t="s">
        <v>63</v>
      </c>
      <c r="O116" s="1"/>
      <c r="P116" s="1"/>
      <c r="Q116" s="1"/>
      <c r="R116" s="137"/>
      <c r="S116" s="138"/>
      <c r="T116" s="45"/>
      <c r="U116" s="9"/>
      <c r="V116" s="28"/>
      <c r="W116" s="9"/>
      <c r="X116" s="45"/>
      <c r="Y116" s="9"/>
      <c r="Z116" s="28"/>
    </row>
    <row r="117" spans="1:28" ht="21.75" customHeight="1">
      <c r="B117" s="1" t="s">
        <v>64</v>
      </c>
      <c r="E117" s="137">
        <v>1</v>
      </c>
      <c r="G117" s="45">
        <v>54014730</v>
      </c>
      <c r="H117" s="9"/>
      <c r="I117" s="28">
        <v>0</v>
      </c>
      <c r="J117" s="9"/>
      <c r="K117" s="45">
        <v>0</v>
      </c>
      <c r="L117" s="9"/>
      <c r="M117" s="28">
        <v>0</v>
      </c>
      <c r="N117" s="1"/>
      <c r="O117" s="1" t="s">
        <v>64</v>
      </c>
      <c r="P117" s="1"/>
      <c r="Q117" s="1"/>
      <c r="R117" s="137">
        <v>1</v>
      </c>
      <c r="S117" s="138"/>
      <c r="T117" s="45">
        <v>1679085308</v>
      </c>
      <c r="U117" s="9"/>
      <c r="V117" s="28">
        <v>0</v>
      </c>
      <c r="W117" s="9"/>
      <c r="X117" s="45">
        <v>0</v>
      </c>
      <c r="Y117" s="9"/>
      <c r="Z117" s="28">
        <v>0</v>
      </c>
      <c r="AB117" s="150"/>
    </row>
    <row r="118" spans="1:28" ht="21.75" customHeight="1">
      <c r="A118" s="1" t="s">
        <v>65</v>
      </c>
      <c r="G118" s="43"/>
      <c r="H118" s="9"/>
      <c r="I118" s="9"/>
      <c r="J118" s="9"/>
      <c r="K118" s="43"/>
      <c r="L118" s="9"/>
      <c r="M118" s="9"/>
      <c r="N118" s="1" t="s">
        <v>65</v>
      </c>
      <c r="O118" s="1"/>
      <c r="P118" s="1"/>
      <c r="Q118" s="1"/>
      <c r="R118" s="137"/>
      <c r="S118" s="138"/>
      <c r="T118" s="43"/>
      <c r="U118" s="9"/>
      <c r="V118" s="9"/>
      <c r="W118" s="9"/>
      <c r="X118" s="43"/>
      <c r="Y118" s="9"/>
      <c r="Z118" s="9"/>
    </row>
    <row r="119" spans="1:28" ht="21.75" customHeight="1">
      <c r="B119" s="1" t="s">
        <v>66</v>
      </c>
      <c r="G119" s="45">
        <v>87865911</v>
      </c>
      <c r="H119" s="9"/>
      <c r="I119" s="28">
        <v>87865911</v>
      </c>
      <c r="J119" s="9"/>
      <c r="K119" s="45">
        <v>87865911</v>
      </c>
      <c r="L119" s="9"/>
      <c r="M119" s="28">
        <v>87865911</v>
      </c>
      <c r="N119" s="1"/>
      <c r="O119" s="1" t="s">
        <v>66</v>
      </c>
      <c r="P119" s="1"/>
      <c r="Q119" s="1"/>
      <c r="R119" s="137"/>
      <c r="S119" s="138"/>
      <c r="T119" s="45">
        <v>3000444271</v>
      </c>
      <c r="U119" s="9"/>
      <c r="V119" s="28">
        <v>3000444271</v>
      </c>
      <c r="W119" s="9"/>
      <c r="X119" s="45">
        <v>3000444271</v>
      </c>
      <c r="Y119" s="9"/>
      <c r="Z119" s="28">
        <v>3000444271</v>
      </c>
    </row>
    <row r="120" spans="1:28" ht="21.75" customHeight="1">
      <c r="B120" s="1" t="s">
        <v>67</v>
      </c>
      <c r="F120" s="149"/>
      <c r="G120" s="45">
        <v>181254832</v>
      </c>
      <c r="H120" s="9"/>
      <c r="I120" s="28">
        <v>71036142</v>
      </c>
      <c r="J120" s="9"/>
      <c r="K120" s="45">
        <v>182313609</v>
      </c>
      <c r="L120" s="9"/>
      <c r="M120" s="28">
        <v>71044949</v>
      </c>
      <c r="N120" s="1"/>
      <c r="O120" s="1" t="s">
        <v>67</v>
      </c>
      <c r="P120" s="1"/>
      <c r="Q120" s="1"/>
      <c r="R120" s="137"/>
      <c r="S120" s="149"/>
      <c r="T120" s="45">
        <v>9395836840</v>
      </c>
      <c r="U120" s="9"/>
      <c r="V120" s="28">
        <v>5452586764</v>
      </c>
      <c r="W120" s="9"/>
      <c r="X120" s="45">
        <v>9433069743</v>
      </c>
      <c r="Y120" s="9"/>
      <c r="Z120" s="28">
        <v>5452902689</v>
      </c>
    </row>
    <row r="121" spans="1:28" ht="21.75" customHeight="1">
      <c r="A121" s="1" t="s">
        <v>68</v>
      </c>
      <c r="F121" s="149"/>
      <c r="G121" s="62">
        <v>-1342773</v>
      </c>
      <c r="H121" s="9"/>
      <c r="I121" s="105">
        <v>30555</v>
      </c>
      <c r="J121" s="9"/>
      <c r="K121" s="62">
        <v>0</v>
      </c>
      <c r="L121" s="9"/>
      <c r="M121" s="105">
        <v>0</v>
      </c>
      <c r="N121" s="1" t="s">
        <v>68</v>
      </c>
      <c r="O121" s="1"/>
      <c r="P121" s="1"/>
      <c r="Q121" s="1"/>
      <c r="R121" s="137"/>
      <c r="S121" s="149"/>
      <c r="T121" s="62">
        <v>-345953325</v>
      </c>
      <c r="U121" s="9"/>
      <c r="V121" s="105">
        <v>-2978600859</v>
      </c>
      <c r="W121" s="9"/>
      <c r="X121" s="62">
        <v>-594815272</v>
      </c>
      <c r="Y121" s="9"/>
      <c r="Z121" s="105">
        <v>-2979374799</v>
      </c>
    </row>
    <row r="122" spans="1:28" ht="6" customHeight="1">
      <c r="G122" s="71"/>
      <c r="H122" s="9"/>
      <c r="I122" s="67"/>
      <c r="J122" s="9"/>
      <c r="K122" s="71"/>
      <c r="L122" s="9"/>
      <c r="M122" s="67"/>
      <c r="N122" s="1"/>
      <c r="O122" s="1"/>
      <c r="P122" s="1"/>
      <c r="Q122" s="1"/>
      <c r="R122" s="137"/>
      <c r="S122" s="138"/>
      <c r="T122" s="71"/>
      <c r="U122" s="129"/>
      <c r="V122" s="67"/>
      <c r="W122" s="129"/>
      <c r="X122" s="71"/>
      <c r="Y122" s="9"/>
      <c r="Z122" s="67"/>
    </row>
    <row r="123" spans="1:28" ht="21.75" customHeight="1">
      <c r="A123" s="2" t="s">
        <v>69</v>
      </c>
      <c r="F123" s="149"/>
      <c r="G123" s="70">
        <f>SUM(G114:G121)</f>
        <v>1218423924</v>
      </c>
      <c r="H123" s="9"/>
      <c r="I123" s="68">
        <f>SUM(I114:I121)</f>
        <v>1055563832</v>
      </c>
      <c r="J123" s="9"/>
      <c r="K123" s="70">
        <f>SUM(K114:K121)</f>
        <v>1166810744</v>
      </c>
      <c r="L123" s="9"/>
      <c r="M123" s="68">
        <f>SUM(M114:M121)</f>
        <v>1055542084</v>
      </c>
      <c r="N123" s="2" t="s">
        <v>69</v>
      </c>
      <c r="O123" s="1"/>
      <c r="P123" s="1"/>
      <c r="Q123" s="1"/>
      <c r="R123" s="137"/>
      <c r="S123" s="149"/>
      <c r="T123" s="70">
        <f>SUM(T114:T121)</f>
        <v>44711566910</v>
      </c>
      <c r="U123" s="68"/>
      <c r="V123" s="68">
        <f>SUM(V114:V121)</f>
        <v>36456583992</v>
      </c>
      <c r="W123" s="68"/>
      <c r="X123" s="70">
        <f>SUM(X114:X121)</f>
        <v>42820852558</v>
      </c>
      <c r="Y123" s="68"/>
      <c r="Z123" s="68">
        <f>SUM(Z114:Z121)</f>
        <v>36456125977</v>
      </c>
    </row>
    <row r="124" spans="1:28" ht="6" customHeight="1">
      <c r="G124" s="65"/>
      <c r="H124" s="9"/>
      <c r="J124" s="9"/>
      <c r="K124" s="65"/>
      <c r="L124" s="9"/>
      <c r="N124" s="1"/>
      <c r="O124" s="1"/>
      <c r="P124" s="1"/>
      <c r="Q124" s="1"/>
      <c r="R124" s="137"/>
      <c r="S124" s="138"/>
      <c r="T124" s="65"/>
      <c r="U124" s="129"/>
      <c r="V124" s="52"/>
      <c r="W124" s="129"/>
      <c r="X124" s="65"/>
      <c r="Y124" s="9"/>
      <c r="Z124" s="52"/>
    </row>
    <row r="125" spans="1:28" ht="21.75" customHeight="1">
      <c r="A125" s="1" t="s">
        <v>70</v>
      </c>
      <c r="G125" s="71"/>
      <c r="H125" s="9"/>
      <c r="I125" s="67"/>
      <c r="J125" s="9"/>
      <c r="K125" s="71"/>
      <c r="L125" s="9"/>
      <c r="M125" s="68"/>
      <c r="N125" s="1" t="s">
        <v>70</v>
      </c>
      <c r="O125" s="1"/>
      <c r="P125" s="1"/>
      <c r="Q125" s="1"/>
      <c r="R125" s="137"/>
      <c r="S125" s="138"/>
      <c r="T125" s="71"/>
      <c r="U125" s="129"/>
      <c r="V125" s="67"/>
      <c r="W125" s="129"/>
      <c r="X125" s="71"/>
      <c r="Y125" s="9"/>
      <c r="Z125" s="68"/>
    </row>
    <row r="126" spans="1:28" ht="21.75" customHeight="1">
      <c r="B126" s="1" t="s">
        <v>64</v>
      </c>
      <c r="G126" s="71">
        <v>0</v>
      </c>
      <c r="H126" s="9"/>
      <c r="I126" s="67">
        <v>183460902</v>
      </c>
      <c r="J126" s="9"/>
      <c r="K126" s="71">
        <v>0</v>
      </c>
      <c r="L126" s="9"/>
      <c r="M126" s="68">
        <v>0</v>
      </c>
      <c r="N126" s="1"/>
      <c r="O126" s="1" t="s">
        <v>64</v>
      </c>
      <c r="P126" s="1"/>
      <c r="Q126" s="1"/>
      <c r="R126" s="137"/>
      <c r="S126" s="138"/>
      <c r="T126" s="71">
        <v>0</v>
      </c>
      <c r="U126" s="129"/>
      <c r="V126" s="67">
        <v>6308780104</v>
      </c>
      <c r="W126" s="129"/>
      <c r="X126" s="71">
        <v>0</v>
      </c>
      <c r="Y126" s="9"/>
      <c r="Z126" s="68">
        <v>0</v>
      </c>
    </row>
    <row r="127" spans="1:28" ht="21.75" customHeight="1">
      <c r="A127" s="1" t="s">
        <v>71</v>
      </c>
      <c r="G127" s="78">
        <v>142847</v>
      </c>
      <c r="H127" s="9"/>
      <c r="I127" s="76">
        <v>142847</v>
      </c>
      <c r="J127" s="9"/>
      <c r="K127" s="78">
        <v>0</v>
      </c>
      <c r="L127" s="9"/>
      <c r="M127" s="77">
        <v>0</v>
      </c>
      <c r="N127" s="1" t="s">
        <v>71</v>
      </c>
      <c r="O127" s="1"/>
      <c r="P127" s="1"/>
      <c r="Q127" s="1"/>
      <c r="R127" s="137"/>
      <c r="S127" s="138"/>
      <c r="T127" s="78">
        <v>5202000</v>
      </c>
      <c r="U127" s="129"/>
      <c r="V127" s="76">
        <v>5202000</v>
      </c>
      <c r="W127" s="129"/>
      <c r="X127" s="78">
        <v>0</v>
      </c>
      <c r="Y127" s="9"/>
      <c r="Z127" s="77">
        <v>0</v>
      </c>
    </row>
    <row r="128" spans="1:28" ht="6" customHeight="1">
      <c r="G128" s="65"/>
      <c r="H128" s="9"/>
      <c r="J128" s="9"/>
      <c r="K128" s="65"/>
      <c r="L128" s="9"/>
      <c r="N128" s="1"/>
      <c r="O128" s="1"/>
      <c r="P128" s="1"/>
      <c r="Q128" s="1"/>
      <c r="R128" s="137"/>
      <c r="S128" s="138"/>
      <c r="T128" s="65"/>
      <c r="U128" s="129"/>
      <c r="V128" s="52"/>
      <c r="W128" s="129"/>
      <c r="X128" s="65"/>
      <c r="Y128" s="9"/>
      <c r="Z128" s="52"/>
    </row>
    <row r="129" spans="1:26" ht="21.75" customHeight="1">
      <c r="A129" s="2" t="s">
        <v>72</v>
      </c>
      <c r="G129" s="78">
        <f>SUM(G123:G127)</f>
        <v>1218566771</v>
      </c>
      <c r="H129" s="52"/>
      <c r="I129" s="76">
        <f>SUM(I123:I127)</f>
        <v>1239167581</v>
      </c>
      <c r="J129" s="52"/>
      <c r="K129" s="78">
        <f>SUM(K123:K127)</f>
        <v>1166810744</v>
      </c>
      <c r="L129" s="52"/>
      <c r="M129" s="76">
        <f>SUM(M123:M127)</f>
        <v>1055542084</v>
      </c>
      <c r="N129" s="2" t="s">
        <v>72</v>
      </c>
      <c r="O129" s="1"/>
      <c r="P129" s="1"/>
      <c r="Q129" s="1"/>
      <c r="R129" s="137"/>
      <c r="S129" s="138"/>
      <c r="T129" s="78">
        <f>SUM(T123:T127)</f>
        <v>44716768910</v>
      </c>
      <c r="U129" s="52"/>
      <c r="V129" s="76">
        <f>SUM(V123:V127)</f>
        <v>42770566096</v>
      </c>
      <c r="W129" s="52"/>
      <c r="X129" s="78">
        <f>SUM(X123:X127)</f>
        <v>42820852558</v>
      </c>
      <c r="Y129" s="52"/>
      <c r="Z129" s="76">
        <f>SUM(Z123:Z127)</f>
        <v>36456125977</v>
      </c>
    </row>
    <row r="130" spans="1:26" ht="6" customHeight="1">
      <c r="G130" s="65"/>
      <c r="H130" s="9"/>
      <c r="J130" s="9"/>
      <c r="K130" s="65"/>
      <c r="L130" s="9"/>
      <c r="N130" s="1"/>
      <c r="O130" s="1"/>
      <c r="P130" s="1"/>
      <c r="Q130" s="1"/>
      <c r="R130" s="137"/>
      <c r="S130" s="138"/>
      <c r="T130" s="65"/>
      <c r="U130" s="129"/>
      <c r="V130" s="52"/>
      <c r="W130" s="129"/>
      <c r="X130" s="65"/>
      <c r="Y130" s="9"/>
      <c r="Z130" s="52"/>
    </row>
    <row r="131" spans="1:26" ht="21.75" customHeight="1" thickBot="1">
      <c r="A131" s="2" t="s">
        <v>73</v>
      </c>
      <c r="F131" s="149"/>
      <c r="G131" s="73">
        <f>G82+G129</f>
        <v>2226935982</v>
      </c>
      <c r="H131" s="9"/>
      <c r="I131" s="74">
        <f>I82+I129</f>
        <v>2192904996</v>
      </c>
      <c r="J131" s="9"/>
      <c r="K131" s="73">
        <f>K82+K129</f>
        <v>2080468374</v>
      </c>
      <c r="L131" s="9"/>
      <c r="M131" s="74">
        <f>M82+M129</f>
        <v>1904617491</v>
      </c>
      <c r="N131" s="2" t="s">
        <v>73</v>
      </c>
      <c r="O131" s="1"/>
      <c r="P131" s="1"/>
      <c r="Q131" s="1"/>
      <c r="R131" s="137"/>
      <c r="S131" s="149"/>
      <c r="T131" s="73">
        <f>T82+T129</f>
        <v>81651329868</v>
      </c>
      <c r="U131" s="68"/>
      <c r="V131" s="74">
        <f>V82+V129</f>
        <v>75567306827</v>
      </c>
      <c r="W131" s="68"/>
      <c r="X131" s="73">
        <f>X82+X129</f>
        <v>76285957784</v>
      </c>
      <c r="Y131" s="68"/>
      <c r="Z131" s="74">
        <f>Z82+Z129</f>
        <v>65653791448</v>
      </c>
    </row>
    <row r="132" spans="1:26" ht="21.75" customHeight="1" thickTop="1">
      <c r="A132" s="2"/>
      <c r="F132" s="149"/>
      <c r="G132" s="68"/>
      <c r="H132" s="9"/>
      <c r="I132" s="68"/>
      <c r="J132" s="9"/>
      <c r="K132" s="68"/>
      <c r="L132" s="9"/>
      <c r="M132" s="68"/>
      <c r="N132" s="1"/>
      <c r="O132" s="1"/>
      <c r="P132" s="1"/>
      <c r="Q132" s="1"/>
      <c r="R132" s="1"/>
      <c r="S132" s="138"/>
      <c r="T132" s="68"/>
      <c r="U132" s="139"/>
      <c r="V132" s="68"/>
      <c r="W132" s="139"/>
      <c r="X132" s="68"/>
      <c r="Y132" s="9"/>
      <c r="Z132" s="68"/>
    </row>
    <row r="133" spans="1:26" ht="21.75" customHeight="1">
      <c r="A133" s="2"/>
      <c r="F133" s="149"/>
      <c r="G133" s="68"/>
      <c r="H133" s="9"/>
      <c r="I133" s="68"/>
      <c r="J133" s="9"/>
      <c r="K133" s="68"/>
      <c r="L133" s="9"/>
      <c r="M133" s="68"/>
      <c r="N133" s="1"/>
      <c r="O133" s="1"/>
      <c r="P133" s="1"/>
      <c r="Q133" s="1"/>
      <c r="R133" s="1"/>
      <c r="S133" s="138"/>
      <c r="T133" s="68"/>
      <c r="U133" s="139"/>
      <c r="V133" s="68"/>
      <c r="W133" s="139"/>
      <c r="X133" s="68"/>
      <c r="Y133" s="9"/>
      <c r="Z133" s="68"/>
    </row>
    <row r="134" spans="1:26" ht="21.75" customHeight="1">
      <c r="A134" s="2"/>
      <c r="F134" s="149"/>
      <c r="G134" s="68"/>
      <c r="H134" s="9"/>
      <c r="I134" s="68"/>
      <c r="J134" s="9"/>
      <c r="K134" s="68"/>
      <c r="L134" s="9"/>
      <c r="M134" s="68"/>
      <c r="N134" s="1"/>
      <c r="O134" s="1"/>
      <c r="P134" s="1"/>
      <c r="Q134" s="1"/>
      <c r="R134" s="1"/>
      <c r="S134" s="138"/>
      <c r="T134" s="68"/>
      <c r="U134" s="139"/>
      <c r="V134" s="68"/>
      <c r="W134" s="139"/>
      <c r="X134" s="68"/>
      <c r="Y134" s="9"/>
      <c r="Z134" s="68"/>
    </row>
    <row r="135" spans="1:26" ht="21.75" customHeight="1">
      <c r="A135" s="2"/>
      <c r="F135" s="149"/>
      <c r="G135" s="68"/>
      <c r="H135" s="9"/>
      <c r="I135" s="68"/>
      <c r="J135" s="9"/>
      <c r="K135" s="68"/>
      <c r="L135" s="9"/>
      <c r="M135" s="68"/>
      <c r="N135" s="1"/>
      <c r="O135" s="1"/>
      <c r="P135" s="1"/>
      <c r="Q135" s="1"/>
      <c r="R135" s="1"/>
      <c r="S135" s="138"/>
      <c r="T135" s="68"/>
      <c r="U135" s="139"/>
      <c r="V135" s="68"/>
      <c r="W135" s="139"/>
      <c r="X135" s="68"/>
      <c r="Y135" s="9"/>
      <c r="Z135" s="68"/>
    </row>
    <row r="136" spans="1:26" ht="21.75" customHeight="1">
      <c r="A136" s="2"/>
      <c r="F136" s="149"/>
      <c r="G136" s="68"/>
      <c r="H136" s="9"/>
      <c r="I136" s="68"/>
      <c r="J136" s="9"/>
      <c r="K136" s="68"/>
      <c r="L136" s="9"/>
      <c r="M136" s="68"/>
      <c r="N136" s="1"/>
      <c r="O136" s="1"/>
      <c r="P136" s="1"/>
      <c r="Q136" s="1"/>
      <c r="R136" s="1"/>
      <c r="S136" s="138"/>
      <c r="T136" s="68"/>
      <c r="U136" s="139"/>
      <c r="V136" s="68"/>
      <c r="W136" s="139"/>
      <c r="X136" s="68"/>
      <c r="Y136" s="9"/>
      <c r="Z136" s="68"/>
    </row>
    <row r="137" spans="1:26" ht="21.75" customHeight="1">
      <c r="A137" s="2"/>
      <c r="F137" s="149"/>
      <c r="G137" s="68"/>
      <c r="H137" s="9"/>
      <c r="I137" s="68"/>
      <c r="J137" s="9"/>
      <c r="K137" s="68"/>
      <c r="L137" s="9"/>
      <c r="M137" s="68"/>
      <c r="N137" s="1"/>
      <c r="O137" s="1"/>
      <c r="P137" s="1"/>
      <c r="Q137" s="1"/>
      <c r="R137" s="1"/>
      <c r="S137" s="138"/>
      <c r="T137" s="68"/>
      <c r="U137" s="139"/>
      <c r="V137" s="68"/>
      <c r="W137" s="139"/>
      <c r="X137" s="68"/>
      <c r="Y137" s="9"/>
      <c r="Z137" s="68"/>
    </row>
    <row r="138" spans="1:26" ht="23.25" customHeight="1">
      <c r="N138" s="1"/>
      <c r="O138" s="1"/>
      <c r="P138" s="1"/>
      <c r="Q138" s="1"/>
      <c r="R138" s="1"/>
      <c r="S138" s="138"/>
      <c r="T138" s="129"/>
      <c r="U138" s="129"/>
      <c r="V138" s="129"/>
      <c r="W138" s="129"/>
      <c r="X138" s="129"/>
      <c r="Y138" s="139"/>
      <c r="Z138" s="139"/>
    </row>
    <row r="139" spans="1:26" ht="6.75" customHeight="1">
      <c r="N139" s="1"/>
      <c r="O139" s="1"/>
      <c r="P139" s="1"/>
      <c r="Q139" s="1"/>
      <c r="R139" s="1"/>
      <c r="S139" s="138"/>
      <c r="T139" s="129"/>
      <c r="U139" s="129"/>
      <c r="V139" s="129"/>
      <c r="W139" s="129"/>
      <c r="X139" s="129"/>
      <c r="Y139" s="139"/>
      <c r="Z139" s="139"/>
    </row>
    <row r="140" spans="1:26" ht="22.4" customHeight="1">
      <c r="A140" s="36" t="s">
        <v>35</v>
      </c>
      <c r="B140" s="36"/>
      <c r="C140" s="36"/>
      <c r="D140" s="36"/>
      <c r="E140" s="36"/>
      <c r="F140" s="141"/>
      <c r="G140" s="36"/>
      <c r="H140" s="36"/>
      <c r="I140" s="36"/>
      <c r="J140" s="36"/>
      <c r="K140" s="36"/>
      <c r="L140" s="36"/>
      <c r="M140" s="36"/>
      <c r="N140" s="36" t="s">
        <v>35</v>
      </c>
      <c r="O140" s="36"/>
      <c r="P140" s="36"/>
      <c r="Q140" s="36"/>
      <c r="R140" s="36"/>
      <c r="S140" s="141"/>
      <c r="T140" s="36"/>
      <c r="U140" s="36"/>
      <c r="V140" s="36"/>
      <c r="W140" s="36"/>
      <c r="X140" s="36"/>
      <c r="Y140" s="36"/>
      <c r="Z140" s="36"/>
    </row>
  </sheetData>
  <mergeCells count="12">
    <mergeCell ref="G98:I98"/>
    <mergeCell ref="K98:M98"/>
    <mergeCell ref="T98:V98"/>
    <mergeCell ref="X98:Z98"/>
    <mergeCell ref="G5:I5"/>
    <mergeCell ref="T5:V5"/>
    <mergeCell ref="G53:I53"/>
    <mergeCell ref="K53:M53"/>
    <mergeCell ref="T53:V53"/>
    <mergeCell ref="K5:M5"/>
    <mergeCell ref="X5:Z5"/>
    <mergeCell ref="X53:Z53"/>
  </mergeCells>
  <pageMargins left="1" right="0.5" top="0.5" bottom="0.6" header="0.49" footer="0.4"/>
  <pageSetup paperSize="9" scale="85" firstPageNumber="2" fitToWidth="0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8" max="21" man="1"/>
    <brk id="93" max="21" man="1"/>
  </rowBreaks>
  <colBreaks count="1" manualBreakCount="1">
    <brk id="13" max="1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F15FF-3FB7-4A04-857C-A33683684577}">
  <sheetPr codeName="Sheet1"/>
  <dimension ref="A1:N93"/>
  <sheetViews>
    <sheetView zoomScaleNormal="100" zoomScaleSheetLayoutView="70" zoomScalePageLayoutView="63" workbookViewId="0">
      <selection activeCell="H21" sqref="H21"/>
    </sheetView>
  </sheetViews>
  <sheetFormatPr defaultColWidth="11" defaultRowHeight="21.75" customHeight="1"/>
  <cols>
    <col min="1" max="3" width="1.69921875" style="6" customWidth="1"/>
    <col min="4" max="4" width="39.796875" style="6" customWidth="1"/>
    <col min="5" max="5" width="3.19921875" style="9" customWidth="1"/>
    <col min="6" max="6" width="14.796875" style="9" customWidth="1"/>
    <col min="7" max="7" width="1" style="9" customWidth="1"/>
    <col min="8" max="8" width="14.796875" style="9" customWidth="1"/>
    <col min="9" max="9" width="1" style="9" customWidth="1"/>
    <col min="10" max="10" width="14.796875" style="9" customWidth="1"/>
    <col min="11" max="11" width="1" style="9" customWidth="1"/>
    <col min="12" max="12" width="14.796875" style="9" customWidth="1"/>
    <col min="13" max="16384" width="11" style="6"/>
  </cols>
  <sheetData>
    <row r="1" spans="1:12" ht="21.75" customHeight="1">
      <c r="A1" s="2" t="s">
        <v>0</v>
      </c>
      <c r="B1" s="8"/>
      <c r="C1" s="12"/>
      <c r="D1" s="12"/>
      <c r="E1" s="87"/>
      <c r="F1" s="87"/>
      <c r="G1" s="87"/>
      <c r="H1" s="87"/>
      <c r="I1" s="87"/>
      <c r="J1" s="87"/>
      <c r="K1" s="87"/>
      <c r="L1" s="87"/>
    </row>
    <row r="2" spans="1:12" ht="21.75" customHeight="1">
      <c r="A2" s="2" t="s">
        <v>74</v>
      </c>
      <c r="B2" s="8"/>
      <c r="C2" s="12"/>
      <c r="D2" s="12"/>
      <c r="E2" s="87"/>
      <c r="F2" s="87"/>
      <c r="G2" s="87"/>
      <c r="H2" s="87"/>
      <c r="I2" s="87"/>
      <c r="J2" s="87"/>
      <c r="K2" s="87"/>
      <c r="L2" s="87"/>
    </row>
    <row r="3" spans="1:12" ht="21.75" customHeight="1">
      <c r="A3" s="14" t="s">
        <v>75</v>
      </c>
      <c r="B3" s="91"/>
      <c r="C3" s="92"/>
      <c r="D3" s="92"/>
      <c r="E3" s="93"/>
      <c r="F3" s="93"/>
      <c r="G3" s="93"/>
      <c r="H3" s="93"/>
      <c r="I3" s="93"/>
      <c r="J3" s="93"/>
      <c r="K3" s="93"/>
      <c r="L3" s="93"/>
    </row>
    <row r="4" spans="1:12" ht="20.149999999999999" customHeight="1">
      <c r="A4" s="8"/>
      <c r="B4" s="8"/>
      <c r="C4" s="12"/>
      <c r="D4" s="12"/>
      <c r="E4" s="87"/>
      <c r="F4" s="87"/>
      <c r="G4" s="87"/>
      <c r="H4" s="87"/>
      <c r="I4" s="87"/>
      <c r="J4" s="87"/>
      <c r="K4" s="87"/>
      <c r="L4" s="87"/>
    </row>
    <row r="5" spans="1:12" s="12" customFormat="1" ht="20.149999999999999" customHeight="1">
      <c r="A5" s="10"/>
      <c r="B5" s="10"/>
      <c r="E5" s="87"/>
      <c r="F5" s="167" t="s">
        <v>3</v>
      </c>
      <c r="G5" s="167"/>
      <c r="H5" s="167"/>
      <c r="I5" s="95"/>
      <c r="J5" s="167" t="s">
        <v>4</v>
      </c>
      <c r="K5" s="167"/>
      <c r="L5" s="167"/>
    </row>
    <row r="6" spans="1:12" s="12" customFormat="1" ht="20.149999999999999" customHeight="1">
      <c r="A6" s="10"/>
      <c r="B6" s="10"/>
      <c r="E6" s="87"/>
      <c r="F6" s="96" t="s">
        <v>7</v>
      </c>
      <c r="G6" s="95"/>
      <c r="H6" s="96" t="s">
        <v>8</v>
      </c>
      <c r="I6" s="95"/>
      <c r="J6" s="96" t="s">
        <v>7</v>
      </c>
      <c r="K6" s="96"/>
      <c r="L6" s="96" t="s">
        <v>8</v>
      </c>
    </row>
    <row r="7" spans="1:12" ht="20.149999999999999" customHeight="1">
      <c r="F7" s="50" t="s">
        <v>10</v>
      </c>
      <c r="H7" s="50" t="s">
        <v>10</v>
      </c>
      <c r="J7" s="50" t="s">
        <v>10</v>
      </c>
      <c r="K7" s="2"/>
      <c r="L7" s="50" t="s">
        <v>10</v>
      </c>
    </row>
    <row r="8" spans="1:12" ht="8.15" customHeight="1">
      <c r="A8" s="4"/>
      <c r="F8" s="43"/>
      <c r="J8" s="43"/>
    </row>
    <row r="9" spans="1:12" ht="20.149999999999999" customHeight="1">
      <c r="A9" s="6" t="s">
        <v>76</v>
      </c>
      <c r="F9" s="65">
        <v>1908376249</v>
      </c>
      <c r="H9" s="52">
        <v>1935227974</v>
      </c>
      <c r="J9" s="65">
        <v>1819708842</v>
      </c>
      <c r="K9" s="52"/>
      <c r="L9" s="107">
        <v>1727244952</v>
      </c>
    </row>
    <row r="10" spans="1:12" ht="20.149999999999999" customHeight="1">
      <c r="A10" s="6" t="s">
        <v>77</v>
      </c>
      <c r="F10" s="65"/>
      <c r="H10" s="52"/>
      <c r="J10" s="65"/>
      <c r="K10" s="52"/>
      <c r="L10" s="52"/>
    </row>
    <row r="11" spans="1:12" ht="20.149999999999999" customHeight="1">
      <c r="B11" s="6" t="s">
        <v>78</v>
      </c>
      <c r="F11" s="46">
        <v>63587257</v>
      </c>
      <c r="H11" s="108">
        <v>9186782</v>
      </c>
      <c r="J11" s="46">
        <v>17747658</v>
      </c>
      <c r="L11" s="108">
        <v>9186782</v>
      </c>
    </row>
    <row r="12" spans="1:12" ht="8.15" customHeight="1">
      <c r="F12" s="43"/>
      <c r="J12" s="43"/>
    </row>
    <row r="13" spans="1:12" ht="20.149999999999999" customHeight="1">
      <c r="A13" s="11" t="s">
        <v>79</v>
      </c>
      <c r="F13" s="43">
        <f>SUM(F9:F11)</f>
        <v>1971963506</v>
      </c>
      <c r="H13" s="9">
        <f>SUM(H9:H11)</f>
        <v>1944414756</v>
      </c>
      <c r="J13" s="43">
        <f>SUM(J9:J11)</f>
        <v>1837456500</v>
      </c>
      <c r="L13" s="9">
        <f>SUM(L9:L11)</f>
        <v>1736431734</v>
      </c>
    </row>
    <row r="14" spans="1:12" ht="20.149999999999999" customHeight="1">
      <c r="A14" s="6" t="s">
        <v>80</v>
      </c>
      <c r="F14" s="46">
        <v>-1840081469</v>
      </c>
      <c r="H14" s="108">
        <v>-1867902515</v>
      </c>
      <c r="J14" s="46">
        <v>-1712478572</v>
      </c>
      <c r="L14" s="109">
        <v>-1676036705</v>
      </c>
    </row>
    <row r="15" spans="1:12" ht="8.15" customHeight="1">
      <c r="A15" s="4"/>
      <c r="F15" s="79"/>
      <c r="H15" s="80"/>
      <c r="J15" s="79"/>
      <c r="L15" s="80"/>
    </row>
    <row r="16" spans="1:12" ht="20.149999999999999" customHeight="1">
      <c r="A16" s="11" t="s">
        <v>81</v>
      </c>
      <c r="F16" s="43">
        <f>SUM(F13:F14)</f>
        <v>131882037</v>
      </c>
      <c r="H16" s="9">
        <f>SUM(H13:H14)</f>
        <v>76512241</v>
      </c>
      <c r="J16" s="43">
        <f>SUM(J13:J14)</f>
        <v>124977928</v>
      </c>
      <c r="L16" s="9">
        <f>SUM(L13:L14)</f>
        <v>60395029</v>
      </c>
    </row>
    <row r="17" spans="1:14" ht="20.149999999999999" customHeight="1">
      <c r="A17" s="6" t="s">
        <v>82</v>
      </c>
      <c r="F17" s="43">
        <v>1316736</v>
      </c>
      <c r="H17" s="9">
        <v>0</v>
      </c>
      <c r="J17" s="43">
        <v>1316736</v>
      </c>
      <c r="L17" s="9">
        <v>0</v>
      </c>
      <c r="N17" s="150"/>
    </row>
    <row r="18" spans="1:14" ht="20.149999999999999" customHeight="1">
      <c r="A18" s="6" t="s">
        <v>83</v>
      </c>
      <c r="F18" s="43">
        <v>20413419</v>
      </c>
      <c r="H18" s="9">
        <v>2341169</v>
      </c>
      <c r="J18" s="43">
        <v>19883164</v>
      </c>
      <c r="L18" s="9">
        <v>1374125</v>
      </c>
    </row>
    <row r="19" spans="1:14" ht="20.149999999999999" customHeight="1">
      <c r="A19" s="6" t="s">
        <v>84</v>
      </c>
      <c r="F19" s="43">
        <v>5788667</v>
      </c>
      <c r="H19" s="9">
        <v>112115</v>
      </c>
      <c r="J19" s="43">
        <v>2777386</v>
      </c>
      <c r="L19" s="9">
        <v>-453415</v>
      </c>
    </row>
    <row r="20" spans="1:14" ht="20.149999999999999" customHeight="1">
      <c r="A20" s="6" t="s">
        <v>85</v>
      </c>
      <c r="F20" s="43"/>
      <c r="J20" s="43"/>
    </row>
    <row r="21" spans="1:14" ht="20.149999999999999" customHeight="1">
      <c r="B21" s="6" t="s">
        <v>86</v>
      </c>
      <c r="F21" s="47">
        <v>0</v>
      </c>
      <c r="H21" s="116">
        <v>24850</v>
      </c>
      <c r="J21" s="47">
        <v>0</v>
      </c>
      <c r="L21" s="109">
        <v>24850</v>
      </c>
    </row>
    <row r="22" spans="1:14" ht="8.15" customHeight="1">
      <c r="A22" s="4"/>
      <c r="F22" s="79"/>
      <c r="H22" s="80"/>
      <c r="J22" s="79"/>
      <c r="L22" s="80"/>
    </row>
    <row r="23" spans="1:14" ht="20.149999999999999" customHeight="1">
      <c r="A23" s="11" t="s">
        <v>87</v>
      </c>
      <c r="E23" s="6"/>
      <c r="F23" s="43">
        <f>SUM(F16:F21)</f>
        <v>159400859</v>
      </c>
      <c r="H23" s="9">
        <f>SUM(H16:H21)</f>
        <v>78990375</v>
      </c>
      <c r="J23" s="43">
        <f>SUM(J16:J21)</f>
        <v>148955214</v>
      </c>
      <c r="L23" s="9">
        <f>SUM(L16:L21)</f>
        <v>61340589</v>
      </c>
    </row>
    <row r="24" spans="1:14" ht="20.149999999999999" customHeight="1">
      <c r="A24" s="6" t="s">
        <v>88</v>
      </c>
      <c r="C24" s="11"/>
      <c r="F24" s="79">
        <v>-18600686</v>
      </c>
      <c r="H24" s="80">
        <v>-28964782</v>
      </c>
      <c r="J24" s="79">
        <v>-7255209</v>
      </c>
      <c r="L24" s="110">
        <v>-12447161</v>
      </c>
    </row>
    <row r="25" spans="1:14" ht="20.149999999999999" customHeight="1">
      <c r="A25" s="6" t="s">
        <v>89</v>
      </c>
      <c r="C25" s="11"/>
      <c r="F25" s="79">
        <v>-17582</v>
      </c>
      <c r="H25" s="80">
        <v>-260437</v>
      </c>
      <c r="J25" s="79">
        <v>0</v>
      </c>
      <c r="L25" s="110">
        <v>-260437</v>
      </c>
    </row>
    <row r="26" spans="1:14" ht="20.149999999999999" customHeight="1">
      <c r="A26" s="6" t="s">
        <v>90</v>
      </c>
      <c r="C26" s="11"/>
      <c r="F26" s="81">
        <v>-3288998</v>
      </c>
      <c r="H26" s="113">
        <v>-4574622</v>
      </c>
      <c r="J26" s="81">
        <v>-2978310</v>
      </c>
      <c r="L26" s="111">
        <v>-2743529</v>
      </c>
    </row>
    <row r="27" spans="1:14" ht="8.15" customHeight="1">
      <c r="A27" s="4"/>
      <c r="F27" s="79"/>
      <c r="H27" s="80"/>
      <c r="J27" s="79"/>
      <c r="L27" s="80"/>
    </row>
    <row r="28" spans="1:14" ht="20.149999999999999" customHeight="1">
      <c r="A28" s="11" t="s">
        <v>91</v>
      </c>
      <c r="D28" s="11"/>
      <c r="F28" s="43">
        <f>SUM(F23:F26)</f>
        <v>137493593</v>
      </c>
      <c r="H28" s="9">
        <f>SUM(H23:H26)</f>
        <v>45190534</v>
      </c>
      <c r="J28" s="43">
        <f>SUM(J23:J26)</f>
        <v>138721695</v>
      </c>
      <c r="L28" s="9">
        <f>SUM(L23:L26)</f>
        <v>45889462</v>
      </c>
    </row>
    <row r="29" spans="1:14" ht="20.149999999999999" customHeight="1">
      <c r="A29" s="6" t="s">
        <v>92</v>
      </c>
      <c r="B29" s="11"/>
      <c r="F29" s="82">
        <v>-27274903</v>
      </c>
      <c r="H29" s="131">
        <v>-9024794</v>
      </c>
      <c r="J29" s="82">
        <v>-27453035</v>
      </c>
      <c r="L29" s="111">
        <v>-9177892</v>
      </c>
    </row>
    <row r="30" spans="1:14" ht="8.15" customHeight="1">
      <c r="A30" s="4"/>
      <c r="F30" s="79"/>
      <c r="H30" s="80"/>
      <c r="J30" s="79"/>
      <c r="L30" s="80"/>
    </row>
    <row r="31" spans="1:14" ht="20.149999999999999" customHeight="1">
      <c r="A31" s="8" t="s">
        <v>93</v>
      </c>
      <c r="F31" s="43">
        <f>SUM(F28:F29)</f>
        <v>110218690</v>
      </c>
      <c r="H31" s="9">
        <f>SUM(H28:H29)</f>
        <v>36165740</v>
      </c>
      <c r="J31" s="43">
        <f>SUM(J28:J29)</f>
        <v>111268660</v>
      </c>
      <c r="L31" s="9">
        <f>SUM(L28:L29)</f>
        <v>36711570</v>
      </c>
    </row>
    <row r="32" spans="1:14" ht="20.149999999999999" customHeight="1">
      <c r="A32" s="11"/>
      <c r="F32" s="79"/>
      <c r="H32" s="80"/>
      <c r="J32" s="79"/>
      <c r="L32" s="80"/>
    </row>
    <row r="33" spans="1:14" ht="20.149999999999999" customHeight="1">
      <c r="A33" s="11" t="s">
        <v>94</v>
      </c>
      <c r="E33" s="6"/>
      <c r="F33" s="45"/>
      <c r="H33" s="28"/>
      <c r="J33" s="45"/>
      <c r="K33" s="28"/>
      <c r="L33" s="28"/>
    </row>
    <row r="34" spans="1:14" ht="20.149999999999999" customHeight="1">
      <c r="A34" s="29" t="s">
        <v>95</v>
      </c>
      <c r="E34" s="6"/>
      <c r="F34" s="45"/>
      <c r="H34" s="28"/>
      <c r="J34" s="45"/>
      <c r="K34" s="28"/>
      <c r="L34" s="28"/>
    </row>
    <row r="35" spans="1:14" ht="20.149999999999999" customHeight="1">
      <c r="B35" s="29" t="s">
        <v>96</v>
      </c>
      <c r="E35" s="6"/>
      <c r="F35" s="45"/>
      <c r="H35" s="28"/>
      <c r="J35" s="45"/>
      <c r="L35" s="28"/>
    </row>
    <row r="36" spans="1:14" ht="20.149999999999999" customHeight="1">
      <c r="A36" s="11"/>
      <c r="B36" s="6" t="s">
        <v>97</v>
      </c>
      <c r="E36" s="6"/>
      <c r="F36" s="43"/>
      <c r="J36" s="43"/>
    </row>
    <row r="37" spans="1:14" ht="20.149999999999999" customHeight="1">
      <c r="A37" s="11"/>
      <c r="C37" s="6" t="s">
        <v>98</v>
      </c>
      <c r="E37" s="6"/>
      <c r="F37" s="47">
        <v>-9929973</v>
      </c>
      <c r="H37" s="116">
        <v>2400780</v>
      </c>
      <c r="J37" s="47">
        <v>0</v>
      </c>
      <c r="L37" s="31">
        <v>0</v>
      </c>
    </row>
    <row r="38" spans="1:14" ht="8.15" customHeight="1">
      <c r="E38" s="6"/>
      <c r="F38" s="45"/>
      <c r="H38" s="28"/>
      <c r="J38" s="45"/>
      <c r="L38" s="28"/>
    </row>
    <row r="39" spans="1:14" ht="20.149999999999999" customHeight="1">
      <c r="A39" s="29"/>
      <c r="E39" s="6"/>
      <c r="F39" s="45"/>
      <c r="H39" s="28"/>
      <c r="J39" s="45"/>
      <c r="K39" s="28"/>
      <c r="L39" s="28"/>
    </row>
    <row r="40" spans="1:14" ht="20.149999999999999" customHeight="1">
      <c r="A40" s="29" t="s">
        <v>99</v>
      </c>
      <c r="E40" s="6"/>
      <c r="F40" s="45"/>
      <c r="H40" s="28"/>
      <c r="J40" s="45"/>
      <c r="K40" s="28"/>
      <c r="L40" s="28"/>
      <c r="N40" s="150"/>
    </row>
    <row r="41" spans="1:14" ht="20.149999999999999" customHeight="1">
      <c r="B41" s="29" t="s">
        <v>96</v>
      </c>
      <c r="E41" s="6"/>
      <c r="F41" s="45"/>
      <c r="H41" s="28"/>
      <c r="J41" s="45"/>
      <c r="L41" s="28"/>
    </row>
    <row r="42" spans="1:14" ht="20.149999999999999" customHeight="1">
      <c r="A42" s="11"/>
      <c r="B42" s="6" t="s">
        <v>100</v>
      </c>
      <c r="E42" s="6"/>
      <c r="F42" s="43"/>
      <c r="J42" s="43"/>
    </row>
    <row r="43" spans="1:14" ht="20.149999999999999" customHeight="1">
      <c r="A43" s="11"/>
      <c r="C43" s="6" t="s">
        <v>101</v>
      </c>
      <c r="E43" s="6"/>
      <c r="F43" s="43"/>
      <c r="J43" s="43"/>
    </row>
    <row r="44" spans="1:14" ht="20.149999999999999" customHeight="1">
      <c r="A44" s="11"/>
      <c r="C44" s="6" t="s">
        <v>102</v>
      </c>
      <c r="E44" s="6"/>
      <c r="F44" s="47">
        <v>-142969</v>
      </c>
      <c r="H44" s="116">
        <v>0</v>
      </c>
      <c r="J44" s="47">
        <v>0</v>
      </c>
      <c r="L44" s="31">
        <v>0</v>
      </c>
    </row>
    <row r="45" spans="1:14" ht="13.5" customHeight="1">
      <c r="A45" s="11"/>
      <c r="E45" s="6"/>
    </row>
    <row r="46" spans="1:14" ht="8.25" customHeight="1">
      <c r="E46" s="6"/>
      <c r="F46" s="28"/>
      <c r="H46" s="28"/>
      <c r="J46" s="28"/>
      <c r="L46" s="28"/>
    </row>
    <row r="47" spans="1:14" s="1" customFormat="1" ht="22.4" customHeight="1">
      <c r="A47" s="36" t="s">
        <v>35</v>
      </c>
      <c r="B47" s="84"/>
      <c r="C47" s="88"/>
      <c r="D47" s="88"/>
      <c r="E47" s="88"/>
      <c r="F47" s="88"/>
      <c r="G47" s="36"/>
      <c r="H47" s="88"/>
      <c r="I47" s="36"/>
      <c r="J47" s="36"/>
      <c r="K47" s="36"/>
      <c r="L47" s="36"/>
    </row>
    <row r="48" spans="1:14" ht="21.75" customHeight="1">
      <c r="A48" s="2" t="s">
        <v>0</v>
      </c>
      <c r="B48" s="8"/>
      <c r="C48" s="12"/>
      <c r="D48" s="12"/>
      <c r="E48" s="87"/>
      <c r="F48" s="87"/>
      <c r="G48" s="87"/>
      <c r="H48" s="87"/>
      <c r="I48" s="87"/>
      <c r="J48" s="87"/>
      <c r="K48" s="87"/>
      <c r="L48" s="87"/>
    </row>
    <row r="49" spans="1:14" ht="21.75" customHeight="1">
      <c r="A49" s="2" t="s">
        <v>74</v>
      </c>
      <c r="B49" s="8"/>
      <c r="C49" s="12"/>
      <c r="D49" s="12"/>
      <c r="E49" s="87"/>
      <c r="F49" s="87"/>
      <c r="G49" s="87"/>
      <c r="H49" s="87"/>
      <c r="I49" s="87"/>
      <c r="J49" s="87"/>
      <c r="K49" s="87"/>
      <c r="L49" s="87"/>
    </row>
    <row r="50" spans="1:14" ht="21.75" customHeight="1">
      <c r="A50" s="14" t="s">
        <v>103</v>
      </c>
      <c r="B50" s="91"/>
      <c r="C50" s="92"/>
      <c r="D50" s="92"/>
      <c r="E50" s="93"/>
      <c r="F50" s="93"/>
      <c r="G50" s="93"/>
      <c r="H50" s="93"/>
      <c r="I50" s="93"/>
      <c r="J50" s="93"/>
      <c r="K50" s="93"/>
      <c r="L50" s="93"/>
    </row>
    <row r="51" spans="1:14" ht="20.149999999999999" customHeight="1">
      <c r="A51" s="8"/>
      <c r="B51" s="8"/>
      <c r="C51" s="12"/>
      <c r="D51" s="12"/>
      <c r="E51" s="87"/>
      <c r="F51" s="87"/>
      <c r="G51" s="87"/>
      <c r="H51" s="87"/>
      <c r="I51" s="87"/>
      <c r="J51" s="87"/>
      <c r="K51" s="87"/>
      <c r="L51" s="87"/>
    </row>
    <row r="52" spans="1:14" s="12" customFormat="1" ht="20.149999999999999" customHeight="1">
      <c r="A52" s="10"/>
      <c r="B52" s="10"/>
      <c r="E52" s="87"/>
      <c r="F52" s="167" t="s">
        <v>3</v>
      </c>
      <c r="G52" s="167"/>
      <c r="H52" s="167"/>
      <c r="I52" s="95"/>
      <c r="J52" s="167" t="s">
        <v>4</v>
      </c>
      <c r="K52" s="167"/>
      <c r="L52" s="167"/>
    </row>
    <row r="53" spans="1:14" s="12" customFormat="1" ht="20.149999999999999" customHeight="1">
      <c r="A53" s="10"/>
      <c r="B53" s="10"/>
      <c r="E53" s="87"/>
      <c r="F53" s="96" t="s">
        <v>7</v>
      </c>
      <c r="G53" s="95"/>
      <c r="H53" s="96" t="s">
        <v>8</v>
      </c>
      <c r="I53" s="95"/>
      <c r="J53" s="96" t="s">
        <v>7</v>
      </c>
      <c r="K53" s="96"/>
      <c r="L53" s="96" t="s">
        <v>8</v>
      </c>
    </row>
    <row r="54" spans="1:14" ht="20.149999999999999" customHeight="1">
      <c r="F54" s="50" t="s">
        <v>10</v>
      </c>
      <c r="H54" s="50" t="s">
        <v>10</v>
      </c>
      <c r="J54" s="50" t="s">
        <v>10</v>
      </c>
      <c r="K54" s="2"/>
      <c r="L54" s="50" t="s">
        <v>10</v>
      </c>
    </row>
    <row r="55" spans="1:14" ht="8.15" customHeight="1">
      <c r="A55" s="4"/>
      <c r="F55" s="43"/>
      <c r="J55" s="43"/>
    </row>
    <row r="56" spans="1:14" ht="20.149999999999999" customHeight="1">
      <c r="A56" s="11" t="s">
        <v>104</v>
      </c>
      <c r="F56" s="79"/>
      <c r="H56" s="80"/>
      <c r="J56" s="79"/>
      <c r="L56" s="80"/>
    </row>
    <row r="57" spans="1:14" ht="8.25" customHeight="1">
      <c r="A57" s="11"/>
      <c r="E57" s="6"/>
      <c r="F57" s="43"/>
      <c r="J57" s="43"/>
    </row>
    <row r="58" spans="1:14" ht="20.149999999999999" customHeight="1">
      <c r="A58" s="6" t="s">
        <v>105</v>
      </c>
      <c r="E58" s="6"/>
      <c r="F58" s="72">
        <f>SUM(F37,F44)</f>
        <v>-10072942</v>
      </c>
      <c r="G58" s="68"/>
      <c r="H58" s="54">
        <f>SUM(H37,H44)</f>
        <v>2400780</v>
      </c>
      <c r="I58" s="68"/>
      <c r="J58" s="72">
        <f>SUM(J37,J44)</f>
        <v>0</v>
      </c>
      <c r="K58" s="68"/>
      <c r="L58" s="54">
        <f>SUM(L37,L44)</f>
        <v>0</v>
      </c>
    </row>
    <row r="59" spans="1:14" ht="8.15" customHeight="1">
      <c r="E59" s="6"/>
      <c r="F59" s="70"/>
      <c r="H59" s="68"/>
      <c r="J59" s="70"/>
      <c r="L59" s="68"/>
    </row>
    <row r="60" spans="1:14" ht="20.149999999999999" customHeight="1" thickBot="1">
      <c r="A60" s="11" t="s">
        <v>106</v>
      </c>
      <c r="B60" s="11"/>
      <c r="E60" s="6"/>
      <c r="F60" s="83">
        <f>SUM(F31,F58)</f>
        <v>100145748</v>
      </c>
      <c r="G60" s="80"/>
      <c r="H60" s="112">
        <f>SUM(H31,H58)</f>
        <v>38566520</v>
      </c>
      <c r="I60" s="80"/>
      <c r="J60" s="83">
        <f>SUM(J31,J58)</f>
        <v>111268660</v>
      </c>
      <c r="K60" s="80"/>
      <c r="L60" s="112">
        <f>SUM(L31,L58)</f>
        <v>36711570</v>
      </c>
    </row>
    <row r="61" spans="1:14" ht="20.149999999999999" customHeight="1" thickTop="1">
      <c r="A61" s="11"/>
      <c r="B61" s="11"/>
      <c r="E61" s="6"/>
      <c r="F61" s="79"/>
      <c r="H61" s="80"/>
      <c r="J61" s="79"/>
      <c r="K61" s="80"/>
      <c r="L61" s="80"/>
    </row>
    <row r="62" spans="1:14" ht="20.149999999999999" customHeight="1">
      <c r="A62" s="11" t="s">
        <v>107</v>
      </c>
      <c r="B62" s="11"/>
      <c r="E62" s="6"/>
      <c r="F62" s="79"/>
      <c r="H62" s="80"/>
      <c r="J62" s="79"/>
      <c r="K62" s="80"/>
      <c r="L62" s="80"/>
    </row>
    <row r="63" spans="1:14" ht="20.149999999999999" customHeight="1">
      <c r="B63" s="6" t="s">
        <v>108</v>
      </c>
      <c r="E63" s="6"/>
      <c r="F63" s="79">
        <f>F31</f>
        <v>110218690</v>
      </c>
      <c r="H63" s="80">
        <f>'Equity Conso 12 USD (TH)'!O19</f>
        <v>36711570</v>
      </c>
      <c r="J63" s="79">
        <f>J31</f>
        <v>111268660</v>
      </c>
      <c r="K63" s="80"/>
      <c r="L63" s="80">
        <f>L31</f>
        <v>36711570</v>
      </c>
    </row>
    <row r="64" spans="1:14" ht="20.149999999999999" customHeight="1">
      <c r="B64" s="6" t="s">
        <v>70</v>
      </c>
      <c r="E64" s="6"/>
      <c r="F64" s="79"/>
      <c r="H64" s="80"/>
      <c r="J64" s="79"/>
      <c r="K64" s="80"/>
      <c r="L64" s="80"/>
      <c r="N64" s="150"/>
    </row>
    <row r="65" spans="1:14" ht="20.149999999999999" customHeight="1">
      <c r="C65" s="6" t="s">
        <v>64</v>
      </c>
      <c r="E65" s="6"/>
      <c r="F65" s="81">
        <v>0</v>
      </c>
      <c r="H65" s="113">
        <v>-545830</v>
      </c>
      <c r="J65" s="81">
        <v>0</v>
      </c>
      <c r="K65" s="80"/>
      <c r="L65" s="113">
        <v>0</v>
      </c>
    </row>
    <row r="66" spans="1:14" ht="6.65" customHeight="1">
      <c r="A66" s="11"/>
      <c r="B66" s="11"/>
      <c r="E66" s="6"/>
      <c r="F66" s="79"/>
      <c r="H66" s="80"/>
      <c r="J66" s="79"/>
      <c r="K66" s="80"/>
      <c r="L66" s="80"/>
    </row>
    <row r="67" spans="1:14" ht="20.149999999999999" customHeight="1" thickBot="1">
      <c r="A67" s="11"/>
      <c r="B67" s="11"/>
      <c r="E67" s="6"/>
      <c r="F67" s="98">
        <f>SUM(F63:F65)</f>
        <v>110218690</v>
      </c>
      <c r="H67" s="114">
        <f>SUM(H63:H65)</f>
        <v>36165740</v>
      </c>
      <c r="J67" s="98">
        <f>SUM(J63:J65)</f>
        <v>111268660</v>
      </c>
      <c r="K67" s="80"/>
      <c r="L67" s="114">
        <f>SUM(L63:L65)</f>
        <v>36711570</v>
      </c>
    </row>
    <row r="68" spans="1:14" ht="20.149999999999999" customHeight="1" thickTop="1">
      <c r="A68" s="11"/>
      <c r="B68" s="11"/>
      <c r="E68" s="6"/>
      <c r="F68" s="79"/>
      <c r="H68" s="80"/>
      <c r="J68" s="79"/>
      <c r="K68" s="80"/>
      <c r="L68" s="80"/>
    </row>
    <row r="69" spans="1:14" ht="20.149999999999999" customHeight="1">
      <c r="A69" s="11" t="s">
        <v>109</v>
      </c>
      <c r="B69" s="11"/>
      <c r="E69" s="6"/>
      <c r="F69" s="79"/>
      <c r="H69" s="80"/>
      <c r="J69" s="79"/>
      <c r="K69" s="80"/>
      <c r="L69" s="80"/>
    </row>
    <row r="70" spans="1:14" ht="20.149999999999999" customHeight="1">
      <c r="B70" s="6" t="s">
        <v>108</v>
      </c>
      <c r="E70" s="6"/>
      <c r="F70" s="79">
        <f>F60</f>
        <v>100145748</v>
      </c>
      <c r="H70" s="80">
        <f>'Equity Conso 12 USD (TH)'!W19</f>
        <v>36711570</v>
      </c>
      <c r="J70" s="79">
        <f>J60</f>
        <v>111268660</v>
      </c>
      <c r="K70" s="80"/>
      <c r="L70" s="80">
        <f>L63</f>
        <v>36711570</v>
      </c>
    </row>
    <row r="71" spans="1:14" ht="20.149999999999999" customHeight="1">
      <c r="B71" s="6" t="s">
        <v>70</v>
      </c>
      <c r="E71" s="6"/>
      <c r="F71" s="79"/>
      <c r="H71" s="80"/>
      <c r="J71" s="79"/>
      <c r="K71" s="80"/>
      <c r="L71" s="80"/>
      <c r="N71" s="150"/>
    </row>
    <row r="72" spans="1:14" ht="20.149999999999999" customHeight="1">
      <c r="C72" s="6" t="s">
        <v>64</v>
      </c>
      <c r="E72" s="6"/>
      <c r="F72" s="81">
        <v>0</v>
      </c>
      <c r="H72" s="113">
        <v>1854950</v>
      </c>
      <c r="J72" s="81">
        <v>0</v>
      </c>
      <c r="K72" s="80"/>
      <c r="L72" s="113">
        <v>0</v>
      </c>
    </row>
    <row r="73" spans="1:14" ht="6.65" customHeight="1">
      <c r="A73" s="11"/>
      <c r="B73" s="11"/>
      <c r="E73" s="6"/>
      <c r="F73" s="43"/>
      <c r="J73" s="43"/>
    </row>
    <row r="74" spans="1:14" ht="20.149999999999999" customHeight="1" thickBot="1">
      <c r="A74" s="11"/>
      <c r="B74" s="11"/>
      <c r="E74" s="6"/>
      <c r="F74" s="98">
        <f>SUM(F70:F72)</f>
        <v>100145748</v>
      </c>
      <c r="G74" s="80"/>
      <c r="H74" s="114">
        <f>SUM(H70:H72)</f>
        <v>38566520</v>
      </c>
      <c r="I74" s="80"/>
      <c r="J74" s="98">
        <f>SUM(J70:J72)</f>
        <v>111268660</v>
      </c>
      <c r="K74" s="80"/>
      <c r="L74" s="114">
        <f>SUM(L70:L72)</f>
        <v>36711570</v>
      </c>
    </row>
    <row r="75" spans="1:14" ht="20.149999999999999" customHeight="1" thickTop="1">
      <c r="A75" s="11"/>
      <c r="B75" s="89"/>
      <c r="F75" s="43"/>
      <c r="J75" s="43"/>
    </row>
    <row r="76" spans="1:14" ht="20.149999999999999" customHeight="1">
      <c r="A76" s="8" t="s">
        <v>110</v>
      </c>
      <c r="F76" s="43"/>
      <c r="J76" s="43"/>
    </row>
    <row r="77" spans="1:14" ht="6" customHeight="1">
      <c r="A77" s="4"/>
      <c r="F77" s="43"/>
      <c r="J77" s="43"/>
    </row>
    <row r="78" spans="1:14" ht="20.149999999999999" customHeight="1">
      <c r="A78" s="3" t="s">
        <v>111</v>
      </c>
      <c r="E78" s="30"/>
      <c r="F78" s="99">
        <f>F31/4335902125</f>
        <v>2.5420013372649642E-2</v>
      </c>
      <c r="H78" s="106">
        <f>H31/4335902125</f>
        <v>8.3409954739234338E-3</v>
      </c>
      <c r="J78" s="99">
        <f>J31/4335902125</f>
        <v>2.5662170591546737E-2</v>
      </c>
      <c r="K78" s="80"/>
      <c r="L78" s="106">
        <f>L31/4335902125</f>
        <v>8.4668816180900296E-3</v>
      </c>
    </row>
    <row r="79" spans="1:14" ht="20.149999999999999" customHeight="1">
      <c r="A79" s="3"/>
      <c r="E79" s="30"/>
      <c r="F79" s="80"/>
      <c r="H79" s="80"/>
      <c r="J79" s="80"/>
      <c r="K79" s="80"/>
      <c r="L79" s="80"/>
    </row>
    <row r="80" spans="1:14" ht="20.149999999999999" customHeight="1">
      <c r="A80" s="3"/>
      <c r="E80" s="30"/>
      <c r="F80" s="80"/>
      <c r="H80" s="80"/>
      <c r="J80" s="80"/>
      <c r="K80" s="80"/>
      <c r="L80" s="80"/>
    </row>
    <row r="81" spans="1:12" ht="20.149999999999999" customHeight="1">
      <c r="A81" s="3"/>
      <c r="E81" s="30"/>
      <c r="F81" s="80"/>
      <c r="H81" s="80"/>
      <c r="J81" s="80"/>
      <c r="K81" s="80"/>
      <c r="L81" s="80"/>
    </row>
    <row r="82" spans="1:12" ht="20.149999999999999" customHeight="1">
      <c r="A82" s="3"/>
      <c r="E82" s="30"/>
      <c r="F82" s="80"/>
      <c r="H82" s="80"/>
      <c r="J82" s="80"/>
      <c r="K82" s="80"/>
      <c r="L82" s="80"/>
    </row>
    <row r="83" spans="1:12" ht="20.149999999999999" customHeight="1">
      <c r="A83" s="3"/>
      <c r="E83" s="30"/>
      <c r="F83" s="80"/>
      <c r="H83" s="80"/>
      <c r="J83" s="80"/>
      <c r="K83" s="80"/>
      <c r="L83" s="80"/>
    </row>
    <row r="84" spans="1:12" ht="20.149999999999999" customHeight="1">
      <c r="A84" s="3"/>
      <c r="E84" s="30"/>
      <c r="F84" s="80"/>
      <c r="H84" s="80"/>
      <c r="J84" s="80"/>
      <c r="K84" s="80"/>
      <c r="L84" s="80"/>
    </row>
    <row r="85" spans="1:12" ht="20.149999999999999" customHeight="1">
      <c r="A85" s="3"/>
      <c r="E85" s="30"/>
      <c r="F85" s="80"/>
      <c r="H85" s="80"/>
      <c r="J85" s="80"/>
      <c r="K85" s="80"/>
      <c r="L85" s="80"/>
    </row>
    <row r="86" spans="1:12" ht="20.149999999999999" customHeight="1">
      <c r="A86" s="3"/>
      <c r="E86" s="30"/>
      <c r="F86" s="80"/>
      <c r="H86" s="80"/>
      <c r="J86" s="80"/>
      <c r="K86" s="80"/>
      <c r="L86" s="80"/>
    </row>
    <row r="87" spans="1:12" ht="20.149999999999999" customHeight="1">
      <c r="A87" s="3"/>
      <c r="E87" s="30"/>
      <c r="F87" s="80"/>
      <c r="H87" s="80"/>
      <c r="J87" s="80"/>
      <c r="K87" s="80"/>
      <c r="L87" s="80"/>
    </row>
    <row r="88" spans="1:12" ht="20.149999999999999" customHeight="1">
      <c r="A88" s="3"/>
      <c r="E88" s="30"/>
      <c r="F88" s="80"/>
      <c r="H88" s="80"/>
      <c r="J88" s="80"/>
      <c r="K88" s="80"/>
      <c r="L88" s="80"/>
    </row>
    <row r="89" spans="1:12" ht="20.149999999999999" customHeight="1">
      <c r="A89" s="3"/>
      <c r="E89" s="30"/>
      <c r="F89" s="80"/>
      <c r="H89" s="80"/>
      <c r="J89" s="80"/>
      <c r="K89" s="80"/>
      <c r="L89" s="80"/>
    </row>
    <row r="90" spans="1:12" ht="20.149999999999999" customHeight="1">
      <c r="A90" s="3"/>
      <c r="E90" s="30"/>
      <c r="F90" s="80"/>
      <c r="H90" s="80"/>
      <c r="J90" s="80"/>
      <c r="K90" s="80"/>
      <c r="L90" s="80"/>
    </row>
    <row r="91" spans="1:12" ht="19.5" customHeight="1">
      <c r="A91" s="3"/>
      <c r="E91" s="30"/>
      <c r="F91" s="80"/>
      <c r="H91" s="80"/>
      <c r="J91" s="80"/>
      <c r="K91" s="80"/>
      <c r="L91" s="80"/>
    </row>
    <row r="92" spans="1:12" ht="15.75" customHeight="1">
      <c r="A92" s="3"/>
      <c r="E92" s="30"/>
      <c r="F92" s="80"/>
      <c r="H92" s="80"/>
      <c r="J92" s="80"/>
      <c r="K92" s="80"/>
      <c r="L92" s="80"/>
    </row>
    <row r="93" spans="1:12" s="1" customFormat="1" ht="22.4" customHeight="1">
      <c r="A93" s="36" t="s">
        <v>35</v>
      </c>
      <c r="B93" s="84"/>
      <c r="C93" s="88"/>
      <c r="D93" s="88"/>
      <c r="E93" s="88"/>
      <c r="F93" s="88"/>
      <c r="G93" s="36"/>
      <c r="H93" s="88"/>
      <c r="I93" s="36"/>
      <c r="J93" s="36"/>
      <c r="K93" s="36"/>
      <c r="L93" s="36"/>
    </row>
  </sheetData>
  <mergeCells count="4">
    <mergeCell ref="J5:L5"/>
    <mergeCell ref="F5:H5"/>
    <mergeCell ref="F52:H52"/>
    <mergeCell ref="J52:L52"/>
  </mergeCells>
  <pageMargins left="0.8" right="0.5" top="0.5" bottom="0.6" header="0.49" footer="0.4"/>
  <pageSetup paperSize="9" scale="90" firstPageNumber="8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7" max="2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CX93"/>
  <sheetViews>
    <sheetView zoomScaleNormal="100" zoomScaleSheetLayoutView="70" zoomScalePageLayoutView="55" workbookViewId="0">
      <selection activeCell="P4" sqref="P4"/>
    </sheetView>
  </sheetViews>
  <sheetFormatPr defaultColWidth="11" defaultRowHeight="20.149999999999999" customHeight="1"/>
  <cols>
    <col min="1" max="3" width="1.69921875" style="9" customWidth="1"/>
    <col min="4" max="4" width="35.69921875" style="9" customWidth="1"/>
    <col min="5" max="5" width="2.19921875" style="9" customWidth="1"/>
    <col min="6" max="6" width="15.296875" style="7" customWidth="1"/>
    <col min="7" max="7" width="1" style="9" customWidth="1"/>
    <col min="8" max="8" width="15.296875" style="7" customWidth="1"/>
    <col min="9" max="9" width="1" style="9" customWidth="1"/>
    <col min="10" max="10" width="15.296875" style="7" customWidth="1"/>
    <col min="11" max="11" width="1" style="9" customWidth="1"/>
    <col min="12" max="12" width="15.296875" style="7" customWidth="1"/>
    <col min="13" max="16384" width="11" style="6"/>
  </cols>
  <sheetData>
    <row r="1" spans="1:102" ht="21.75" customHeight="1">
      <c r="A1" s="2" t="s">
        <v>0</v>
      </c>
      <c r="B1" s="8"/>
      <c r="C1" s="12"/>
      <c r="D1" s="12"/>
      <c r="E1" s="87"/>
      <c r="G1" s="87"/>
      <c r="I1" s="87"/>
      <c r="K1" s="87"/>
    </row>
    <row r="2" spans="1:102" ht="21.75" customHeight="1">
      <c r="A2" s="2" t="s">
        <v>74</v>
      </c>
      <c r="B2" s="8"/>
      <c r="C2" s="12"/>
      <c r="D2" s="12"/>
      <c r="E2" s="87"/>
      <c r="G2" s="87"/>
      <c r="I2" s="87"/>
      <c r="K2" s="87"/>
    </row>
    <row r="3" spans="1:102" s="84" customFormat="1" ht="21.75" customHeight="1">
      <c r="A3" s="14" t="s">
        <v>75</v>
      </c>
      <c r="B3" s="91"/>
      <c r="C3" s="92"/>
      <c r="D3" s="92"/>
      <c r="E3" s="93"/>
      <c r="F3" s="75"/>
      <c r="G3" s="93"/>
      <c r="H3" s="75"/>
      <c r="I3" s="93"/>
      <c r="J3" s="75"/>
      <c r="K3" s="93"/>
      <c r="L3" s="75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</row>
    <row r="4" spans="1:102" ht="20.149999999999999" customHeight="1">
      <c r="A4" s="8"/>
      <c r="B4" s="8"/>
      <c r="C4" s="12"/>
      <c r="D4" s="12"/>
      <c r="E4" s="87"/>
      <c r="G4" s="87"/>
      <c r="I4" s="87"/>
      <c r="K4" s="87"/>
    </row>
    <row r="5" spans="1:102" s="12" customFormat="1" ht="20.149999999999999" customHeight="1">
      <c r="A5" s="10"/>
      <c r="B5" s="10"/>
      <c r="E5" s="87"/>
      <c r="F5" s="167" t="s">
        <v>3</v>
      </c>
      <c r="G5" s="167"/>
      <c r="H5" s="167"/>
      <c r="I5" s="95"/>
      <c r="J5" s="167" t="s">
        <v>4</v>
      </c>
      <c r="K5" s="167"/>
      <c r="L5" s="167"/>
    </row>
    <row r="6" spans="1:102" s="12" customFormat="1" ht="20.149999999999999" customHeight="1">
      <c r="A6" s="10"/>
      <c r="B6" s="10"/>
      <c r="E6" s="87"/>
      <c r="F6" s="96" t="s">
        <v>7</v>
      </c>
      <c r="G6" s="95"/>
      <c r="H6" s="96" t="s">
        <v>8</v>
      </c>
      <c r="I6" s="95"/>
      <c r="J6" s="96" t="s">
        <v>7</v>
      </c>
      <c r="K6" s="96"/>
      <c r="L6" s="96" t="s">
        <v>8</v>
      </c>
    </row>
    <row r="7" spans="1:102" ht="20.149999999999999" customHeight="1">
      <c r="A7" s="6"/>
      <c r="B7" s="6"/>
      <c r="C7" s="6"/>
      <c r="D7" s="6"/>
      <c r="F7" s="50" t="s">
        <v>11</v>
      </c>
      <c r="H7" s="50" t="s">
        <v>11</v>
      </c>
      <c r="J7" s="50" t="s">
        <v>11</v>
      </c>
      <c r="K7" s="2"/>
      <c r="L7" s="50" t="s">
        <v>11</v>
      </c>
    </row>
    <row r="8" spans="1:102" ht="8.15" customHeight="1">
      <c r="A8" s="4"/>
      <c r="B8" s="6"/>
      <c r="C8" s="6"/>
      <c r="D8" s="6"/>
      <c r="F8" s="44"/>
      <c r="H8" s="110"/>
      <c r="J8" s="44"/>
      <c r="L8" s="110"/>
    </row>
    <row r="9" spans="1:102" s="90" customFormat="1" ht="20.149999999999999" customHeight="1">
      <c r="A9" s="6" t="s">
        <v>76</v>
      </c>
      <c r="B9" s="6"/>
      <c r="C9" s="6"/>
      <c r="D9" s="6"/>
      <c r="E9" s="9"/>
      <c r="F9" s="65">
        <v>68347615269</v>
      </c>
      <c r="G9" s="52"/>
      <c r="H9" s="52">
        <v>65904692299</v>
      </c>
      <c r="I9" s="52"/>
      <c r="J9" s="65">
        <v>65172576704</v>
      </c>
      <c r="K9" s="52"/>
      <c r="L9" s="107">
        <v>58816211188</v>
      </c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</row>
    <row r="10" spans="1:102" ht="20.149999999999999" customHeight="1">
      <c r="A10" s="6" t="s">
        <v>77</v>
      </c>
      <c r="B10" s="6"/>
      <c r="C10" s="6"/>
      <c r="D10" s="6"/>
      <c r="F10" s="65"/>
      <c r="G10" s="52"/>
      <c r="H10" s="52"/>
      <c r="I10" s="52"/>
      <c r="J10" s="65"/>
      <c r="K10" s="52"/>
      <c r="L10" s="107"/>
    </row>
    <row r="11" spans="1:102" ht="20.149999999999999" customHeight="1">
      <c r="A11" s="6"/>
      <c r="B11" s="6" t="s">
        <v>78</v>
      </c>
      <c r="C11" s="6"/>
      <c r="D11" s="6"/>
      <c r="F11" s="46">
        <v>2277620534</v>
      </c>
      <c r="H11" s="108">
        <v>313317606</v>
      </c>
      <c r="J11" s="46">
        <v>635718931</v>
      </c>
      <c r="L11" s="115">
        <v>313317606</v>
      </c>
    </row>
    <row r="12" spans="1:102" ht="8.15" customHeight="1">
      <c r="A12" s="6"/>
      <c r="B12" s="6"/>
      <c r="C12" s="6"/>
      <c r="D12" s="6"/>
      <c r="F12" s="43"/>
      <c r="H12" s="9"/>
      <c r="J12" s="43"/>
      <c r="L12" s="9"/>
    </row>
    <row r="13" spans="1:102" ht="20.149999999999999" customHeight="1">
      <c r="A13" s="11" t="s">
        <v>79</v>
      </c>
      <c r="B13" s="6"/>
      <c r="C13" s="6"/>
      <c r="D13" s="6"/>
      <c r="F13" s="43">
        <f>SUM(F9:F11)</f>
        <v>70625235803</v>
      </c>
      <c r="H13" s="9">
        <f>SUM(H9:H11)</f>
        <v>66218009905</v>
      </c>
      <c r="J13" s="43">
        <f>SUM(J9:J11)</f>
        <v>65808295635</v>
      </c>
      <c r="L13" s="9">
        <f>SUM(L9:L11)</f>
        <v>59129528794</v>
      </c>
    </row>
    <row r="14" spans="1:102" s="90" customFormat="1" ht="20.149999999999999" customHeight="1">
      <c r="A14" s="6" t="s">
        <v>80</v>
      </c>
      <c r="B14" s="6"/>
      <c r="C14" s="6"/>
      <c r="D14" s="6"/>
      <c r="E14" s="9"/>
      <c r="F14" s="46">
        <v>-65914055216</v>
      </c>
      <c r="G14" s="9"/>
      <c r="H14" s="108">
        <v>-63657855613</v>
      </c>
      <c r="I14" s="9"/>
      <c r="J14" s="46">
        <v>-61344304357</v>
      </c>
      <c r="K14" s="9"/>
      <c r="L14" s="115">
        <v>-57107673616</v>
      </c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</row>
    <row r="15" spans="1:102" ht="8.15" customHeight="1">
      <c r="A15" s="4"/>
      <c r="B15" s="6"/>
      <c r="C15" s="6"/>
      <c r="D15" s="6"/>
      <c r="F15" s="79"/>
      <c r="H15" s="80"/>
      <c r="J15" s="79"/>
      <c r="L15" s="80"/>
    </row>
    <row r="16" spans="1:102" ht="20.149999999999999" customHeight="1">
      <c r="A16" s="11" t="s">
        <v>81</v>
      </c>
      <c r="B16" s="6"/>
      <c r="C16" s="6"/>
      <c r="D16" s="6"/>
      <c r="F16" s="43">
        <f>SUM(F13:F14)</f>
        <v>4711180587</v>
      </c>
      <c r="H16" s="9">
        <f>SUM(H13:H14)</f>
        <v>2560154292</v>
      </c>
      <c r="J16" s="43">
        <f>SUM(J13:J14)</f>
        <v>4463991278</v>
      </c>
      <c r="L16" s="9">
        <f>SUM(L13:L14)</f>
        <v>2021855178</v>
      </c>
    </row>
    <row r="17" spans="1:14" ht="20.149999999999999" customHeight="1">
      <c r="A17" s="6" t="s">
        <v>82</v>
      </c>
      <c r="B17" s="6"/>
      <c r="C17" s="6"/>
      <c r="D17" s="6"/>
      <c r="F17" s="43">
        <v>47551299</v>
      </c>
      <c r="H17" s="9">
        <v>0</v>
      </c>
      <c r="J17" s="43">
        <v>47551299</v>
      </c>
      <c r="L17" s="9">
        <v>0</v>
      </c>
      <c r="N17" s="150"/>
    </row>
    <row r="18" spans="1:14" ht="20.149999999999999" customHeight="1">
      <c r="A18" s="6" t="s">
        <v>83</v>
      </c>
      <c r="B18" s="6"/>
      <c r="C18" s="6"/>
      <c r="D18" s="6"/>
      <c r="F18" s="43">
        <v>736133924</v>
      </c>
      <c r="H18" s="9">
        <v>80341312</v>
      </c>
      <c r="J18" s="43">
        <v>717145376</v>
      </c>
      <c r="L18" s="9">
        <v>47382341</v>
      </c>
    </row>
    <row r="19" spans="1:14" ht="20.149999999999999" customHeight="1">
      <c r="A19" s="6" t="s">
        <v>84</v>
      </c>
      <c r="B19" s="6"/>
      <c r="C19" s="6"/>
      <c r="D19" s="6"/>
      <c r="F19" s="43">
        <v>208175442</v>
      </c>
      <c r="H19" s="9">
        <v>4817951</v>
      </c>
      <c r="J19" s="43">
        <v>99418432</v>
      </c>
      <c r="L19" s="7">
        <v>-19014106</v>
      </c>
    </row>
    <row r="20" spans="1:14" ht="20.149999999999999" customHeight="1">
      <c r="A20" s="6" t="s">
        <v>85</v>
      </c>
      <c r="B20" s="6"/>
      <c r="C20" s="6"/>
      <c r="D20" s="6"/>
      <c r="F20" s="43"/>
      <c r="H20" s="9"/>
      <c r="J20" s="43"/>
      <c r="L20" s="9"/>
    </row>
    <row r="21" spans="1:14" ht="20.149999999999999" customHeight="1">
      <c r="A21" s="6"/>
      <c r="B21" s="6" t="s">
        <v>86</v>
      </c>
      <c r="C21" s="6"/>
      <c r="D21" s="6"/>
      <c r="F21" s="47">
        <v>0</v>
      </c>
      <c r="H21" s="116">
        <v>1260024</v>
      </c>
      <c r="J21" s="47">
        <v>0</v>
      </c>
      <c r="L21" s="115">
        <v>1260024</v>
      </c>
    </row>
    <row r="22" spans="1:14" ht="8.15" customHeight="1">
      <c r="A22" s="4"/>
      <c r="B22" s="6"/>
      <c r="C22" s="6"/>
      <c r="D22" s="6"/>
      <c r="F22" s="79"/>
      <c r="H22" s="80"/>
      <c r="J22" s="79"/>
      <c r="L22" s="80"/>
    </row>
    <row r="23" spans="1:14" ht="20.149999999999999" customHeight="1">
      <c r="A23" s="11" t="s">
        <v>87</v>
      </c>
      <c r="B23" s="6"/>
      <c r="C23" s="6"/>
      <c r="D23" s="6"/>
      <c r="E23" s="6"/>
      <c r="F23" s="43">
        <f>SUM(F16:F21)</f>
        <v>5703041252</v>
      </c>
      <c r="H23" s="9">
        <f>SUM(H16:H21)</f>
        <v>2646573579</v>
      </c>
      <c r="J23" s="43">
        <f>SUM(J16:J21)</f>
        <v>5328106385</v>
      </c>
      <c r="L23" s="9">
        <f>SUM(L16:L21)</f>
        <v>2051483437</v>
      </c>
    </row>
    <row r="24" spans="1:14" ht="20.149999999999999" customHeight="1">
      <c r="A24" s="6" t="s">
        <v>88</v>
      </c>
      <c r="B24" s="6"/>
      <c r="C24" s="11"/>
      <c r="D24" s="6"/>
      <c r="F24" s="79">
        <v>-665918098</v>
      </c>
      <c r="H24" s="80">
        <v>-988230237</v>
      </c>
      <c r="J24" s="79">
        <v>-259614153</v>
      </c>
      <c r="L24" s="110">
        <v>-425274060</v>
      </c>
    </row>
    <row r="25" spans="1:14" ht="20.149999999999999" customHeight="1">
      <c r="A25" s="6" t="s">
        <v>89</v>
      </c>
      <c r="B25" s="6"/>
      <c r="C25" s="11"/>
      <c r="D25" s="6"/>
      <c r="F25" s="79">
        <v>-629653</v>
      </c>
      <c r="H25" s="80">
        <v>-9027612</v>
      </c>
      <c r="J25" s="79">
        <v>0</v>
      </c>
      <c r="L25" s="110">
        <v>-9027612</v>
      </c>
    </row>
    <row r="26" spans="1:14" ht="20.149999999999999" customHeight="1">
      <c r="A26" s="6" t="s">
        <v>90</v>
      </c>
      <c r="B26" s="6"/>
      <c r="C26" s="11"/>
      <c r="D26" s="6"/>
      <c r="F26" s="81">
        <v>-117549324</v>
      </c>
      <c r="H26" s="113">
        <v>-155942886</v>
      </c>
      <c r="J26" s="81">
        <v>-106422980</v>
      </c>
      <c r="L26" s="111">
        <v>-93535288</v>
      </c>
    </row>
    <row r="27" spans="1:14" ht="8.15" customHeight="1">
      <c r="A27" s="4"/>
      <c r="B27" s="6"/>
      <c r="C27" s="6"/>
      <c r="D27" s="6"/>
      <c r="F27" s="79"/>
      <c r="H27" s="80"/>
      <c r="J27" s="79"/>
      <c r="L27" s="80"/>
    </row>
    <row r="28" spans="1:14" ht="20.149999999999999" customHeight="1">
      <c r="A28" s="11" t="s">
        <v>91</v>
      </c>
      <c r="B28" s="6"/>
      <c r="C28" s="6"/>
      <c r="D28" s="11"/>
      <c r="F28" s="43">
        <f>SUM(F23:F26)</f>
        <v>4918944177</v>
      </c>
      <c r="H28" s="9">
        <f>SUM(H23:H26)</f>
        <v>1493372844</v>
      </c>
      <c r="J28" s="43">
        <f>SUM(J23:J26)</f>
        <v>4962069252</v>
      </c>
      <c r="L28" s="9">
        <f>SUM(L23:L26)</f>
        <v>1523646477</v>
      </c>
    </row>
    <row r="29" spans="1:14" ht="20.149999999999999" customHeight="1">
      <c r="A29" s="6" t="s">
        <v>92</v>
      </c>
      <c r="B29" s="11"/>
      <c r="C29" s="6"/>
      <c r="D29" s="6"/>
      <c r="F29" s="82">
        <v>-975694101</v>
      </c>
      <c r="H29" s="131">
        <v>-298220838</v>
      </c>
      <c r="J29" s="82">
        <v>-981902198</v>
      </c>
      <c r="L29" s="111">
        <v>-304729296</v>
      </c>
    </row>
    <row r="30" spans="1:14" ht="8.15" customHeight="1">
      <c r="A30" s="4"/>
      <c r="B30" s="6"/>
      <c r="C30" s="6"/>
      <c r="D30" s="6"/>
      <c r="F30" s="79"/>
      <c r="H30" s="80"/>
      <c r="J30" s="79"/>
      <c r="L30" s="80"/>
    </row>
    <row r="31" spans="1:14" ht="20.149999999999999" customHeight="1">
      <c r="A31" s="8" t="s">
        <v>93</v>
      </c>
      <c r="B31" s="6"/>
      <c r="C31" s="6"/>
      <c r="D31" s="6"/>
      <c r="F31" s="43">
        <f>SUM(F28:F29)</f>
        <v>3943250076</v>
      </c>
      <c r="H31" s="9">
        <f>SUM(H28:H29)</f>
        <v>1195152006</v>
      </c>
      <c r="J31" s="43">
        <f>SUM(J28:J29)</f>
        <v>3980167054</v>
      </c>
      <c r="L31" s="9">
        <f>SUM(L28:L29)</f>
        <v>1218917181</v>
      </c>
    </row>
    <row r="32" spans="1:14" ht="20.149999999999999" customHeight="1">
      <c r="A32" s="11"/>
      <c r="B32" s="6"/>
      <c r="C32" s="6"/>
      <c r="D32" s="6"/>
      <c r="F32" s="79"/>
      <c r="H32" s="80"/>
      <c r="J32" s="79"/>
      <c r="L32" s="80"/>
    </row>
    <row r="33" spans="1:100" ht="20.149999999999999" customHeight="1">
      <c r="A33" s="11" t="s">
        <v>94</v>
      </c>
      <c r="B33" s="6"/>
      <c r="C33" s="6"/>
      <c r="D33" s="6"/>
      <c r="E33" s="6"/>
      <c r="F33" s="45"/>
      <c r="G33" s="28"/>
      <c r="H33" s="28"/>
      <c r="I33" s="28"/>
      <c r="J33" s="45"/>
      <c r="K33" s="28"/>
      <c r="L33" s="28"/>
    </row>
    <row r="34" spans="1:100" ht="20.149999999999999" customHeight="1">
      <c r="A34" s="29" t="s">
        <v>95</v>
      </c>
      <c r="B34" s="6"/>
      <c r="C34" s="6"/>
      <c r="D34" s="6"/>
      <c r="E34" s="6"/>
      <c r="F34" s="45"/>
      <c r="G34" s="28"/>
      <c r="H34" s="28"/>
      <c r="I34" s="28"/>
      <c r="J34" s="45"/>
      <c r="K34" s="28"/>
      <c r="L34" s="28"/>
    </row>
    <row r="35" spans="1:100" ht="20.149999999999999" customHeight="1">
      <c r="A35" s="6"/>
      <c r="B35" s="29" t="s">
        <v>96</v>
      </c>
      <c r="C35" s="6"/>
      <c r="D35" s="6"/>
      <c r="E35" s="6"/>
      <c r="F35" s="45"/>
      <c r="G35" s="28"/>
      <c r="H35" s="28"/>
      <c r="I35" s="28"/>
      <c r="J35" s="45"/>
      <c r="K35" s="28"/>
      <c r="L35" s="28"/>
    </row>
    <row r="36" spans="1:100" ht="20.149999999999999" customHeight="1">
      <c r="A36" s="11"/>
      <c r="B36" s="6" t="s">
        <v>97</v>
      </c>
      <c r="C36" s="6"/>
      <c r="D36" s="6"/>
      <c r="E36" s="6"/>
      <c r="F36" s="43"/>
      <c r="H36" s="9"/>
      <c r="J36" s="43"/>
      <c r="L36" s="9"/>
    </row>
    <row r="37" spans="1:100" ht="20.149999999999999" customHeight="1">
      <c r="A37" s="11"/>
      <c r="B37" s="6"/>
      <c r="C37" s="6" t="s">
        <v>98</v>
      </c>
      <c r="D37" s="6"/>
      <c r="E37" s="6"/>
      <c r="F37" s="47">
        <v>2338674201</v>
      </c>
      <c r="H37" s="116">
        <v>-453556280</v>
      </c>
      <c r="J37" s="47">
        <v>2384559527</v>
      </c>
      <c r="L37" s="31">
        <v>-453556280</v>
      </c>
    </row>
    <row r="38" spans="1:100" ht="8.15" customHeight="1">
      <c r="A38" s="6"/>
      <c r="B38" s="6"/>
      <c r="C38" s="6"/>
      <c r="D38" s="6"/>
      <c r="E38" s="6"/>
      <c r="F38" s="45"/>
      <c r="G38" s="28"/>
      <c r="H38" s="28"/>
      <c r="I38" s="28"/>
      <c r="J38" s="45"/>
      <c r="K38" s="28"/>
      <c r="L38" s="28"/>
    </row>
    <row r="39" spans="1:100" ht="20.149999999999999" customHeight="1">
      <c r="A39" s="29" t="s">
        <v>99</v>
      </c>
      <c r="B39" s="6"/>
      <c r="C39" s="6"/>
      <c r="D39" s="6"/>
      <c r="E39" s="6"/>
      <c r="F39" s="45"/>
      <c r="G39" s="28"/>
      <c r="H39" s="28"/>
      <c r="I39" s="28"/>
      <c r="J39" s="45"/>
      <c r="K39" s="28"/>
      <c r="L39" s="28"/>
      <c r="N39" s="150"/>
    </row>
    <row r="40" spans="1:100" ht="20.149999999999999" customHeight="1">
      <c r="A40" s="6"/>
      <c r="B40" s="29" t="s">
        <v>96</v>
      </c>
      <c r="C40" s="6"/>
      <c r="D40" s="6"/>
      <c r="E40" s="6"/>
      <c r="F40" s="45"/>
      <c r="G40" s="28"/>
      <c r="H40" s="28"/>
      <c r="I40" s="28"/>
      <c r="J40" s="45"/>
      <c r="K40" s="28"/>
      <c r="L40" s="28"/>
    </row>
    <row r="41" spans="1:100" ht="20.149999999999999" customHeight="1">
      <c r="A41" s="11"/>
      <c r="B41" s="6" t="s">
        <v>100</v>
      </c>
      <c r="C41" s="6"/>
      <c r="D41" s="6"/>
      <c r="E41" s="6"/>
      <c r="F41" s="43"/>
      <c r="H41" s="9"/>
      <c r="J41" s="43"/>
      <c r="L41" s="9"/>
    </row>
    <row r="42" spans="1:100" ht="20.149999999999999" customHeight="1">
      <c r="A42" s="11"/>
      <c r="B42" s="6"/>
      <c r="C42" s="6" t="s">
        <v>101</v>
      </c>
      <c r="D42" s="6"/>
      <c r="E42" s="6"/>
      <c r="F42" s="43"/>
      <c r="H42" s="9"/>
      <c r="J42" s="43"/>
      <c r="L42" s="9"/>
    </row>
    <row r="43" spans="1:100" ht="20.149999999999999" customHeight="1">
      <c r="A43" s="11"/>
      <c r="B43" s="6"/>
      <c r="C43" s="6" t="s">
        <v>102</v>
      </c>
      <c r="D43" s="6"/>
      <c r="E43" s="6"/>
      <c r="F43" s="47">
        <v>-5120000</v>
      </c>
      <c r="H43" s="116">
        <v>0</v>
      </c>
      <c r="J43" s="47">
        <v>0</v>
      </c>
      <c r="L43" s="116">
        <v>0</v>
      </c>
    </row>
    <row r="44" spans="1:100" ht="12.75" customHeight="1">
      <c r="A44" s="6"/>
      <c r="B44" s="6"/>
      <c r="C44" s="6"/>
      <c r="D44" s="6"/>
      <c r="E44" s="6"/>
      <c r="F44" s="28"/>
      <c r="G44" s="28"/>
      <c r="H44" s="28"/>
      <c r="I44" s="28"/>
      <c r="J44" s="28"/>
      <c r="K44" s="28"/>
      <c r="L44" s="28"/>
    </row>
    <row r="45" spans="1:100" ht="18" customHeight="1">
      <c r="A45" s="6"/>
      <c r="B45" s="6"/>
      <c r="C45" s="6"/>
      <c r="D45" s="6"/>
      <c r="E45" s="6"/>
      <c r="F45" s="28"/>
      <c r="G45" s="28"/>
      <c r="H45" s="28"/>
      <c r="I45" s="28"/>
      <c r="J45" s="28"/>
      <c r="K45" s="28"/>
      <c r="L45" s="28"/>
    </row>
    <row r="46" spans="1:100" ht="11.25" customHeight="1">
      <c r="A46" s="6"/>
      <c r="B46" s="6"/>
      <c r="C46" s="6"/>
      <c r="D46" s="6"/>
      <c r="E46" s="6"/>
      <c r="F46" s="28"/>
      <c r="G46" s="28"/>
      <c r="H46" s="28"/>
      <c r="I46" s="28"/>
      <c r="J46" s="28"/>
      <c r="K46" s="28"/>
      <c r="L46" s="28"/>
    </row>
    <row r="47" spans="1:100" s="36" customFormat="1" ht="22.4" customHeight="1">
      <c r="A47" s="36" t="s">
        <v>35</v>
      </c>
      <c r="B47" s="84"/>
      <c r="C47" s="88"/>
      <c r="D47" s="88"/>
      <c r="E47" s="88"/>
      <c r="F47" s="88"/>
      <c r="H47" s="88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</row>
    <row r="48" spans="1:100" ht="21.75" customHeight="1">
      <c r="A48" s="2" t="s">
        <v>0</v>
      </c>
      <c r="B48" s="8"/>
      <c r="C48" s="12"/>
      <c r="D48" s="12"/>
      <c r="E48" s="87"/>
      <c r="G48" s="87"/>
      <c r="I48" s="87"/>
      <c r="K48" s="87"/>
    </row>
    <row r="49" spans="1:100" ht="21.75" customHeight="1">
      <c r="A49" s="2" t="s">
        <v>74</v>
      </c>
      <c r="B49" s="8"/>
      <c r="C49" s="12"/>
      <c r="D49" s="12"/>
      <c r="E49" s="87"/>
      <c r="G49" s="87"/>
      <c r="I49" s="87"/>
      <c r="K49" s="87"/>
    </row>
    <row r="50" spans="1:100" s="84" customFormat="1" ht="21.75" customHeight="1">
      <c r="A50" s="14" t="s">
        <v>103</v>
      </c>
      <c r="B50" s="91"/>
      <c r="C50" s="92"/>
      <c r="D50" s="92"/>
      <c r="E50" s="93"/>
      <c r="F50" s="75"/>
      <c r="G50" s="93"/>
      <c r="H50" s="75"/>
      <c r="I50" s="93"/>
      <c r="J50" s="75"/>
      <c r="K50" s="93"/>
      <c r="L50" s="75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</row>
    <row r="51" spans="1:100" ht="20.149999999999999" customHeight="1">
      <c r="A51" s="8"/>
      <c r="B51" s="8"/>
      <c r="C51" s="12"/>
      <c r="D51" s="12"/>
      <c r="E51" s="87"/>
      <c r="G51" s="87"/>
      <c r="I51" s="87"/>
      <c r="K51" s="87"/>
    </row>
    <row r="52" spans="1:100" s="12" customFormat="1" ht="20.149999999999999" customHeight="1">
      <c r="A52" s="10"/>
      <c r="B52" s="10"/>
      <c r="E52" s="87"/>
      <c r="F52" s="167" t="s">
        <v>3</v>
      </c>
      <c r="G52" s="167"/>
      <c r="H52" s="167"/>
      <c r="I52" s="95"/>
      <c r="J52" s="167" t="s">
        <v>4</v>
      </c>
      <c r="K52" s="167"/>
      <c r="L52" s="167"/>
    </row>
    <row r="53" spans="1:100" s="12" customFormat="1" ht="20.149999999999999" customHeight="1">
      <c r="A53" s="10"/>
      <c r="B53" s="10"/>
      <c r="E53" s="87"/>
      <c r="F53" s="96" t="s">
        <v>7</v>
      </c>
      <c r="G53" s="95"/>
      <c r="H53" s="96" t="s">
        <v>8</v>
      </c>
      <c r="I53" s="95"/>
      <c r="J53" s="96" t="s">
        <v>7</v>
      </c>
      <c r="K53" s="96"/>
      <c r="L53" s="96" t="s">
        <v>8</v>
      </c>
    </row>
    <row r="54" spans="1:100" ht="20.149999999999999" customHeight="1">
      <c r="A54" s="6"/>
      <c r="B54" s="6"/>
      <c r="C54" s="6"/>
      <c r="D54" s="6"/>
      <c r="F54" s="50" t="s">
        <v>11</v>
      </c>
      <c r="H54" s="50" t="s">
        <v>11</v>
      </c>
      <c r="J54" s="50" t="s">
        <v>11</v>
      </c>
      <c r="K54" s="2"/>
      <c r="L54" s="50" t="s">
        <v>11</v>
      </c>
    </row>
    <row r="55" spans="1:100" ht="8.15" customHeight="1">
      <c r="A55" s="4"/>
      <c r="B55" s="6"/>
      <c r="C55" s="6"/>
      <c r="D55" s="6"/>
      <c r="F55" s="44"/>
      <c r="H55" s="110"/>
      <c r="J55" s="44"/>
      <c r="L55" s="110"/>
    </row>
    <row r="56" spans="1:100" ht="20.149999999999999" customHeight="1">
      <c r="A56" s="11" t="s">
        <v>104</v>
      </c>
      <c r="B56" s="6"/>
      <c r="C56" s="6"/>
      <c r="D56" s="6"/>
      <c r="F56" s="79"/>
      <c r="H56" s="80"/>
      <c r="J56" s="79"/>
      <c r="L56" s="80"/>
    </row>
    <row r="57" spans="1:100" ht="8.25" customHeight="1">
      <c r="A57" s="11"/>
      <c r="B57" s="6"/>
      <c r="C57" s="6"/>
      <c r="D57" s="6"/>
      <c r="E57" s="6"/>
      <c r="F57" s="43"/>
      <c r="H57" s="9"/>
      <c r="J57" s="43"/>
      <c r="L57" s="9"/>
    </row>
    <row r="58" spans="1:100" ht="20.149999999999999" customHeight="1">
      <c r="A58" s="6" t="s">
        <v>105</v>
      </c>
      <c r="B58" s="6"/>
      <c r="C58" s="6"/>
      <c r="D58" s="6"/>
      <c r="E58" s="6"/>
      <c r="F58" s="72">
        <f>F37+F43</f>
        <v>2333554201</v>
      </c>
      <c r="G58" s="68"/>
      <c r="H58" s="54">
        <f>H37+H43</f>
        <v>-453556280</v>
      </c>
      <c r="I58" s="68"/>
      <c r="J58" s="72">
        <f>J37+J43</f>
        <v>2384559527</v>
      </c>
      <c r="K58" s="68"/>
      <c r="L58" s="54">
        <f>L37+L43</f>
        <v>-453556280</v>
      </c>
    </row>
    <row r="59" spans="1:100" ht="8.15" customHeight="1">
      <c r="A59" s="6"/>
      <c r="B59" s="6"/>
      <c r="C59" s="6"/>
      <c r="D59" s="6"/>
      <c r="E59" s="6"/>
      <c r="F59" s="70"/>
      <c r="H59" s="68"/>
      <c r="J59" s="70"/>
      <c r="L59" s="68"/>
    </row>
    <row r="60" spans="1:100" ht="20.149999999999999" customHeight="1" thickBot="1">
      <c r="A60" s="11" t="s">
        <v>106</v>
      </c>
      <c r="B60" s="11"/>
      <c r="C60" s="6"/>
      <c r="D60" s="6"/>
      <c r="E60" s="6"/>
      <c r="F60" s="83">
        <f>SUM(F31,F58)</f>
        <v>6276804277</v>
      </c>
      <c r="G60" s="80"/>
      <c r="H60" s="112">
        <f>SUM(H31,H58)</f>
        <v>741595726</v>
      </c>
      <c r="I60" s="80"/>
      <c r="J60" s="83">
        <f>SUM(J31,J58)</f>
        <v>6364726581</v>
      </c>
      <c r="K60" s="80"/>
      <c r="L60" s="112">
        <f>SUM(L31,L58)</f>
        <v>765360901</v>
      </c>
    </row>
    <row r="61" spans="1:100" ht="20.149999999999999" customHeight="1" thickTop="1">
      <c r="A61" s="11"/>
      <c r="B61" s="11"/>
      <c r="C61" s="6"/>
      <c r="D61" s="6"/>
      <c r="E61" s="6"/>
      <c r="F61" s="79"/>
      <c r="H61" s="80"/>
      <c r="J61" s="79"/>
      <c r="K61" s="80"/>
      <c r="L61" s="80"/>
    </row>
    <row r="62" spans="1:100" ht="20.149999999999999" customHeight="1">
      <c r="A62" s="11" t="s">
        <v>107</v>
      </c>
      <c r="B62" s="11"/>
      <c r="C62" s="6"/>
      <c r="D62" s="6"/>
      <c r="E62" s="6"/>
      <c r="F62" s="79"/>
      <c r="H62" s="80"/>
      <c r="J62" s="79"/>
      <c r="K62" s="80"/>
      <c r="L62" s="80"/>
    </row>
    <row r="63" spans="1:100" ht="20.149999999999999" customHeight="1">
      <c r="A63" s="6"/>
      <c r="B63" s="6" t="s">
        <v>108</v>
      </c>
      <c r="C63" s="6"/>
      <c r="D63" s="6"/>
      <c r="E63" s="6"/>
      <c r="F63" s="79">
        <f>F31</f>
        <v>3943250076</v>
      </c>
      <c r="H63" s="80">
        <f>'Equity Conso 13 THB (TH)'!O19</f>
        <v>1218917181</v>
      </c>
      <c r="J63" s="79">
        <f>J31</f>
        <v>3980167054</v>
      </c>
      <c r="K63" s="80"/>
      <c r="L63" s="80">
        <f>L31</f>
        <v>1218917181</v>
      </c>
    </row>
    <row r="64" spans="1:100" ht="20.149999999999999" customHeight="1">
      <c r="A64" s="6"/>
      <c r="B64" s="1" t="s">
        <v>70</v>
      </c>
      <c r="C64" s="1"/>
      <c r="D64" s="1"/>
      <c r="E64" s="1"/>
      <c r="F64" s="79"/>
      <c r="H64" s="80"/>
      <c r="J64" s="79"/>
      <c r="K64" s="80"/>
      <c r="L64" s="80"/>
      <c r="N64" s="150"/>
    </row>
    <row r="65" spans="1:102" ht="20.149999999999999" customHeight="1">
      <c r="A65" s="6"/>
      <c r="B65" s="1"/>
      <c r="C65" s="1" t="s">
        <v>64</v>
      </c>
      <c r="D65" s="1"/>
      <c r="E65" s="1"/>
      <c r="F65" s="81">
        <v>0</v>
      </c>
      <c r="H65" s="113">
        <f>'Equity Conso 13 THB (TH)'!Y19</f>
        <v>-23765175</v>
      </c>
      <c r="J65" s="81">
        <v>0</v>
      </c>
      <c r="K65" s="80"/>
      <c r="L65" s="113">
        <v>0</v>
      </c>
    </row>
    <row r="66" spans="1:102" ht="6.65" customHeight="1">
      <c r="A66" s="11"/>
      <c r="B66" s="11"/>
      <c r="C66" s="6"/>
      <c r="D66" s="6"/>
      <c r="E66" s="6"/>
      <c r="F66" s="79"/>
      <c r="H66" s="80"/>
      <c r="J66" s="79"/>
      <c r="K66" s="80"/>
      <c r="L66" s="80"/>
    </row>
    <row r="67" spans="1:102" ht="20.149999999999999" customHeight="1" thickBot="1">
      <c r="A67" s="11"/>
      <c r="B67" s="11"/>
      <c r="C67" s="6"/>
      <c r="D67" s="6"/>
      <c r="E67" s="6"/>
      <c r="F67" s="98">
        <f>SUM(F63:F65)</f>
        <v>3943250076</v>
      </c>
      <c r="H67" s="114">
        <f>SUM(H63:H65)</f>
        <v>1195152006</v>
      </c>
      <c r="J67" s="98">
        <f>SUM(J63:J65)</f>
        <v>3980167054</v>
      </c>
      <c r="K67" s="80"/>
      <c r="L67" s="114">
        <f>SUM(L63:L65)</f>
        <v>1218917181</v>
      </c>
    </row>
    <row r="68" spans="1:102" ht="20.149999999999999" customHeight="1" thickTop="1">
      <c r="A68" s="11"/>
      <c r="B68" s="11"/>
      <c r="C68" s="6"/>
      <c r="D68" s="6"/>
      <c r="E68" s="6"/>
      <c r="F68" s="79"/>
      <c r="H68" s="80"/>
      <c r="J68" s="79"/>
      <c r="K68" s="80"/>
      <c r="L68" s="80"/>
    </row>
    <row r="69" spans="1:102" ht="20.149999999999999" customHeight="1">
      <c r="A69" s="11" t="s">
        <v>109</v>
      </c>
      <c r="B69" s="11"/>
      <c r="C69" s="6"/>
      <c r="D69" s="6"/>
      <c r="E69" s="6"/>
      <c r="F69" s="79"/>
      <c r="H69" s="80"/>
      <c r="J69" s="79"/>
      <c r="K69" s="80"/>
      <c r="L69" s="80"/>
    </row>
    <row r="70" spans="1:102" ht="20.149999999999999" customHeight="1">
      <c r="A70" s="6"/>
      <c r="B70" s="6" t="s">
        <v>108</v>
      </c>
      <c r="C70" s="6"/>
      <c r="D70" s="6"/>
      <c r="E70" s="6"/>
      <c r="F70" s="79">
        <f>F60</f>
        <v>6276804277</v>
      </c>
      <c r="H70" s="80">
        <f>'Equity Conso 13 THB (TH)'!W19</f>
        <v>765360901</v>
      </c>
      <c r="J70" s="79">
        <f>J60</f>
        <v>6364726581</v>
      </c>
      <c r="K70" s="80"/>
      <c r="L70" s="80">
        <f>L60</f>
        <v>765360901</v>
      </c>
      <c r="N70" s="150"/>
    </row>
    <row r="71" spans="1:102" ht="20.149999999999999" customHeight="1">
      <c r="A71" s="6"/>
      <c r="B71" s="1" t="s">
        <v>70</v>
      </c>
      <c r="C71" s="1"/>
      <c r="D71" s="1"/>
      <c r="E71" s="6"/>
      <c r="F71" s="79"/>
      <c r="H71" s="80"/>
      <c r="J71" s="79"/>
      <c r="K71" s="80"/>
      <c r="L71" s="80"/>
    </row>
    <row r="72" spans="1:102" ht="20.149999999999999" customHeight="1">
      <c r="A72" s="6"/>
      <c r="B72" s="1"/>
      <c r="C72" s="1" t="s">
        <v>64</v>
      </c>
      <c r="D72" s="1"/>
      <c r="E72" s="6"/>
      <c r="F72" s="81">
        <v>0</v>
      </c>
      <c r="H72" s="113">
        <f>'Equity Conso 13 THB (TH)'!Y19</f>
        <v>-23765175</v>
      </c>
      <c r="J72" s="81">
        <v>0</v>
      </c>
      <c r="K72" s="80"/>
      <c r="L72" s="113">
        <v>0</v>
      </c>
    </row>
    <row r="73" spans="1:102" ht="6.65" customHeight="1">
      <c r="A73" s="11"/>
      <c r="B73" s="11"/>
      <c r="C73" s="6"/>
      <c r="D73" s="6"/>
      <c r="E73" s="6"/>
      <c r="F73" s="43"/>
      <c r="H73" s="9"/>
      <c r="J73" s="43"/>
      <c r="L73" s="9"/>
    </row>
    <row r="74" spans="1:102" ht="20.149999999999999" customHeight="1" thickBot="1">
      <c r="A74" s="11"/>
      <c r="B74" s="11"/>
      <c r="C74" s="6"/>
      <c r="D74" s="6"/>
      <c r="E74" s="6"/>
      <c r="F74" s="98">
        <f>SUM(F70:F72)</f>
        <v>6276804277</v>
      </c>
      <c r="G74" s="80"/>
      <c r="H74" s="114">
        <f>SUM(H70:H72)</f>
        <v>741595726</v>
      </c>
      <c r="I74" s="80"/>
      <c r="J74" s="98">
        <f>SUM(J70:J72)</f>
        <v>6364726581</v>
      </c>
      <c r="K74" s="80"/>
      <c r="L74" s="114">
        <f>SUM(L70:L72)</f>
        <v>765360901</v>
      </c>
    </row>
    <row r="75" spans="1:102" ht="20.149999999999999" customHeight="1" thickTop="1">
      <c r="A75" s="11"/>
      <c r="B75" s="89"/>
      <c r="C75" s="6"/>
      <c r="D75" s="6"/>
      <c r="F75" s="43"/>
      <c r="H75" s="9"/>
      <c r="J75" s="43"/>
      <c r="L75" s="9"/>
    </row>
    <row r="76" spans="1:102" s="90" customFormat="1" ht="20.149999999999999" customHeight="1">
      <c r="A76" s="8" t="s">
        <v>112</v>
      </c>
      <c r="B76" s="6"/>
      <c r="C76" s="6"/>
      <c r="D76" s="6"/>
      <c r="E76" s="9"/>
      <c r="F76" s="43"/>
      <c r="G76" s="9"/>
      <c r="H76" s="9"/>
      <c r="I76" s="9"/>
      <c r="J76" s="43"/>
      <c r="K76" s="9"/>
      <c r="L76" s="9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</row>
    <row r="77" spans="1:102" ht="6.65" customHeight="1">
      <c r="A77" s="4"/>
      <c r="B77" s="6"/>
      <c r="C77" s="6"/>
      <c r="D77" s="6"/>
      <c r="F77" s="43"/>
      <c r="H77" s="9"/>
      <c r="J77" s="43"/>
      <c r="L77" s="9"/>
    </row>
    <row r="78" spans="1:102" ht="20.149999999999999" customHeight="1">
      <c r="A78" s="3" t="s">
        <v>111</v>
      </c>
      <c r="B78" s="6"/>
      <c r="C78" s="6"/>
      <c r="D78" s="6"/>
      <c r="E78" s="30"/>
      <c r="F78" s="99">
        <f>F31/4335902125</f>
        <v>0.90944167149529465</v>
      </c>
      <c r="G78" s="80"/>
      <c r="H78" s="106">
        <f>H31/4335902125</f>
        <v>0.27564090967574595</v>
      </c>
      <c r="I78" s="80"/>
      <c r="J78" s="99">
        <f>J31/4335902125</f>
        <v>0.91795592687646288</v>
      </c>
      <c r="K78" s="80"/>
      <c r="L78" s="117">
        <v>0.28000000000000003</v>
      </c>
    </row>
    <row r="79" spans="1:102" ht="20.149999999999999" customHeight="1">
      <c r="A79" s="3"/>
      <c r="B79" s="6"/>
      <c r="C79" s="6"/>
      <c r="D79" s="6"/>
      <c r="E79" s="30"/>
      <c r="F79" s="80"/>
      <c r="G79" s="80"/>
      <c r="H79" s="80"/>
      <c r="I79" s="80"/>
      <c r="J79" s="80"/>
      <c r="K79" s="80"/>
      <c r="L79" s="80"/>
    </row>
    <row r="80" spans="1:102" ht="20.149999999999999" customHeight="1">
      <c r="A80" s="3"/>
      <c r="B80" s="6"/>
      <c r="C80" s="6"/>
      <c r="D80" s="6"/>
      <c r="E80" s="30"/>
      <c r="F80" s="80"/>
      <c r="G80" s="80"/>
      <c r="H80" s="80"/>
      <c r="I80" s="80"/>
      <c r="J80" s="80"/>
      <c r="K80" s="80"/>
      <c r="L80" s="80"/>
    </row>
    <row r="81" spans="1:100" ht="20.149999999999999" customHeight="1">
      <c r="A81" s="3"/>
      <c r="B81" s="6"/>
      <c r="C81" s="6"/>
      <c r="D81" s="6"/>
      <c r="E81" s="30"/>
      <c r="F81" s="80"/>
      <c r="G81" s="80"/>
      <c r="H81" s="80"/>
      <c r="I81" s="80"/>
      <c r="J81" s="80"/>
      <c r="K81" s="80"/>
      <c r="L81" s="80"/>
    </row>
    <row r="82" spans="1:100" ht="20.149999999999999" customHeight="1">
      <c r="A82" s="3"/>
      <c r="B82" s="6"/>
      <c r="C82" s="6"/>
      <c r="D82" s="6"/>
      <c r="E82" s="30"/>
      <c r="F82" s="80"/>
      <c r="G82" s="80"/>
      <c r="H82" s="80"/>
      <c r="I82" s="80"/>
      <c r="J82" s="80"/>
      <c r="K82" s="80"/>
      <c r="L82" s="80"/>
    </row>
    <row r="83" spans="1:100" ht="20.149999999999999" customHeight="1">
      <c r="A83" s="3"/>
      <c r="B83" s="6"/>
      <c r="C83" s="6"/>
      <c r="D83" s="6"/>
      <c r="E83" s="30"/>
      <c r="F83" s="80"/>
      <c r="G83" s="80"/>
      <c r="H83" s="80"/>
      <c r="I83" s="80"/>
      <c r="J83" s="80"/>
      <c r="K83" s="80"/>
      <c r="L83" s="80"/>
    </row>
    <row r="84" spans="1:100" ht="20.149999999999999" customHeight="1">
      <c r="A84" s="3"/>
      <c r="B84" s="6"/>
      <c r="C84" s="6"/>
      <c r="D84" s="6"/>
      <c r="E84" s="30"/>
      <c r="F84" s="80"/>
      <c r="G84" s="80"/>
      <c r="H84" s="80"/>
      <c r="I84" s="80"/>
      <c r="J84" s="80"/>
      <c r="K84" s="80"/>
      <c r="L84" s="80"/>
    </row>
    <row r="85" spans="1:100" ht="20.149999999999999" customHeight="1">
      <c r="A85" s="3"/>
      <c r="B85" s="6"/>
      <c r="C85" s="6"/>
      <c r="D85" s="6"/>
      <c r="E85" s="30"/>
      <c r="F85" s="80"/>
      <c r="G85" s="80"/>
      <c r="H85" s="80"/>
      <c r="I85" s="80"/>
      <c r="J85" s="80"/>
      <c r="K85" s="80"/>
      <c r="L85" s="80"/>
    </row>
    <row r="86" spans="1:100" ht="20.149999999999999" customHeight="1">
      <c r="A86" s="3"/>
      <c r="B86" s="6"/>
      <c r="C86" s="6"/>
      <c r="D86" s="6"/>
      <c r="E86" s="30"/>
      <c r="F86" s="80"/>
      <c r="G86" s="80"/>
      <c r="H86" s="80"/>
      <c r="I86" s="80"/>
      <c r="J86" s="80"/>
      <c r="K86" s="80"/>
      <c r="L86" s="80"/>
    </row>
    <row r="87" spans="1:100" ht="20.149999999999999" customHeight="1">
      <c r="A87" s="3"/>
      <c r="B87" s="6"/>
      <c r="C87" s="6"/>
      <c r="D87" s="6"/>
      <c r="E87" s="30"/>
      <c r="F87" s="80"/>
      <c r="G87" s="80"/>
      <c r="H87" s="80"/>
      <c r="I87" s="80"/>
      <c r="J87" s="80"/>
      <c r="K87" s="80"/>
      <c r="L87" s="80"/>
    </row>
    <row r="88" spans="1:100" ht="20.149999999999999" customHeight="1">
      <c r="A88" s="3"/>
      <c r="B88" s="6"/>
      <c r="C88" s="6"/>
      <c r="D88" s="6"/>
      <c r="E88" s="30"/>
      <c r="F88" s="80"/>
      <c r="G88" s="80"/>
      <c r="H88" s="80"/>
      <c r="I88" s="80"/>
      <c r="J88" s="80"/>
      <c r="K88" s="80"/>
      <c r="L88" s="80"/>
    </row>
    <row r="89" spans="1:100" ht="20.149999999999999" customHeight="1">
      <c r="A89" s="3"/>
      <c r="B89" s="6"/>
      <c r="C89" s="6"/>
      <c r="D89" s="6"/>
      <c r="E89" s="30"/>
      <c r="F89" s="80"/>
      <c r="G89" s="80"/>
      <c r="H89" s="80"/>
      <c r="I89" s="80"/>
      <c r="J89" s="80"/>
      <c r="K89" s="80"/>
      <c r="L89" s="80"/>
    </row>
    <row r="90" spans="1:100" ht="20.149999999999999" customHeight="1">
      <c r="A90" s="3"/>
      <c r="B90" s="6"/>
      <c r="C90" s="6"/>
      <c r="D90" s="6"/>
      <c r="E90" s="30"/>
      <c r="F90" s="80"/>
      <c r="G90" s="80"/>
      <c r="H90" s="80"/>
      <c r="I90" s="80"/>
      <c r="J90" s="80"/>
      <c r="K90" s="80"/>
      <c r="L90" s="80"/>
    </row>
    <row r="91" spans="1:100" ht="20.149999999999999" customHeight="1">
      <c r="A91" s="3"/>
      <c r="B91" s="6"/>
      <c r="C91" s="6"/>
      <c r="D91" s="6"/>
      <c r="E91" s="30"/>
      <c r="F91" s="80"/>
      <c r="G91" s="80"/>
      <c r="H91" s="80"/>
      <c r="I91" s="80"/>
      <c r="J91" s="80"/>
      <c r="K91" s="80"/>
      <c r="L91" s="80"/>
    </row>
    <row r="92" spans="1:100" ht="14.25" customHeight="1">
      <c r="A92" s="3"/>
      <c r="B92" s="6"/>
      <c r="C92" s="6"/>
      <c r="D92" s="6"/>
      <c r="E92" s="30"/>
      <c r="F92" s="80"/>
      <c r="G92" s="80"/>
      <c r="H92" s="80"/>
      <c r="I92" s="80"/>
      <c r="J92" s="80"/>
      <c r="K92" s="80"/>
      <c r="L92" s="80"/>
    </row>
    <row r="93" spans="1:100" s="36" customFormat="1" ht="22.4" customHeight="1">
      <c r="A93" s="36" t="s">
        <v>35</v>
      </c>
      <c r="B93" s="84"/>
      <c r="C93" s="88"/>
      <c r="D93" s="88"/>
      <c r="E93" s="88"/>
      <c r="F93" s="88"/>
      <c r="H93" s="88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</row>
  </sheetData>
  <mergeCells count="4">
    <mergeCell ref="J5:L5"/>
    <mergeCell ref="F5:H5"/>
    <mergeCell ref="F52:H52"/>
    <mergeCell ref="J52:L52"/>
  </mergeCells>
  <pageMargins left="1" right="0.5" top="0.5" bottom="0.6" header="0.49" footer="0.4"/>
  <pageSetup paperSize="9" scale="90" firstPageNumber="10" fitToWidth="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7" max="1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78F56-A8B1-495E-944D-32CB8C709078}">
  <dimension ref="A1:AE50"/>
  <sheetViews>
    <sheetView topLeftCell="A6" zoomScale="70" zoomScaleNormal="70" zoomScaleSheetLayoutView="70" workbookViewId="0">
      <selection activeCell="I10" sqref="I10"/>
    </sheetView>
  </sheetViews>
  <sheetFormatPr defaultColWidth="9.296875" defaultRowHeight="21.75" customHeight="1"/>
  <cols>
    <col min="1" max="3" width="2.796875" style="15" customWidth="1"/>
    <col min="4" max="4" width="39.69921875" style="15" customWidth="1"/>
    <col min="5" max="5" width="9.796875" style="15" customWidth="1"/>
    <col min="6" max="6" width="0.69921875" style="15" customWidth="1"/>
    <col min="7" max="7" width="16.796875" style="15" customWidth="1"/>
    <col min="8" max="8" width="0.69921875" style="15" customWidth="1"/>
    <col min="9" max="9" width="16.796875" style="15" customWidth="1"/>
    <col min="10" max="10" width="0.69921875" style="15" customWidth="1"/>
    <col min="11" max="11" width="16.796875" style="15" customWidth="1"/>
    <col min="12" max="12" width="0.69921875" style="15" customWidth="1"/>
    <col min="13" max="13" width="16.796875" style="15" customWidth="1"/>
    <col min="14" max="14" width="0.69921875" style="15" customWidth="1"/>
    <col min="15" max="15" width="16.796875" style="15" customWidth="1"/>
    <col min="16" max="16" width="0.69921875" style="15" customWidth="1"/>
    <col min="17" max="17" width="31.19921875" style="15" customWidth="1"/>
    <col min="18" max="18" width="0.69921875" style="15" customWidth="1"/>
    <col min="19" max="19" width="24.796875" style="15" bestFit="1" customWidth="1"/>
    <col min="20" max="20" width="0.69921875" style="15" customWidth="1"/>
    <col min="21" max="21" width="24.796875" style="15" bestFit="1" customWidth="1"/>
    <col min="22" max="22" width="0.69921875" style="15" customWidth="1"/>
    <col min="23" max="23" width="16.796875" style="15" customWidth="1"/>
    <col min="24" max="24" width="0.69921875" style="15" customWidth="1"/>
    <col min="25" max="25" width="17.296875" style="15" bestFit="1" customWidth="1"/>
    <col min="26" max="26" width="0.69921875" style="15" customWidth="1"/>
    <col min="27" max="27" width="16.796875" style="15" customWidth="1"/>
    <col min="28" max="28" width="0.69921875" style="15" customWidth="1"/>
    <col min="29" max="29" width="16.796875" style="15" customWidth="1"/>
    <col min="30" max="16384" width="9.296875" style="15"/>
  </cols>
  <sheetData>
    <row r="1" spans="1:31" ht="21.75" customHeight="1">
      <c r="A1" s="2" t="s">
        <v>0</v>
      </c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31" ht="21.75" customHeight="1">
      <c r="A2" s="2" t="s">
        <v>113</v>
      </c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</row>
    <row r="3" spans="1:31" ht="21.75" customHeight="1">
      <c r="A3" s="14" t="s">
        <v>75</v>
      </c>
      <c r="B3" s="17"/>
      <c r="C3" s="17"/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1" ht="21.75" customHeight="1">
      <c r="A4" s="19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</row>
    <row r="5" spans="1:31" ht="21.75" customHeight="1">
      <c r="A5" s="19"/>
      <c r="G5" s="167" t="s">
        <v>3</v>
      </c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</row>
    <row r="6" spans="1:31" ht="21.75" customHeight="1">
      <c r="A6" s="19"/>
      <c r="G6" s="170" t="s">
        <v>108</v>
      </c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51"/>
      <c r="Y6" s="151"/>
      <c r="Z6" s="151"/>
      <c r="AA6" s="151"/>
      <c r="AB6" s="100"/>
      <c r="AC6" s="100"/>
      <c r="AE6" s="153"/>
    </row>
    <row r="7" spans="1:31" ht="21.75" customHeight="1">
      <c r="F7" s="16"/>
      <c r="G7" s="102"/>
      <c r="H7" s="102"/>
      <c r="I7" s="102"/>
      <c r="J7" s="100"/>
      <c r="K7" s="20"/>
      <c r="L7" s="100"/>
      <c r="M7" s="169" t="s">
        <v>65</v>
      </c>
      <c r="N7" s="169"/>
      <c r="O7" s="169"/>
      <c r="P7" s="10"/>
      <c r="Q7" s="171" t="s">
        <v>68</v>
      </c>
      <c r="R7" s="171"/>
      <c r="S7" s="171"/>
      <c r="T7" s="171"/>
      <c r="U7" s="171"/>
      <c r="V7" s="100"/>
      <c r="W7" s="20"/>
      <c r="X7" s="10"/>
      <c r="Y7" s="20" t="s">
        <v>114</v>
      </c>
      <c r="Z7" s="10"/>
      <c r="AA7" s="10"/>
      <c r="AB7" s="100"/>
      <c r="AC7" s="48"/>
    </row>
    <row r="8" spans="1:31" ht="21.75" customHeight="1">
      <c r="F8" s="16"/>
      <c r="G8" s="102"/>
      <c r="H8" s="102"/>
      <c r="I8" s="102"/>
      <c r="J8" s="100"/>
      <c r="K8" s="20" t="s">
        <v>204</v>
      </c>
      <c r="L8" s="100"/>
      <c r="M8" s="10"/>
      <c r="N8" s="10"/>
      <c r="O8" s="10"/>
      <c r="P8" s="10"/>
      <c r="Q8" s="20" t="s">
        <v>115</v>
      </c>
      <c r="R8" s="100"/>
      <c r="S8" s="100"/>
      <c r="T8" s="100"/>
      <c r="U8" s="100"/>
      <c r="V8" s="100"/>
      <c r="W8" s="20"/>
      <c r="X8" s="10"/>
      <c r="Y8" s="20" t="s">
        <v>116</v>
      </c>
      <c r="Z8" s="10"/>
      <c r="AA8" s="10"/>
      <c r="AB8" s="100"/>
      <c r="AC8" s="48"/>
    </row>
    <row r="9" spans="1:31" ht="21.75" customHeight="1">
      <c r="F9" s="16"/>
      <c r="G9" s="19"/>
      <c r="H9" s="19"/>
      <c r="I9" s="19"/>
      <c r="J9" s="20"/>
      <c r="K9" s="20" t="s">
        <v>117</v>
      </c>
      <c r="L9" s="20"/>
      <c r="M9" s="24" t="s">
        <v>118</v>
      </c>
      <c r="N9" s="10"/>
      <c r="O9" s="10"/>
      <c r="P9" s="10"/>
      <c r="Q9" s="20" t="s">
        <v>22</v>
      </c>
      <c r="R9" s="100"/>
      <c r="S9" s="20" t="s">
        <v>119</v>
      </c>
      <c r="T9" s="100"/>
      <c r="U9" s="20"/>
      <c r="V9" s="100"/>
      <c r="W9" s="20"/>
      <c r="X9" s="10"/>
      <c r="Y9" s="20" t="s">
        <v>120</v>
      </c>
      <c r="Z9" s="10"/>
      <c r="AA9" s="10"/>
      <c r="AB9" s="20"/>
    </row>
    <row r="10" spans="1:31" ht="21.65" customHeight="1">
      <c r="F10" s="16"/>
      <c r="G10" s="24" t="s">
        <v>121</v>
      </c>
      <c r="H10" s="20"/>
      <c r="I10" s="21" t="s">
        <v>122</v>
      </c>
      <c r="J10" s="20"/>
      <c r="K10" s="20" t="s">
        <v>123</v>
      </c>
      <c r="L10" s="20"/>
      <c r="M10" s="24" t="s">
        <v>124</v>
      </c>
      <c r="N10" s="10"/>
      <c r="O10" s="10"/>
      <c r="P10" s="10"/>
      <c r="Q10" s="20" t="s">
        <v>125</v>
      </c>
      <c r="R10" s="20"/>
      <c r="S10" s="20" t="s">
        <v>126</v>
      </c>
      <c r="T10" s="20"/>
      <c r="U10" s="20" t="s">
        <v>127</v>
      </c>
      <c r="V10" s="20"/>
      <c r="W10" s="24" t="s">
        <v>128</v>
      </c>
      <c r="X10" s="10"/>
      <c r="Y10" s="24" t="s">
        <v>129</v>
      </c>
      <c r="Z10" s="10"/>
      <c r="AA10" s="24" t="s">
        <v>130</v>
      </c>
      <c r="AB10" s="20"/>
      <c r="AC10" s="24" t="s">
        <v>128</v>
      </c>
    </row>
    <row r="11" spans="1:31" ht="21.75" customHeight="1">
      <c r="E11" s="94"/>
      <c r="F11" s="16"/>
      <c r="G11" s="24" t="s">
        <v>131</v>
      </c>
      <c r="H11" s="20"/>
      <c r="I11" s="24" t="s">
        <v>132</v>
      </c>
      <c r="J11" s="20"/>
      <c r="K11" s="20" t="s">
        <v>133</v>
      </c>
      <c r="L11" s="20"/>
      <c r="M11" s="24" t="s">
        <v>134</v>
      </c>
      <c r="N11" s="25"/>
      <c r="O11" s="24" t="s">
        <v>67</v>
      </c>
      <c r="P11" s="25"/>
      <c r="Q11" s="23" t="s">
        <v>135</v>
      </c>
      <c r="R11" s="20"/>
      <c r="S11" s="23" t="s">
        <v>136</v>
      </c>
      <c r="T11" s="20"/>
      <c r="U11" s="23" t="s">
        <v>55</v>
      </c>
      <c r="V11" s="20"/>
      <c r="W11" s="24" t="s">
        <v>137</v>
      </c>
      <c r="X11" s="24"/>
      <c r="Y11" s="24" t="s">
        <v>133</v>
      </c>
      <c r="Z11" s="24"/>
      <c r="AA11" s="24" t="s">
        <v>138</v>
      </c>
      <c r="AB11" s="20"/>
      <c r="AC11" s="24" t="s">
        <v>139</v>
      </c>
    </row>
    <row r="12" spans="1:31" ht="21.75" customHeight="1">
      <c r="E12" s="49" t="s">
        <v>9</v>
      </c>
      <c r="F12" s="16"/>
      <c r="G12" s="97" t="s">
        <v>10</v>
      </c>
      <c r="H12" s="20"/>
      <c r="I12" s="97" t="s">
        <v>10</v>
      </c>
      <c r="J12" s="20"/>
      <c r="K12" s="97" t="s">
        <v>10</v>
      </c>
      <c r="L12" s="20"/>
      <c r="M12" s="97" t="s">
        <v>10</v>
      </c>
      <c r="N12" s="25"/>
      <c r="O12" s="97" t="s">
        <v>10</v>
      </c>
      <c r="P12" s="25"/>
      <c r="Q12" s="22" t="s">
        <v>10</v>
      </c>
      <c r="R12" s="20"/>
      <c r="S12" s="22" t="s">
        <v>10</v>
      </c>
      <c r="T12" s="20"/>
      <c r="U12" s="22" t="s">
        <v>10</v>
      </c>
      <c r="V12" s="20"/>
      <c r="W12" s="97" t="s">
        <v>10</v>
      </c>
      <c r="X12" s="24"/>
      <c r="Y12" s="97" t="s">
        <v>10</v>
      </c>
      <c r="Z12" s="24"/>
      <c r="AA12" s="97" t="s">
        <v>10</v>
      </c>
      <c r="AB12" s="20"/>
      <c r="AC12" s="97" t="s">
        <v>10</v>
      </c>
    </row>
    <row r="13" spans="1:31" ht="8.15" customHeight="1">
      <c r="A13" s="11"/>
      <c r="B13" s="25"/>
      <c r="C13" s="25"/>
      <c r="G13" s="7"/>
      <c r="H13" s="5"/>
      <c r="I13" s="7"/>
      <c r="J13" s="5"/>
      <c r="K13" s="5"/>
      <c r="L13" s="5"/>
      <c r="M13" s="7"/>
      <c r="N13" s="5"/>
      <c r="O13" s="7"/>
      <c r="P13" s="5"/>
      <c r="Q13" s="7"/>
      <c r="R13" s="5"/>
      <c r="S13" s="7"/>
      <c r="T13" s="5"/>
      <c r="U13" s="7"/>
      <c r="V13" s="5"/>
      <c r="W13" s="7"/>
      <c r="X13" s="7"/>
      <c r="Y13" s="7"/>
      <c r="Z13" s="7"/>
      <c r="AA13" s="7"/>
      <c r="AB13" s="5"/>
      <c r="AC13" s="7"/>
    </row>
    <row r="14" spans="1:31" ht="21.75" customHeight="1">
      <c r="A14" s="11" t="s">
        <v>140</v>
      </c>
      <c r="B14" s="25"/>
      <c r="C14" s="25"/>
      <c r="G14" s="7">
        <v>864713808</v>
      </c>
      <c r="H14" s="5"/>
      <c r="I14" s="7">
        <v>31917416</v>
      </c>
      <c r="J14" s="5"/>
      <c r="K14" s="7">
        <v>0</v>
      </c>
      <c r="L14" s="5"/>
      <c r="M14" s="7">
        <v>87865911</v>
      </c>
      <c r="N14" s="5"/>
      <c r="O14" s="7">
        <v>125236085</v>
      </c>
      <c r="P14" s="5"/>
      <c r="Q14" s="7">
        <v>0</v>
      </c>
      <c r="R14" s="5"/>
      <c r="S14" s="7">
        <v>0</v>
      </c>
      <c r="T14" s="5"/>
      <c r="U14" s="7">
        <f>SUM(Q14:S14)</f>
        <v>0</v>
      </c>
      <c r="V14" s="5"/>
      <c r="W14" s="7">
        <f>SUM(G14,I14,K14,M14,O14,U14)</f>
        <v>1109733220</v>
      </c>
      <c r="X14" s="7"/>
      <c r="Y14" s="7">
        <v>0</v>
      </c>
      <c r="Z14" s="7"/>
      <c r="AA14" s="7">
        <v>0</v>
      </c>
      <c r="AB14" s="5"/>
      <c r="AC14" s="7">
        <f>SUM(W14,AA14,Y14)</f>
        <v>1109733220</v>
      </c>
    </row>
    <row r="15" spans="1:31" ht="21.75" customHeight="1">
      <c r="A15" s="6"/>
      <c r="B15" s="16" t="s">
        <v>141</v>
      </c>
      <c r="C15" s="25"/>
      <c r="E15" s="48"/>
      <c r="G15" s="75">
        <v>0</v>
      </c>
      <c r="H15" s="5"/>
      <c r="I15" s="75">
        <v>0</v>
      </c>
      <c r="J15" s="5"/>
      <c r="K15" s="75">
        <v>0</v>
      </c>
      <c r="L15" s="5"/>
      <c r="M15" s="75">
        <v>0</v>
      </c>
      <c r="N15" s="5"/>
      <c r="O15" s="75">
        <v>0</v>
      </c>
      <c r="P15" s="5"/>
      <c r="Q15" s="75">
        <v>0</v>
      </c>
      <c r="R15" s="5"/>
      <c r="S15" s="75">
        <v>0</v>
      </c>
      <c r="T15" s="5"/>
      <c r="U15" s="75">
        <f>SUM(Q15:S15)</f>
        <v>0</v>
      </c>
      <c r="V15" s="5"/>
      <c r="W15" s="75">
        <f>SUM(G15,I15,K15,M15,O15,U15)</f>
        <v>0</v>
      </c>
      <c r="X15" s="7"/>
      <c r="Y15" s="75">
        <v>175950595</v>
      </c>
      <c r="Z15" s="7"/>
      <c r="AA15" s="75">
        <v>0</v>
      </c>
      <c r="AB15" s="5"/>
      <c r="AC15" s="75">
        <f>SUM(W15,AA15,Y15)</f>
        <v>175950595</v>
      </c>
    </row>
    <row r="16" spans="1:31" ht="6" customHeight="1">
      <c r="A16" s="6"/>
      <c r="B16" s="16"/>
      <c r="C16" s="25"/>
      <c r="E16" s="48"/>
      <c r="G16" s="163"/>
      <c r="H16" s="166"/>
      <c r="I16" s="163"/>
      <c r="J16" s="166"/>
      <c r="K16" s="163"/>
      <c r="L16" s="166"/>
      <c r="M16" s="163"/>
      <c r="N16" s="166"/>
      <c r="O16" s="163"/>
      <c r="P16" s="166"/>
      <c r="Q16" s="163"/>
      <c r="R16" s="166"/>
      <c r="S16" s="163"/>
      <c r="T16" s="166"/>
      <c r="U16" s="163"/>
      <c r="V16" s="166"/>
      <c r="W16" s="163"/>
      <c r="X16" s="163"/>
      <c r="Y16" s="163"/>
      <c r="Z16" s="163"/>
      <c r="AA16" s="163"/>
      <c r="AB16" s="166"/>
      <c r="AC16" s="163"/>
    </row>
    <row r="17" spans="1:29" ht="21.75" customHeight="1">
      <c r="A17" s="11" t="s">
        <v>140</v>
      </c>
      <c r="B17" s="25"/>
      <c r="C17" s="25"/>
      <c r="G17" s="75">
        <f>SUM(G14:G15)</f>
        <v>864713808</v>
      </c>
      <c r="H17" s="5"/>
      <c r="I17" s="75">
        <f>SUM(I14:I15)</f>
        <v>31917416</v>
      </c>
      <c r="J17" s="5"/>
      <c r="K17" s="75">
        <f>SUM(K14:K15)</f>
        <v>0</v>
      </c>
      <c r="L17" s="5"/>
      <c r="M17" s="75">
        <f>SUM(M14:M15)</f>
        <v>87865911</v>
      </c>
      <c r="N17" s="5"/>
      <c r="O17" s="75">
        <f>SUM(O14:O15)</f>
        <v>125236085</v>
      </c>
      <c r="P17" s="5"/>
      <c r="Q17" s="75">
        <f>SUM(Q14:Q15)</f>
        <v>0</v>
      </c>
      <c r="R17" s="5"/>
      <c r="S17" s="75">
        <f>SUM(S14:S15)</f>
        <v>0</v>
      </c>
      <c r="T17" s="5"/>
      <c r="U17" s="75">
        <f>SUM(U14:U15)</f>
        <v>0</v>
      </c>
      <c r="V17" s="5"/>
      <c r="W17" s="75">
        <f>SUM(W14:W15)</f>
        <v>1109733220</v>
      </c>
      <c r="X17" s="7"/>
      <c r="Y17" s="75">
        <f>SUM(Y14:Y15)</f>
        <v>175950595</v>
      </c>
      <c r="Z17" s="7"/>
      <c r="AA17" s="75">
        <f>SUM(AA14:AA15)</f>
        <v>0</v>
      </c>
      <c r="AB17" s="5"/>
      <c r="AC17" s="75">
        <f>SUM(AC14:AC15)</f>
        <v>1285683815</v>
      </c>
    </row>
    <row r="18" spans="1:29" ht="21.75" customHeight="1">
      <c r="A18" s="11"/>
      <c r="B18" s="25"/>
      <c r="C18" s="25"/>
      <c r="G18" s="7"/>
      <c r="H18" s="5"/>
      <c r="I18" s="7"/>
      <c r="J18" s="5"/>
      <c r="K18" s="7"/>
      <c r="L18" s="5"/>
      <c r="M18" s="7"/>
      <c r="N18" s="5"/>
      <c r="O18" s="7"/>
      <c r="P18" s="5"/>
      <c r="Q18" s="7"/>
      <c r="R18" s="5"/>
      <c r="S18" s="7"/>
      <c r="T18" s="5"/>
      <c r="U18" s="7"/>
      <c r="V18" s="5"/>
      <c r="W18" s="7"/>
      <c r="X18" s="7"/>
      <c r="Y18" s="7"/>
      <c r="Z18" s="7"/>
      <c r="AA18" s="7"/>
      <c r="AB18" s="5"/>
      <c r="AC18" s="7"/>
    </row>
    <row r="19" spans="1:29" ht="21.75" customHeight="1">
      <c r="A19" s="6" t="s">
        <v>150</v>
      </c>
      <c r="B19" s="16"/>
      <c r="C19" s="25"/>
      <c r="E19" s="48"/>
      <c r="G19" s="7">
        <v>0</v>
      </c>
      <c r="H19" s="5"/>
      <c r="I19" s="7">
        <v>0</v>
      </c>
      <c r="J19" s="5"/>
      <c r="K19" s="7">
        <v>0</v>
      </c>
      <c r="L19" s="5"/>
      <c r="M19" s="7">
        <v>0</v>
      </c>
      <c r="N19" s="5"/>
      <c r="O19" s="7">
        <v>36711570</v>
      </c>
      <c r="P19" s="5"/>
      <c r="Q19" s="7">
        <v>0</v>
      </c>
      <c r="R19" s="5"/>
      <c r="S19" s="7">
        <v>0</v>
      </c>
      <c r="T19" s="5"/>
      <c r="U19" s="7">
        <f t="shared" ref="U19" si="0">SUM(Q19:S19)</f>
        <v>0</v>
      </c>
      <c r="V19" s="5"/>
      <c r="W19" s="7">
        <f>SUM(G19,I19,K19,M19,O19,U19)</f>
        <v>36711570</v>
      </c>
      <c r="X19" s="7"/>
      <c r="Y19" s="7">
        <v>1854950</v>
      </c>
      <c r="Z19" s="7"/>
      <c r="AA19" s="7">
        <v>0</v>
      </c>
      <c r="AB19" s="5"/>
      <c r="AC19" s="7">
        <f>SUM(W19,AA19,Y19)</f>
        <v>38566520</v>
      </c>
    </row>
    <row r="20" spans="1:29" ht="6" customHeight="1">
      <c r="A20" s="11"/>
      <c r="B20" s="25"/>
      <c r="C20" s="25"/>
      <c r="G20" s="160"/>
      <c r="H20" s="5"/>
      <c r="I20" s="160"/>
      <c r="J20" s="5"/>
      <c r="K20" s="160"/>
      <c r="L20" s="5"/>
      <c r="M20" s="160"/>
      <c r="N20" s="5"/>
      <c r="O20" s="160"/>
      <c r="P20" s="5"/>
      <c r="Q20" s="160"/>
      <c r="R20" s="5"/>
      <c r="S20" s="160"/>
      <c r="T20" s="5"/>
      <c r="U20" s="160"/>
      <c r="V20" s="5"/>
      <c r="W20" s="160"/>
      <c r="X20" s="7"/>
      <c r="Y20" s="160"/>
      <c r="Z20" s="7"/>
      <c r="AA20" s="160"/>
      <c r="AB20" s="5"/>
      <c r="AC20" s="160"/>
    </row>
    <row r="21" spans="1:29" ht="21.75" customHeight="1" thickBot="1">
      <c r="A21" s="11" t="s">
        <v>142</v>
      </c>
      <c r="B21" s="25"/>
      <c r="C21" s="25"/>
      <c r="G21" s="120">
        <f>SUM(G17,G19)</f>
        <v>864713808</v>
      </c>
      <c r="H21" s="5"/>
      <c r="I21" s="120">
        <f>SUM(I17,I19)</f>
        <v>31917416</v>
      </c>
      <c r="J21" s="5"/>
      <c r="K21" s="120">
        <f>SUM(K17,K19)</f>
        <v>0</v>
      </c>
      <c r="L21" s="5"/>
      <c r="M21" s="120">
        <f>SUM(M17,M19)</f>
        <v>87865911</v>
      </c>
      <c r="N21" s="5"/>
      <c r="O21" s="120">
        <f>SUM(O17,O19)</f>
        <v>161947655</v>
      </c>
      <c r="P21" s="5"/>
      <c r="Q21" s="120">
        <f>SUM(Q17,Q19)</f>
        <v>0</v>
      </c>
      <c r="R21" s="5"/>
      <c r="S21" s="120">
        <f>SUM(S17,S19)</f>
        <v>0</v>
      </c>
      <c r="T21" s="5"/>
      <c r="U21" s="120">
        <f>SUM(U17,U19)</f>
        <v>0</v>
      </c>
      <c r="V21" s="5"/>
      <c r="W21" s="132">
        <f>SUM(W17,W19)</f>
        <v>1146444790</v>
      </c>
      <c r="X21" s="7"/>
      <c r="Y21" s="132">
        <f>SUM(Y17,Y19)</f>
        <v>177805545</v>
      </c>
      <c r="Z21" s="7"/>
      <c r="AA21" s="120">
        <f>SUM(AA17,AA19)</f>
        <v>0</v>
      </c>
      <c r="AB21" s="5"/>
      <c r="AC21" s="120">
        <f>SUM(AC17,AC19)</f>
        <v>1324250335</v>
      </c>
    </row>
    <row r="22" spans="1:29" ht="21.75" customHeight="1" thickTop="1">
      <c r="A22" s="11"/>
      <c r="B22" s="25"/>
      <c r="C22" s="25"/>
      <c r="G22" s="27"/>
      <c r="H22" s="4"/>
      <c r="I22" s="27"/>
      <c r="J22" s="4"/>
      <c r="K22" s="27"/>
      <c r="L22" s="4"/>
      <c r="M22" s="27"/>
      <c r="N22" s="4"/>
      <c r="O22" s="27"/>
      <c r="P22" s="4"/>
      <c r="Q22" s="27"/>
      <c r="R22" s="4"/>
      <c r="S22" s="27"/>
      <c r="T22" s="4"/>
      <c r="U22" s="27"/>
      <c r="V22" s="4"/>
      <c r="W22" s="27"/>
      <c r="X22" s="27"/>
      <c r="Y22" s="27"/>
      <c r="Z22" s="27"/>
      <c r="AA22" s="27"/>
      <c r="AB22" s="4"/>
      <c r="AC22" s="27"/>
    </row>
    <row r="23" spans="1:29" ht="21.75" customHeight="1">
      <c r="A23" s="11" t="s">
        <v>143</v>
      </c>
      <c r="B23" s="25"/>
      <c r="C23" s="25"/>
      <c r="G23" s="32">
        <v>864713808</v>
      </c>
      <c r="H23" s="5"/>
      <c r="I23" s="32">
        <v>31917416</v>
      </c>
      <c r="J23" s="5"/>
      <c r="K23" s="32">
        <v>0</v>
      </c>
      <c r="L23" s="5"/>
      <c r="M23" s="32">
        <v>87865911</v>
      </c>
      <c r="N23" s="5"/>
      <c r="O23" s="32">
        <v>71036142</v>
      </c>
      <c r="P23" s="5"/>
      <c r="Q23" s="32">
        <v>0</v>
      </c>
      <c r="R23" s="5"/>
      <c r="S23" s="32">
        <v>30555</v>
      </c>
      <c r="T23" s="5"/>
      <c r="U23" s="32">
        <f t="shared" ref="U23:U24" si="1">SUM(Q23:S23)</f>
        <v>30555</v>
      </c>
      <c r="V23" s="5"/>
      <c r="W23" s="32">
        <f>SUM(G23,I23,K23,M23,O23,U23)</f>
        <v>1055563832</v>
      </c>
      <c r="X23" s="7"/>
      <c r="Y23" s="32">
        <v>0</v>
      </c>
      <c r="Z23" s="7"/>
      <c r="AA23" s="32">
        <v>142847</v>
      </c>
      <c r="AB23" s="5"/>
      <c r="AC23" s="32">
        <f>SUM(W23,AA23,Y23)</f>
        <v>1055706679</v>
      </c>
    </row>
    <row r="24" spans="1:29" ht="21.75" customHeight="1">
      <c r="A24" s="11"/>
      <c r="B24" s="16" t="s">
        <v>141</v>
      </c>
      <c r="C24" s="25"/>
      <c r="G24" s="34">
        <v>0</v>
      </c>
      <c r="H24" s="5"/>
      <c r="I24" s="34">
        <v>0</v>
      </c>
      <c r="J24" s="5"/>
      <c r="K24" s="34">
        <v>0</v>
      </c>
      <c r="L24" s="5"/>
      <c r="M24" s="34">
        <v>0</v>
      </c>
      <c r="N24" s="5"/>
      <c r="O24" s="42">
        <v>0</v>
      </c>
      <c r="P24" s="5"/>
      <c r="Q24" s="42">
        <v>0</v>
      </c>
      <c r="R24" s="5"/>
      <c r="S24" s="42">
        <v>0</v>
      </c>
      <c r="T24" s="5"/>
      <c r="U24" s="42">
        <f t="shared" si="1"/>
        <v>0</v>
      </c>
      <c r="V24" s="5"/>
      <c r="W24" s="34">
        <f>SUM(G24,I24,K24,M24,O24,U24)</f>
        <v>0</v>
      </c>
      <c r="X24" s="85"/>
      <c r="Y24" s="34">
        <v>183460902</v>
      </c>
      <c r="Z24" s="85"/>
      <c r="AA24" s="42">
        <v>0</v>
      </c>
      <c r="AB24" s="5"/>
      <c r="AC24" s="34">
        <f>SUM(W24,AA24,Y24)</f>
        <v>183460902</v>
      </c>
    </row>
    <row r="25" spans="1:29" ht="6" customHeight="1">
      <c r="A25" s="11"/>
      <c r="B25" s="16"/>
      <c r="C25" s="25"/>
      <c r="G25" s="164"/>
      <c r="H25" s="5"/>
      <c r="I25" s="164"/>
      <c r="J25" s="5"/>
      <c r="K25" s="164"/>
      <c r="L25" s="5"/>
      <c r="M25" s="164"/>
      <c r="N25" s="5"/>
      <c r="O25" s="165"/>
      <c r="P25" s="5"/>
      <c r="Q25" s="165"/>
      <c r="R25" s="5"/>
      <c r="S25" s="165"/>
      <c r="T25" s="5"/>
      <c r="U25" s="165"/>
      <c r="V25" s="5"/>
      <c r="W25" s="164"/>
      <c r="X25" s="85"/>
      <c r="Y25" s="164"/>
      <c r="Z25" s="85"/>
      <c r="AA25" s="165"/>
      <c r="AB25" s="5"/>
      <c r="AC25" s="164"/>
    </row>
    <row r="26" spans="1:29" ht="21.75" customHeight="1">
      <c r="A26" s="11" t="s">
        <v>144</v>
      </c>
      <c r="B26" s="25"/>
      <c r="C26" s="25"/>
      <c r="G26" s="34">
        <f>SUM(G23:G24)</f>
        <v>864713808</v>
      </c>
      <c r="H26" s="5"/>
      <c r="I26" s="34">
        <f>SUM(I23:I24)</f>
        <v>31917416</v>
      </c>
      <c r="J26" s="5"/>
      <c r="K26" s="34">
        <f>SUM(K23:K24)</f>
        <v>0</v>
      </c>
      <c r="L26" s="5"/>
      <c r="M26" s="34">
        <f>SUM(M23:M24)</f>
        <v>87865911</v>
      </c>
      <c r="N26" s="5"/>
      <c r="O26" s="34">
        <f>SUM(O23:O24)</f>
        <v>71036142</v>
      </c>
      <c r="P26" s="5"/>
      <c r="Q26" s="34">
        <f>SUM(Q23:Q24)</f>
        <v>0</v>
      </c>
      <c r="R26" s="5"/>
      <c r="S26" s="34">
        <f>SUM(S23:S24)</f>
        <v>30555</v>
      </c>
      <c r="T26" s="5"/>
      <c r="U26" s="34">
        <f>SUM(U23:U24)</f>
        <v>30555</v>
      </c>
      <c r="V26" s="5"/>
      <c r="W26" s="34">
        <f>SUM(W23:W24)</f>
        <v>1055563832</v>
      </c>
      <c r="X26" s="7"/>
      <c r="Y26" s="34">
        <f>SUM(Y23:Y24)</f>
        <v>183460902</v>
      </c>
      <c r="Z26" s="7"/>
      <c r="AA26" s="34">
        <f>SUM(AA23:AA24)</f>
        <v>142847</v>
      </c>
      <c r="AB26" s="5"/>
      <c r="AC26" s="34">
        <f>SUM(AC23:AC24)</f>
        <v>1239167581</v>
      </c>
    </row>
    <row r="27" spans="1:29" ht="21.75" customHeight="1">
      <c r="A27" s="6"/>
      <c r="B27" s="25"/>
      <c r="C27" s="25"/>
      <c r="E27" s="48"/>
      <c r="G27" s="32"/>
      <c r="H27" s="5"/>
      <c r="I27" s="32"/>
      <c r="J27" s="5"/>
      <c r="K27" s="32"/>
      <c r="L27" s="5"/>
      <c r="M27" s="32"/>
      <c r="N27" s="5"/>
      <c r="O27" s="32"/>
      <c r="P27" s="5"/>
      <c r="Q27" s="32"/>
      <c r="R27" s="5"/>
      <c r="S27" s="32"/>
      <c r="T27" s="5"/>
      <c r="U27" s="32"/>
      <c r="V27" s="5"/>
      <c r="W27" s="32"/>
      <c r="X27" s="7"/>
      <c r="Y27" s="32"/>
      <c r="Z27" s="7"/>
      <c r="AA27" s="32"/>
      <c r="AB27" s="5"/>
      <c r="AC27" s="32"/>
    </row>
    <row r="28" spans="1:29" ht="21.75" customHeight="1">
      <c r="A28" s="6" t="s">
        <v>145</v>
      </c>
      <c r="B28" s="25"/>
      <c r="C28" s="25"/>
      <c r="E28" s="48">
        <v>1</v>
      </c>
      <c r="G28" s="32">
        <v>0</v>
      </c>
      <c r="H28" s="5"/>
      <c r="I28" s="32">
        <v>0</v>
      </c>
      <c r="J28" s="5"/>
      <c r="K28" s="32">
        <v>54014730</v>
      </c>
      <c r="L28" s="5"/>
      <c r="M28" s="32">
        <v>0</v>
      </c>
      <c r="N28" s="5"/>
      <c r="O28" s="32">
        <v>0</v>
      </c>
      <c r="P28" s="5"/>
      <c r="Q28" s="32">
        <v>8699614</v>
      </c>
      <c r="R28" s="5"/>
      <c r="S28" s="32">
        <v>0</v>
      </c>
      <c r="T28" s="5"/>
      <c r="U28" s="32">
        <f t="shared" ref="U28:U29" si="2">SUM(Q28:S28)</f>
        <v>8699614</v>
      </c>
      <c r="V28" s="5"/>
      <c r="W28" s="32">
        <f>SUM(G28:T28)</f>
        <v>62714344</v>
      </c>
      <c r="X28" s="7"/>
      <c r="Y28" s="32">
        <v>-183460902</v>
      </c>
      <c r="Z28" s="7"/>
      <c r="AA28" s="32">
        <v>0</v>
      </c>
      <c r="AB28" s="5"/>
      <c r="AC28" s="32">
        <f t="shared" ref="AC28:AC31" si="3">SUM(W28,AA28,Y28)</f>
        <v>-120746558</v>
      </c>
    </row>
    <row r="29" spans="1:29" ht="21.75" customHeight="1">
      <c r="A29" s="6" t="s">
        <v>150</v>
      </c>
      <c r="B29" s="25"/>
      <c r="C29" s="25"/>
      <c r="E29" s="48"/>
      <c r="G29" s="34">
        <v>0</v>
      </c>
      <c r="H29" s="5"/>
      <c r="I29" s="34">
        <v>0</v>
      </c>
      <c r="J29" s="5"/>
      <c r="K29" s="34">
        <v>0</v>
      </c>
      <c r="L29" s="5"/>
      <c r="M29" s="34">
        <v>0</v>
      </c>
      <c r="N29" s="5"/>
      <c r="O29" s="42">
        <v>110218690</v>
      </c>
      <c r="P29" s="5"/>
      <c r="Q29" s="42">
        <v>-142969</v>
      </c>
      <c r="R29" s="5"/>
      <c r="S29" s="42">
        <v>-9929973</v>
      </c>
      <c r="T29" s="5"/>
      <c r="U29" s="42">
        <f t="shared" si="2"/>
        <v>-10072942</v>
      </c>
      <c r="V29" s="5"/>
      <c r="W29" s="34">
        <f>SUM(G29:T29)</f>
        <v>100145748</v>
      </c>
      <c r="X29" s="85"/>
      <c r="Y29" s="34">
        <v>0</v>
      </c>
      <c r="Z29" s="85"/>
      <c r="AA29" s="42">
        <v>0</v>
      </c>
      <c r="AB29" s="5"/>
      <c r="AC29" s="34">
        <f t="shared" si="3"/>
        <v>100145748</v>
      </c>
    </row>
    <row r="30" spans="1:29" ht="6" customHeight="1">
      <c r="A30" s="11"/>
      <c r="B30" s="25"/>
      <c r="C30" s="25"/>
      <c r="G30" s="32"/>
      <c r="H30" s="5"/>
      <c r="I30" s="32"/>
      <c r="J30" s="5"/>
      <c r="K30" s="32"/>
      <c r="L30" s="5"/>
      <c r="M30" s="32"/>
      <c r="N30" s="5"/>
      <c r="O30" s="32"/>
      <c r="P30" s="5"/>
      <c r="Q30" s="32"/>
      <c r="R30" s="5"/>
      <c r="S30" s="32"/>
      <c r="T30" s="5"/>
      <c r="U30" s="32"/>
      <c r="V30" s="5"/>
      <c r="W30" s="32"/>
      <c r="X30" s="7"/>
      <c r="Y30" s="32"/>
      <c r="Z30" s="7"/>
      <c r="AA30" s="32"/>
      <c r="AB30" s="5"/>
      <c r="AC30" s="32"/>
    </row>
    <row r="31" spans="1:29" ht="21.75" customHeight="1" thickBot="1">
      <c r="A31" s="11" t="s">
        <v>146</v>
      </c>
      <c r="B31" s="25"/>
      <c r="C31" s="25"/>
      <c r="G31" s="40">
        <f>SUM(G26:G29)</f>
        <v>864713808</v>
      </c>
      <c r="H31" s="5"/>
      <c r="I31" s="40">
        <f>SUM(I26:I29)</f>
        <v>31917416</v>
      </c>
      <c r="J31" s="5"/>
      <c r="K31" s="40">
        <f>SUM(K26:K29)</f>
        <v>54014730</v>
      </c>
      <c r="L31" s="5"/>
      <c r="M31" s="40">
        <f>SUM(M26:M29)</f>
        <v>87865911</v>
      </c>
      <c r="N31" s="5"/>
      <c r="O31" s="40">
        <f>SUM(O26:O29)</f>
        <v>181254832</v>
      </c>
      <c r="P31" s="5"/>
      <c r="Q31" s="40">
        <f>SUM(Q26:Q29)</f>
        <v>8556645</v>
      </c>
      <c r="R31" s="5"/>
      <c r="S31" s="40">
        <f>SUM(S26:S29)</f>
        <v>-9899418</v>
      </c>
      <c r="T31" s="5"/>
      <c r="U31" s="40">
        <f>SUM(U26:U29)</f>
        <v>-1342773</v>
      </c>
      <c r="V31" s="5"/>
      <c r="W31" s="86">
        <f>SUM(W26:W29)</f>
        <v>1218423924</v>
      </c>
      <c r="X31" s="7"/>
      <c r="Y31" s="40">
        <f>SUM(Y26:Y29)</f>
        <v>0</v>
      </c>
      <c r="Z31" s="7"/>
      <c r="AA31" s="40">
        <f>SUM(AA26:AA29)</f>
        <v>142847</v>
      </c>
      <c r="AB31" s="5"/>
      <c r="AC31" s="40">
        <f t="shared" si="3"/>
        <v>1218566771</v>
      </c>
    </row>
    <row r="32" spans="1:29" ht="21.75" customHeight="1" thickTop="1">
      <c r="A32" s="11"/>
      <c r="B32" s="25"/>
      <c r="C32" s="25"/>
      <c r="G32" s="27"/>
      <c r="H32" s="4"/>
      <c r="I32" s="27"/>
      <c r="J32" s="4"/>
      <c r="K32" s="27"/>
      <c r="L32" s="4"/>
      <c r="M32" s="27"/>
      <c r="N32" s="4"/>
      <c r="O32" s="27"/>
      <c r="P32" s="4"/>
      <c r="Q32" s="27"/>
      <c r="R32" s="4"/>
      <c r="S32" s="27"/>
      <c r="T32" s="4"/>
      <c r="U32" s="27"/>
      <c r="V32" s="4"/>
      <c r="W32" s="27"/>
      <c r="X32" s="27"/>
      <c r="Y32" s="27"/>
      <c r="Z32" s="27"/>
      <c r="AA32" s="27"/>
      <c r="AB32" s="4"/>
      <c r="AC32" s="27"/>
    </row>
    <row r="41" ht="9.75" customHeight="1"/>
    <row r="49" spans="1:29" ht="15.75" customHeight="1"/>
    <row r="50" spans="1:29" ht="22.4" customHeight="1">
      <c r="A50" s="17" t="s">
        <v>35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</row>
  </sheetData>
  <mergeCells count="4">
    <mergeCell ref="G5:AC5"/>
    <mergeCell ref="M7:O7"/>
    <mergeCell ref="G6:W6"/>
    <mergeCell ref="Q7:U7"/>
  </mergeCells>
  <pageMargins left="0.4" right="0.4" top="0.5" bottom="0.6" header="0.49" footer="0.4"/>
  <pageSetup paperSize="9" scale="52" firstPageNumber="12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269DB-ADD8-4E4B-8C3A-714DDBD6C32D}">
  <dimension ref="A1:AC47"/>
  <sheetViews>
    <sheetView topLeftCell="A4" zoomScale="70" zoomScaleNormal="70" zoomScaleSheetLayoutView="70" workbookViewId="0">
      <selection activeCell="I10" sqref="I10"/>
    </sheetView>
  </sheetViews>
  <sheetFormatPr defaultColWidth="9.296875" defaultRowHeight="21.75" customHeight="1"/>
  <cols>
    <col min="1" max="3" width="1.796875" style="15" customWidth="1"/>
    <col min="4" max="4" width="41.69921875" style="15" customWidth="1"/>
    <col min="5" max="5" width="9.796875" style="15" bestFit="1" customWidth="1"/>
    <col min="6" max="6" width="0.69921875" style="15" customWidth="1"/>
    <col min="7" max="7" width="13.796875" style="15" bestFit="1" customWidth="1"/>
    <col min="8" max="8" width="0.69921875" style="15" customWidth="1"/>
    <col min="9" max="9" width="11.69921875" style="15" customWidth="1"/>
    <col min="10" max="10" width="0.69921875" style="15" customWidth="1"/>
    <col min="11" max="11" width="19" style="15" customWidth="1"/>
    <col min="12" max="12" width="0.69921875" style="15" customWidth="1"/>
    <col min="13" max="13" width="14.796875" style="15" customWidth="1"/>
    <col min="14" max="14" width="0.69921875" style="15" customWidth="1"/>
    <col min="15" max="15" width="15.296875" style="15" customWidth="1"/>
    <col min="16" max="16" width="0.69921875" style="15" customWidth="1"/>
    <col min="17" max="17" width="31.296875" style="15" customWidth="1"/>
    <col min="18" max="18" width="0.69921875" style="15" customWidth="1"/>
    <col min="19" max="19" width="23.19921875" style="15" customWidth="1"/>
    <col min="20" max="20" width="0.69921875" style="15" customWidth="1"/>
    <col min="21" max="21" width="22.5" style="15" bestFit="1" customWidth="1"/>
    <col min="22" max="22" width="0.69921875" style="15" customWidth="1"/>
    <col min="23" max="23" width="16.69921875" style="15" bestFit="1" customWidth="1"/>
    <col min="24" max="24" width="0.69921875" style="15" customWidth="1"/>
    <col min="25" max="25" width="17.296875" style="15" bestFit="1" customWidth="1"/>
    <col min="26" max="26" width="0.69921875" style="15" customWidth="1"/>
    <col min="27" max="27" width="17.5" style="15" bestFit="1" customWidth="1"/>
    <col min="28" max="28" width="0.69921875" style="15" customWidth="1"/>
    <col min="29" max="29" width="14.19921875" style="15" bestFit="1" customWidth="1"/>
    <col min="30" max="16384" width="9.296875" style="15"/>
  </cols>
  <sheetData>
    <row r="1" spans="1:29" ht="21.75" customHeight="1">
      <c r="A1" s="2" t="s">
        <v>0</v>
      </c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29" ht="21.75" customHeight="1">
      <c r="A2" s="2" t="s">
        <v>113</v>
      </c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</row>
    <row r="3" spans="1:29" ht="21.75" customHeight="1">
      <c r="A3" s="14" t="s">
        <v>75</v>
      </c>
      <c r="B3" s="17"/>
      <c r="C3" s="17"/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21.65" customHeight="1">
      <c r="A4" s="19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</row>
    <row r="5" spans="1:29" ht="21.75" customHeight="1">
      <c r="A5" s="19"/>
      <c r="G5" s="172" t="s">
        <v>3</v>
      </c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</row>
    <row r="6" spans="1:29" ht="21.75" customHeight="1">
      <c r="A6" s="19"/>
      <c r="G6" s="170" t="s">
        <v>108</v>
      </c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00"/>
      <c r="Y6" s="151"/>
      <c r="Z6" s="151"/>
      <c r="AA6" s="151"/>
      <c r="AB6" s="100"/>
      <c r="AC6" s="100"/>
    </row>
    <row r="7" spans="1:29" ht="21.75" customHeight="1">
      <c r="F7" s="16"/>
      <c r="G7" s="102"/>
      <c r="H7" s="118"/>
      <c r="I7" s="118"/>
      <c r="J7" s="100"/>
      <c r="L7" s="100"/>
      <c r="M7" s="169" t="s">
        <v>65</v>
      </c>
      <c r="N7" s="169"/>
      <c r="O7" s="169"/>
      <c r="P7" s="100"/>
      <c r="Q7" s="171" t="s">
        <v>68</v>
      </c>
      <c r="R7" s="171"/>
      <c r="S7" s="171"/>
      <c r="T7" s="171"/>
      <c r="U7" s="171"/>
      <c r="V7" s="100"/>
      <c r="W7" s="100"/>
      <c r="X7" s="10"/>
      <c r="Y7" s="20" t="s">
        <v>114</v>
      </c>
      <c r="Z7" s="10"/>
      <c r="AA7" s="10"/>
      <c r="AB7" s="100"/>
      <c r="AC7" s="48"/>
    </row>
    <row r="8" spans="1:29" ht="21.75" customHeight="1">
      <c r="F8" s="16"/>
      <c r="G8" s="102"/>
      <c r="H8" s="118"/>
      <c r="I8" s="118"/>
      <c r="J8" s="100"/>
      <c r="L8" s="100"/>
      <c r="M8" s="10"/>
      <c r="N8" s="10"/>
      <c r="O8" s="10"/>
      <c r="P8" s="100"/>
      <c r="Q8" s="20" t="s">
        <v>115</v>
      </c>
      <c r="R8" s="100"/>
      <c r="S8" s="100"/>
      <c r="T8" s="100"/>
      <c r="U8" s="100"/>
      <c r="V8" s="100"/>
      <c r="W8" s="100"/>
      <c r="X8" s="10"/>
      <c r="Y8" s="20" t="s">
        <v>116</v>
      </c>
      <c r="Z8" s="10"/>
      <c r="AA8" s="10"/>
      <c r="AB8" s="100"/>
      <c r="AC8" s="48"/>
    </row>
    <row r="9" spans="1:29" ht="21.75" customHeight="1">
      <c r="H9" s="20"/>
      <c r="I9" s="21"/>
      <c r="J9" s="20"/>
      <c r="K9" s="20" t="s">
        <v>204</v>
      </c>
      <c r="L9" s="20"/>
      <c r="M9" s="24" t="s">
        <v>118</v>
      </c>
      <c r="N9" s="10"/>
      <c r="O9" s="10"/>
      <c r="P9" s="20"/>
      <c r="Q9" s="20" t="s">
        <v>22</v>
      </c>
      <c r="R9" s="20"/>
      <c r="S9" s="20" t="s">
        <v>119</v>
      </c>
      <c r="T9" s="20"/>
      <c r="U9" s="20"/>
      <c r="V9" s="20"/>
      <c r="W9" s="100"/>
      <c r="X9" s="10"/>
      <c r="Y9" s="20" t="s">
        <v>120</v>
      </c>
      <c r="Z9" s="10"/>
      <c r="AA9" s="10"/>
      <c r="AB9" s="20"/>
    </row>
    <row r="10" spans="1:29" ht="21.75" customHeight="1">
      <c r="G10" s="24" t="s">
        <v>121</v>
      </c>
      <c r="H10" s="20"/>
      <c r="I10" s="21" t="s">
        <v>122</v>
      </c>
      <c r="J10" s="20"/>
      <c r="K10" s="20" t="s">
        <v>117</v>
      </c>
      <c r="L10" s="20"/>
      <c r="M10" s="21" t="s">
        <v>124</v>
      </c>
      <c r="N10" s="10"/>
      <c r="O10" s="10"/>
      <c r="P10" s="20"/>
      <c r="Q10" s="23" t="s">
        <v>125</v>
      </c>
      <c r="R10" s="20"/>
      <c r="S10" s="20" t="s">
        <v>126</v>
      </c>
      <c r="T10" s="20"/>
      <c r="U10" s="20" t="s">
        <v>127</v>
      </c>
      <c r="V10" s="20"/>
      <c r="W10" s="24" t="s">
        <v>128</v>
      </c>
      <c r="X10" s="10"/>
      <c r="Y10" s="24" t="s">
        <v>129</v>
      </c>
      <c r="Z10" s="10"/>
      <c r="AA10" s="24" t="s">
        <v>130</v>
      </c>
      <c r="AB10" s="20"/>
      <c r="AC10" s="24" t="s">
        <v>128</v>
      </c>
    </row>
    <row r="11" spans="1:29" ht="21.75" customHeight="1">
      <c r="E11" s="94"/>
      <c r="G11" s="24" t="s">
        <v>131</v>
      </c>
      <c r="H11" s="20"/>
      <c r="I11" s="24" t="s">
        <v>132</v>
      </c>
      <c r="J11" s="20"/>
      <c r="K11" s="20" t="s">
        <v>147</v>
      </c>
      <c r="L11" s="20"/>
      <c r="M11" s="24" t="s">
        <v>134</v>
      </c>
      <c r="N11" s="25"/>
      <c r="O11" s="24" t="s">
        <v>67</v>
      </c>
      <c r="P11" s="20"/>
      <c r="Q11" s="23" t="s">
        <v>135</v>
      </c>
      <c r="R11" s="20"/>
      <c r="S11" s="23" t="s">
        <v>136</v>
      </c>
      <c r="T11" s="20"/>
      <c r="U11" s="23" t="s">
        <v>55</v>
      </c>
      <c r="V11" s="20"/>
      <c r="W11" s="24" t="s">
        <v>137</v>
      </c>
      <c r="X11" s="25"/>
      <c r="Y11" s="24" t="s">
        <v>133</v>
      </c>
      <c r="Z11" s="25"/>
      <c r="AA11" s="24" t="s">
        <v>148</v>
      </c>
      <c r="AB11" s="20"/>
      <c r="AC11" s="24" t="s">
        <v>139</v>
      </c>
    </row>
    <row r="12" spans="1:29" ht="21.75" customHeight="1">
      <c r="E12" s="49" t="s">
        <v>9</v>
      </c>
      <c r="G12" s="97" t="s">
        <v>11</v>
      </c>
      <c r="H12" s="20"/>
      <c r="I12" s="97" t="s">
        <v>11</v>
      </c>
      <c r="J12" s="20"/>
      <c r="K12" s="97" t="s">
        <v>11</v>
      </c>
      <c r="L12" s="20"/>
      <c r="M12" s="97" t="s">
        <v>11</v>
      </c>
      <c r="N12" s="25"/>
      <c r="O12" s="97" t="s">
        <v>11</v>
      </c>
      <c r="P12" s="20"/>
      <c r="Q12" s="22" t="s">
        <v>11</v>
      </c>
      <c r="R12" s="20"/>
      <c r="S12" s="22" t="s">
        <v>11</v>
      </c>
      <c r="T12" s="20"/>
      <c r="U12" s="22" t="s">
        <v>11</v>
      </c>
      <c r="V12" s="20"/>
      <c r="W12" s="97" t="s">
        <v>11</v>
      </c>
      <c r="X12" s="25"/>
      <c r="Y12" s="97" t="s">
        <v>11</v>
      </c>
      <c r="Z12" s="25"/>
      <c r="AA12" s="97" t="s">
        <v>11</v>
      </c>
      <c r="AB12" s="20"/>
      <c r="AC12" s="97" t="s">
        <v>11</v>
      </c>
    </row>
    <row r="13" spans="1:29" ht="8.15" customHeight="1">
      <c r="A13" s="11"/>
      <c r="B13" s="25"/>
      <c r="C13" s="25"/>
      <c r="G13" s="7"/>
      <c r="H13" s="5"/>
      <c r="I13" s="7"/>
      <c r="J13" s="5"/>
      <c r="K13" s="5"/>
      <c r="L13" s="5"/>
      <c r="M13" s="7"/>
      <c r="N13" s="5"/>
      <c r="O13" s="7"/>
      <c r="P13" s="5"/>
      <c r="Q13" s="5"/>
      <c r="R13" s="5"/>
      <c r="S13" s="5"/>
      <c r="T13" s="5"/>
      <c r="U13" s="5"/>
      <c r="V13" s="5"/>
      <c r="W13" s="7"/>
      <c r="X13" s="5"/>
      <c r="Y13" s="5"/>
      <c r="Z13" s="5"/>
      <c r="AA13" s="7"/>
      <c r="AB13" s="5"/>
      <c r="AC13" s="7"/>
    </row>
    <row r="14" spans="1:29" ht="21.75" customHeight="1">
      <c r="A14" s="11" t="s">
        <v>140</v>
      </c>
      <c r="B14" s="25"/>
      <c r="C14" s="25"/>
      <c r="G14" s="7">
        <v>30004442705</v>
      </c>
      <c r="H14" s="5"/>
      <c r="I14" s="7">
        <v>977711111</v>
      </c>
      <c r="J14" s="5"/>
      <c r="K14" s="7">
        <v>0</v>
      </c>
      <c r="L14" s="5"/>
      <c r="M14" s="7">
        <v>3000444271</v>
      </c>
      <c r="N14" s="5"/>
      <c r="O14" s="7">
        <v>7332902822</v>
      </c>
      <c r="P14" s="5"/>
      <c r="Q14" s="7">
        <v>0</v>
      </c>
      <c r="R14" s="5"/>
      <c r="S14" s="7">
        <v>-2608455435</v>
      </c>
      <c r="T14" s="5"/>
      <c r="U14" s="7">
        <f>SUM(Q14,S14)</f>
        <v>-2608455435</v>
      </c>
      <c r="V14" s="5"/>
      <c r="W14" s="7">
        <f>SUM(G14,I14,K14,M14,O14,U14)</f>
        <v>38707045474</v>
      </c>
      <c r="X14" s="7"/>
      <c r="Y14" s="7">
        <v>0</v>
      </c>
      <c r="Z14" s="7"/>
      <c r="AA14" s="7">
        <v>0</v>
      </c>
      <c r="AB14" s="5"/>
      <c r="AC14" s="7">
        <f>SUM(W14:AA14)</f>
        <v>38707045474</v>
      </c>
    </row>
    <row r="15" spans="1:29" ht="21.75" customHeight="1">
      <c r="A15" s="6"/>
      <c r="B15" s="16" t="s">
        <v>141</v>
      </c>
      <c r="C15" s="25"/>
      <c r="E15" s="48"/>
      <c r="G15" s="75">
        <v>0</v>
      </c>
      <c r="H15" s="166"/>
      <c r="I15" s="75">
        <v>0</v>
      </c>
      <c r="J15" s="166"/>
      <c r="K15" s="75">
        <v>0</v>
      </c>
      <c r="L15" s="166"/>
      <c r="M15" s="75">
        <v>0</v>
      </c>
      <c r="N15" s="166"/>
      <c r="O15" s="75">
        <v>0</v>
      </c>
      <c r="P15" s="166"/>
      <c r="Q15" s="75">
        <v>0</v>
      </c>
      <c r="R15" s="166"/>
      <c r="S15" s="75">
        <v>0</v>
      </c>
      <c r="T15" s="166"/>
      <c r="U15" s="75">
        <f>SUM(Q15,S15)</f>
        <v>0</v>
      </c>
      <c r="V15" s="166"/>
      <c r="W15" s="75">
        <f>SUM(G15,I15,K15,M15,O15,U15)</f>
        <v>0</v>
      </c>
      <c r="X15" s="163"/>
      <c r="Y15" s="75">
        <v>6115934341</v>
      </c>
      <c r="Z15" s="163"/>
      <c r="AA15" s="75">
        <v>0</v>
      </c>
      <c r="AB15" s="166"/>
      <c r="AC15" s="75">
        <f>SUM(W15:AA15)</f>
        <v>6115934341</v>
      </c>
    </row>
    <row r="16" spans="1:29" ht="6" customHeight="1">
      <c r="A16" s="6"/>
      <c r="B16" s="16"/>
      <c r="C16" s="25"/>
      <c r="E16" s="48"/>
      <c r="G16" s="163"/>
      <c r="H16" s="166"/>
      <c r="I16" s="163"/>
      <c r="J16" s="166"/>
      <c r="K16" s="163"/>
      <c r="L16" s="166"/>
      <c r="M16" s="163"/>
      <c r="N16" s="166"/>
      <c r="O16" s="163"/>
      <c r="P16" s="166"/>
      <c r="Q16" s="163"/>
      <c r="R16" s="166"/>
      <c r="S16" s="163"/>
      <c r="T16" s="166"/>
      <c r="U16" s="163"/>
      <c r="V16" s="166"/>
      <c r="W16" s="163"/>
      <c r="X16" s="163"/>
      <c r="Y16" s="163"/>
      <c r="Z16" s="163"/>
      <c r="AA16" s="163"/>
      <c r="AB16" s="166"/>
      <c r="AC16" s="163"/>
    </row>
    <row r="17" spans="1:29" ht="21.75" customHeight="1">
      <c r="A17" s="11" t="s">
        <v>140</v>
      </c>
      <c r="B17" s="25"/>
      <c r="C17" s="25"/>
      <c r="G17" s="75">
        <f>SUM(G14:G15)</f>
        <v>30004442705</v>
      </c>
      <c r="H17" s="5"/>
      <c r="I17" s="75">
        <f>SUM(I14:I15)</f>
        <v>977711111</v>
      </c>
      <c r="J17" s="5"/>
      <c r="K17" s="75">
        <f>SUM(K14:K15)</f>
        <v>0</v>
      </c>
      <c r="L17" s="5"/>
      <c r="M17" s="75">
        <f>SUM(M14:M15)</f>
        <v>3000444271</v>
      </c>
      <c r="N17" s="5"/>
      <c r="O17" s="75">
        <f>SUM(O14:O15)</f>
        <v>7332902822</v>
      </c>
      <c r="P17" s="5"/>
      <c r="Q17" s="75">
        <f>SUM(Q14:Q15)</f>
        <v>0</v>
      </c>
      <c r="R17" s="5"/>
      <c r="S17" s="75">
        <f>SUM(S14:S15)</f>
        <v>-2608455435</v>
      </c>
      <c r="T17" s="5"/>
      <c r="U17" s="75">
        <f>SUM(U14:U15)</f>
        <v>-2608455435</v>
      </c>
      <c r="V17" s="5"/>
      <c r="W17" s="75">
        <f>SUM(W14:W15)</f>
        <v>38707045474</v>
      </c>
      <c r="X17" s="7"/>
      <c r="Y17" s="75">
        <f>SUM(Y14:Y15)</f>
        <v>6115934341</v>
      </c>
      <c r="Z17" s="7"/>
      <c r="AA17" s="75">
        <f>SUM(AA14:AA15)</f>
        <v>0</v>
      </c>
      <c r="AB17" s="5"/>
      <c r="AC17" s="75">
        <f>SUM(AC14:AC15)</f>
        <v>44822979815</v>
      </c>
    </row>
    <row r="18" spans="1:29" ht="21.75" customHeight="1">
      <c r="A18" s="11"/>
      <c r="B18" s="25"/>
      <c r="C18" s="25"/>
      <c r="G18" s="7"/>
      <c r="H18" s="5"/>
      <c r="I18" s="7"/>
      <c r="J18" s="5"/>
      <c r="K18" s="7"/>
      <c r="L18" s="5"/>
      <c r="M18" s="7"/>
      <c r="N18" s="5"/>
      <c r="O18" s="7"/>
      <c r="P18" s="5"/>
      <c r="Q18" s="7"/>
      <c r="R18" s="5"/>
      <c r="S18" s="7"/>
      <c r="T18" s="5"/>
      <c r="U18" s="7"/>
      <c r="V18" s="5"/>
      <c r="W18" s="7"/>
      <c r="X18" s="7"/>
      <c r="Y18" s="7"/>
      <c r="Z18" s="7"/>
      <c r="AA18" s="7"/>
      <c r="AB18" s="5"/>
      <c r="AC18" s="7"/>
    </row>
    <row r="19" spans="1:29" ht="21.75" customHeight="1">
      <c r="A19" s="6" t="s">
        <v>150</v>
      </c>
      <c r="B19" s="16"/>
      <c r="C19" s="25"/>
      <c r="E19" s="48"/>
      <c r="G19" s="7">
        <v>0</v>
      </c>
      <c r="H19" s="5"/>
      <c r="I19" s="7">
        <v>0</v>
      </c>
      <c r="J19" s="5"/>
      <c r="K19" s="7">
        <v>0</v>
      </c>
      <c r="L19" s="5"/>
      <c r="M19" s="7">
        <v>0</v>
      </c>
      <c r="N19" s="5"/>
      <c r="O19" s="7">
        <v>1218917181</v>
      </c>
      <c r="P19" s="5"/>
      <c r="Q19" s="7">
        <v>0</v>
      </c>
      <c r="R19" s="5"/>
      <c r="S19" s="7">
        <v>-453556280</v>
      </c>
      <c r="T19" s="5"/>
      <c r="U19" s="7">
        <f>SUM(Q19,S19)</f>
        <v>-453556280</v>
      </c>
      <c r="V19" s="5"/>
      <c r="W19" s="7">
        <f>SUM(G19,I19,K19,M19,O19,U19)</f>
        <v>765360901</v>
      </c>
      <c r="X19" s="7"/>
      <c r="Y19" s="7">
        <v>-23765175</v>
      </c>
      <c r="Z19" s="7"/>
      <c r="AA19" s="7">
        <v>0</v>
      </c>
      <c r="AB19" s="5"/>
      <c r="AC19" s="7">
        <f>SUM(W19:AA19)</f>
        <v>741595726</v>
      </c>
    </row>
    <row r="20" spans="1:29" ht="6" customHeight="1">
      <c r="A20" s="11"/>
      <c r="B20" s="25"/>
      <c r="C20" s="25"/>
      <c r="G20" s="160"/>
      <c r="H20" s="5"/>
      <c r="I20" s="160"/>
      <c r="J20" s="5"/>
      <c r="K20" s="160"/>
      <c r="L20" s="5"/>
      <c r="M20" s="160"/>
      <c r="N20" s="5"/>
      <c r="O20" s="160"/>
      <c r="P20" s="5"/>
      <c r="Q20" s="160"/>
      <c r="R20" s="5"/>
      <c r="S20" s="160"/>
      <c r="T20" s="5"/>
      <c r="U20" s="160"/>
      <c r="V20" s="5"/>
      <c r="W20" s="160"/>
      <c r="X20" s="7"/>
      <c r="Y20" s="160"/>
      <c r="Z20" s="7"/>
      <c r="AA20" s="160"/>
      <c r="AB20" s="5"/>
      <c r="AC20" s="160"/>
    </row>
    <row r="21" spans="1:29" ht="21.75" customHeight="1" thickBot="1">
      <c r="A21" s="11" t="s">
        <v>142</v>
      </c>
      <c r="B21" s="25"/>
      <c r="C21" s="25"/>
      <c r="G21" s="120">
        <f>SUM(G17,G19)</f>
        <v>30004442705</v>
      </c>
      <c r="H21" s="5"/>
      <c r="I21" s="120">
        <f>SUM(I17,I19)</f>
        <v>977711111</v>
      </c>
      <c r="J21" s="5"/>
      <c r="K21" s="120">
        <f>SUM(K17,K19)</f>
        <v>0</v>
      </c>
      <c r="L21" s="5"/>
      <c r="M21" s="120">
        <f>SUM(M17,M19)</f>
        <v>3000444271</v>
      </c>
      <c r="N21" s="5"/>
      <c r="O21" s="120">
        <f>SUM(O17,O19)</f>
        <v>8551820003</v>
      </c>
      <c r="P21" s="5"/>
      <c r="Q21" s="120">
        <f>SUM(Q17,Q19)</f>
        <v>0</v>
      </c>
      <c r="R21" s="5"/>
      <c r="S21" s="120">
        <f>SUM(S17,S19)</f>
        <v>-3062011715</v>
      </c>
      <c r="T21" s="5"/>
      <c r="U21" s="120">
        <f>SUM(U17,U19)</f>
        <v>-3062011715</v>
      </c>
      <c r="V21" s="5"/>
      <c r="W21" s="132">
        <f>SUM(W17,W19)</f>
        <v>39472406375</v>
      </c>
      <c r="X21" s="7"/>
      <c r="Y21" s="132">
        <f>SUM(Y17,Y19)</f>
        <v>6092169166</v>
      </c>
      <c r="Z21" s="7"/>
      <c r="AA21" s="120">
        <f>SUM(AA17,AA19)</f>
        <v>0</v>
      </c>
      <c r="AB21" s="5"/>
      <c r="AC21" s="120">
        <f>SUM(AC17,AC19)</f>
        <v>45564575541</v>
      </c>
    </row>
    <row r="22" spans="1:29" ht="21.75" customHeight="1" thickTop="1">
      <c r="A22" s="11"/>
      <c r="B22" s="25"/>
      <c r="C22" s="25"/>
      <c r="G22" s="27"/>
      <c r="H22" s="4"/>
      <c r="I22" s="27"/>
      <c r="J22" s="4"/>
      <c r="K22" s="27"/>
      <c r="L22" s="4"/>
      <c r="M22" s="27"/>
      <c r="N22" s="4"/>
      <c r="O22" s="27"/>
      <c r="P22" s="4"/>
      <c r="Q22" s="27"/>
      <c r="R22" s="4"/>
      <c r="S22" s="27"/>
      <c r="T22" s="4"/>
      <c r="U22" s="27"/>
      <c r="V22" s="4"/>
      <c r="W22" s="27"/>
      <c r="X22" s="27"/>
      <c r="Y22" s="27"/>
      <c r="Z22" s="27"/>
      <c r="AA22" s="27"/>
      <c r="AB22" s="4"/>
      <c r="AC22" s="27"/>
    </row>
    <row r="23" spans="1:29" ht="21.75" customHeight="1">
      <c r="A23" s="11"/>
      <c r="B23" s="25"/>
      <c r="C23" s="25"/>
      <c r="G23" s="27"/>
      <c r="H23" s="4"/>
      <c r="I23" s="27"/>
      <c r="J23" s="4"/>
      <c r="K23" s="27"/>
      <c r="L23" s="4"/>
      <c r="M23" s="27"/>
      <c r="N23" s="4"/>
      <c r="O23" s="27"/>
      <c r="P23" s="4"/>
      <c r="Q23" s="27"/>
      <c r="R23" s="4"/>
      <c r="S23" s="27"/>
      <c r="T23" s="4"/>
      <c r="U23" s="27"/>
      <c r="V23" s="4"/>
      <c r="W23" s="27"/>
      <c r="X23" s="27"/>
      <c r="Y23" s="27"/>
      <c r="Z23" s="27"/>
      <c r="AA23" s="27"/>
      <c r="AB23" s="4"/>
      <c r="AC23" s="27"/>
    </row>
    <row r="24" spans="1:29" ht="21.75" customHeight="1">
      <c r="A24" s="11" t="s">
        <v>143</v>
      </c>
      <c r="B24" s="25"/>
      <c r="C24" s="25"/>
      <c r="G24" s="32">
        <v>30004442705</v>
      </c>
      <c r="H24" s="5"/>
      <c r="I24" s="32">
        <v>977711111</v>
      </c>
      <c r="J24" s="5"/>
      <c r="K24" s="32">
        <v>0</v>
      </c>
      <c r="L24" s="5"/>
      <c r="M24" s="32">
        <v>3000444271</v>
      </c>
      <c r="N24" s="5"/>
      <c r="O24" s="32">
        <v>5452586764</v>
      </c>
      <c r="P24" s="5"/>
      <c r="Q24" s="32">
        <v>0</v>
      </c>
      <c r="R24" s="5"/>
      <c r="S24" s="32">
        <v>-2978600859</v>
      </c>
      <c r="T24" s="5"/>
      <c r="U24" s="32">
        <f>SUM(Q24,S24)</f>
        <v>-2978600859</v>
      </c>
      <c r="V24" s="5"/>
      <c r="W24" s="32">
        <f>SUM(G24,I24,K24,M24,O24,U24)</f>
        <v>36456583992</v>
      </c>
      <c r="X24" s="7"/>
      <c r="Y24" s="32">
        <v>0</v>
      </c>
      <c r="Z24" s="7"/>
      <c r="AA24" s="32">
        <v>5202000</v>
      </c>
      <c r="AB24" s="5"/>
      <c r="AC24" s="32">
        <f>SUM(W24:AA24)</f>
        <v>36461785992</v>
      </c>
    </row>
    <row r="25" spans="1:29" ht="21.75" customHeight="1">
      <c r="A25" s="11"/>
      <c r="B25" s="16" t="s">
        <v>141</v>
      </c>
      <c r="C25" s="25"/>
      <c r="G25" s="34">
        <v>0</v>
      </c>
      <c r="H25" s="5"/>
      <c r="I25" s="34">
        <v>0</v>
      </c>
      <c r="J25" s="5"/>
      <c r="K25" s="34">
        <v>0</v>
      </c>
      <c r="L25" s="5"/>
      <c r="M25" s="34">
        <v>0</v>
      </c>
      <c r="N25" s="5"/>
      <c r="O25" s="42">
        <v>0</v>
      </c>
      <c r="P25" s="5"/>
      <c r="Q25" s="42">
        <v>0</v>
      </c>
      <c r="R25" s="5"/>
      <c r="S25" s="42">
        <v>0</v>
      </c>
      <c r="T25" s="5"/>
      <c r="U25" s="42">
        <f>SUM(Q25,S25)</f>
        <v>0</v>
      </c>
      <c r="V25" s="5"/>
      <c r="W25" s="34">
        <f>SUM(G25,I25,K25,M25,O25,U25)</f>
        <v>0</v>
      </c>
      <c r="X25" s="85"/>
      <c r="Y25" s="34">
        <v>6308780104</v>
      </c>
      <c r="Z25" s="85"/>
      <c r="AA25" s="42">
        <v>0</v>
      </c>
      <c r="AB25" s="5"/>
      <c r="AC25" s="34">
        <f>SUM(W25:AA25)</f>
        <v>6308780104</v>
      </c>
    </row>
    <row r="26" spans="1:29" ht="6" customHeight="1">
      <c r="A26" s="11"/>
      <c r="B26" s="16"/>
      <c r="C26" s="25"/>
      <c r="G26" s="164"/>
      <c r="H26" s="5"/>
      <c r="I26" s="164"/>
      <c r="J26" s="5"/>
      <c r="K26" s="164"/>
      <c r="L26" s="5"/>
      <c r="M26" s="164"/>
      <c r="N26" s="5"/>
      <c r="O26" s="165"/>
      <c r="P26" s="5"/>
      <c r="Q26" s="165"/>
      <c r="R26" s="5"/>
      <c r="S26" s="165"/>
      <c r="T26" s="5"/>
      <c r="U26" s="165"/>
      <c r="V26" s="5"/>
      <c r="W26" s="164"/>
      <c r="X26" s="85"/>
      <c r="Y26" s="164"/>
      <c r="Z26" s="85"/>
      <c r="AA26" s="165"/>
      <c r="AB26" s="5"/>
      <c r="AC26" s="164"/>
    </row>
    <row r="27" spans="1:29" ht="21.75" customHeight="1">
      <c r="A27" s="11" t="s">
        <v>144</v>
      </c>
      <c r="B27" s="25"/>
      <c r="C27" s="25"/>
      <c r="G27" s="34">
        <f>SUM(G24:G25)</f>
        <v>30004442705</v>
      </c>
      <c r="H27" s="166"/>
      <c r="I27" s="34">
        <f>SUM(I24:I25)</f>
        <v>977711111</v>
      </c>
      <c r="J27" s="166"/>
      <c r="K27" s="34">
        <f>SUM(K24:K25)</f>
        <v>0</v>
      </c>
      <c r="L27" s="166"/>
      <c r="M27" s="34">
        <f>SUM(M24:M25)</f>
        <v>3000444271</v>
      </c>
      <c r="N27" s="166"/>
      <c r="O27" s="34">
        <f>SUM(O24:O25)</f>
        <v>5452586764</v>
      </c>
      <c r="P27" s="166"/>
      <c r="Q27" s="34">
        <f>SUM(Q24:Q25)</f>
        <v>0</v>
      </c>
      <c r="R27" s="166"/>
      <c r="S27" s="34">
        <f>SUM(S24:S25)</f>
        <v>-2978600859</v>
      </c>
      <c r="T27" s="166"/>
      <c r="U27" s="34">
        <f>SUM(U24:U25)</f>
        <v>-2978600859</v>
      </c>
      <c r="V27" s="166"/>
      <c r="W27" s="34">
        <f>SUM(W24:W25)</f>
        <v>36456583992</v>
      </c>
      <c r="X27" s="163"/>
      <c r="Y27" s="34">
        <f>SUM(Y24:Y25)</f>
        <v>6308780104</v>
      </c>
      <c r="Z27" s="163"/>
      <c r="AA27" s="34">
        <f>SUM(AA24:AA25)</f>
        <v>5202000</v>
      </c>
      <c r="AB27" s="166"/>
      <c r="AC27" s="34">
        <f>SUM(AC24:AC25)</f>
        <v>42770566096</v>
      </c>
    </row>
    <row r="28" spans="1:29" ht="21.75" customHeight="1">
      <c r="A28" s="6"/>
      <c r="B28" s="25"/>
      <c r="C28" s="25"/>
      <c r="E28" s="48"/>
      <c r="G28" s="32"/>
      <c r="H28" s="5"/>
      <c r="I28" s="32"/>
      <c r="J28" s="5"/>
      <c r="K28" s="32"/>
      <c r="L28" s="5"/>
      <c r="M28" s="32"/>
      <c r="N28" s="5"/>
      <c r="O28" s="32"/>
      <c r="P28" s="5"/>
      <c r="Q28" s="32"/>
      <c r="R28" s="5"/>
      <c r="S28" s="32"/>
      <c r="T28" s="5"/>
      <c r="U28" s="32"/>
      <c r="V28" s="5"/>
      <c r="W28" s="32"/>
      <c r="X28" s="7"/>
      <c r="Y28" s="32"/>
      <c r="Z28" s="7"/>
      <c r="AA28" s="32"/>
      <c r="AB28" s="5"/>
      <c r="AC28" s="32"/>
    </row>
    <row r="29" spans="1:29" ht="21.75" customHeight="1">
      <c r="A29" s="6" t="s">
        <v>145</v>
      </c>
      <c r="B29" s="25"/>
      <c r="C29" s="25"/>
      <c r="E29" s="48">
        <v>1</v>
      </c>
      <c r="G29" s="32">
        <v>0</v>
      </c>
      <c r="H29" s="5"/>
      <c r="I29" s="32">
        <v>0</v>
      </c>
      <c r="J29" s="5"/>
      <c r="K29" s="32">
        <v>1679085308</v>
      </c>
      <c r="L29" s="5"/>
      <c r="M29" s="32">
        <v>0</v>
      </c>
      <c r="N29" s="5"/>
      <c r="O29" s="32">
        <v>0</v>
      </c>
      <c r="P29" s="5"/>
      <c r="Q29" s="32">
        <v>299093333</v>
      </c>
      <c r="R29" s="5"/>
      <c r="S29" s="32">
        <v>0</v>
      </c>
      <c r="T29" s="5"/>
      <c r="U29" s="32">
        <f>SUM(Q29,S29)</f>
        <v>299093333</v>
      </c>
      <c r="V29" s="5"/>
      <c r="W29" s="32">
        <f>SUM(G29,I29,K29,M29,O29,U29)</f>
        <v>1978178641</v>
      </c>
      <c r="X29" s="7"/>
      <c r="Y29" s="32">
        <v>-6308780104</v>
      </c>
      <c r="Z29" s="7"/>
      <c r="AA29" s="32">
        <v>0</v>
      </c>
      <c r="AB29" s="5"/>
      <c r="AC29" s="32">
        <f>SUM(W29:AA29)</f>
        <v>-4330601463</v>
      </c>
    </row>
    <row r="30" spans="1:29" ht="21.75" customHeight="1">
      <c r="A30" s="6" t="s">
        <v>150</v>
      </c>
      <c r="B30" s="25"/>
      <c r="C30" s="25"/>
      <c r="E30" s="48"/>
      <c r="G30" s="34">
        <v>0</v>
      </c>
      <c r="H30" s="5"/>
      <c r="I30" s="34">
        <v>0</v>
      </c>
      <c r="J30" s="5"/>
      <c r="K30" s="34">
        <v>0</v>
      </c>
      <c r="L30" s="5"/>
      <c r="M30" s="34">
        <v>0</v>
      </c>
      <c r="N30" s="5"/>
      <c r="O30" s="42">
        <v>3943250076</v>
      </c>
      <c r="P30" s="5"/>
      <c r="Q30" s="42">
        <v>-5120000</v>
      </c>
      <c r="R30" s="5"/>
      <c r="S30" s="42">
        <v>2338674201</v>
      </c>
      <c r="T30" s="5"/>
      <c r="U30" s="42">
        <f>SUM(Q30,S30)</f>
        <v>2333554201</v>
      </c>
      <c r="V30" s="5"/>
      <c r="W30" s="34">
        <f>SUM(G30,I30,K30,M30,O30,U30)</f>
        <v>6276804277</v>
      </c>
      <c r="X30" s="85"/>
      <c r="Y30" s="34">
        <v>0</v>
      </c>
      <c r="Z30" s="85"/>
      <c r="AA30" s="42">
        <v>0</v>
      </c>
      <c r="AB30" s="5"/>
      <c r="AC30" s="34">
        <f>SUM(W30:AA30)</f>
        <v>6276804277</v>
      </c>
    </row>
    <row r="31" spans="1:29" ht="6" customHeight="1">
      <c r="A31" s="11"/>
      <c r="B31" s="25"/>
      <c r="C31" s="25"/>
      <c r="G31" s="32"/>
      <c r="H31" s="5"/>
      <c r="I31" s="32"/>
      <c r="J31" s="5"/>
      <c r="K31" s="32"/>
      <c r="L31" s="5"/>
      <c r="M31" s="32"/>
      <c r="N31" s="5"/>
      <c r="O31" s="32"/>
      <c r="P31" s="5"/>
      <c r="Q31" s="32"/>
      <c r="R31" s="5"/>
      <c r="S31" s="32"/>
      <c r="T31" s="5"/>
      <c r="U31" s="32"/>
      <c r="V31" s="5"/>
      <c r="W31" s="32"/>
      <c r="X31" s="7"/>
      <c r="Y31" s="32"/>
      <c r="Z31" s="7"/>
      <c r="AA31" s="32"/>
      <c r="AB31" s="5"/>
      <c r="AC31" s="32"/>
    </row>
    <row r="32" spans="1:29" ht="21.75" customHeight="1" thickBot="1">
      <c r="A32" s="11" t="s">
        <v>146</v>
      </c>
      <c r="B32" s="25"/>
      <c r="C32" s="25"/>
      <c r="G32" s="40">
        <f>SUM(G27:G30)</f>
        <v>30004442705</v>
      </c>
      <c r="H32" s="5"/>
      <c r="I32" s="40">
        <f>SUM(I27:I30)</f>
        <v>977711111</v>
      </c>
      <c r="J32" s="5"/>
      <c r="K32" s="40">
        <f>SUM(K27:K30)</f>
        <v>1679085308</v>
      </c>
      <c r="L32" s="5"/>
      <c r="M32" s="40">
        <f>SUM(M27:M30)</f>
        <v>3000444271</v>
      </c>
      <c r="N32" s="5"/>
      <c r="O32" s="40">
        <f>SUM(O27:O30)</f>
        <v>9395836840</v>
      </c>
      <c r="P32" s="5"/>
      <c r="Q32" s="40">
        <f>SUM(Q27:Q30)</f>
        <v>293973333</v>
      </c>
      <c r="R32" s="5"/>
      <c r="S32" s="40">
        <f>SUM(S27:S30)</f>
        <v>-639926658</v>
      </c>
      <c r="T32" s="5"/>
      <c r="U32" s="40">
        <f>SUM(U27:U30)</f>
        <v>-345953325</v>
      </c>
      <c r="V32" s="5"/>
      <c r="W32" s="86">
        <f>SUM(W27:W30)</f>
        <v>44711566910</v>
      </c>
      <c r="X32" s="7"/>
      <c r="Y32" s="40">
        <f>SUM(Y27:Y30)</f>
        <v>0</v>
      </c>
      <c r="Z32" s="7"/>
      <c r="AA32" s="40">
        <f>SUM(AA27:AA30)</f>
        <v>5202000</v>
      </c>
      <c r="AB32" s="5"/>
      <c r="AC32" s="40">
        <f t="shared" ref="AC32" si="0">SUM(W32,AA32,Y32)</f>
        <v>44716768910</v>
      </c>
    </row>
    <row r="33" spans="1:29" ht="16.5" customHeight="1" thickTop="1"/>
    <row r="34" spans="1:29" ht="9" customHeight="1"/>
    <row r="44" spans="1:29" ht="27" customHeight="1"/>
    <row r="45" spans="1:29" ht="26.25" customHeight="1"/>
    <row r="47" spans="1:29" ht="22.4" customHeight="1">
      <c r="A47" s="17" t="s">
        <v>35</v>
      </c>
      <c r="B47" s="35"/>
      <c r="C47" s="35"/>
      <c r="D47" s="35"/>
      <c r="E47" s="36"/>
      <c r="F47" s="35"/>
      <c r="G47" s="36"/>
      <c r="H47" s="36"/>
      <c r="I47" s="36"/>
      <c r="J47" s="35"/>
      <c r="K47" s="35"/>
      <c r="L47" s="35"/>
      <c r="M47" s="35"/>
      <c r="N47" s="17"/>
      <c r="O47" s="17"/>
      <c r="P47" s="17"/>
      <c r="Q47" s="17"/>
      <c r="R47" s="35"/>
      <c r="S47" s="17"/>
      <c r="T47" s="35"/>
      <c r="U47" s="17"/>
      <c r="V47" s="35"/>
      <c r="W47" s="35"/>
      <c r="X47" s="17"/>
      <c r="Y47" s="17"/>
      <c r="Z47" s="17"/>
      <c r="AA47" s="17"/>
      <c r="AB47" s="17"/>
      <c r="AC47" s="17"/>
    </row>
  </sheetData>
  <mergeCells count="4">
    <mergeCell ref="G5:AC5"/>
    <mergeCell ref="M7:O7"/>
    <mergeCell ref="G6:W6"/>
    <mergeCell ref="Q7:U7"/>
  </mergeCells>
  <pageMargins left="0.4" right="0.4" top="0.5" bottom="0.6" header="0.49" footer="0.4"/>
  <pageSetup paperSize="9" scale="55" firstPageNumber="13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O26"/>
  <sheetViews>
    <sheetView zoomScaleNormal="100" zoomScaleSheetLayoutView="70" zoomScalePageLayoutView="70" workbookViewId="0">
      <selection activeCell="I8" sqref="I8"/>
    </sheetView>
  </sheetViews>
  <sheetFormatPr defaultColWidth="9.296875" defaultRowHeight="21.75" customHeight="1"/>
  <cols>
    <col min="1" max="3" width="2.796875" style="15" customWidth="1"/>
    <col min="4" max="4" width="32.296875" style="15" customWidth="1"/>
    <col min="5" max="5" width="9.796875" style="15" customWidth="1"/>
    <col min="6" max="6" width="1.796875" style="15" customWidth="1"/>
    <col min="7" max="7" width="18.296875" style="15" bestFit="1" customWidth="1"/>
    <col min="8" max="8" width="1.796875" style="15" customWidth="1"/>
    <col min="9" max="9" width="18.296875" style="15" bestFit="1" customWidth="1"/>
    <col min="10" max="10" width="1.796875" style="15" customWidth="1"/>
    <col min="11" max="11" width="19.296875" style="15" bestFit="1" customWidth="1"/>
    <col min="12" max="12" width="1.796875" style="15" customWidth="1"/>
    <col min="13" max="13" width="18.296875" style="15" bestFit="1" customWidth="1"/>
    <col min="14" max="14" width="1.796875" style="15" customWidth="1"/>
    <col min="15" max="15" width="18.296875" style="15" bestFit="1" customWidth="1"/>
    <col min="16" max="16384" width="9.296875" style="15"/>
  </cols>
  <sheetData>
    <row r="1" spans="1:15" ht="21.75" customHeight="1">
      <c r="A1" s="2" t="s">
        <v>0</v>
      </c>
      <c r="G1" s="16"/>
      <c r="H1" s="16"/>
      <c r="I1" s="16"/>
      <c r="J1" s="16"/>
      <c r="K1" s="16"/>
      <c r="L1" s="16"/>
      <c r="M1" s="16"/>
      <c r="N1" s="16"/>
      <c r="O1" s="16"/>
    </row>
    <row r="2" spans="1:15" ht="21.75" customHeight="1">
      <c r="A2" s="2" t="s">
        <v>113</v>
      </c>
      <c r="G2" s="16"/>
      <c r="H2" s="16"/>
      <c r="I2" s="16"/>
      <c r="J2" s="16"/>
      <c r="K2" s="16"/>
      <c r="L2" s="16"/>
      <c r="M2" s="16"/>
      <c r="N2" s="16"/>
      <c r="O2" s="16"/>
    </row>
    <row r="3" spans="1:15" ht="21.75" customHeight="1">
      <c r="A3" s="14" t="s">
        <v>75</v>
      </c>
      <c r="B3" s="17"/>
      <c r="C3" s="17"/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18"/>
    </row>
    <row r="4" spans="1:15" ht="21.75" customHeight="1">
      <c r="A4" s="19"/>
      <c r="G4" s="16"/>
      <c r="H4" s="16"/>
      <c r="I4" s="16"/>
      <c r="J4" s="16"/>
      <c r="K4" s="16"/>
      <c r="L4" s="16"/>
      <c r="M4" s="16"/>
      <c r="N4" s="16"/>
      <c r="O4" s="16"/>
    </row>
    <row r="5" spans="1:15" ht="21.75" customHeight="1">
      <c r="A5" s="19"/>
      <c r="G5" s="172" t="s">
        <v>4</v>
      </c>
      <c r="H5" s="172"/>
      <c r="I5" s="172"/>
      <c r="J5" s="172"/>
      <c r="K5" s="172"/>
      <c r="L5" s="172"/>
      <c r="M5" s="172"/>
      <c r="N5" s="172"/>
      <c r="O5" s="172"/>
    </row>
    <row r="6" spans="1:15" ht="21.75" customHeight="1">
      <c r="F6" s="16"/>
      <c r="G6" s="48"/>
      <c r="H6" s="100"/>
      <c r="I6" s="102"/>
      <c r="J6" s="100"/>
      <c r="K6" s="169" t="s">
        <v>65</v>
      </c>
      <c r="L6" s="169"/>
      <c r="M6" s="169"/>
      <c r="N6" s="100"/>
      <c r="O6" s="48"/>
    </row>
    <row r="7" spans="1:15" ht="21.75" customHeight="1">
      <c r="F7" s="16"/>
      <c r="G7" s="24" t="s">
        <v>121</v>
      </c>
      <c r="H7" s="20"/>
      <c r="I7" s="21"/>
      <c r="J7" s="20"/>
      <c r="K7" s="24" t="s">
        <v>118</v>
      </c>
      <c r="L7" s="10"/>
      <c r="M7" s="10"/>
      <c r="N7" s="20"/>
      <c r="O7" s="24" t="s">
        <v>128</v>
      </c>
    </row>
    <row r="8" spans="1:15" ht="21.75" customHeight="1">
      <c r="E8" s="94"/>
      <c r="F8" s="16"/>
      <c r="G8" s="24" t="s">
        <v>131</v>
      </c>
      <c r="H8" s="20"/>
      <c r="I8" s="24" t="s">
        <v>62</v>
      </c>
      <c r="J8" s="20"/>
      <c r="K8" s="24" t="s">
        <v>149</v>
      </c>
      <c r="L8" s="25"/>
      <c r="M8" s="24" t="s">
        <v>67</v>
      </c>
      <c r="N8" s="20"/>
      <c r="O8" s="24" t="s">
        <v>139</v>
      </c>
    </row>
    <row r="9" spans="1:15" ht="21.75" customHeight="1">
      <c r="E9" s="94"/>
      <c r="F9" s="16"/>
      <c r="G9" s="97" t="s">
        <v>10</v>
      </c>
      <c r="H9" s="20"/>
      <c r="I9" s="97" t="s">
        <v>10</v>
      </c>
      <c r="J9" s="20"/>
      <c r="K9" s="97" t="s">
        <v>10</v>
      </c>
      <c r="L9" s="25"/>
      <c r="M9" s="97" t="s">
        <v>10</v>
      </c>
      <c r="N9" s="20"/>
      <c r="O9" s="97" t="s">
        <v>10</v>
      </c>
    </row>
    <row r="10" spans="1:15" ht="8.15" customHeight="1">
      <c r="A10" s="11"/>
      <c r="B10" s="25"/>
      <c r="C10" s="25"/>
      <c r="G10" s="7"/>
      <c r="H10" s="5"/>
      <c r="I10" s="7"/>
      <c r="J10" s="5"/>
      <c r="K10" s="7"/>
      <c r="L10" s="5"/>
      <c r="M10" s="7"/>
      <c r="N10" s="5"/>
      <c r="O10" s="7"/>
    </row>
    <row r="11" spans="1:15" ht="21.75" customHeight="1">
      <c r="A11" s="11" t="s">
        <v>140</v>
      </c>
      <c r="B11" s="25"/>
      <c r="C11" s="25"/>
      <c r="G11" s="7">
        <v>864713808</v>
      </c>
      <c r="H11" s="5"/>
      <c r="I11" s="7">
        <v>31917416</v>
      </c>
      <c r="J11" s="5"/>
      <c r="K11" s="7">
        <v>87865911</v>
      </c>
      <c r="L11" s="5"/>
      <c r="M11" s="7">
        <v>125236085</v>
      </c>
      <c r="N11" s="5"/>
      <c r="O11" s="7">
        <f>SUM(G11:M11)</f>
        <v>1109733220</v>
      </c>
    </row>
    <row r="12" spans="1:15" ht="21.75" customHeight="1">
      <c r="A12" s="6" t="s">
        <v>150</v>
      </c>
      <c r="B12" s="16"/>
      <c r="C12" s="16"/>
      <c r="G12" s="75">
        <v>0</v>
      </c>
      <c r="H12" s="5"/>
      <c r="I12" s="75">
        <v>0</v>
      </c>
      <c r="J12" s="5"/>
      <c r="K12" s="75">
        <v>0</v>
      </c>
      <c r="L12" s="5"/>
      <c r="M12" s="119">
        <v>36711570</v>
      </c>
      <c r="N12" s="5"/>
      <c r="O12" s="75">
        <f>SUM(G12:M12)</f>
        <v>36711570</v>
      </c>
    </row>
    <row r="13" spans="1:15" ht="8.15" customHeight="1">
      <c r="A13" s="25"/>
      <c r="B13" s="16"/>
      <c r="C13" s="16"/>
      <c r="G13" s="5"/>
      <c r="H13" s="5"/>
      <c r="I13" s="5"/>
      <c r="J13" s="5"/>
      <c r="K13" s="5"/>
      <c r="L13" s="5"/>
      <c r="M13" s="5"/>
      <c r="N13" s="5"/>
      <c r="O13" s="5"/>
    </row>
    <row r="14" spans="1:15" ht="21.75" customHeight="1" thickBot="1">
      <c r="A14" s="11" t="s">
        <v>142</v>
      </c>
      <c r="B14" s="25"/>
      <c r="C14" s="25"/>
      <c r="G14" s="120">
        <f>SUM(G11:G12)</f>
        <v>864713808</v>
      </c>
      <c r="H14" s="5"/>
      <c r="I14" s="120">
        <f>SUM(I11:I12)</f>
        <v>31917416</v>
      </c>
      <c r="J14" s="5"/>
      <c r="K14" s="120">
        <f>SUM(K11:K12)</f>
        <v>87865911</v>
      </c>
      <c r="L14" s="5"/>
      <c r="M14" s="120">
        <f>SUM(M11:M12)</f>
        <v>161947655</v>
      </c>
      <c r="N14" s="5"/>
      <c r="O14" s="120">
        <f>SUM(G14:M14)</f>
        <v>1146444790</v>
      </c>
    </row>
    <row r="15" spans="1:15" ht="21.65" customHeight="1" thickTop="1"/>
    <row r="16" spans="1:15" ht="21.75" customHeight="1">
      <c r="A16" s="11" t="s">
        <v>143</v>
      </c>
      <c r="B16" s="25"/>
      <c r="C16" s="25"/>
      <c r="G16" s="32">
        <v>864713808</v>
      </c>
      <c r="H16" s="5"/>
      <c r="I16" s="32">
        <v>31917416</v>
      </c>
      <c r="J16" s="5"/>
      <c r="K16" s="32">
        <v>87865911</v>
      </c>
      <c r="L16" s="5"/>
      <c r="M16" s="32">
        <v>71044949</v>
      </c>
      <c r="N16" s="5"/>
      <c r="O16" s="32">
        <f>SUM(G16:M16)</f>
        <v>1055542084</v>
      </c>
    </row>
    <row r="17" spans="1:15" ht="21.75" customHeight="1">
      <c r="A17" s="6" t="s">
        <v>150</v>
      </c>
      <c r="B17" s="16"/>
      <c r="C17" s="16"/>
      <c r="G17" s="34">
        <v>0</v>
      </c>
      <c r="H17" s="5"/>
      <c r="I17" s="34">
        <v>0</v>
      </c>
      <c r="J17" s="5"/>
      <c r="K17" s="34">
        <v>0</v>
      </c>
      <c r="L17" s="5"/>
      <c r="M17" s="42">
        <v>111268660</v>
      </c>
      <c r="N17" s="5"/>
      <c r="O17" s="34">
        <f>SUM(G17:M17)</f>
        <v>111268660</v>
      </c>
    </row>
    <row r="18" spans="1:15" ht="8.15" customHeight="1">
      <c r="A18" s="25"/>
      <c r="B18" s="16"/>
      <c r="C18" s="16"/>
      <c r="G18" s="33"/>
      <c r="H18" s="5"/>
      <c r="I18" s="33"/>
      <c r="J18" s="5"/>
      <c r="K18" s="33"/>
      <c r="L18" s="5"/>
      <c r="M18" s="33"/>
      <c r="N18" s="5"/>
      <c r="O18" s="33"/>
    </row>
    <row r="19" spans="1:15" ht="21.75" customHeight="1" thickBot="1">
      <c r="A19" s="11" t="s">
        <v>146</v>
      </c>
      <c r="B19" s="25"/>
      <c r="C19" s="25"/>
      <c r="G19" s="40">
        <f>SUM(G16:G17)</f>
        <v>864713808</v>
      </c>
      <c r="H19" s="5"/>
      <c r="I19" s="40">
        <f>SUM(I16:I17)</f>
        <v>31917416</v>
      </c>
      <c r="J19" s="5"/>
      <c r="K19" s="40">
        <f>SUM(K16:K17)</f>
        <v>87865911</v>
      </c>
      <c r="L19" s="5"/>
      <c r="M19" s="40">
        <f>SUM(M16:M17)</f>
        <v>182313609</v>
      </c>
      <c r="N19" s="5"/>
      <c r="O19" s="40">
        <f>SUM(G19:M19)</f>
        <v>1166810744</v>
      </c>
    </row>
    <row r="20" spans="1:15" ht="21.75" customHeight="1" thickTop="1"/>
    <row r="22" spans="1:15" ht="12" customHeight="1">
      <c r="A22" s="11"/>
      <c r="B22" s="25"/>
      <c r="C22" s="25"/>
      <c r="G22" s="27"/>
      <c r="H22" s="4"/>
      <c r="I22" s="27"/>
      <c r="J22" s="4"/>
      <c r="K22" s="27"/>
      <c r="L22" s="4"/>
      <c r="M22" s="27"/>
      <c r="N22" s="4"/>
      <c r="O22" s="27"/>
    </row>
    <row r="25" spans="1:15" ht="21" customHeight="1"/>
    <row r="26" spans="1:15" ht="22.4" customHeight="1">
      <c r="A26" s="17" t="s">
        <v>35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</sheetData>
  <mergeCells count="2">
    <mergeCell ref="G5:O5"/>
    <mergeCell ref="K6:M6"/>
  </mergeCells>
  <pageMargins left="0.5" right="0.5" top="0.5" bottom="0.6" header="0.49" footer="0.4"/>
  <pageSetup paperSize="9" firstPageNumber="14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Q26"/>
  <sheetViews>
    <sheetView tabSelected="1" zoomScaleNormal="100" zoomScaleSheetLayoutView="70" zoomScalePageLayoutView="70" workbookViewId="0">
      <selection activeCell="I10" sqref="I10"/>
    </sheetView>
  </sheetViews>
  <sheetFormatPr defaultColWidth="9.296875" defaultRowHeight="21.75" customHeight="1"/>
  <cols>
    <col min="1" max="3" width="1.796875" style="15" customWidth="1"/>
    <col min="4" max="4" width="30" style="15" customWidth="1"/>
    <col min="5" max="5" width="11.796875" style="15" customWidth="1"/>
    <col min="6" max="6" width="1" style="15" customWidth="1"/>
    <col min="7" max="7" width="14.19921875" style="15" bestFit="1" customWidth="1"/>
    <col min="8" max="8" width="1" style="15" customWidth="1"/>
    <col min="9" max="9" width="16.296875" style="15" bestFit="1" customWidth="1"/>
    <col min="10" max="10" width="1" style="15" customWidth="1"/>
    <col min="11" max="11" width="13" style="15" bestFit="1" customWidth="1"/>
    <col min="12" max="12" width="1" style="15" customWidth="1"/>
    <col min="13" max="13" width="14.296875" style="15" bestFit="1" customWidth="1"/>
    <col min="14" max="14" width="1" style="15" customWidth="1"/>
    <col min="15" max="15" width="27" style="15" customWidth="1"/>
    <col min="16" max="16" width="1" style="15" customWidth="1"/>
    <col min="17" max="17" width="14.296875" style="15" bestFit="1" customWidth="1"/>
    <col min="18" max="16384" width="9.296875" style="15"/>
  </cols>
  <sheetData>
    <row r="1" spans="1:17" ht="21.75" customHeight="1">
      <c r="A1" s="2" t="s">
        <v>0</v>
      </c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ht="21.75" customHeight="1">
      <c r="A2" s="2" t="s">
        <v>113</v>
      </c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7" ht="21.75" customHeight="1">
      <c r="A3" s="14" t="s">
        <v>75</v>
      </c>
      <c r="B3" s="17"/>
      <c r="C3" s="17"/>
      <c r="D3" s="17"/>
      <c r="E3" s="17"/>
      <c r="F3" s="1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ht="21.75" customHeight="1">
      <c r="A4" s="19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</row>
    <row r="5" spans="1:17" ht="21.75" customHeight="1">
      <c r="A5" s="19"/>
      <c r="G5" s="172" t="s">
        <v>4</v>
      </c>
      <c r="H5" s="173"/>
      <c r="I5" s="173"/>
      <c r="J5" s="173"/>
      <c r="K5" s="173"/>
      <c r="L5" s="173"/>
      <c r="M5" s="173"/>
      <c r="N5" s="173"/>
      <c r="O5" s="173"/>
      <c r="P5" s="173"/>
      <c r="Q5" s="173"/>
    </row>
    <row r="6" spans="1:17" ht="21.75" customHeight="1">
      <c r="A6" s="19"/>
      <c r="G6" s="100"/>
      <c r="H6" s="103"/>
      <c r="I6" s="103"/>
      <c r="J6" s="103"/>
      <c r="K6" s="103"/>
      <c r="L6" s="103"/>
      <c r="M6" s="103"/>
      <c r="N6" s="103"/>
      <c r="O6" s="100" t="s">
        <v>151</v>
      </c>
      <c r="P6" s="103"/>
      <c r="Q6" s="103"/>
    </row>
    <row r="7" spans="1:17" ht="21.75" customHeight="1">
      <c r="F7" s="16"/>
      <c r="G7" s="48"/>
      <c r="H7" s="100"/>
      <c r="I7" s="102"/>
      <c r="J7" s="100"/>
      <c r="K7" s="169" t="s">
        <v>65</v>
      </c>
      <c r="L7" s="169"/>
      <c r="M7" s="169"/>
      <c r="N7" s="100"/>
      <c r="O7" s="104" t="s">
        <v>55</v>
      </c>
      <c r="P7" s="100"/>
      <c r="Q7" s="48"/>
    </row>
    <row r="8" spans="1:17" ht="21.75" customHeight="1">
      <c r="H8" s="20"/>
      <c r="I8" s="21"/>
      <c r="J8" s="20"/>
      <c r="K8" s="24" t="s">
        <v>118</v>
      </c>
      <c r="L8" s="10"/>
      <c r="M8" s="10"/>
      <c r="N8" s="20"/>
      <c r="O8" s="20" t="s">
        <v>119</v>
      </c>
      <c r="P8" s="20"/>
    </row>
    <row r="9" spans="1:17" ht="21.75" customHeight="1">
      <c r="G9" s="24" t="s">
        <v>121</v>
      </c>
      <c r="H9" s="20"/>
      <c r="I9" s="21"/>
      <c r="J9" s="20"/>
      <c r="K9" s="21" t="s">
        <v>124</v>
      </c>
      <c r="L9" s="10"/>
      <c r="M9" s="10"/>
      <c r="N9" s="20"/>
      <c r="O9" s="20" t="s">
        <v>126</v>
      </c>
      <c r="P9" s="20"/>
      <c r="Q9" s="24" t="s">
        <v>128</v>
      </c>
    </row>
    <row r="10" spans="1:17" ht="21.75" customHeight="1">
      <c r="E10" s="94"/>
      <c r="G10" s="24" t="s">
        <v>131</v>
      </c>
      <c r="H10" s="20"/>
      <c r="I10" s="24" t="s">
        <v>62</v>
      </c>
      <c r="J10" s="20"/>
      <c r="K10" s="24" t="s">
        <v>134</v>
      </c>
      <c r="L10" s="25"/>
      <c r="M10" s="24" t="s">
        <v>67</v>
      </c>
      <c r="N10" s="20"/>
      <c r="O10" s="23" t="s">
        <v>136</v>
      </c>
      <c r="P10" s="20"/>
      <c r="Q10" s="24" t="s">
        <v>139</v>
      </c>
    </row>
    <row r="11" spans="1:17" ht="21.75" customHeight="1">
      <c r="E11" s="94"/>
      <c r="G11" s="97" t="s">
        <v>11</v>
      </c>
      <c r="H11" s="20"/>
      <c r="I11" s="97" t="s">
        <v>11</v>
      </c>
      <c r="J11" s="20"/>
      <c r="K11" s="97" t="s">
        <v>11</v>
      </c>
      <c r="L11" s="25"/>
      <c r="M11" s="97" t="s">
        <v>11</v>
      </c>
      <c r="N11" s="20"/>
      <c r="O11" s="22" t="s">
        <v>11</v>
      </c>
      <c r="P11" s="20"/>
      <c r="Q11" s="97" t="s">
        <v>11</v>
      </c>
    </row>
    <row r="12" spans="1:17" ht="8.15" customHeight="1">
      <c r="A12" s="11"/>
      <c r="B12" s="25"/>
      <c r="C12" s="25"/>
      <c r="G12" s="7"/>
      <c r="H12" s="5"/>
      <c r="I12" s="7"/>
      <c r="J12" s="5"/>
      <c r="K12" s="7"/>
      <c r="L12" s="5"/>
      <c r="M12" s="7"/>
      <c r="N12" s="5"/>
      <c r="O12" s="5"/>
      <c r="P12" s="5"/>
      <c r="Q12" s="7"/>
    </row>
    <row r="13" spans="1:17" ht="21.75" customHeight="1">
      <c r="A13" s="11" t="s">
        <v>140</v>
      </c>
      <c r="B13" s="25"/>
      <c r="C13" s="25"/>
      <c r="G13" s="7">
        <v>30004442705</v>
      </c>
      <c r="H13" s="5"/>
      <c r="I13" s="7">
        <v>977711111</v>
      </c>
      <c r="J13" s="5"/>
      <c r="K13" s="7">
        <v>3000444271</v>
      </c>
      <c r="L13" s="5"/>
      <c r="M13" s="7">
        <v>7332902822</v>
      </c>
      <c r="N13" s="5"/>
      <c r="O13" s="7">
        <v>-2608455435</v>
      </c>
      <c r="P13" s="5"/>
      <c r="Q13" s="7">
        <f>SUM(G13:O13)</f>
        <v>38707045474</v>
      </c>
    </row>
    <row r="14" spans="1:17" ht="21.75" customHeight="1">
      <c r="A14" s="6" t="s">
        <v>150</v>
      </c>
      <c r="B14" s="16"/>
      <c r="C14" s="16"/>
      <c r="G14" s="115">
        <v>0</v>
      </c>
      <c r="H14" s="26"/>
      <c r="I14" s="31">
        <v>0</v>
      </c>
      <c r="J14" s="26"/>
      <c r="K14" s="115">
        <v>0</v>
      </c>
      <c r="L14" s="5"/>
      <c r="M14" s="115">
        <v>1218917181</v>
      </c>
      <c r="N14" s="5"/>
      <c r="O14" s="115">
        <v>-453556280</v>
      </c>
      <c r="P14" s="5"/>
      <c r="Q14" s="75">
        <f>SUM(G14:O14)</f>
        <v>765360901</v>
      </c>
    </row>
    <row r="15" spans="1:17" ht="8.15" customHeight="1">
      <c r="A15" s="25"/>
      <c r="B15" s="16"/>
      <c r="C15" s="16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7" ht="21.75" customHeight="1" thickBot="1">
      <c r="A16" s="11" t="s">
        <v>142</v>
      </c>
      <c r="B16" s="25"/>
      <c r="C16" s="25"/>
      <c r="G16" s="120">
        <f>SUM(G13:G14)</f>
        <v>30004442705</v>
      </c>
      <c r="H16" s="5"/>
      <c r="I16" s="120">
        <f>SUM(I13:I14)</f>
        <v>977711111</v>
      </c>
      <c r="J16" s="5"/>
      <c r="K16" s="120">
        <f>SUM(K13:K14)</f>
        <v>3000444271</v>
      </c>
      <c r="L16" s="5"/>
      <c r="M16" s="120">
        <f>SUM(M13:M14)</f>
        <v>8551820003</v>
      </c>
      <c r="N16" s="5"/>
      <c r="O16" s="120">
        <f>SUM(O13:O14)</f>
        <v>-3062011715</v>
      </c>
      <c r="P16" s="5"/>
      <c r="Q16" s="120">
        <f>SUM(Q13:Q14)</f>
        <v>39472406375</v>
      </c>
    </row>
    <row r="17" spans="1:17" ht="17.25" customHeight="1" thickTop="1"/>
    <row r="18" spans="1:17" ht="21.75" customHeight="1">
      <c r="A18" s="11" t="s">
        <v>143</v>
      </c>
      <c r="B18" s="25"/>
      <c r="C18" s="25"/>
      <c r="G18" s="32">
        <v>30004442705</v>
      </c>
      <c r="H18" s="5"/>
      <c r="I18" s="32">
        <v>977711111</v>
      </c>
      <c r="J18" s="5"/>
      <c r="K18" s="32">
        <v>3000444271</v>
      </c>
      <c r="L18" s="5"/>
      <c r="M18" s="32">
        <v>5452902689</v>
      </c>
      <c r="N18" s="5"/>
      <c r="O18" s="33">
        <v>-2979374799</v>
      </c>
      <c r="P18" s="5"/>
      <c r="Q18" s="32">
        <f>SUM(G18:O18)</f>
        <v>36456125977</v>
      </c>
    </row>
    <row r="19" spans="1:17" ht="21.75" customHeight="1">
      <c r="A19" s="6" t="s">
        <v>150</v>
      </c>
      <c r="B19" s="16"/>
      <c r="C19" s="16"/>
      <c r="G19" s="39">
        <v>0</v>
      </c>
      <c r="H19" s="26"/>
      <c r="I19" s="41">
        <v>0</v>
      </c>
      <c r="J19" s="26"/>
      <c r="K19" s="39">
        <v>0</v>
      </c>
      <c r="L19" s="5"/>
      <c r="M19" s="39">
        <f>'PL 10-11 THB (TH)'!J31</f>
        <v>3980167054</v>
      </c>
      <c r="N19" s="5"/>
      <c r="O19" s="39">
        <f>'PL 10-11 THB (TH)'!J37</f>
        <v>2384559527</v>
      </c>
      <c r="P19" s="5"/>
      <c r="Q19" s="34">
        <f>SUM(G19:O19)</f>
        <v>6364726581</v>
      </c>
    </row>
    <row r="20" spans="1:17" ht="8.15" customHeight="1">
      <c r="A20" s="25"/>
      <c r="B20" s="16"/>
      <c r="C20" s="16"/>
      <c r="G20" s="33"/>
      <c r="H20" s="5"/>
      <c r="I20" s="33"/>
      <c r="J20" s="5"/>
      <c r="K20" s="33"/>
      <c r="L20" s="5"/>
      <c r="M20" s="33"/>
      <c r="N20" s="5"/>
      <c r="O20" s="33"/>
      <c r="P20" s="5"/>
      <c r="Q20" s="33"/>
    </row>
    <row r="21" spans="1:17" ht="21.75" customHeight="1" thickBot="1">
      <c r="A21" s="11" t="s">
        <v>146</v>
      </c>
      <c r="B21" s="25"/>
      <c r="C21" s="25"/>
      <c r="G21" s="40">
        <f>SUM(G18:G19)</f>
        <v>30004442705</v>
      </c>
      <c r="H21" s="5"/>
      <c r="I21" s="40">
        <f>SUM(I18:I19)</f>
        <v>977711111</v>
      </c>
      <c r="J21" s="5"/>
      <c r="K21" s="40">
        <f>SUM(K18:K19)</f>
        <v>3000444271</v>
      </c>
      <c r="L21" s="5"/>
      <c r="M21" s="40">
        <f>SUM(M18:M19)</f>
        <v>9433069743</v>
      </c>
      <c r="N21" s="5"/>
      <c r="O21" s="40">
        <f>SUM(O18:O19)</f>
        <v>-594815272</v>
      </c>
      <c r="P21" s="5"/>
      <c r="Q21" s="40">
        <f>SUM(Q18:Q19)</f>
        <v>42820852558</v>
      </c>
    </row>
    <row r="22" spans="1:17" ht="21.75" customHeight="1" thickTop="1">
      <c r="A22" s="11"/>
      <c r="B22" s="25"/>
      <c r="C22" s="25"/>
      <c r="G22" s="7"/>
      <c r="H22" s="5"/>
      <c r="I22" s="7"/>
      <c r="J22" s="5"/>
      <c r="K22" s="7"/>
      <c r="L22" s="5"/>
      <c r="M22" s="7"/>
      <c r="N22" s="5"/>
      <c r="O22" s="7"/>
      <c r="P22" s="5"/>
      <c r="Q22" s="7"/>
    </row>
    <row r="23" spans="1:17" ht="16.5" customHeight="1">
      <c r="A23" s="11"/>
      <c r="B23" s="25"/>
      <c r="C23" s="25"/>
      <c r="G23" s="7"/>
      <c r="H23" s="5"/>
      <c r="I23" s="7"/>
      <c r="J23" s="5"/>
      <c r="K23" s="7"/>
      <c r="L23" s="5"/>
      <c r="M23" s="7"/>
      <c r="N23" s="5"/>
      <c r="O23" s="7"/>
      <c r="P23" s="5"/>
      <c r="Q23" s="7"/>
    </row>
    <row r="24" spans="1:17" ht="28.5" customHeight="1"/>
    <row r="25" spans="1:17" ht="15" customHeight="1"/>
    <row r="26" spans="1:17" ht="22.4" customHeight="1">
      <c r="A26" s="17" t="s">
        <v>35</v>
      </c>
      <c r="B26" s="35"/>
      <c r="C26" s="35"/>
      <c r="D26" s="35"/>
      <c r="E26" s="36"/>
      <c r="F26" s="35"/>
      <c r="G26" s="36"/>
      <c r="H26" s="36"/>
      <c r="I26" s="36"/>
      <c r="J26" s="35"/>
      <c r="K26" s="35"/>
      <c r="L26" s="17"/>
      <c r="M26" s="17"/>
      <c r="N26" s="17"/>
      <c r="O26" s="17"/>
      <c r="P26" s="17"/>
      <c r="Q26" s="17"/>
    </row>
  </sheetData>
  <mergeCells count="2">
    <mergeCell ref="G5:Q5"/>
    <mergeCell ref="K7:M7"/>
  </mergeCells>
  <pageMargins left="0.5" right="0.5" top="0.5" bottom="0.6" header="0.49" footer="0.4"/>
  <pageSetup paperSize="9" firstPageNumber="15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Z95"/>
  <sheetViews>
    <sheetView showRuler="0" topLeftCell="A79" zoomScale="85" zoomScaleNormal="85" zoomScaleSheetLayoutView="70" zoomScalePageLayoutView="34" workbookViewId="0">
      <selection activeCell="N80" sqref="N80"/>
    </sheetView>
  </sheetViews>
  <sheetFormatPr defaultColWidth="11" defaultRowHeight="21.75" customHeight="1"/>
  <cols>
    <col min="1" max="3" width="1.69921875" style="6" customWidth="1"/>
    <col min="4" max="4" width="41.796875" style="6" customWidth="1"/>
    <col min="5" max="5" width="8.69921875" style="6" customWidth="1"/>
    <col min="6" max="6" width="1" style="5" customWidth="1"/>
    <col min="7" max="7" width="14.296875" style="5" customWidth="1"/>
    <col min="8" max="8" width="1" style="5" customWidth="1"/>
    <col min="9" max="9" width="14.296875" style="5" customWidth="1"/>
    <col min="10" max="10" width="1" style="5" customWidth="1"/>
    <col min="11" max="11" width="14.296875" style="5" customWidth="1"/>
    <col min="12" max="12" width="1" style="5" customWidth="1"/>
    <col min="13" max="13" width="14.296875" style="5" customWidth="1"/>
    <col min="14" max="16" width="1.69921875" style="6" customWidth="1"/>
    <col min="17" max="17" width="40" style="6" customWidth="1"/>
    <col min="18" max="18" width="9.796875" style="6" customWidth="1"/>
    <col min="19" max="19" width="1" style="5" customWidth="1"/>
    <col min="20" max="20" width="15" style="7" customWidth="1"/>
    <col min="21" max="21" width="1" style="5" customWidth="1"/>
    <col min="22" max="22" width="14.296875" style="7" customWidth="1"/>
    <col min="23" max="23" width="1" style="5" customWidth="1"/>
    <col min="24" max="24" width="14.296875" style="7" customWidth="1"/>
    <col min="25" max="25" width="1" style="5" customWidth="1"/>
    <col min="26" max="26" width="14.296875" style="7" customWidth="1"/>
    <col min="27" max="16384" width="11" style="6"/>
  </cols>
  <sheetData>
    <row r="1" spans="1:26" ht="21.75" customHeight="1">
      <c r="A1" s="2" t="s">
        <v>0</v>
      </c>
      <c r="N1" s="2" t="s">
        <v>0</v>
      </c>
    </row>
    <row r="2" spans="1:26" ht="21.75" customHeight="1">
      <c r="A2" s="2" t="s">
        <v>152</v>
      </c>
      <c r="B2" s="12"/>
      <c r="C2" s="12"/>
      <c r="D2" s="12"/>
      <c r="E2" s="12"/>
      <c r="F2" s="127"/>
      <c r="G2" s="127"/>
      <c r="H2" s="127"/>
      <c r="I2" s="127"/>
      <c r="J2" s="127"/>
      <c r="K2" s="127"/>
      <c r="L2" s="127"/>
      <c r="M2" s="127"/>
      <c r="N2" s="2" t="s">
        <v>152</v>
      </c>
      <c r="O2" s="12"/>
      <c r="P2" s="12"/>
      <c r="Q2" s="12"/>
      <c r="R2" s="12"/>
      <c r="S2" s="127"/>
      <c r="U2" s="127"/>
      <c r="W2" s="127"/>
      <c r="Y2" s="127"/>
    </row>
    <row r="3" spans="1:26" ht="21.75" customHeight="1">
      <c r="A3" s="14" t="s">
        <v>75</v>
      </c>
      <c r="B3" s="133"/>
      <c r="C3" s="133"/>
      <c r="D3" s="133"/>
      <c r="E3" s="133"/>
      <c r="F3" s="128"/>
      <c r="G3" s="128"/>
      <c r="H3" s="128"/>
      <c r="I3" s="128"/>
      <c r="J3" s="128"/>
      <c r="K3" s="128"/>
      <c r="L3" s="128"/>
      <c r="M3" s="128"/>
      <c r="N3" s="14" t="s">
        <v>103</v>
      </c>
      <c r="O3" s="133"/>
      <c r="P3" s="133"/>
      <c r="Q3" s="133"/>
      <c r="R3" s="133"/>
      <c r="S3" s="128"/>
      <c r="T3" s="115"/>
      <c r="U3" s="128"/>
      <c r="V3" s="115"/>
      <c r="W3" s="128"/>
      <c r="X3" s="115"/>
      <c r="Y3" s="128"/>
      <c r="Z3" s="115"/>
    </row>
    <row r="4" spans="1:26" ht="21.75" customHeight="1">
      <c r="A4" s="8"/>
      <c r="B4" s="12"/>
      <c r="C4" s="12"/>
      <c r="D4" s="12"/>
      <c r="E4" s="12"/>
      <c r="F4" s="127"/>
      <c r="G4" s="127"/>
      <c r="H4" s="127"/>
      <c r="I4" s="127"/>
      <c r="J4" s="127"/>
      <c r="K4" s="127"/>
      <c r="L4" s="127"/>
      <c r="M4" s="127"/>
      <c r="N4" s="8"/>
      <c r="O4" s="12"/>
      <c r="P4" s="12"/>
      <c r="Q4" s="12"/>
      <c r="R4" s="12"/>
      <c r="S4" s="127"/>
      <c r="U4" s="127"/>
      <c r="W4" s="127"/>
      <c r="X4" s="124"/>
      <c r="Y4" s="127"/>
    </row>
    <row r="5" spans="1:26" ht="20.149999999999999" customHeight="1">
      <c r="A5" s="8"/>
      <c r="B5" s="12"/>
      <c r="C5" s="12"/>
      <c r="D5" s="12"/>
      <c r="E5" s="12"/>
      <c r="F5" s="127"/>
      <c r="G5" s="167" t="s">
        <v>3</v>
      </c>
      <c r="H5" s="167"/>
      <c r="I5" s="167"/>
      <c r="J5" s="95"/>
      <c r="K5" s="168" t="s">
        <v>4</v>
      </c>
      <c r="L5" s="168"/>
      <c r="M5" s="168"/>
      <c r="N5" s="8"/>
      <c r="O5" s="12"/>
      <c r="P5" s="12"/>
      <c r="Q5" s="12"/>
      <c r="R5" s="12"/>
      <c r="S5" s="127"/>
      <c r="T5" s="167" t="s">
        <v>3</v>
      </c>
      <c r="U5" s="167"/>
      <c r="V5" s="167"/>
      <c r="W5" s="95"/>
      <c r="X5" s="168" t="s">
        <v>4</v>
      </c>
      <c r="Y5" s="168"/>
      <c r="Z5" s="168"/>
    </row>
    <row r="6" spans="1:26" ht="20.149999999999999" customHeight="1">
      <c r="A6" s="8"/>
      <c r="B6" s="12"/>
      <c r="C6" s="12"/>
      <c r="D6" s="12"/>
      <c r="E6" s="12"/>
      <c r="F6" s="127"/>
      <c r="G6" s="96" t="s">
        <v>7</v>
      </c>
      <c r="H6" s="95"/>
      <c r="I6" s="96" t="s">
        <v>8</v>
      </c>
      <c r="J6" s="95"/>
      <c r="K6" s="96" t="s">
        <v>7</v>
      </c>
      <c r="L6" s="96"/>
      <c r="M6" s="96" t="s">
        <v>8</v>
      </c>
      <c r="N6" s="8"/>
      <c r="O6" s="12"/>
      <c r="P6" s="12"/>
      <c r="Q6" s="12"/>
      <c r="R6" s="12"/>
      <c r="S6" s="127"/>
      <c r="T6" s="96" t="s">
        <v>7</v>
      </c>
      <c r="U6" s="95"/>
      <c r="V6" s="96" t="s">
        <v>8</v>
      </c>
      <c r="W6" s="95"/>
      <c r="X6" s="96" t="s">
        <v>7</v>
      </c>
      <c r="Y6" s="96"/>
      <c r="Z6" s="96" t="s">
        <v>8</v>
      </c>
    </row>
    <row r="7" spans="1:26" ht="20.149999999999999" customHeight="1">
      <c r="E7" s="134" t="s">
        <v>9</v>
      </c>
      <c r="G7" s="50" t="s">
        <v>10</v>
      </c>
      <c r="I7" s="50" t="s">
        <v>10</v>
      </c>
      <c r="K7" s="50" t="s">
        <v>10</v>
      </c>
      <c r="L7" s="2"/>
      <c r="M7" s="50" t="s">
        <v>10</v>
      </c>
      <c r="R7" s="134" t="s">
        <v>9</v>
      </c>
      <c r="T7" s="50" t="s">
        <v>11</v>
      </c>
      <c r="U7" s="9"/>
      <c r="V7" s="50" t="s">
        <v>11</v>
      </c>
      <c r="W7" s="9"/>
      <c r="X7" s="50" t="s">
        <v>11</v>
      </c>
      <c r="Y7" s="2"/>
      <c r="Z7" s="50" t="s">
        <v>11</v>
      </c>
    </row>
    <row r="8" spans="1:26" ht="8.15" customHeight="1">
      <c r="E8" s="10"/>
      <c r="G8" s="51"/>
      <c r="I8" s="121"/>
      <c r="K8" s="51"/>
      <c r="L8" s="2"/>
      <c r="M8" s="121"/>
      <c r="R8" s="10"/>
      <c r="T8" s="51"/>
      <c r="V8" s="121"/>
      <c r="X8" s="51"/>
      <c r="Y8" s="2"/>
      <c r="Z8" s="121"/>
    </row>
    <row r="9" spans="1:26" ht="20.149999999999999" customHeight="1">
      <c r="A9" s="2" t="s">
        <v>153</v>
      </c>
      <c r="G9" s="33"/>
      <c r="K9" s="33"/>
      <c r="N9" s="2" t="s">
        <v>153</v>
      </c>
      <c r="T9" s="33"/>
      <c r="V9" s="5"/>
      <c r="X9" s="33"/>
    </row>
    <row r="10" spans="1:26" ht="20.149999999999999" customHeight="1">
      <c r="A10" s="1" t="s">
        <v>91</v>
      </c>
      <c r="G10" s="33">
        <f>'PL 8-9 USD (TH)'!F28</f>
        <v>137493593</v>
      </c>
      <c r="I10" s="5">
        <f>'PL 8-9 USD (TH)'!H28</f>
        <v>45190534</v>
      </c>
      <c r="K10" s="33">
        <f>'PL 8-9 USD (TH)'!J28</f>
        <v>138721695</v>
      </c>
      <c r="M10" s="5">
        <v>45889462</v>
      </c>
      <c r="N10" s="1" t="s">
        <v>91</v>
      </c>
      <c r="T10" s="33">
        <f>'PL 10-11 THB (TH)'!F28</f>
        <v>4918944177</v>
      </c>
      <c r="V10" s="5">
        <f>'PL 10-11 THB (TH)'!H28</f>
        <v>1493372844</v>
      </c>
      <c r="X10" s="33">
        <f>'PL 10-11 THB (TH)'!J28</f>
        <v>4962069252</v>
      </c>
      <c r="Z10" s="7">
        <v>1523646477</v>
      </c>
    </row>
    <row r="11" spans="1:26" ht="20.149999999999999" customHeight="1">
      <c r="A11" s="2" t="s">
        <v>154</v>
      </c>
      <c r="G11" s="33"/>
      <c r="K11" s="33"/>
      <c r="N11" s="2" t="s">
        <v>154</v>
      </c>
      <c r="T11" s="33"/>
      <c r="V11" s="5"/>
      <c r="X11" s="33"/>
      <c r="Z11" s="5"/>
    </row>
    <row r="12" spans="1:26" ht="20.149999999999999" customHeight="1">
      <c r="A12" s="11"/>
      <c r="B12" s="1" t="s">
        <v>155</v>
      </c>
      <c r="E12" s="12"/>
      <c r="G12" s="33">
        <v>-13338</v>
      </c>
      <c r="I12" s="5">
        <v>-4961</v>
      </c>
      <c r="K12" s="33">
        <v>-345412</v>
      </c>
      <c r="M12" s="5">
        <v>-4961</v>
      </c>
      <c r="N12" s="11"/>
      <c r="O12" s="1" t="s">
        <v>155</v>
      </c>
      <c r="R12" s="12"/>
      <c r="T12" s="33">
        <v>-478647</v>
      </c>
      <c r="V12" s="5">
        <v>-168369</v>
      </c>
      <c r="X12" s="33">
        <v>-12370886</v>
      </c>
      <c r="Z12" s="7">
        <v>-168369</v>
      </c>
    </row>
    <row r="13" spans="1:26" ht="20.149999999999999" customHeight="1">
      <c r="A13" s="11"/>
      <c r="B13" s="1" t="s">
        <v>90</v>
      </c>
      <c r="E13" s="12"/>
      <c r="G13" s="33">
        <v>3288998</v>
      </c>
      <c r="I13" s="5">
        <v>4574622</v>
      </c>
      <c r="K13" s="33">
        <v>2978310</v>
      </c>
      <c r="M13" s="5">
        <v>2743529</v>
      </c>
      <c r="N13" s="11"/>
      <c r="O13" s="1" t="s">
        <v>90</v>
      </c>
      <c r="R13" s="12"/>
      <c r="T13" s="33">
        <v>117549324</v>
      </c>
      <c r="V13" s="5">
        <v>155942886</v>
      </c>
      <c r="X13" s="33">
        <v>106422980</v>
      </c>
      <c r="Z13" s="7">
        <v>93535288</v>
      </c>
    </row>
    <row r="14" spans="1:26" ht="20.149999999999999" customHeight="1">
      <c r="A14" s="11"/>
      <c r="B14" s="1" t="s">
        <v>156</v>
      </c>
      <c r="E14" s="12">
        <v>8</v>
      </c>
      <c r="G14" s="33">
        <v>23019240</v>
      </c>
      <c r="I14" s="5">
        <v>22470122</v>
      </c>
      <c r="K14" s="33">
        <v>18129823</v>
      </c>
      <c r="M14" s="5">
        <v>18041159</v>
      </c>
      <c r="N14" s="11"/>
      <c r="O14" s="1" t="s">
        <v>156</v>
      </c>
      <c r="R14" s="12">
        <v>8</v>
      </c>
      <c r="T14" s="33">
        <v>824558167</v>
      </c>
      <c r="V14" s="5">
        <v>765674206</v>
      </c>
      <c r="X14" s="33">
        <v>649458506</v>
      </c>
      <c r="Z14" s="7">
        <v>614725579</v>
      </c>
    </row>
    <row r="15" spans="1:26" ht="20.149999999999999" customHeight="1">
      <c r="A15" s="11"/>
      <c r="B15" s="1" t="s">
        <v>157</v>
      </c>
      <c r="E15" s="12"/>
      <c r="G15" s="33">
        <v>1942239</v>
      </c>
      <c r="I15" s="5">
        <v>1796333</v>
      </c>
      <c r="K15" s="33">
        <v>234566</v>
      </c>
      <c r="M15" s="5">
        <v>285376</v>
      </c>
      <c r="N15" s="11"/>
      <c r="O15" s="1" t="s">
        <v>157</v>
      </c>
      <c r="R15" s="12"/>
      <c r="T15" s="33">
        <v>69559167</v>
      </c>
      <c r="V15" s="5">
        <v>61214515</v>
      </c>
      <c r="X15" s="33">
        <v>8403999</v>
      </c>
      <c r="Z15" s="7">
        <v>9717850</v>
      </c>
    </row>
    <row r="16" spans="1:26" ht="20.149999999999999" customHeight="1">
      <c r="A16" s="11"/>
      <c r="B16" s="6" t="s">
        <v>82</v>
      </c>
      <c r="E16" s="12"/>
      <c r="G16" s="33">
        <v>-1316736</v>
      </c>
      <c r="I16" s="5">
        <v>0</v>
      </c>
      <c r="K16" s="33">
        <v>-1316736</v>
      </c>
      <c r="M16" s="5">
        <v>0</v>
      </c>
      <c r="N16" s="11"/>
      <c r="O16" s="6" t="s">
        <v>82</v>
      </c>
      <c r="R16" s="12"/>
      <c r="T16" s="33">
        <v>-47551299</v>
      </c>
      <c r="V16" s="5">
        <v>0</v>
      </c>
      <c r="X16" s="33">
        <v>-47551299</v>
      </c>
      <c r="Z16" s="7">
        <v>0</v>
      </c>
    </row>
    <row r="17" spans="1:26" ht="20.149999999999999" customHeight="1">
      <c r="A17" s="11"/>
      <c r="B17" s="1" t="s">
        <v>158</v>
      </c>
      <c r="E17" s="12"/>
      <c r="G17" s="32">
        <v>-11380</v>
      </c>
      <c r="I17" s="7">
        <v>28874</v>
      </c>
      <c r="K17" s="33">
        <v>-30157</v>
      </c>
      <c r="M17" s="5">
        <v>28874</v>
      </c>
      <c r="N17" s="11"/>
      <c r="O17" s="1" t="s">
        <v>158</v>
      </c>
      <c r="R17" s="12"/>
      <c r="T17" s="32">
        <v>-407541</v>
      </c>
      <c r="V17" s="7">
        <v>1038745</v>
      </c>
      <c r="X17" s="33">
        <v>-1080000</v>
      </c>
      <c r="Y17" s="7"/>
      <c r="Z17" s="7">
        <v>1038745</v>
      </c>
    </row>
    <row r="18" spans="1:26" ht="20.149999999999999" customHeight="1">
      <c r="B18" s="1" t="s">
        <v>159</v>
      </c>
      <c r="C18" s="1"/>
      <c r="E18" s="12"/>
      <c r="G18" s="33">
        <v>-7917743</v>
      </c>
      <c r="I18" s="5">
        <v>7088229</v>
      </c>
      <c r="K18" s="33">
        <v>-4906462</v>
      </c>
      <c r="M18" s="5">
        <v>7653758</v>
      </c>
      <c r="O18" s="1" t="s">
        <v>159</v>
      </c>
      <c r="P18" s="1"/>
      <c r="R18" s="12"/>
      <c r="T18" s="33">
        <v>-283550152</v>
      </c>
      <c r="V18" s="5">
        <v>241582029</v>
      </c>
      <c r="X18" s="33">
        <v>-175710224</v>
      </c>
      <c r="Z18" s="7">
        <v>260856488</v>
      </c>
    </row>
    <row r="19" spans="1:26" ht="20.149999999999999" customHeight="1">
      <c r="B19" s="6" t="s">
        <v>160</v>
      </c>
      <c r="C19" s="1"/>
      <c r="E19" s="12"/>
      <c r="G19" s="33"/>
      <c r="K19" s="33"/>
      <c r="O19" s="6" t="s">
        <v>160</v>
      </c>
      <c r="P19" s="1"/>
      <c r="R19" s="12"/>
      <c r="T19" s="33"/>
      <c r="V19" s="5"/>
      <c r="X19" s="33"/>
      <c r="Z19" s="5"/>
    </row>
    <row r="20" spans="1:26" ht="20.149999999999999" customHeight="1">
      <c r="C20" s="1" t="s">
        <v>86</v>
      </c>
      <c r="E20" s="12"/>
      <c r="G20" s="33">
        <v>0</v>
      </c>
      <c r="I20" s="5">
        <v>-24850</v>
      </c>
      <c r="K20" s="33">
        <v>0</v>
      </c>
      <c r="M20" s="5">
        <v>-24850</v>
      </c>
      <c r="P20" s="1" t="s">
        <v>86</v>
      </c>
      <c r="R20" s="12"/>
      <c r="T20" s="33">
        <v>0</v>
      </c>
      <c r="V20" s="5">
        <v>-1260024</v>
      </c>
      <c r="X20" s="33">
        <v>0</v>
      </c>
      <c r="Y20" s="7"/>
      <c r="Z20" s="7">
        <v>-1260024</v>
      </c>
    </row>
    <row r="21" spans="1:26" ht="20.149999999999999" customHeight="1">
      <c r="B21" s="1" t="s">
        <v>161</v>
      </c>
      <c r="C21" s="1"/>
      <c r="E21" s="12"/>
      <c r="G21" s="33">
        <v>118645</v>
      </c>
      <c r="I21" s="5">
        <v>-37038</v>
      </c>
      <c r="K21" s="33">
        <v>118645</v>
      </c>
      <c r="M21" s="5">
        <v>-37038</v>
      </c>
      <c r="O21" s="1" t="s">
        <v>161</v>
      </c>
      <c r="P21" s="1"/>
      <c r="R21" s="12"/>
      <c r="T21" s="33">
        <v>4284628</v>
      </c>
      <c r="V21" s="5">
        <v>-1283853</v>
      </c>
      <c r="X21" s="33">
        <v>4284628</v>
      </c>
      <c r="Y21" s="7"/>
      <c r="Z21" s="7">
        <v>-1283853</v>
      </c>
    </row>
    <row r="22" spans="1:26" ht="20.149999999999999" customHeight="1">
      <c r="B22" s="1" t="s">
        <v>162</v>
      </c>
      <c r="C22" s="1"/>
      <c r="E22" s="12"/>
      <c r="G22" s="33"/>
      <c r="K22" s="33"/>
      <c r="M22" s="6"/>
      <c r="O22" s="1" t="s">
        <v>162</v>
      </c>
      <c r="P22" s="1"/>
      <c r="R22" s="12"/>
      <c r="T22" s="33"/>
      <c r="V22" s="5"/>
      <c r="X22" s="33"/>
      <c r="Y22" s="7"/>
      <c r="Z22" s="6"/>
    </row>
    <row r="23" spans="1:26" ht="20.149999999999999" customHeight="1">
      <c r="B23" s="1"/>
      <c r="C23" s="1" t="s">
        <v>16</v>
      </c>
      <c r="E23" s="12"/>
      <c r="G23" s="33">
        <v>-51005419</v>
      </c>
      <c r="I23" s="5">
        <v>-41123449</v>
      </c>
      <c r="K23" s="33">
        <v>-51005419</v>
      </c>
      <c r="M23" s="5">
        <v>-41123449</v>
      </c>
      <c r="O23" s="1"/>
      <c r="P23" s="1" t="s">
        <v>16</v>
      </c>
      <c r="R23" s="12"/>
      <c r="T23" s="33">
        <v>-1802398905</v>
      </c>
      <c r="V23" s="5">
        <v>-1374338042</v>
      </c>
      <c r="X23" s="33">
        <v>-1802398905</v>
      </c>
      <c r="Y23" s="7"/>
      <c r="Z23" s="7">
        <v>-1374338042</v>
      </c>
    </row>
    <row r="24" spans="1:26" ht="20.149999999999999" customHeight="1">
      <c r="B24" s="1" t="s">
        <v>44</v>
      </c>
      <c r="C24" s="1"/>
      <c r="E24" s="12"/>
      <c r="G24" s="33">
        <v>329498</v>
      </c>
      <c r="I24" s="5">
        <v>3929749</v>
      </c>
      <c r="K24" s="33">
        <v>329498</v>
      </c>
      <c r="M24" s="5">
        <v>3929749</v>
      </c>
      <c r="O24" s="1" t="s">
        <v>44</v>
      </c>
      <c r="P24" s="1"/>
      <c r="R24" s="12"/>
      <c r="T24" s="33">
        <v>11800000</v>
      </c>
      <c r="V24" s="5">
        <v>130536938</v>
      </c>
      <c r="X24" s="33">
        <v>11800000</v>
      </c>
      <c r="Y24" s="7"/>
      <c r="Z24" s="7">
        <v>130536938</v>
      </c>
    </row>
    <row r="25" spans="1:26" ht="20.149999999999999" customHeight="1">
      <c r="B25" s="1" t="s">
        <v>163</v>
      </c>
      <c r="C25" s="1"/>
      <c r="D25" s="1"/>
      <c r="E25" s="12"/>
      <c r="G25" s="37"/>
      <c r="I25" s="6"/>
      <c r="K25" s="37"/>
      <c r="L25" s="6"/>
      <c r="M25" s="6"/>
      <c r="O25" s="1" t="s">
        <v>163</v>
      </c>
      <c r="P25" s="1"/>
      <c r="Q25" s="1"/>
      <c r="R25" s="12"/>
      <c r="T25" s="37"/>
      <c r="V25" s="6"/>
      <c r="X25" s="37"/>
      <c r="Y25" s="6"/>
      <c r="Z25" s="6"/>
    </row>
    <row r="26" spans="1:26" ht="20.149999999999999" customHeight="1">
      <c r="B26" s="1"/>
      <c r="C26" s="1" t="s">
        <v>164</v>
      </c>
      <c r="D26" s="1"/>
      <c r="E26" s="12"/>
      <c r="G26" s="33">
        <v>644720</v>
      </c>
      <c r="I26" s="5">
        <v>767132</v>
      </c>
      <c r="K26" s="33">
        <v>415161</v>
      </c>
      <c r="M26" s="5">
        <v>295344</v>
      </c>
      <c r="O26" s="1"/>
      <c r="P26" s="1" t="s">
        <v>164</v>
      </c>
      <c r="Q26" s="1"/>
      <c r="R26" s="12"/>
      <c r="T26" s="33">
        <v>23265313</v>
      </c>
      <c r="V26" s="5">
        <v>26054281</v>
      </c>
      <c r="X26" s="33">
        <v>15044359</v>
      </c>
      <c r="Z26" s="7">
        <v>9974730</v>
      </c>
    </row>
    <row r="27" spans="1:26" ht="8.15" customHeight="1">
      <c r="B27" s="1"/>
      <c r="G27" s="33"/>
      <c r="K27" s="33"/>
      <c r="O27" s="1"/>
      <c r="T27" s="33"/>
      <c r="V27" s="5"/>
      <c r="X27" s="33"/>
      <c r="Z27" s="5"/>
    </row>
    <row r="28" spans="1:26" ht="20.149999999999999" customHeight="1">
      <c r="A28" s="2" t="s">
        <v>165</v>
      </c>
      <c r="B28" s="11"/>
      <c r="C28" s="11"/>
      <c r="G28" s="33"/>
      <c r="K28" s="33"/>
      <c r="N28" s="2" t="s">
        <v>165</v>
      </c>
      <c r="O28" s="11"/>
      <c r="P28" s="11"/>
      <c r="T28" s="33"/>
      <c r="V28" s="5"/>
      <c r="X28" s="33"/>
      <c r="Z28" s="5"/>
    </row>
    <row r="29" spans="1:26" ht="20.149999999999999" customHeight="1">
      <c r="B29" s="1" t="s">
        <v>201</v>
      </c>
      <c r="G29" s="33">
        <v>37859623</v>
      </c>
      <c r="I29" s="5">
        <v>-9990960</v>
      </c>
      <c r="K29" s="33">
        <v>19516480</v>
      </c>
      <c r="M29" s="5">
        <v>-64606569</v>
      </c>
      <c r="O29" s="1" t="s">
        <v>201</v>
      </c>
      <c r="T29" s="33">
        <v>1355814534</v>
      </c>
      <c r="V29" s="5">
        <v>-340513519</v>
      </c>
      <c r="X29" s="33">
        <v>698924211</v>
      </c>
      <c r="Z29" s="7">
        <v>-2201931364</v>
      </c>
    </row>
    <row r="30" spans="1:26" ht="20.149999999999999" customHeight="1">
      <c r="B30" s="1" t="s">
        <v>166</v>
      </c>
      <c r="G30" s="33">
        <v>-29770369</v>
      </c>
      <c r="I30" s="5">
        <v>25158280</v>
      </c>
      <c r="K30" s="33">
        <v>-25143193</v>
      </c>
      <c r="M30" s="5">
        <v>16163149</v>
      </c>
      <c r="O30" s="1" t="s">
        <v>166</v>
      </c>
      <c r="T30" s="33">
        <v>-1066136347</v>
      </c>
      <c r="V30" s="5">
        <v>857448484</v>
      </c>
      <c r="X30" s="33">
        <v>-900428040</v>
      </c>
      <c r="Z30" s="7">
        <v>550875017</v>
      </c>
    </row>
    <row r="31" spans="1:26" ht="20.149999999999999" customHeight="1">
      <c r="B31" s="1" t="s">
        <v>167</v>
      </c>
      <c r="G31" s="33">
        <v>-6007519</v>
      </c>
      <c r="I31" s="5">
        <v>-9635311</v>
      </c>
      <c r="K31" s="33">
        <v>-3154640</v>
      </c>
      <c r="M31" s="5">
        <v>-8245232</v>
      </c>
      <c r="O31" s="1" t="s">
        <v>167</v>
      </c>
      <c r="T31" s="33">
        <v>-215141233</v>
      </c>
      <c r="V31" s="5">
        <v>-328392169</v>
      </c>
      <c r="X31" s="33">
        <v>-112974011</v>
      </c>
      <c r="Y31" s="7"/>
      <c r="Z31" s="7">
        <v>-281015294</v>
      </c>
    </row>
    <row r="32" spans="1:26" ht="20.149999999999999" customHeight="1">
      <c r="B32" s="1" t="s">
        <v>39</v>
      </c>
      <c r="E32" s="13"/>
      <c r="G32" s="33">
        <v>123942664</v>
      </c>
      <c r="I32" s="5">
        <v>76187649</v>
      </c>
      <c r="K32" s="33">
        <v>125454671</v>
      </c>
      <c r="M32" s="5">
        <v>91423623</v>
      </c>
      <c r="O32" s="1" t="s">
        <v>39</v>
      </c>
      <c r="R32" s="13"/>
      <c r="T32" s="33">
        <v>4438647268</v>
      </c>
      <c r="V32" s="5">
        <v>2596639524</v>
      </c>
      <c r="X32" s="33">
        <v>4492782661</v>
      </c>
      <c r="Y32" s="7"/>
      <c r="Z32" s="7">
        <v>3115914419</v>
      </c>
    </row>
    <row r="33" spans="1:26" ht="20.149999999999999" customHeight="1">
      <c r="B33" s="1" t="s">
        <v>168</v>
      </c>
      <c r="C33" s="1"/>
      <c r="E33" s="13"/>
      <c r="G33" s="33">
        <v>-76270</v>
      </c>
      <c r="I33" s="5">
        <v>-4596978</v>
      </c>
      <c r="K33" s="33">
        <v>-76270</v>
      </c>
      <c r="M33" s="5">
        <v>-4596978</v>
      </c>
      <c r="O33" s="1" t="s">
        <v>168</v>
      </c>
      <c r="P33" s="1"/>
      <c r="R33" s="13"/>
      <c r="T33" s="33">
        <v>-2731384</v>
      </c>
      <c r="V33" s="5">
        <v>-156674941</v>
      </c>
      <c r="X33" s="33">
        <v>-2731384</v>
      </c>
      <c r="Y33" s="7"/>
      <c r="Z33" s="7">
        <v>-156674941</v>
      </c>
    </row>
    <row r="34" spans="1:26" ht="20.149999999999999" customHeight="1">
      <c r="B34" s="1" t="s">
        <v>169</v>
      </c>
      <c r="C34" s="1"/>
      <c r="E34" s="13"/>
      <c r="G34" s="33"/>
      <c r="K34" s="33"/>
      <c r="O34" s="1" t="s">
        <v>169</v>
      </c>
      <c r="P34" s="1"/>
      <c r="R34" s="13"/>
      <c r="T34" s="33"/>
      <c r="V34" s="5"/>
      <c r="X34" s="33"/>
      <c r="Y34" s="7"/>
    </row>
    <row r="35" spans="1:26" ht="20.149999999999999" customHeight="1">
      <c r="B35" s="1"/>
      <c r="C35" s="1" t="s">
        <v>170</v>
      </c>
      <c r="E35" s="13"/>
      <c r="G35" s="33">
        <v>-403050</v>
      </c>
      <c r="I35" s="5">
        <v>0</v>
      </c>
      <c r="K35" s="33">
        <v>-334733</v>
      </c>
      <c r="M35" s="5">
        <v>0</v>
      </c>
      <c r="O35" s="1"/>
      <c r="P35" s="1" t="s">
        <v>170</v>
      </c>
      <c r="R35" s="13"/>
      <c r="T35" s="33">
        <v>-14708461</v>
      </c>
      <c r="V35" s="5">
        <v>0</v>
      </c>
      <c r="X35" s="33">
        <v>-12261881</v>
      </c>
      <c r="Y35" s="7"/>
      <c r="Z35" s="7">
        <v>0</v>
      </c>
    </row>
    <row r="36" spans="1:26" ht="20.149999999999999" customHeight="1">
      <c r="B36" s="1" t="s">
        <v>171</v>
      </c>
      <c r="C36" s="1"/>
      <c r="G36" s="38">
        <v>-17490218</v>
      </c>
      <c r="I36" s="123">
        <v>2185029</v>
      </c>
      <c r="K36" s="38">
        <v>-16999329</v>
      </c>
      <c r="M36" s="123">
        <v>3212418</v>
      </c>
      <c r="O36" s="1" t="s">
        <v>171</v>
      </c>
      <c r="T36" s="38">
        <v>-626359676</v>
      </c>
      <c r="V36" s="123">
        <v>74470535</v>
      </c>
      <c r="X36" s="38">
        <v>-608779982</v>
      </c>
      <c r="Y36" s="7"/>
      <c r="Z36" s="115">
        <v>109486151</v>
      </c>
    </row>
    <row r="37" spans="1:26" ht="8.15" customHeight="1">
      <c r="G37" s="37"/>
      <c r="I37" s="6"/>
      <c r="K37" s="37"/>
      <c r="M37" s="122"/>
      <c r="T37" s="37"/>
      <c r="V37" s="6"/>
      <c r="X37" s="37"/>
      <c r="Y37" s="7"/>
      <c r="Z37" s="122"/>
    </row>
    <row r="38" spans="1:26" ht="20.149999999999999" customHeight="1">
      <c r="A38" s="2" t="s">
        <v>172</v>
      </c>
      <c r="E38" s="12"/>
      <c r="G38" s="33">
        <f>SUM(G10:G36)</f>
        <v>214627178</v>
      </c>
      <c r="I38" s="5">
        <f>SUM(I10:I36)</f>
        <v>123963006</v>
      </c>
      <c r="K38" s="33">
        <f>SUM(K10:K36)</f>
        <v>202586498</v>
      </c>
      <c r="M38" s="7">
        <f>SUM(M10:M36)</f>
        <v>71027364</v>
      </c>
      <c r="N38" s="2" t="s">
        <v>172</v>
      </c>
      <c r="R38" s="12"/>
      <c r="T38" s="33">
        <f>SUM(T10:T36)</f>
        <v>7704958933</v>
      </c>
      <c r="V38" s="5">
        <f>SUM(V10:V36)</f>
        <v>4201344070</v>
      </c>
      <c r="X38" s="33">
        <f>SUM(X10:X36)</f>
        <v>7272903984</v>
      </c>
      <c r="Y38" s="7"/>
      <c r="Z38" s="7">
        <f>SUM(Z10:Z36)</f>
        <v>2403635795</v>
      </c>
    </row>
    <row r="39" spans="1:26" ht="20.149999999999999" customHeight="1">
      <c r="B39" s="1" t="s">
        <v>173</v>
      </c>
      <c r="E39" s="12"/>
      <c r="G39" s="33">
        <v>1455</v>
      </c>
      <c r="I39" s="5">
        <v>1786</v>
      </c>
      <c r="K39" s="33">
        <v>333529</v>
      </c>
      <c r="M39" s="5">
        <v>1786</v>
      </c>
      <c r="O39" s="1" t="s">
        <v>173</v>
      </c>
      <c r="R39" s="12"/>
      <c r="T39" s="33">
        <v>41102</v>
      </c>
      <c r="V39" s="5">
        <v>59607</v>
      </c>
      <c r="X39" s="33">
        <v>11933341</v>
      </c>
      <c r="Y39" s="7"/>
      <c r="Z39" s="7">
        <v>59607</v>
      </c>
    </row>
    <row r="40" spans="1:26" ht="20.149999999999999" customHeight="1">
      <c r="B40" s="1" t="s">
        <v>174</v>
      </c>
      <c r="E40" s="12"/>
      <c r="G40" s="33">
        <v>-2182338</v>
      </c>
      <c r="I40" s="5">
        <v>-4320157</v>
      </c>
      <c r="K40" s="33">
        <v>-2102707</v>
      </c>
      <c r="M40" s="5">
        <v>-2713839</v>
      </c>
      <c r="O40" s="1" t="s">
        <v>174</v>
      </c>
      <c r="R40" s="12"/>
      <c r="T40" s="33">
        <v>-75652010</v>
      </c>
      <c r="V40" s="5">
        <v>-147312579</v>
      </c>
      <c r="X40" s="33">
        <v>-72800257</v>
      </c>
      <c r="Y40" s="7"/>
      <c r="Z40" s="7">
        <v>-92565806</v>
      </c>
    </row>
    <row r="41" spans="1:26" ht="20.149999999999999" customHeight="1">
      <c r="B41" s="1" t="s">
        <v>175</v>
      </c>
      <c r="E41" s="12"/>
      <c r="G41" s="38">
        <v>-200164</v>
      </c>
      <c r="I41" s="123">
        <v>-316879</v>
      </c>
      <c r="K41" s="38">
        <v>-200164</v>
      </c>
      <c r="M41" s="123">
        <v>-316879</v>
      </c>
      <c r="O41" s="1" t="s">
        <v>175</v>
      </c>
      <c r="R41" s="12"/>
      <c r="T41" s="38">
        <v>-7231798</v>
      </c>
      <c r="V41" s="123">
        <v>-10733748</v>
      </c>
      <c r="X41" s="38">
        <v>-7231798</v>
      </c>
      <c r="Z41" s="115">
        <v>-10733748</v>
      </c>
    </row>
    <row r="42" spans="1:26" ht="8.15" customHeight="1">
      <c r="E42" s="12"/>
      <c r="G42" s="33"/>
      <c r="K42" s="33"/>
      <c r="R42" s="12"/>
      <c r="T42" s="33"/>
      <c r="V42" s="5"/>
      <c r="X42" s="33"/>
      <c r="Z42" s="5"/>
    </row>
    <row r="43" spans="1:26" ht="20.149999999999999" customHeight="1">
      <c r="A43" s="2" t="s">
        <v>176</v>
      </c>
      <c r="B43" s="11"/>
      <c r="E43" s="12"/>
      <c r="G43" s="38">
        <f>SUM(G38:G41)</f>
        <v>212246131</v>
      </c>
      <c r="I43" s="123">
        <f>SUM(I38:I41)</f>
        <v>119327756</v>
      </c>
      <c r="K43" s="38">
        <f>SUM(K38:K41)</f>
        <v>200617156</v>
      </c>
      <c r="M43" s="123">
        <f>SUM(M38:M41)</f>
        <v>67998432</v>
      </c>
      <c r="N43" s="2" t="s">
        <v>176</v>
      </c>
      <c r="O43" s="11"/>
      <c r="R43" s="12"/>
      <c r="T43" s="38">
        <f>SUM(T38:T41)</f>
        <v>7622116227</v>
      </c>
      <c r="V43" s="123">
        <f>SUM(V38:V41)</f>
        <v>4043357350</v>
      </c>
      <c r="X43" s="38">
        <f>SUM(X38:X41)</f>
        <v>7204805270</v>
      </c>
      <c r="Z43" s="123">
        <f>SUM(Z38:Z41)</f>
        <v>2300395848</v>
      </c>
    </row>
    <row r="44" spans="1:26" ht="19">
      <c r="A44" s="2"/>
      <c r="B44" s="11"/>
      <c r="E44" s="12"/>
      <c r="N44" s="2"/>
      <c r="O44" s="11"/>
      <c r="R44" s="12"/>
      <c r="T44" s="5"/>
      <c r="V44" s="5"/>
      <c r="X44" s="5"/>
      <c r="Z44" s="5"/>
    </row>
    <row r="45" spans="1:26" ht="18.75" customHeight="1">
      <c r="A45" s="2"/>
      <c r="B45" s="11"/>
      <c r="E45" s="12"/>
      <c r="N45" s="2"/>
      <c r="O45" s="11"/>
      <c r="R45" s="12"/>
      <c r="T45" s="5"/>
      <c r="V45" s="5"/>
      <c r="X45" s="5"/>
      <c r="Z45" s="5"/>
    </row>
    <row r="46" spans="1:26" ht="17.25" customHeight="1">
      <c r="A46" s="2"/>
      <c r="B46" s="11"/>
      <c r="E46" s="12"/>
      <c r="N46" s="2"/>
      <c r="O46" s="11"/>
      <c r="R46" s="12"/>
      <c r="S46" s="12"/>
      <c r="T46" s="12"/>
      <c r="U46" s="12"/>
      <c r="V46" s="12"/>
      <c r="W46" s="12"/>
      <c r="X46" s="12"/>
      <c r="Y46" s="12"/>
      <c r="Z46" s="5"/>
    </row>
    <row r="47" spans="1:26" s="84" customFormat="1" ht="22.4" customHeight="1">
      <c r="A47" s="36" t="s">
        <v>35</v>
      </c>
      <c r="B47" s="88"/>
      <c r="C47" s="88"/>
      <c r="D47" s="88"/>
      <c r="E47" s="88"/>
      <c r="F47" s="88"/>
      <c r="G47" s="88"/>
      <c r="I47" s="88"/>
      <c r="N47" s="36" t="s">
        <v>35</v>
      </c>
      <c r="O47" s="88"/>
      <c r="P47" s="88"/>
      <c r="Q47" s="88"/>
      <c r="R47" s="88"/>
      <c r="S47" s="88"/>
      <c r="V47" s="88"/>
    </row>
    <row r="48" spans="1:26" ht="21.75" customHeight="1">
      <c r="A48" s="2" t="str">
        <f>+A1</f>
        <v xml:space="preserve">บริษัท สตาร์ ปิโตรเลียม รีไฟน์นิ่ง จำกัด (มหาชน) </v>
      </c>
      <c r="N48" s="2" t="str">
        <f>+N1</f>
        <v xml:space="preserve">บริษัท สตาร์ ปิโตรเลียม รีไฟน์นิ่ง จำกัด (มหาชน) </v>
      </c>
    </row>
    <row r="49" spans="1:26" ht="21.75" customHeight="1">
      <c r="A49" s="2" t="s">
        <v>152</v>
      </c>
      <c r="B49" s="12"/>
      <c r="C49" s="12"/>
      <c r="D49" s="12"/>
      <c r="E49" s="12"/>
      <c r="F49" s="127"/>
      <c r="G49" s="127"/>
      <c r="H49" s="127"/>
      <c r="I49" s="127"/>
      <c r="J49" s="127"/>
      <c r="K49" s="127"/>
      <c r="L49" s="127"/>
      <c r="M49" s="127"/>
      <c r="N49" s="2" t="s">
        <v>152</v>
      </c>
      <c r="O49" s="12"/>
      <c r="P49" s="12"/>
      <c r="Q49" s="12"/>
      <c r="R49" s="12"/>
      <c r="S49" s="127"/>
      <c r="U49" s="127"/>
      <c r="W49" s="127"/>
      <c r="Y49" s="127"/>
    </row>
    <row r="50" spans="1:26" ht="21.75" customHeight="1">
      <c r="A50" s="14" t="s">
        <v>103</v>
      </c>
      <c r="B50" s="133"/>
      <c r="C50" s="133"/>
      <c r="D50" s="133"/>
      <c r="E50" s="133"/>
      <c r="F50" s="128"/>
      <c r="G50" s="128"/>
      <c r="H50" s="128"/>
      <c r="I50" s="128"/>
      <c r="J50" s="128"/>
      <c r="K50" s="128"/>
      <c r="L50" s="128"/>
      <c r="M50" s="128"/>
      <c r="N50" s="14" t="s">
        <v>103</v>
      </c>
      <c r="O50" s="133"/>
      <c r="P50" s="133"/>
      <c r="Q50" s="133"/>
      <c r="R50" s="133"/>
      <c r="S50" s="128"/>
      <c r="T50" s="115"/>
      <c r="U50" s="128"/>
      <c r="V50" s="115"/>
      <c r="W50" s="128"/>
      <c r="X50" s="115"/>
      <c r="Y50" s="128"/>
      <c r="Z50" s="115"/>
    </row>
    <row r="51" spans="1:26" ht="20.149999999999999" customHeight="1">
      <c r="A51" s="8"/>
      <c r="B51" s="12"/>
      <c r="C51" s="12"/>
      <c r="D51" s="12"/>
      <c r="E51" s="12"/>
      <c r="F51" s="127"/>
      <c r="G51" s="127"/>
      <c r="H51" s="127"/>
      <c r="I51" s="127"/>
      <c r="J51" s="127"/>
      <c r="K51" s="127"/>
      <c r="L51" s="127"/>
      <c r="M51" s="127"/>
      <c r="N51" s="8"/>
      <c r="O51" s="12"/>
      <c r="P51" s="12"/>
      <c r="Q51" s="12"/>
      <c r="R51" s="12"/>
      <c r="S51" s="127"/>
      <c r="U51" s="127"/>
      <c r="W51" s="127"/>
      <c r="X51" s="124"/>
      <c r="Y51" s="135"/>
      <c r="Z51" s="124"/>
    </row>
    <row r="52" spans="1:26" ht="20.149999999999999" customHeight="1">
      <c r="A52" s="8"/>
      <c r="B52" s="12"/>
      <c r="C52" s="12"/>
      <c r="D52" s="12"/>
      <c r="E52" s="12"/>
      <c r="F52" s="127"/>
      <c r="G52" s="167" t="s">
        <v>3</v>
      </c>
      <c r="H52" s="167"/>
      <c r="I52" s="167"/>
      <c r="J52" s="95"/>
      <c r="K52" s="168" t="s">
        <v>4</v>
      </c>
      <c r="L52" s="168"/>
      <c r="M52" s="168"/>
      <c r="N52" s="8"/>
      <c r="O52" s="12"/>
      <c r="P52" s="12"/>
      <c r="Q52" s="12"/>
      <c r="R52" s="12"/>
      <c r="S52" s="127"/>
      <c r="T52" s="167" t="s">
        <v>3</v>
      </c>
      <c r="U52" s="167"/>
      <c r="V52" s="167"/>
      <c r="W52" s="95"/>
      <c r="X52" s="168" t="s">
        <v>4</v>
      </c>
      <c r="Y52" s="168"/>
      <c r="Z52" s="168"/>
    </row>
    <row r="53" spans="1:26" ht="20.149999999999999" customHeight="1">
      <c r="A53" s="8"/>
      <c r="B53" s="12"/>
      <c r="C53" s="12"/>
      <c r="D53" s="12"/>
      <c r="E53" s="12"/>
      <c r="F53" s="127"/>
      <c r="G53" s="96" t="s">
        <v>7</v>
      </c>
      <c r="H53" s="95"/>
      <c r="I53" s="96" t="s">
        <v>8</v>
      </c>
      <c r="J53" s="95"/>
      <c r="K53" s="96" t="s">
        <v>7</v>
      </c>
      <c r="L53" s="96"/>
      <c r="M53" s="96" t="s">
        <v>8</v>
      </c>
      <c r="N53" s="8"/>
      <c r="O53" s="12"/>
      <c r="P53" s="12"/>
      <c r="Q53" s="12"/>
      <c r="R53" s="12"/>
      <c r="S53" s="127"/>
      <c r="T53" s="96" t="s">
        <v>7</v>
      </c>
      <c r="U53" s="95"/>
      <c r="V53" s="96" t="s">
        <v>8</v>
      </c>
      <c r="W53" s="95"/>
      <c r="X53" s="96" t="s">
        <v>7</v>
      </c>
      <c r="Y53" s="96"/>
      <c r="Z53" s="96" t="s">
        <v>8</v>
      </c>
    </row>
    <row r="54" spans="1:26" ht="20.149999999999999" customHeight="1">
      <c r="E54" s="134" t="s">
        <v>9</v>
      </c>
      <c r="G54" s="50" t="s">
        <v>10</v>
      </c>
      <c r="I54" s="50" t="s">
        <v>10</v>
      </c>
      <c r="K54" s="50" t="s">
        <v>10</v>
      </c>
      <c r="L54" s="2"/>
      <c r="M54" s="50" t="s">
        <v>10</v>
      </c>
      <c r="R54" s="134" t="s">
        <v>9</v>
      </c>
      <c r="T54" s="50" t="s">
        <v>11</v>
      </c>
      <c r="U54" s="9"/>
      <c r="V54" s="50" t="s">
        <v>11</v>
      </c>
      <c r="W54" s="9"/>
      <c r="X54" s="50" t="s">
        <v>11</v>
      </c>
      <c r="Y54" s="2"/>
      <c r="Z54" s="50" t="s">
        <v>11</v>
      </c>
    </row>
    <row r="55" spans="1:26" ht="8.15" customHeight="1">
      <c r="E55" s="12"/>
      <c r="G55" s="33"/>
      <c r="K55" s="33"/>
      <c r="R55" s="12"/>
      <c r="T55" s="33"/>
      <c r="V55" s="5"/>
      <c r="X55" s="33"/>
      <c r="Z55" s="125"/>
    </row>
    <row r="56" spans="1:26" ht="20.149999999999999" customHeight="1">
      <c r="A56" s="2" t="s">
        <v>177</v>
      </c>
      <c r="E56" s="12"/>
      <c r="G56" s="33"/>
      <c r="K56" s="33"/>
      <c r="N56" s="2" t="s">
        <v>177</v>
      </c>
      <c r="R56" s="12"/>
      <c r="T56" s="33"/>
      <c r="V56" s="5"/>
      <c r="X56" s="33"/>
    </row>
    <row r="57" spans="1:26" ht="20.149999999999999" customHeight="1">
      <c r="A57" s="1" t="s">
        <v>178</v>
      </c>
      <c r="E57" s="12">
        <v>7</v>
      </c>
      <c r="G57" s="33">
        <v>0</v>
      </c>
      <c r="I57" s="5">
        <v>0</v>
      </c>
      <c r="K57" s="33">
        <v>-97206785</v>
      </c>
      <c r="M57" s="7">
        <v>0</v>
      </c>
      <c r="N57" s="1" t="s">
        <v>178</v>
      </c>
      <c r="R57" s="12">
        <v>7</v>
      </c>
      <c r="T57" s="33">
        <v>0</v>
      </c>
      <c r="V57" s="5">
        <v>0</v>
      </c>
      <c r="X57" s="33">
        <v>-3515889405</v>
      </c>
      <c r="Z57" s="7">
        <v>0</v>
      </c>
    </row>
    <row r="58" spans="1:26" ht="20.149999999999999" customHeight="1">
      <c r="A58" s="1" t="s">
        <v>179</v>
      </c>
      <c r="E58" s="12">
        <v>7</v>
      </c>
      <c r="G58" s="33">
        <v>-45000000</v>
      </c>
      <c r="I58" s="5">
        <v>0</v>
      </c>
      <c r="K58" s="33">
        <v>-45000000</v>
      </c>
      <c r="M58" s="7">
        <v>0</v>
      </c>
      <c r="N58" s="1" t="s">
        <v>179</v>
      </c>
      <c r="R58" s="12">
        <v>7</v>
      </c>
      <c r="T58" s="33">
        <v>-1541177913</v>
      </c>
      <c r="V58" s="5">
        <v>0</v>
      </c>
      <c r="X58" s="33">
        <v>-1541177913</v>
      </c>
      <c r="Z58" s="7">
        <v>0</v>
      </c>
    </row>
    <row r="59" spans="1:26" ht="20.149999999999999" customHeight="1">
      <c r="A59" s="1" t="s">
        <v>180</v>
      </c>
      <c r="E59" s="12">
        <v>10</v>
      </c>
      <c r="G59" s="33">
        <v>0</v>
      </c>
      <c r="I59" s="5">
        <v>0</v>
      </c>
      <c r="K59" s="33">
        <v>-27503165</v>
      </c>
      <c r="M59" s="7">
        <v>0</v>
      </c>
      <c r="N59" s="1" t="s">
        <v>180</v>
      </c>
      <c r="R59" s="12">
        <v>10</v>
      </c>
      <c r="T59" s="33">
        <v>0</v>
      </c>
      <c r="V59" s="5">
        <v>0</v>
      </c>
      <c r="X59" s="33">
        <v>-947000000</v>
      </c>
      <c r="Z59" s="7">
        <v>0</v>
      </c>
    </row>
    <row r="60" spans="1:26" ht="20.149999999999999" customHeight="1">
      <c r="A60" s="1" t="s">
        <v>181</v>
      </c>
      <c r="E60" s="12">
        <v>1</v>
      </c>
      <c r="G60" s="33">
        <v>-125406785</v>
      </c>
      <c r="I60" s="5">
        <v>0</v>
      </c>
      <c r="K60" s="33">
        <v>0</v>
      </c>
      <c r="M60" s="7">
        <v>0</v>
      </c>
      <c r="N60" s="1" t="s">
        <v>181</v>
      </c>
      <c r="R60" s="12">
        <v>1</v>
      </c>
      <c r="T60" s="33">
        <v>-4482444405</v>
      </c>
      <c r="V60" s="5">
        <v>0</v>
      </c>
      <c r="X60" s="33">
        <v>0</v>
      </c>
      <c r="Z60" s="7">
        <v>0</v>
      </c>
    </row>
    <row r="61" spans="1:26" ht="20.149999999999999" customHeight="1">
      <c r="A61" s="1" t="s">
        <v>182</v>
      </c>
      <c r="E61" s="12"/>
      <c r="G61" s="33">
        <v>-5134938</v>
      </c>
      <c r="I61" s="5">
        <v>-1868714</v>
      </c>
      <c r="K61" s="33">
        <v>-3747950</v>
      </c>
      <c r="M61" s="7">
        <v>-1089636</v>
      </c>
      <c r="N61" s="1" t="s">
        <v>182</v>
      </c>
      <c r="R61" s="12"/>
      <c r="T61" s="33">
        <v>-183892385</v>
      </c>
      <c r="V61" s="5">
        <v>-63689805</v>
      </c>
      <c r="X61" s="33">
        <v>-134221593</v>
      </c>
      <c r="Z61" s="7">
        <v>-37137144</v>
      </c>
    </row>
    <row r="62" spans="1:26" ht="20.149999999999999" customHeight="1">
      <c r="A62" s="1" t="s">
        <v>183</v>
      </c>
      <c r="B62" s="1"/>
      <c r="C62" s="1"/>
      <c r="E62" s="12"/>
      <c r="G62" s="34">
        <v>30157</v>
      </c>
      <c r="I62" s="75">
        <v>231563</v>
      </c>
      <c r="K62" s="34">
        <v>30157</v>
      </c>
      <c r="M62" s="115">
        <v>231563</v>
      </c>
      <c r="N62" s="1" t="s">
        <v>183</v>
      </c>
      <c r="O62" s="1"/>
      <c r="P62" s="1"/>
      <c r="R62" s="12"/>
      <c r="T62" s="34">
        <v>1080000</v>
      </c>
      <c r="V62" s="75">
        <v>7988867</v>
      </c>
      <c r="X62" s="34">
        <v>1080000</v>
      </c>
      <c r="Z62" s="115">
        <v>7988867</v>
      </c>
    </row>
    <row r="63" spans="1:26" ht="8.15" customHeight="1">
      <c r="A63" s="1"/>
      <c r="E63" s="12"/>
      <c r="F63" s="6"/>
      <c r="G63" s="33"/>
      <c r="H63" s="6"/>
      <c r="J63" s="6"/>
      <c r="K63" s="33"/>
      <c r="L63" s="6"/>
      <c r="N63" s="1"/>
      <c r="R63" s="12"/>
      <c r="S63" s="6"/>
      <c r="T63" s="33"/>
      <c r="U63" s="6"/>
      <c r="V63" s="5"/>
      <c r="W63" s="6"/>
      <c r="X63" s="33"/>
      <c r="Y63" s="6"/>
      <c r="Z63" s="5"/>
    </row>
    <row r="64" spans="1:26" ht="20.149999999999999" customHeight="1">
      <c r="A64" s="2" t="s">
        <v>184</v>
      </c>
      <c r="E64" s="12"/>
      <c r="G64" s="39">
        <f>SUM(G57:G62)</f>
        <v>-175511566</v>
      </c>
      <c r="H64" s="163"/>
      <c r="I64" s="115">
        <f>SUM(I57:I62)</f>
        <v>-1637151</v>
      </c>
      <c r="J64" s="163"/>
      <c r="K64" s="39">
        <f>SUM(K57:K62)</f>
        <v>-173427743</v>
      </c>
      <c r="L64" s="163"/>
      <c r="M64" s="115">
        <f>SUM(M57:M62)</f>
        <v>-858073</v>
      </c>
      <c r="N64" s="2" t="s">
        <v>184</v>
      </c>
      <c r="R64" s="12"/>
      <c r="T64" s="39">
        <f>SUM(T57:T62)</f>
        <v>-6206434703</v>
      </c>
      <c r="U64" s="163"/>
      <c r="V64" s="115">
        <f>SUM(V57:V62)</f>
        <v>-55700938</v>
      </c>
      <c r="W64" s="163"/>
      <c r="X64" s="39">
        <f>SUM(X57:X62)</f>
        <v>-6137208911</v>
      </c>
      <c r="Y64" s="7"/>
      <c r="Z64" s="115">
        <f>SUM(Z57:Z62)</f>
        <v>-29148277</v>
      </c>
    </row>
    <row r="65" spans="1:26" ht="20.149999999999999" customHeight="1">
      <c r="E65" s="12"/>
      <c r="G65" s="33"/>
      <c r="K65" s="33"/>
      <c r="R65" s="12"/>
      <c r="T65" s="33"/>
      <c r="V65" s="5"/>
      <c r="X65" s="33"/>
      <c r="Z65" s="5"/>
    </row>
    <row r="66" spans="1:26" ht="20.149999999999999" customHeight="1">
      <c r="A66" s="2" t="s">
        <v>185</v>
      </c>
      <c r="B66" s="1"/>
      <c r="C66" s="1"/>
      <c r="E66" s="12"/>
      <c r="G66" s="33"/>
      <c r="K66" s="33"/>
      <c r="N66" s="2" t="s">
        <v>185</v>
      </c>
      <c r="O66" s="1"/>
      <c r="P66" s="1"/>
      <c r="R66" s="12"/>
      <c r="T66" s="33"/>
      <c r="V66" s="5"/>
      <c r="X66" s="33"/>
      <c r="Z66" s="5"/>
    </row>
    <row r="67" spans="1:26" ht="20.149999999999999" customHeight="1">
      <c r="A67" s="1" t="s">
        <v>186</v>
      </c>
      <c r="B67" s="1"/>
      <c r="C67" s="1"/>
      <c r="E67" s="12"/>
      <c r="G67" s="33"/>
      <c r="K67" s="33"/>
      <c r="N67" s="1" t="s">
        <v>186</v>
      </c>
      <c r="O67" s="1"/>
      <c r="P67" s="1"/>
      <c r="R67" s="12"/>
      <c r="T67" s="33"/>
      <c r="V67" s="5"/>
      <c r="X67" s="33"/>
      <c r="Z67" s="5"/>
    </row>
    <row r="68" spans="1:26" ht="20.149999999999999" customHeight="1">
      <c r="A68" s="2"/>
      <c r="B68" s="1" t="s">
        <v>187</v>
      </c>
      <c r="C68" s="1"/>
      <c r="E68" s="12">
        <v>9.1</v>
      </c>
      <c r="G68" s="33">
        <v>-240345130</v>
      </c>
      <c r="I68" s="5">
        <v>-78002873</v>
      </c>
      <c r="K68" s="33">
        <v>-240345130</v>
      </c>
      <c r="M68" s="5">
        <v>-53440539</v>
      </c>
      <c r="N68" s="2"/>
      <c r="O68" s="1" t="s">
        <v>187</v>
      </c>
      <c r="P68" s="1"/>
      <c r="R68" s="12">
        <v>9.1</v>
      </c>
      <c r="T68" s="33">
        <v>-8400062294</v>
      </c>
      <c r="V68" s="5">
        <v>-2756774137</v>
      </c>
      <c r="X68" s="33">
        <v>-8400062294</v>
      </c>
      <c r="Z68" s="5">
        <v>-1798274137</v>
      </c>
    </row>
    <row r="69" spans="1:26" ht="20.149999999999999" customHeight="1">
      <c r="A69" s="161" t="s">
        <v>200</v>
      </c>
      <c r="B69" s="161"/>
      <c r="C69" s="161"/>
      <c r="D69" s="162"/>
      <c r="E69" s="12"/>
      <c r="G69" s="33">
        <v>0</v>
      </c>
      <c r="I69" s="5">
        <v>-12600000</v>
      </c>
      <c r="K69" s="33">
        <v>0</v>
      </c>
      <c r="M69" s="5">
        <v>0</v>
      </c>
      <c r="N69" s="161" t="s">
        <v>200</v>
      </c>
      <c r="O69" s="161"/>
      <c r="P69" s="161"/>
      <c r="Q69" s="162"/>
      <c r="R69" s="12"/>
      <c r="T69" s="33">
        <v>0</v>
      </c>
      <c r="V69" s="5">
        <v>-418743769</v>
      </c>
      <c r="X69" s="33">
        <v>0</v>
      </c>
      <c r="Y69" s="7"/>
      <c r="Z69" s="5">
        <v>0</v>
      </c>
    </row>
    <row r="70" spans="1:26" ht="20.149999999999999" customHeight="1">
      <c r="A70" s="1" t="s">
        <v>188</v>
      </c>
      <c r="B70" s="1"/>
      <c r="C70" s="1"/>
      <c r="E70" s="12"/>
      <c r="G70" s="33">
        <v>-2344678</v>
      </c>
      <c r="I70" s="5">
        <v>-2230762</v>
      </c>
      <c r="K70" s="33">
        <v>0</v>
      </c>
      <c r="M70" s="5">
        <v>0</v>
      </c>
      <c r="N70" s="1" t="s">
        <v>188</v>
      </c>
      <c r="O70" s="1"/>
      <c r="P70" s="1"/>
      <c r="R70" s="12"/>
      <c r="T70" s="33">
        <v>-83967554</v>
      </c>
      <c r="V70" s="5">
        <v>-76029189</v>
      </c>
      <c r="X70" s="33">
        <v>0</v>
      </c>
      <c r="Y70" s="7"/>
      <c r="Z70" s="5">
        <v>0</v>
      </c>
    </row>
    <row r="71" spans="1:26" ht="20.149999999999999" customHeight="1">
      <c r="A71" s="1" t="s">
        <v>189</v>
      </c>
      <c r="B71" s="1"/>
      <c r="C71" s="1"/>
      <c r="E71" s="12"/>
      <c r="G71" s="33"/>
      <c r="K71" s="33"/>
      <c r="N71" s="1" t="s">
        <v>189</v>
      </c>
      <c r="O71" s="1"/>
      <c r="P71" s="1"/>
      <c r="R71" s="12"/>
      <c r="T71" s="33"/>
      <c r="V71" s="5"/>
      <c r="X71" s="33"/>
      <c r="Y71" s="7"/>
      <c r="Z71" s="5"/>
    </row>
    <row r="72" spans="1:26" ht="20.149999999999999" customHeight="1">
      <c r="A72" s="1"/>
      <c r="B72" s="1" t="s">
        <v>187</v>
      </c>
      <c r="C72" s="1"/>
      <c r="E72" s="12">
        <v>9.1</v>
      </c>
      <c r="G72" s="101">
        <v>203296895</v>
      </c>
      <c r="I72" s="126">
        <v>-15000000</v>
      </c>
      <c r="K72" s="101">
        <v>203296895</v>
      </c>
      <c r="M72" s="126">
        <v>-15000000</v>
      </c>
      <c r="N72" s="1"/>
      <c r="O72" s="1" t="s">
        <v>187</v>
      </c>
      <c r="P72" s="1"/>
      <c r="R72" s="12">
        <v>9.1</v>
      </c>
      <c r="T72" s="101">
        <v>7000000000</v>
      </c>
      <c r="V72" s="126">
        <v>-516000000</v>
      </c>
      <c r="X72" s="101">
        <v>7000000000</v>
      </c>
      <c r="Y72" s="7"/>
      <c r="Z72" s="126">
        <v>-516000000</v>
      </c>
    </row>
    <row r="73" spans="1:26" ht="8.15" customHeight="1">
      <c r="A73" s="6" t="s">
        <v>190</v>
      </c>
      <c r="E73" s="12"/>
      <c r="G73" s="33"/>
      <c r="K73" s="33"/>
      <c r="N73" s="6" t="s">
        <v>190</v>
      </c>
      <c r="R73" s="12"/>
      <c r="T73" s="33"/>
      <c r="V73" s="5"/>
      <c r="X73" s="33"/>
      <c r="Z73" s="5"/>
    </row>
    <row r="74" spans="1:26" ht="20.149999999999999" customHeight="1">
      <c r="A74" s="2" t="s">
        <v>191</v>
      </c>
      <c r="B74" s="2"/>
      <c r="E74" s="12"/>
      <c r="G74" s="39">
        <f>SUM(G68:G72)</f>
        <v>-39392913</v>
      </c>
      <c r="H74" s="7"/>
      <c r="I74" s="115">
        <f>SUM(I68:I72)</f>
        <v>-107833635</v>
      </c>
      <c r="J74" s="7"/>
      <c r="K74" s="39">
        <f>SUM(K68:K72)</f>
        <v>-37048235</v>
      </c>
      <c r="L74" s="7"/>
      <c r="M74" s="115">
        <f>SUM(M68:M72)</f>
        <v>-68440539</v>
      </c>
      <c r="N74" s="2" t="s">
        <v>191</v>
      </c>
      <c r="O74" s="2"/>
      <c r="R74" s="12"/>
      <c r="T74" s="39">
        <f>SUM(T67:T72)</f>
        <v>-1484029848</v>
      </c>
      <c r="U74" s="7"/>
      <c r="V74" s="115">
        <f>SUM(V67:V72)</f>
        <v>-3767547095</v>
      </c>
      <c r="W74" s="7"/>
      <c r="X74" s="39">
        <f>SUM(X67:X72)</f>
        <v>-1400062294</v>
      </c>
      <c r="Z74" s="115">
        <f>SUM(Z67:Z72)</f>
        <v>-2314274137</v>
      </c>
    </row>
    <row r="75" spans="1:26" ht="20.149999999999999" customHeight="1">
      <c r="E75" s="12"/>
      <c r="G75" s="33"/>
      <c r="K75" s="33"/>
      <c r="R75" s="12"/>
      <c r="T75" s="33"/>
      <c r="V75" s="5"/>
      <c r="X75" s="33"/>
      <c r="Z75" s="5"/>
    </row>
    <row r="76" spans="1:26" ht="20.149999999999999" customHeight="1">
      <c r="A76" s="11" t="s">
        <v>192</v>
      </c>
      <c r="B76" s="11"/>
      <c r="E76" s="12"/>
      <c r="G76" s="33">
        <f>SUM(G74,G64,G43)</f>
        <v>-2658348</v>
      </c>
      <c r="I76" s="5">
        <f>SUM(I74,I64,I43)</f>
        <v>9856970</v>
      </c>
      <c r="K76" s="33">
        <f>SUM(K74,K64,K43)</f>
        <v>-9858822</v>
      </c>
      <c r="M76" s="5">
        <f>SUM(M74,M64,M43)</f>
        <v>-1300180</v>
      </c>
      <c r="N76" s="11" t="s">
        <v>192</v>
      </c>
      <c r="O76" s="11"/>
      <c r="R76" s="12"/>
      <c r="T76" s="33">
        <f>SUM(T74,T64,T43)</f>
        <v>-68348324</v>
      </c>
      <c r="V76" s="5">
        <f>SUM(V74,V64,V43)</f>
        <v>220109317</v>
      </c>
      <c r="X76" s="33">
        <f>SUM(X74,X64,X43)</f>
        <v>-332465935</v>
      </c>
      <c r="Z76" s="5">
        <f>SUM(Z74,Z64,Z43)</f>
        <v>-43026566</v>
      </c>
    </row>
    <row r="77" spans="1:26" ht="20.149999999999999" customHeight="1">
      <c r="A77" s="1" t="s">
        <v>202</v>
      </c>
      <c r="E77" s="12"/>
      <c r="G77" s="33">
        <v>39950084</v>
      </c>
      <c r="I77" s="5">
        <v>12115118</v>
      </c>
      <c r="K77" s="33">
        <v>13105994</v>
      </c>
      <c r="M77" s="5">
        <v>2174415</v>
      </c>
      <c r="N77" s="1" t="s">
        <v>202</v>
      </c>
      <c r="R77" s="12"/>
      <c r="T77" s="33">
        <v>1373787500</v>
      </c>
      <c r="V77" s="5">
        <v>420800424</v>
      </c>
      <c r="X77" s="33">
        <v>450683675</v>
      </c>
      <c r="Z77" s="5">
        <v>75525026</v>
      </c>
    </row>
    <row r="78" spans="1:26" ht="20.149999999999999" customHeight="1">
      <c r="A78" s="1" t="s">
        <v>193</v>
      </c>
      <c r="E78" s="12"/>
      <c r="G78" s="101">
        <v>-2856536</v>
      </c>
      <c r="I78" s="126">
        <v>228943</v>
      </c>
      <c r="K78" s="101">
        <v>-600200</v>
      </c>
      <c r="M78" s="115">
        <v>871209</v>
      </c>
      <c r="N78" s="1" t="s">
        <v>193</v>
      </c>
      <c r="R78" s="12"/>
      <c r="T78" s="101">
        <v>-44015808</v>
      </c>
      <c r="V78" s="126">
        <v>119766423</v>
      </c>
      <c r="X78" s="101">
        <v>-21254390</v>
      </c>
      <c r="Z78" s="115">
        <v>27305858.349999901</v>
      </c>
    </row>
    <row r="79" spans="1:26" ht="8.15" customHeight="1">
      <c r="G79" s="33"/>
      <c r="K79" s="33"/>
      <c r="T79" s="33"/>
      <c r="V79" s="5"/>
      <c r="X79" s="33"/>
      <c r="Z79" s="5"/>
    </row>
    <row r="80" spans="1:26" ht="20.149999999999999" customHeight="1" thickBot="1">
      <c r="A80" s="2" t="s">
        <v>203</v>
      </c>
      <c r="G80" s="40">
        <f>SUM(G76:G78)</f>
        <v>34435200</v>
      </c>
      <c r="H80" s="7"/>
      <c r="I80" s="120">
        <f>SUM(I76:I78)</f>
        <v>22201031</v>
      </c>
      <c r="J80" s="7"/>
      <c r="K80" s="40">
        <f>SUM(K76:K78)</f>
        <v>2646972</v>
      </c>
      <c r="L80" s="7"/>
      <c r="M80" s="120">
        <f>SUM(M76:M78)</f>
        <v>1745444</v>
      </c>
      <c r="N80" s="2" t="s">
        <v>203</v>
      </c>
      <c r="T80" s="40">
        <f>SUM(T76:T78)</f>
        <v>1261423368</v>
      </c>
      <c r="U80" s="7"/>
      <c r="V80" s="120">
        <f>SUM(V76:V78)</f>
        <v>760676164</v>
      </c>
      <c r="W80" s="7"/>
      <c r="X80" s="40">
        <f>SUM(X76:X78)</f>
        <v>96963350</v>
      </c>
      <c r="Z80" s="120">
        <f>SUM(Z76:Z79)</f>
        <v>59804318.349999905</v>
      </c>
    </row>
    <row r="81" spans="1:26" ht="20.149999999999999" customHeight="1" thickTop="1">
      <c r="B81" s="11"/>
      <c r="G81" s="33"/>
      <c r="K81" s="33"/>
      <c r="O81" s="11"/>
      <c r="T81" s="33"/>
      <c r="V81" s="5"/>
      <c r="X81" s="33"/>
      <c r="Z81" s="5"/>
    </row>
    <row r="82" spans="1:26" ht="20.149999999999999" customHeight="1">
      <c r="A82" s="2" t="s">
        <v>194</v>
      </c>
      <c r="B82" s="11"/>
      <c r="G82" s="33"/>
      <c r="K82" s="33"/>
      <c r="N82" s="2" t="s">
        <v>194</v>
      </c>
      <c r="O82" s="11"/>
      <c r="T82" s="33"/>
      <c r="V82" s="5"/>
      <c r="X82" s="33"/>
      <c r="Z82" s="5"/>
    </row>
    <row r="83" spans="1:26" ht="6" customHeight="1">
      <c r="B83" s="11"/>
      <c r="G83" s="33"/>
      <c r="K83" s="33"/>
      <c r="O83" s="11"/>
      <c r="T83" s="33"/>
      <c r="V83" s="5"/>
      <c r="X83" s="33"/>
      <c r="Z83" s="5"/>
    </row>
    <row r="84" spans="1:26" ht="20.149999999999999" customHeight="1">
      <c r="A84" s="6" t="s">
        <v>195</v>
      </c>
      <c r="B84" s="11"/>
      <c r="G84" s="33"/>
      <c r="K84" s="33"/>
      <c r="N84" s="6" t="s">
        <v>195</v>
      </c>
      <c r="O84" s="11"/>
      <c r="T84" s="33"/>
      <c r="V84" s="5"/>
      <c r="X84" s="33"/>
      <c r="Z84" s="5"/>
    </row>
    <row r="85" spans="1:26" ht="20.25" customHeight="1">
      <c r="B85" s="6" t="s">
        <v>196</v>
      </c>
      <c r="G85" s="154">
        <v>4914</v>
      </c>
      <c r="H85" s="155"/>
      <c r="I85" s="156">
        <v>54986</v>
      </c>
      <c r="J85" s="155"/>
      <c r="K85" s="154">
        <v>4914</v>
      </c>
      <c r="L85" s="155"/>
      <c r="M85" s="155">
        <v>54986</v>
      </c>
      <c r="O85" s="6" t="s">
        <v>196</v>
      </c>
      <c r="T85" s="154">
        <v>180000</v>
      </c>
      <c r="U85" s="157"/>
      <c r="V85" s="156">
        <v>1884000</v>
      </c>
      <c r="W85" s="157"/>
      <c r="X85" s="154">
        <v>180000</v>
      </c>
      <c r="Y85" s="157"/>
      <c r="Z85" s="156">
        <v>1884000</v>
      </c>
    </row>
    <row r="86" spans="1:26" ht="20.149999999999999" customHeight="1">
      <c r="A86" s="6" t="s">
        <v>197</v>
      </c>
      <c r="B86" s="11"/>
      <c r="G86" s="154"/>
      <c r="H86" s="155"/>
      <c r="I86" s="155"/>
      <c r="J86" s="155"/>
      <c r="K86" s="154"/>
      <c r="L86" s="155"/>
      <c r="M86" s="155"/>
      <c r="N86" s="6" t="s">
        <v>198</v>
      </c>
      <c r="O86" s="11"/>
      <c r="T86" s="154"/>
      <c r="U86" s="155"/>
      <c r="V86" s="155"/>
      <c r="W86" s="155"/>
      <c r="X86" s="154"/>
      <c r="Y86" s="157"/>
      <c r="Z86" s="156"/>
    </row>
    <row r="87" spans="1:26" ht="20.149999999999999" customHeight="1">
      <c r="B87" s="6" t="s">
        <v>199</v>
      </c>
      <c r="G87" s="154">
        <v>1627823</v>
      </c>
      <c r="H87" s="155"/>
      <c r="I87" s="155">
        <v>5930368</v>
      </c>
      <c r="J87" s="155"/>
      <c r="K87" s="154">
        <v>0</v>
      </c>
      <c r="L87" s="155"/>
      <c r="M87" s="155">
        <v>0</v>
      </c>
      <c r="O87" s="6" t="s">
        <v>199</v>
      </c>
      <c r="T87" s="154">
        <v>59630102</v>
      </c>
      <c r="U87" s="155"/>
      <c r="V87" s="155">
        <v>203192797</v>
      </c>
      <c r="W87" s="155"/>
      <c r="X87" s="154">
        <v>0</v>
      </c>
      <c r="Y87" s="158"/>
      <c r="Z87" s="159">
        <v>0</v>
      </c>
    </row>
    <row r="88" spans="1:26" ht="20.149999999999999" customHeight="1">
      <c r="B88" s="11"/>
      <c r="O88" s="11"/>
      <c r="T88" s="5"/>
      <c r="V88" s="5"/>
      <c r="X88" s="5"/>
      <c r="Z88" s="5"/>
    </row>
    <row r="89" spans="1:26" ht="20.149999999999999" customHeight="1">
      <c r="B89" s="11"/>
      <c r="O89" s="11"/>
      <c r="T89" s="5"/>
      <c r="V89" s="5"/>
      <c r="X89" s="5"/>
      <c r="Z89" s="5"/>
    </row>
    <row r="90" spans="1:26" ht="20.149999999999999" customHeight="1">
      <c r="B90" s="11"/>
      <c r="O90" s="11"/>
      <c r="T90" s="5"/>
      <c r="V90" s="5"/>
      <c r="X90" s="5"/>
      <c r="Z90" s="5"/>
    </row>
    <row r="91" spans="1:26" ht="20.149999999999999" customHeight="1">
      <c r="B91" s="11"/>
      <c r="O91" s="11"/>
      <c r="T91" s="5"/>
      <c r="V91" s="5"/>
      <c r="X91" s="5"/>
      <c r="Z91" s="5"/>
    </row>
    <row r="92" spans="1:26" ht="20.149999999999999" customHeight="1">
      <c r="B92" s="11"/>
      <c r="O92" s="11"/>
      <c r="T92" s="5"/>
      <c r="V92" s="5"/>
      <c r="X92" s="5"/>
    </row>
    <row r="93" spans="1:26" ht="16.5" customHeight="1">
      <c r="B93" s="11"/>
      <c r="O93" s="11"/>
      <c r="T93" s="5"/>
      <c r="V93" s="5"/>
      <c r="X93" s="5"/>
      <c r="Z93" s="5"/>
    </row>
    <row r="94" spans="1:26" ht="14.25" customHeight="1">
      <c r="B94" s="11"/>
      <c r="O94" s="11"/>
      <c r="T94" s="5"/>
      <c r="V94" s="5"/>
      <c r="X94" s="5"/>
      <c r="Z94" s="5"/>
    </row>
    <row r="95" spans="1:26" s="84" customFormat="1" ht="22" customHeight="1">
      <c r="A95" s="36" t="s">
        <v>35</v>
      </c>
      <c r="B95" s="136"/>
      <c r="F95" s="126"/>
      <c r="G95" s="126"/>
      <c r="H95" s="126"/>
      <c r="I95" s="126"/>
      <c r="J95" s="126"/>
      <c r="K95" s="126"/>
      <c r="L95" s="126"/>
      <c r="M95" s="126"/>
      <c r="N95" s="36" t="s">
        <v>35</v>
      </c>
      <c r="O95" s="136"/>
      <c r="S95" s="126"/>
      <c r="T95" s="126"/>
      <c r="U95" s="126"/>
      <c r="V95" s="126"/>
      <c r="W95" s="126"/>
      <c r="X95" s="126"/>
      <c r="Y95" s="126"/>
      <c r="Z95" s="126"/>
    </row>
  </sheetData>
  <mergeCells count="8">
    <mergeCell ref="K5:M5"/>
    <mergeCell ref="X5:Z5"/>
    <mergeCell ref="G5:I5"/>
    <mergeCell ref="T5:V5"/>
    <mergeCell ref="G52:I52"/>
    <mergeCell ref="K52:M52"/>
    <mergeCell ref="T52:V52"/>
    <mergeCell ref="X52:Z52"/>
  </mergeCells>
  <pageMargins left="0.8" right="0.5" top="0.5" bottom="0.6" header="0.49" footer="0.4"/>
  <pageSetup paperSize="9" scale="85" firstPageNumber="16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7" max="12" man="1"/>
  </rowBreaks>
  <colBreaks count="1" manualBreakCount="1">
    <brk id="13" max="1048575" man="1"/>
  </colBreaks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BS 2-7 (TH)</vt:lpstr>
      <vt:lpstr>PL 8-9 USD (TH)</vt:lpstr>
      <vt:lpstr>PL 10-11 THB (TH)</vt:lpstr>
      <vt:lpstr>Equity Conso 12 USD (TH)</vt:lpstr>
      <vt:lpstr>Equity Conso 13 THB (TH)</vt:lpstr>
      <vt:lpstr>Equity 14 USD (TH)</vt:lpstr>
      <vt:lpstr>Equity 15 THB (TH)</vt:lpstr>
      <vt:lpstr>CF 16-19 (TH)</vt:lpstr>
      <vt:lpstr>'BS 2-7 (TH)'!Print_Area</vt:lpstr>
      <vt:lpstr>'Equity 15 THB (TH)'!Print_Area</vt:lpstr>
      <vt:lpstr>'PL 10-11 THB (TH)'!Print_Area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User</dc:creator>
  <cp:keywords/>
  <dc:description/>
  <cp:lastModifiedBy>Wipawa Eiamvorasin (TH)</cp:lastModifiedBy>
  <cp:revision/>
  <cp:lastPrinted>2024-05-07T07:34:48Z</cp:lastPrinted>
  <dcterms:created xsi:type="dcterms:W3CDTF">2013-05-03T09:25:02Z</dcterms:created>
  <dcterms:modified xsi:type="dcterms:W3CDTF">2024-05-07T10:40:34Z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th_sprd" linkTarget="prop_eth_sprd">
    <vt:r8>0</vt:r8>
  </property>
  <property fmtid="{D5CDD505-2E9C-101B-9397-08002B2CF9AE}" pid="3" name="marg" linkTarget="prop_marg">
    <vt:r8>0</vt:r8>
  </property>
</Properties>
</file>