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Star Petroleum Refining Public Company Limited\Star Petroleum_Dec2022 (Suphamas-14)\"/>
    </mc:Choice>
  </mc:AlternateContent>
  <xr:revisionPtr revIDLastSave="0" documentId="13_ncr:1_{E236892C-C38C-4951-BC1E-2709234FFD71}" xr6:coauthVersionLast="47" xr6:coauthVersionMax="47" xr10:uidLastSave="{00000000-0000-0000-0000-000000000000}"/>
  <bookViews>
    <workbookView xWindow="-120" yWindow="-120" windowWidth="21840" windowHeight="13140" activeTab="4" xr2:uid="{00000000-000D-0000-FFFF-FFFF00000000}"/>
  </bookViews>
  <sheets>
    <sheet name="7-8 BS" sheetId="1" r:id="rId1"/>
    <sheet name="9 PL 12 month" sheetId="2" r:id="rId2"/>
    <sheet name="10 Equity" sheetId="3" r:id="rId3"/>
    <sheet name="11 Equity" sheetId="6" r:id="rId4"/>
    <sheet name="12-13 CF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7" i="1" l="1"/>
  <c r="K67" i="1"/>
  <c r="I67" i="1"/>
  <c r="I77" i="1" s="1"/>
  <c r="G67" i="1"/>
  <c r="N18" i="6"/>
  <c r="L16" i="3"/>
  <c r="N65" i="7"/>
  <c r="N56" i="7"/>
  <c r="J65" i="7"/>
  <c r="J56" i="7"/>
  <c r="N34" i="7"/>
  <c r="N40" i="7" s="1"/>
  <c r="J34" i="7"/>
  <c r="J40" i="7" s="1"/>
  <c r="M39" i="2"/>
  <c r="M13" i="2"/>
  <c r="M16" i="2" s="1"/>
  <c r="M22" i="2" s="1"/>
  <c r="M26" i="2" s="1"/>
  <c r="M29" i="2" s="1"/>
  <c r="I39" i="2"/>
  <c r="I13" i="2"/>
  <c r="I16" i="2" s="1"/>
  <c r="I22" i="2" s="1"/>
  <c r="I26" i="2" s="1"/>
  <c r="I29" i="2" s="1"/>
  <c r="M95" i="1"/>
  <c r="M75" i="1"/>
  <c r="I95" i="1"/>
  <c r="I75" i="1"/>
  <c r="M27" i="1"/>
  <c r="M17" i="1"/>
  <c r="I27" i="1"/>
  <c r="I17" i="1"/>
  <c r="L11" i="3"/>
  <c r="L10" i="3"/>
  <c r="J68" i="7" l="1"/>
  <c r="J73" i="7" s="1"/>
  <c r="N68" i="7"/>
  <c r="N73" i="7" s="1"/>
  <c r="M29" i="1"/>
  <c r="M77" i="1"/>
  <c r="M97" i="1" s="1"/>
  <c r="I29" i="1"/>
  <c r="I97" i="1"/>
  <c r="M45" i="2"/>
  <c r="M41" i="2"/>
  <c r="I41" i="2"/>
  <c r="I45" i="2"/>
  <c r="L13" i="3"/>
  <c r="H21" i="6" l="1"/>
  <c r="G13" i="2"/>
  <c r="G16" i="2" s="1"/>
  <c r="G22" i="2" s="1"/>
  <c r="G26" i="2" s="1"/>
  <c r="K13" i="2"/>
  <c r="K16" i="2" s="1"/>
  <c r="K22" i="2" s="1"/>
  <c r="K26" i="2" s="1"/>
  <c r="L10" i="7" s="1"/>
  <c r="K75" i="1"/>
  <c r="K77" i="1" s="1"/>
  <c r="G75" i="1"/>
  <c r="G77" i="1" s="1"/>
  <c r="K39" i="2"/>
  <c r="L15" i="6"/>
  <c r="J15" i="6"/>
  <c r="H15" i="6"/>
  <c r="K95" i="1"/>
  <c r="F15" i="6"/>
  <c r="F21" i="6" s="1"/>
  <c r="D15" i="6"/>
  <c r="N13" i="6"/>
  <c r="N12" i="6"/>
  <c r="J13" i="3"/>
  <c r="H13" i="3"/>
  <c r="H19" i="3"/>
  <c r="F13" i="3"/>
  <c r="F19" i="3" s="1"/>
  <c r="D13" i="3"/>
  <c r="G39" i="2"/>
  <c r="L65" i="7"/>
  <c r="H65" i="7"/>
  <c r="A10" i="7"/>
  <c r="L56" i="7"/>
  <c r="H56" i="7"/>
  <c r="K27" i="1"/>
  <c r="G27" i="1"/>
  <c r="K17" i="1"/>
  <c r="G17" i="1"/>
  <c r="A1" i="7"/>
  <c r="A44" i="7" s="1"/>
  <c r="A46" i="7"/>
  <c r="A43" i="7"/>
  <c r="A87" i="7" s="1"/>
  <c r="A99" i="1"/>
  <c r="A28" i="6"/>
  <c r="A3" i="3"/>
  <c r="A3" i="6" s="1"/>
  <c r="A48" i="1"/>
  <c r="A46" i="1"/>
  <c r="A1" i="2" s="1"/>
  <c r="A1" i="3" s="1"/>
  <c r="A29" i="3"/>
  <c r="A51" i="2"/>
  <c r="G95" i="1"/>
  <c r="G29" i="1" l="1"/>
  <c r="K29" i="1"/>
  <c r="N15" i="6"/>
  <c r="K97" i="1"/>
  <c r="G97" i="1"/>
  <c r="L21" i="6"/>
  <c r="D19" i="3"/>
  <c r="L15" i="3"/>
  <c r="A3" i="7"/>
  <c r="G29" i="2"/>
  <c r="J17" i="3" s="1"/>
  <c r="L17" i="3" s="1"/>
  <c r="H34" i="7"/>
  <c r="H40" i="7" s="1"/>
  <c r="H68" i="7" s="1"/>
  <c r="H73" i="7" s="1"/>
  <c r="K29" i="2"/>
  <c r="L34" i="7"/>
  <c r="L40" i="7" s="1"/>
  <c r="L68" i="7" s="1"/>
  <c r="N17" i="6"/>
  <c r="D21" i="6"/>
  <c r="L73" i="7" l="1"/>
  <c r="J19" i="6"/>
  <c r="K45" i="2"/>
  <c r="G41" i="2"/>
  <c r="G45" i="2"/>
  <c r="K41" i="2"/>
  <c r="L19" i="3" l="1"/>
  <c r="J19" i="3"/>
  <c r="J21" i="6"/>
  <c r="N19" i="6"/>
  <c r="N21" i="6" s="1"/>
</calcChain>
</file>

<file path=xl/sharedStrings.xml><?xml version="1.0" encoding="utf-8"?>
<sst xmlns="http://schemas.openxmlformats.org/spreadsheetml/2006/main" count="236" uniqueCount="149">
  <si>
    <t>บริษัท สตาร์ ปิโตรเลียม รีไฟน์นิ่ง จำกัด (มหาชน)</t>
  </si>
  <si>
    <t>งบแสดงฐานะการเงิน</t>
  </si>
  <si>
    <t>31 ธันวาคม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</si>
  <si>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</si>
  <si>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</si>
  <si>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</si>
  <si>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</si>
  <si>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 xml:space="preserve">ลูกหนี้การค้าและลูกหนี้อื่น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</si>
  <si>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</si>
  <si>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</si>
  <si>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</si>
  <si>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</si>
  <si>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</si>
  <si>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</si>
  <si>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</si>
  <si>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</si>
  <si>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</si>
  <si>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</si>
  <si>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</si>
  <si>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</si>
  <si>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</si>
  <si>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</si>
  <si>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</si>
  <si>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>ทุนที่ออกและชำระแล้ว</t>
  </si>
  <si>
    <t>ส่วนเกินมูลค่าหุ้น</t>
  </si>
  <si>
    <t>กำไรสะสม</t>
  </si>
  <si>
    <t>จัดสรรแล้ว</t>
  </si>
  <si>
    <t>ยังไม่ได้จัดสรร</t>
  </si>
  <si>
    <t>งบกำไรขาดทุนเบ็ดเสร็จ</t>
  </si>
  <si>
    <t>รายได้จากการขาย</t>
  </si>
  <si>
    <t>เงินชดเชยจากการจำหน่าย</t>
  </si>
  <si>
    <t>รายได้รวม</t>
  </si>
  <si>
    <t>ต้นทุนขาย</t>
  </si>
  <si>
    <t>รายได้อื่น</t>
  </si>
  <si>
    <t>กำไรจากอัตราแลกเปลี่ยน</t>
  </si>
  <si>
    <t>ค่าใช้จ่ายในการบริหาร</t>
  </si>
  <si>
    <t>ต้นทุนทางการเงิน</t>
  </si>
  <si>
    <t>ผลต่างของอัตราแลกเปลี่ยนจาก</t>
  </si>
  <si>
    <t>การแปลงค่างบการเงิน</t>
  </si>
  <si>
    <t>ทุนที่ออกและ</t>
  </si>
  <si>
    <t>ทุนสำรองตามกฎหมาย</t>
  </si>
  <si>
    <t>รวมส่วนของ</t>
  </si>
  <si>
    <t>ชำระแล้ว</t>
  </si>
  <si>
    <t>งบกระแสเงินสด</t>
  </si>
  <si>
    <t>กระแสเงินสดจากกิจกรรมดำเนินงาน</t>
  </si>
  <si>
    <t>รายการปรับปรุง</t>
  </si>
  <si>
    <t>รายได้ทางการเงิน</t>
  </si>
  <si>
    <t>ค่าเสื่อมราคา</t>
  </si>
  <si>
    <t>ค่าตัดจำหน่าย</t>
  </si>
  <si>
    <t>ลูกหนี้การค้าและลูกหนี้อื่น</t>
  </si>
  <si>
    <t xml:space="preserve">สินค้าคงเหลือ </t>
  </si>
  <si>
    <t>จ่ายภาษีเงินได้</t>
  </si>
  <si>
    <t>เงินปันผลจ่ายให้ผู้ถือหุ้น</t>
  </si>
  <si>
    <t>เงินสดและรายการเทียบเท่าเงินสดต้นปี</t>
  </si>
  <si>
    <t>รายการปรับปรุงจากการแปลงค่าเงินต่างประเทศ</t>
  </si>
  <si>
    <t>รายการที่ไม่กระทบเงินสด</t>
  </si>
  <si>
    <t>ดอกเบี้ยรับ</t>
  </si>
  <si>
    <t>ดอกเบี้ยจ่าย</t>
  </si>
  <si>
    <t>ก๊าซปิโตรเลียมเหลวและน้ำมัน</t>
  </si>
  <si>
    <t>ภาระผูกพันผลประโยชน์พนักงาน</t>
  </si>
  <si>
    <t>จัดสรรแล้ว - ทุนสำรองตามกฎหมาย</t>
  </si>
  <si>
    <t>องค์ประกอบอื่นของ</t>
  </si>
  <si>
    <t>หน่วย: ดอลลาร์สหรัฐอเมริกา</t>
  </si>
  <si>
    <t>หน่วย: บาท</t>
  </si>
  <si>
    <t>กระแสเงินสดจากกิจกรรมจัดหาเงิน</t>
  </si>
  <si>
    <t>กระแสเงินสดจากกิจกรรมลงทุน</t>
  </si>
  <si>
    <t>ค่าใช้จ่ายผลประโยชน์พนักงาน</t>
  </si>
  <si>
    <t>หลังการเลิกจ้างหรือเกษียณอายุ</t>
  </si>
  <si>
    <t>เงินสดสุทธิใช้ไปในกิจกรรมลงทุน</t>
  </si>
  <si>
    <t>กำไรหรือขาดทุนในภายหลัง</t>
  </si>
  <si>
    <t xml:space="preserve">  </t>
  </si>
  <si>
    <t>ภาษีมูลค่าเพิ่มค้างจ่าย</t>
  </si>
  <si>
    <t>ภาษีเงินได้นิติบุคคล</t>
  </si>
  <si>
    <t>มูลค่าตราไว้หุ้นละ 6.92 บาท</t>
  </si>
  <si>
    <t xml:space="preserve">หุ้นสามัญจำนวน 4,335,902,125 หุ้น </t>
  </si>
  <si>
    <t>มูลค่าที่ชำระแล้วหุ้นละ 6.92 บาท</t>
  </si>
  <si>
    <t xml:space="preserve">  รายการที่จะไม่จัดประเภทรายการใหม่ไปยัง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</si>
  <si>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</si>
  <si>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</si>
  <si>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</si>
  <si>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</si>
  <si>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เจ้าของ</t>
  </si>
  <si>
    <t>งบแสดงการเปลี่ยนแปลงส่วนของเจ้าของ</t>
  </si>
  <si>
    <t>กรรมการ   ________________________________________       กรรมการ  ________________________________________</t>
  </si>
  <si>
    <t>กำไรขาดทุนเบ็ดเสร็จอื่น:</t>
  </si>
  <si>
    <t>กำไรขาดทุนเบ็ดเสร็จรวมสำหรับปี</t>
  </si>
  <si>
    <t>หมายเหตุประกอบงบการเงินเป็นส่วนหนึ่งของงบการเงินนี้</t>
  </si>
  <si>
    <t>ที่ดิน อาคารและอุปกรณ์</t>
  </si>
  <si>
    <t>สินทรัพย์ไม่มีตัวตน</t>
  </si>
  <si>
    <t>สินค้าคงเหลือ</t>
  </si>
  <si>
    <t>ภาษีสรรพสามิตค้างจ่าย</t>
  </si>
  <si>
    <t>องค์ประกอบอื่นของส่วนของเจ้าของ</t>
  </si>
  <si>
    <t>ภาษีเงินได้จ่ายล่วงหน้า</t>
  </si>
  <si>
    <t>หนี้สินหมุนเวียนและไม่หมุนเวียนอื่น</t>
  </si>
  <si>
    <t>สินทรัพย์หมุนเวียนและไม่หมุนเวียนอื่น</t>
  </si>
  <si>
    <t>สินทรัพย์ภาษีเงินได้รอการตัดบัญชี</t>
  </si>
  <si>
    <t>ส่วนของเงินกู้ยืมระยะยาวจากสถาบันการเงิน</t>
  </si>
  <si>
    <t>ที่มีกำหนดชำระภายในหนึ่งปี</t>
  </si>
  <si>
    <t>เงินกู้ยืมระยะยาวจากสถาบันการเงิน</t>
  </si>
  <si>
    <t>ผลต่างของ</t>
  </si>
  <si>
    <t>อัตราแลกเปลี่ยนจาก</t>
  </si>
  <si>
    <t>ของอนุพันธ์ทางการเงิน</t>
  </si>
  <si>
    <t>จากสถาบันการเงิน</t>
  </si>
  <si>
    <t>ภาษีเงินได้รับคืน</t>
  </si>
  <si>
    <t>โดยยังไม่ได้ชำระเงิน</t>
  </si>
  <si>
    <t>การซื้อสินทรัพย์ถาวรและสินทรัพย์ไม่มีตัวตน</t>
  </si>
  <si>
    <t>พ.ศ. 2564</t>
  </si>
  <si>
    <t>ยอดคงเหลือต้นปี วันที่ 1 มกราคม พ.ศ. 2564</t>
  </si>
  <si>
    <t>ยอดคงเหลือสิ้นปี วันที่ 31 ธันวาคม พ.ศ. 2564</t>
  </si>
  <si>
    <t>(นายโรเบิร์ต โจเซฟ โดบริค)</t>
  </si>
  <si>
    <t>หนี้สินอนุพันธ์ทางการเงิน</t>
  </si>
  <si>
    <t>ประโยชน์พนักงาน สุทธิจากภาษี</t>
  </si>
  <si>
    <t>กำไรขาดทุนเบ็ดเสร็จอื่นสำหรับปี สุทธิจากภาษี</t>
  </si>
  <si>
    <t>ขาดทุนจากสินค้าและวัสดุอื่นล้าสมัย</t>
  </si>
  <si>
    <t>อนุพันธ์ทางการเงิน</t>
  </si>
  <si>
    <t>การวัดมูลค่าใหม่ของภาระผูกพันผล</t>
  </si>
  <si>
    <t xml:space="preserve">                         (นายไบรอัน โมนาโค ซัททัน)</t>
  </si>
  <si>
    <t>ณ วันที่ 31 ธันวาคม พ.ศ. 2565</t>
  </si>
  <si>
    <t>พ.ศ. 2565</t>
  </si>
  <si>
    <t>ยอดคงเหลือต้นปี วันที่ 1 มกราคม พ.ศ. 2565</t>
  </si>
  <si>
    <t>ยอดคงเหลือสิ้นปี วันที่ 31 ธันวาคม พ.ศ. 2565</t>
  </si>
  <si>
    <t>สำหรับปีสิ้นสุดวันที่ 31 ธันวาคม พ.ศ. 2565</t>
  </si>
  <si>
    <t>เงินปันผล</t>
  </si>
  <si>
    <t>กำไรต่อหุ้น</t>
  </si>
  <si>
    <t>กำไรต่อหุ้นขั้นพื้นฐาน</t>
  </si>
  <si>
    <t>กำไรสำหรับปี</t>
  </si>
  <si>
    <t>กำไรก่อนภาษีเงินได้</t>
  </si>
  <si>
    <t>กำไรก่อนค่าใช้จ่าย</t>
  </si>
  <si>
    <t>กำไรขั้นต้น</t>
  </si>
  <si>
    <t>ขาดทุนจากการลดมูลค่าสินค้าคงเหลือ</t>
  </si>
  <si>
    <t>ขาดทุนจากมูลค่ายุติธรรมของ</t>
  </si>
  <si>
    <t>ขาดทุนจากมูลค่ายุติธรรม</t>
  </si>
  <si>
    <t>เงินกู้ยืมระยะสั้นจากสถาบันการเงิน</t>
  </si>
  <si>
    <t>ประมาณการหนี้สินระยะสั้น</t>
  </si>
  <si>
    <t>เงินสดได้มาจากการดำเนินงาน</t>
  </si>
  <si>
    <t>เงินสดสุทธิใช้ไปในกิจกรรมจัดหาเงิน</t>
  </si>
  <si>
    <t>เงินสดรับสุทธิจากเงินกู้ยืมระยะสั้น</t>
  </si>
  <si>
    <t>เงินสดจ่ายเพื่อซื้อสินทรัพย์ถาวร</t>
  </si>
  <si>
    <t>และสินทรัพย์ไม่มีตัวตน</t>
  </si>
  <si>
    <t>เงินสดจ่ายคืนเงินกู้ยืมระยะยาว</t>
  </si>
  <si>
    <t xml:space="preserve">เงินสดและรายการเทียบเท่าเงินสด </t>
  </si>
  <si>
    <t>(ลดลง) เพิ่มขึ้นสุทธิ</t>
  </si>
  <si>
    <t>การเปลี่ยนแปลงของสินทรัพย์</t>
  </si>
  <si>
    <t>และหนี้สินดำเนินงาน</t>
  </si>
  <si>
    <t>เงินสดและรายการเทียบเท่า</t>
  </si>
  <si>
    <t>เงินสดปลายปี</t>
  </si>
  <si>
    <t>เงินสดจ่ายเพื่อชำระภาระผูกพัน</t>
  </si>
  <si>
    <t>ผลประโยชน์พนักงาน</t>
  </si>
  <si>
    <t>เงินสดสุทธิได้มาจากกิจกรรมดำเนินงาน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</si>
</sst>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;\(#,##0\);\-"/>
    <numFmt numFmtId="165" formatCode="_(* #,##0_);_(* \(#,##0\);_(* &quot;-&quot;??_);_(@_)"/>
    <numFmt numFmtId="166" formatCode="_(#,##0_);\(#,##0\);_(&quot;-&quot;??_)"/>
    <numFmt numFmtId="167" formatCode="#,##0;\(#,##0\)"/>
    <numFmt numFmtId="168" formatCode="#,##0;\ \(#,##0\);\-"/>
    <numFmt numFmtId="169" formatCode="#,##0.00;\ \(#,##0.00\);\-"/>
    <numFmt numFmtId="170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sz val="14"/>
      <name val="Cordia New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10"/>
      <name val="Times New Roman"/>
      <family val="1"/>
      <charset val="222"/>
    </font>
    <font>
      <b/>
      <sz val="13"/>
      <name val="Browallia New"/>
      <family val="2"/>
    </font>
    <font>
      <sz val="13"/>
      <name val="Browallia New"/>
      <family val="2"/>
    </font>
    <font>
      <b/>
      <sz val="13"/>
      <color indexed="8"/>
      <name val="Browallia New"/>
      <family val="2"/>
    </font>
    <font>
      <sz val="13"/>
      <color indexed="8"/>
      <name val="Browallia New"/>
      <family val="2"/>
    </font>
    <font>
      <sz val="13"/>
      <color indexed="12"/>
      <name val="Browallia New"/>
      <family val="2"/>
    </font>
    <font>
      <i/>
      <sz val="13"/>
      <name val="Browallia New"/>
      <family val="2"/>
    </font>
    <font>
      <b/>
      <i/>
      <sz val="13"/>
      <name val="Browallia New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3"/>
      <color theme="1"/>
      <name val="Browallia New"/>
      <family val="2"/>
    </font>
    <font>
      <b/>
      <sz val="13"/>
      <color theme="1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43" fontId="1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3" fillId="0" borderId="0"/>
    <xf numFmtId="0" fontId="4" fillId="0" borderId="0"/>
    <xf numFmtId="0" fontId="13" fillId="0" borderId="0"/>
    <xf numFmtId="0" fontId="1" fillId="0" borderId="0"/>
    <xf numFmtId="0" fontId="3" fillId="0" borderId="0"/>
  </cellStyleXfs>
  <cellXfs count="215">
    <xf numFmtId="0" fontId="0" fillId="0" borderId="0" xfId="0"/>
    <xf numFmtId="0" fontId="5" fillId="0" borderId="0" xfId="7" applyFont="1" applyFill="1" applyAlignment="1">
      <alignment vertical="center"/>
    </xf>
    <xf numFmtId="0" fontId="6" fillId="0" borderId="0" xfId="7" applyFont="1" applyFill="1" applyAlignment="1">
      <alignment vertical="center"/>
    </xf>
    <xf numFmtId="164" fontId="6" fillId="0" borderId="0" xfId="7" applyNumberFormat="1" applyFont="1" applyFill="1" applyAlignment="1">
      <alignment horizontal="right" vertical="center"/>
    </xf>
    <xf numFmtId="0" fontId="5" fillId="0" borderId="1" xfId="7" applyFont="1" applyFill="1" applyBorder="1" applyAlignment="1">
      <alignment horizontal="left" vertical="center"/>
    </xf>
    <xf numFmtId="0" fontId="6" fillId="0" borderId="1" xfId="7" applyFont="1" applyFill="1" applyBorder="1" applyAlignment="1">
      <alignment vertical="center"/>
    </xf>
    <xf numFmtId="0" fontId="6" fillId="0" borderId="1" xfId="7" applyFont="1" applyFill="1" applyBorder="1" applyAlignment="1">
      <alignment horizontal="center" vertical="center"/>
    </xf>
    <xf numFmtId="164" fontId="6" fillId="0" borderId="1" xfId="7" applyNumberFormat="1" applyFont="1" applyFill="1" applyBorder="1" applyAlignment="1">
      <alignment horizontal="right" vertical="center"/>
    </xf>
    <xf numFmtId="0" fontId="5" fillId="0" borderId="0" xfId="7" applyFont="1" applyFill="1" applyBorder="1" applyAlignment="1">
      <alignment horizontal="left" vertical="center"/>
    </xf>
    <xf numFmtId="0" fontId="6" fillId="0" borderId="0" xfId="7" applyFont="1" applyFill="1" applyBorder="1" applyAlignment="1">
      <alignment vertical="center"/>
    </xf>
    <xf numFmtId="164" fontId="5" fillId="0" borderId="0" xfId="7" applyNumberFormat="1" applyFont="1" applyFill="1" applyAlignment="1">
      <alignment horizontal="right" vertical="center"/>
    </xf>
    <xf numFmtId="0" fontId="5" fillId="0" borderId="0" xfId="7" applyFont="1" applyFill="1" applyAlignment="1">
      <alignment horizontal="left" vertical="center"/>
    </xf>
    <xf numFmtId="0" fontId="5" fillId="0" borderId="0" xfId="7" applyFont="1" applyFill="1" applyBorder="1" applyAlignment="1">
      <alignment vertical="center"/>
    </xf>
    <xf numFmtId="164" fontId="7" fillId="0" borderId="1" xfId="7" applyNumberFormat="1" applyFont="1" applyFill="1" applyBorder="1" applyAlignment="1">
      <alignment horizontal="right" vertical="center"/>
    </xf>
    <xf numFmtId="0" fontId="5" fillId="0" borderId="0" xfId="7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3" fontId="6" fillId="0" borderId="0" xfId="1" applyNumberFormat="1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7" applyFont="1" applyFill="1" applyAlignment="1">
      <alignment vertical="center"/>
    </xf>
    <xf numFmtId="164" fontId="14" fillId="0" borderId="0" xfId="7" applyNumberFormat="1" applyFont="1" applyFill="1" applyAlignment="1">
      <alignment horizontal="right" vertical="center"/>
    </xf>
    <xf numFmtId="0" fontId="14" fillId="0" borderId="0" xfId="7" applyFont="1" applyFill="1" applyAlignment="1">
      <alignment horizontal="center" vertical="center"/>
    </xf>
    <xf numFmtId="164" fontId="14" fillId="0" borderId="1" xfId="0" applyNumberFormat="1" applyFont="1" applyFill="1" applyBorder="1" applyAlignment="1">
      <alignment horizontal="right" vertical="center"/>
    </xf>
    <xf numFmtId="0" fontId="14" fillId="0" borderId="0" xfId="0" applyFont="1" applyFill="1" applyAlignment="1">
      <alignment vertical="center"/>
    </xf>
    <xf numFmtId="3" fontId="14" fillId="0" borderId="0" xfId="1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7" applyFont="1" applyFill="1" applyBorder="1" applyAlignment="1">
      <alignment horizontal="left" vertical="center"/>
    </xf>
    <xf numFmtId="164" fontId="5" fillId="0" borderId="0" xfId="7" applyNumberFormat="1" applyFont="1" applyFill="1" applyBorder="1" applyAlignment="1">
      <alignment horizontal="right" vertical="center"/>
    </xf>
    <xf numFmtId="0" fontId="15" fillId="0" borderId="0" xfId="7" applyFont="1" applyFill="1" applyAlignment="1">
      <alignment horizontal="left" vertical="center"/>
    </xf>
    <xf numFmtId="0" fontId="15" fillId="0" borderId="1" xfId="7" applyFont="1" applyFill="1" applyBorder="1" applyAlignment="1">
      <alignment horizontal="left" vertical="center"/>
    </xf>
    <xf numFmtId="0" fontId="14" fillId="0" borderId="1" xfId="7" applyFont="1" applyFill="1" applyBorder="1" applyAlignment="1">
      <alignment vertical="center"/>
    </xf>
    <xf numFmtId="0" fontId="14" fillId="0" borderId="1" xfId="7" applyFont="1" applyFill="1" applyBorder="1" applyAlignment="1">
      <alignment horizontal="center" vertical="center"/>
    </xf>
    <xf numFmtId="164" fontId="14" fillId="0" borderId="1" xfId="7" applyNumberFormat="1" applyFont="1" applyFill="1" applyBorder="1" applyAlignment="1">
      <alignment horizontal="right" vertical="center"/>
    </xf>
    <xf numFmtId="0" fontId="5" fillId="0" borderId="0" xfId="7" applyFont="1" applyFill="1" applyBorder="1" applyAlignment="1">
      <alignment horizontal="center" vertical="center"/>
    </xf>
    <xf numFmtId="166" fontId="5" fillId="0" borderId="0" xfId="7" applyNumberFormat="1" applyFont="1" applyFill="1" applyBorder="1" applyAlignment="1">
      <alignment horizontal="left" vertical="center"/>
    </xf>
    <xf numFmtId="164" fontId="5" fillId="0" borderId="1" xfId="7" applyNumberFormat="1" applyFont="1" applyFill="1" applyBorder="1" applyAlignment="1">
      <alignment horizontal="right" vertical="center"/>
    </xf>
    <xf numFmtId="164" fontId="6" fillId="0" borderId="0" xfId="8" applyNumberFormat="1" applyFont="1" applyFill="1" applyBorder="1" applyAlignment="1">
      <alignment horizontal="right" vertical="center"/>
    </xf>
    <xf numFmtId="37" fontId="6" fillId="0" borderId="0" xfId="1" applyNumberFormat="1" applyFont="1" applyFill="1" applyAlignment="1">
      <alignment vertical="center"/>
    </xf>
    <xf numFmtId="164" fontId="6" fillId="0" borderId="0" xfId="7" applyNumberFormat="1" applyFont="1" applyFill="1" applyAlignment="1">
      <alignment vertical="center"/>
    </xf>
    <xf numFmtId="164" fontId="6" fillId="0" borderId="1" xfId="8" applyNumberFormat="1" applyFont="1" applyFill="1" applyBorder="1" applyAlignment="1">
      <alignment horizontal="right" vertical="center"/>
    </xf>
    <xf numFmtId="37" fontId="6" fillId="0" borderId="0" xfId="1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8" applyNumberFormat="1" applyFont="1" applyFill="1" applyBorder="1" applyAlignment="1">
      <alignment vertical="center"/>
    </xf>
    <xf numFmtId="164" fontId="6" fillId="0" borderId="0" xfId="8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5" fillId="0" borderId="0" xfId="7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right" vertical="center"/>
    </xf>
    <xf numFmtId="37" fontId="6" fillId="0" borderId="0" xfId="7" applyNumberFormat="1" applyFont="1" applyFill="1" applyAlignment="1">
      <alignment vertical="center"/>
    </xf>
    <xf numFmtId="37" fontId="6" fillId="0" borderId="0" xfId="7" applyNumberFormat="1" applyFont="1" applyFill="1" applyBorder="1" applyAlignment="1">
      <alignment vertical="center"/>
    </xf>
    <xf numFmtId="164" fontId="6" fillId="0" borderId="2" xfId="8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vertical="center"/>
    </xf>
    <xf numFmtId="0" fontId="6" fillId="0" borderId="0" xfId="8" applyFont="1" applyFill="1" applyAlignment="1">
      <alignment vertical="center"/>
    </xf>
    <xf numFmtId="0" fontId="6" fillId="0" borderId="0" xfId="8" applyFont="1" applyFill="1" applyAlignment="1">
      <alignment horizontal="center" vertical="center"/>
    </xf>
    <xf numFmtId="167" fontId="6" fillId="0" borderId="0" xfId="8" applyNumberFormat="1" applyFont="1" applyFill="1" applyAlignment="1">
      <alignment vertical="center"/>
    </xf>
    <xf numFmtId="0" fontId="6" fillId="0" borderId="0" xfId="6" applyFont="1" applyFill="1" applyAlignment="1">
      <alignment vertical="center"/>
    </xf>
    <xf numFmtId="167" fontId="6" fillId="0" borderId="1" xfId="8" applyNumberFormat="1" applyFont="1" applyFill="1" applyBorder="1" applyAlignment="1">
      <alignment vertical="center"/>
    </xf>
    <xf numFmtId="0" fontId="5" fillId="0" borderId="0" xfId="8" applyFont="1" applyFill="1" applyBorder="1" applyAlignment="1">
      <alignment vertical="center"/>
    </xf>
    <xf numFmtId="0" fontId="6" fillId="0" borderId="0" xfId="8" applyFont="1" applyFill="1" applyBorder="1" applyAlignment="1">
      <alignment vertical="center"/>
    </xf>
    <xf numFmtId="0" fontId="6" fillId="0" borderId="0" xfId="8" applyFont="1" applyFill="1" applyBorder="1" applyAlignment="1">
      <alignment horizontal="center" vertical="center"/>
    </xf>
    <xf numFmtId="167" fontId="6" fillId="0" borderId="0" xfId="8" applyNumberFormat="1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6" fillId="0" borderId="1" xfId="8" applyFont="1" applyFill="1" applyBorder="1" applyAlignment="1">
      <alignment vertical="center"/>
    </xf>
    <xf numFmtId="0" fontId="6" fillId="0" borderId="1" xfId="8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vertical="center"/>
    </xf>
    <xf numFmtId="164" fontId="5" fillId="0" borderId="0" xfId="7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164" fontId="6" fillId="0" borderId="1" xfId="8" applyNumberFormat="1" applyFont="1" applyFill="1" applyBorder="1" applyAlignment="1">
      <alignment vertical="center"/>
    </xf>
    <xf numFmtId="164" fontId="6" fillId="0" borderId="2" xfId="8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65" fontId="6" fillId="0" borderId="0" xfId="7" applyNumberFormat="1" applyFont="1" applyFill="1" applyAlignment="1">
      <alignment vertical="center"/>
    </xf>
    <xf numFmtId="165" fontId="6" fillId="0" borderId="1" xfId="7" applyNumberFormat="1" applyFont="1" applyFill="1" applyBorder="1" applyAlignment="1">
      <alignment vertical="center"/>
    </xf>
    <xf numFmtId="165" fontId="5" fillId="0" borderId="0" xfId="7" applyNumberFormat="1" applyFont="1" applyFill="1" applyBorder="1" applyAlignment="1">
      <alignment horizontal="left" vertical="center"/>
    </xf>
    <xf numFmtId="166" fontId="5" fillId="0" borderId="0" xfId="7" applyNumberFormat="1" applyFont="1" applyFill="1" applyAlignment="1">
      <alignment horizontal="center" vertical="center"/>
    </xf>
    <xf numFmtId="168" fontId="6" fillId="0" borderId="0" xfId="0" applyNumberFormat="1" applyFont="1" applyFill="1" applyBorder="1" applyAlignment="1">
      <alignment vertical="center"/>
    </xf>
    <xf numFmtId="168" fontId="6" fillId="0" borderId="0" xfId="1" applyNumberFormat="1" applyFont="1" applyFill="1" applyAlignment="1">
      <alignment vertical="center"/>
    </xf>
    <xf numFmtId="168" fontId="6" fillId="0" borderId="0" xfId="7" applyNumberFormat="1" applyFont="1" applyFill="1" applyAlignment="1">
      <alignment vertical="center"/>
    </xf>
    <xf numFmtId="168" fontId="6" fillId="0" borderId="1" xfId="0" applyNumberFormat="1" applyFont="1" applyFill="1" applyBorder="1" applyAlignment="1">
      <alignment vertical="center"/>
    </xf>
    <xf numFmtId="168" fontId="6" fillId="0" borderId="0" xfId="7" applyNumberFormat="1" applyFont="1" applyFill="1" applyBorder="1" applyAlignment="1">
      <alignment vertical="center"/>
    </xf>
    <xf numFmtId="168" fontId="6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vertical="center"/>
    </xf>
    <xf numFmtId="168" fontId="6" fillId="0" borderId="0" xfId="1" applyNumberFormat="1" applyFont="1" applyFill="1" applyAlignment="1">
      <alignment horizontal="right" vertical="center"/>
    </xf>
    <xf numFmtId="168" fontId="6" fillId="0" borderId="2" xfId="0" applyNumberFormat="1" applyFont="1" applyFill="1" applyBorder="1" applyAlignment="1">
      <alignment vertical="center"/>
    </xf>
    <xf numFmtId="0" fontId="11" fillId="0" borderId="0" xfId="7" applyFont="1" applyFill="1" applyAlignment="1">
      <alignment horizontal="center" vertical="center"/>
    </xf>
    <xf numFmtId="169" fontId="6" fillId="0" borderId="0" xfId="0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0" fontId="6" fillId="2" borderId="0" xfId="7" applyFont="1" applyFill="1" applyAlignment="1">
      <alignment vertical="center"/>
    </xf>
    <xf numFmtId="0" fontId="14" fillId="2" borderId="0" xfId="7" applyFont="1" applyFill="1" applyAlignment="1">
      <alignment vertical="center"/>
    </xf>
    <xf numFmtId="164" fontId="14" fillId="2" borderId="1" xfId="0" applyNumberFormat="1" applyFont="1" applyFill="1" applyBorder="1" applyAlignment="1">
      <alignment horizontal="right" vertical="center"/>
    </xf>
    <xf numFmtId="3" fontId="14" fillId="2" borderId="0" xfId="1" applyNumberFormat="1" applyFont="1" applyFill="1" applyAlignment="1">
      <alignment vertical="center"/>
    </xf>
    <xf numFmtId="165" fontId="6" fillId="2" borderId="0" xfId="7" applyNumberFormat="1" applyFont="1" applyFill="1" applyAlignment="1">
      <alignment vertical="center"/>
    </xf>
    <xf numFmtId="168" fontId="6" fillId="2" borderId="0" xfId="0" applyNumberFormat="1" applyFont="1" applyFill="1" applyBorder="1" applyAlignment="1">
      <alignment vertical="center"/>
    </xf>
    <xf numFmtId="168" fontId="6" fillId="2" borderId="1" xfId="0" applyNumberFormat="1" applyFont="1" applyFill="1" applyBorder="1" applyAlignment="1">
      <alignment vertical="center"/>
    </xf>
    <xf numFmtId="168" fontId="6" fillId="2" borderId="2" xfId="0" applyNumberFormat="1" applyFont="1" applyFill="1" applyBorder="1" applyAlignment="1">
      <alignment vertical="center"/>
    </xf>
    <xf numFmtId="0" fontId="11" fillId="2" borderId="0" xfId="7" applyFont="1" applyFill="1" applyAlignment="1">
      <alignment horizontal="center" vertical="center"/>
    </xf>
    <xf numFmtId="169" fontId="6" fillId="2" borderId="0" xfId="0" applyNumberFormat="1" applyFont="1" applyFill="1" applyBorder="1" applyAlignment="1">
      <alignment vertical="center"/>
    </xf>
    <xf numFmtId="164" fontId="6" fillId="2" borderId="0" xfId="8" applyNumberFormat="1" applyFont="1" applyFill="1" applyBorder="1" applyAlignment="1">
      <alignment vertical="center"/>
    </xf>
    <xf numFmtId="164" fontId="6" fillId="2" borderId="0" xfId="8" applyNumberFormat="1" applyFont="1" applyFill="1" applyBorder="1" applyAlignment="1">
      <alignment horizontal="right" vertical="center"/>
    </xf>
    <xf numFmtId="164" fontId="6" fillId="2" borderId="1" xfId="8" applyNumberFormat="1" applyFont="1" applyFill="1" applyBorder="1" applyAlignment="1">
      <alignment horizontal="right" vertical="center"/>
    </xf>
    <xf numFmtId="164" fontId="6" fillId="2" borderId="2" xfId="8" applyNumberFormat="1" applyFont="1" applyFill="1" applyBorder="1" applyAlignment="1">
      <alignment vertical="center"/>
    </xf>
    <xf numFmtId="164" fontId="6" fillId="2" borderId="1" xfId="8" applyNumberFormat="1" applyFont="1" applyFill="1" applyBorder="1" applyAlignment="1">
      <alignment vertical="center"/>
    </xf>
    <xf numFmtId="0" fontId="6" fillId="2" borderId="0" xfId="7" applyFont="1" applyFill="1" applyBorder="1" applyAlignment="1">
      <alignment vertical="center"/>
    </xf>
    <xf numFmtId="37" fontId="6" fillId="2" borderId="0" xfId="1" applyNumberFormat="1" applyFont="1" applyFill="1" applyAlignment="1">
      <alignment vertical="center"/>
    </xf>
    <xf numFmtId="0" fontId="5" fillId="2" borderId="0" xfId="7" applyFont="1" applyFill="1" applyAlignment="1">
      <alignment vertical="center"/>
    </xf>
    <xf numFmtId="164" fontId="6" fillId="2" borderId="0" xfId="0" applyNumberFormat="1" applyFont="1" applyFill="1" applyAlignment="1">
      <alignment horizontal="right" vertical="center"/>
    </xf>
    <xf numFmtId="37" fontId="6" fillId="2" borderId="0" xfId="7" applyNumberFormat="1" applyFont="1" applyFill="1" applyAlignment="1">
      <alignment vertical="center"/>
    </xf>
    <xf numFmtId="37" fontId="6" fillId="2" borderId="0" xfId="7" applyNumberFormat="1" applyFont="1" applyFill="1" applyBorder="1" applyAlignment="1">
      <alignment vertical="center"/>
    </xf>
    <xf numFmtId="164" fontId="6" fillId="2" borderId="2" xfId="8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14" fillId="2" borderId="0" xfId="0" applyNumberFormat="1" applyFont="1" applyFill="1" applyBorder="1" applyAlignment="1">
      <alignment horizontal="right" vertical="center"/>
    </xf>
    <xf numFmtId="164" fontId="14" fillId="2" borderId="2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/>
    </xf>
    <xf numFmtId="164" fontId="14" fillId="0" borderId="2" xfId="0" applyNumberFormat="1" applyFont="1" applyFill="1" applyBorder="1" applyAlignment="1">
      <alignment horizontal="right" vertical="center"/>
    </xf>
    <xf numFmtId="0" fontId="5" fillId="0" borderId="0" xfId="7" applyFont="1" applyFill="1" applyBorder="1" applyAlignment="1">
      <alignment horizontal="left" vertical="top"/>
    </xf>
    <xf numFmtId="0" fontId="5" fillId="0" borderId="0" xfId="7" applyFont="1" applyFill="1" applyBorder="1" applyAlignment="1">
      <alignment vertical="top"/>
    </xf>
    <xf numFmtId="0" fontId="6" fillId="0" borderId="0" xfId="7" applyFont="1" applyFill="1" applyAlignment="1">
      <alignment horizontal="center" vertical="top"/>
    </xf>
    <xf numFmtId="0" fontId="6" fillId="0" borderId="0" xfId="7" applyFont="1" applyFill="1" applyAlignment="1">
      <alignment vertical="top"/>
    </xf>
    <xf numFmtId="0" fontId="5" fillId="0" borderId="0" xfId="7" applyFont="1" applyFill="1" applyBorder="1" applyAlignment="1">
      <alignment horizontal="center" vertical="top"/>
    </xf>
    <xf numFmtId="0" fontId="5" fillId="0" borderId="0" xfId="7" applyFont="1" applyFill="1" applyAlignment="1">
      <alignment vertical="top"/>
    </xf>
    <xf numFmtId="164" fontId="5" fillId="0" borderId="0" xfId="7" applyNumberFormat="1" applyFont="1" applyFill="1" applyAlignment="1">
      <alignment horizontal="right" vertical="top"/>
    </xf>
    <xf numFmtId="164" fontId="7" fillId="0" borderId="1" xfId="7" applyNumberFormat="1" applyFont="1" applyFill="1" applyBorder="1" applyAlignment="1">
      <alignment horizontal="right" vertical="top"/>
    </xf>
    <xf numFmtId="0" fontId="5" fillId="0" borderId="0" xfId="7" applyFont="1" applyFill="1" applyBorder="1" applyAlignment="1">
      <alignment horizontal="right" vertical="top"/>
    </xf>
    <xf numFmtId="0" fontId="5" fillId="0" borderId="0" xfId="7" applyFont="1" applyFill="1" applyAlignment="1">
      <alignment horizontal="left" vertical="top"/>
    </xf>
    <xf numFmtId="0" fontId="6" fillId="2" borderId="0" xfId="7" applyFont="1" applyFill="1" applyAlignment="1">
      <alignment vertical="top"/>
    </xf>
    <xf numFmtId="164" fontId="6" fillId="0" borderId="0" xfId="7" applyNumberFormat="1" applyFont="1" applyFill="1" applyAlignment="1">
      <alignment horizontal="right" vertical="top"/>
    </xf>
    <xf numFmtId="3" fontId="6" fillId="2" borderId="0" xfId="1" applyNumberFormat="1" applyFont="1" applyFill="1" applyAlignment="1">
      <alignment vertical="top"/>
    </xf>
    <xf numFmtId="3" fontId="6" fillId="0" borderId="0" xfId="1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168" fontId="14" fillId="2" borderId="0" xfId="0" applyNumberFormat="1" applyFont="1" applyFill="1" applyBorder="1" applyAlignment="1">
      <alignment vertical="top"/>
    </xf>
    <xf numFmtId="168" fontId="14" fillId="0" borderId="0" xfId="0" applyNumberFormat="1" applyFont="1" applyFill="1" applyBorder="1" applyAlignment="1">
      <alignment vertical="top"/>
    </xf>
    <xf numFmtId="168" fontId="14" fillId="2" borderId="1" xfId="0" applyNumberFormat="1" applyFont="1" applyFill="1" applyBorder="1" applyAlignment="1">
      <alignment vertical="top"/>
    </xf>
    <xf numFmtId="168" fontId="14" fillId="0" borderId="1" xfId="0" applyNumberFormat="1" applyFont="1" applyFill="1" applyBorder="1" applyAlignment="1">
      <alignment vertical="top"/>
    </xf>
    <xf numFmtId="0" fontId="14" fillId="0" borderId="0" xfId="7" applyFont="1" applyFill="1" applyAlignment="1">
      <alignment vertical="top"/>
    </xf>
    <xf numFmtId="0" fontId="14" fillId="0" borderId="0" xfId="0" applyFont="1" applyFill="1" applyAlignment="1">
      <alignment vertical="top"/>
    </xf>
    <xf numFmtId="3" fontId="14" fillId="2" borderId="0" xfId="7" applyNumberFormat="1" applyFont="1" applyFill="1" applyBorder="1" applyAlignment="1">
      <alignment vertical="top"/>
    </xf>
    <xf numFmtId="3" fontId="14" fillId="0" borderId="0" xfId="7" applyNumberFormat="1" applyFont="1" applyFill="1" applyBorder="1" applyAlignment="1">
      <alignment vertical="top"/>
    </xf>
    <xf numFmtId="0" fontId="14" fillId="2" borderId="0" xfId="7" applyFont="1" applyFill="1" applyAlignment="1">
      <alignment vertical="top"/>
    </xf>
    <xf numFmtId="0" fontId="6" fillId="0" borderId="0" xfId="7" applyFont="1" applyFill="1" applyAlignment="1">
      <alignment horizontal="right" vertical="top"/>
    </xf>
    <xf numFmtId="166" fontId="6" fillId="0" borderId="0" xfId="7" applyNumberFormat="1" applyFont="1" applyFill="1" applyBorder="1" applyAlignment="1">
      <alignment horizontal="right" vertical="top"/>
    </xf>
    <xf numFmtId="0" fontId="9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/>
    </xf>
    <xf numFmtId="167" fontId="6" fillId="0" borderId="0" xfId="0" applyNumberFormat="1" applyFont="1" applyFill="1" applyBorder="1" applyAlignment="1">
      <alignment vertical="top"/>
    </xf>
    <xf numFmtId="167" fontId="14" fillId="2" borderId="2" xfId="0" applyNumberFormat="1" applyFont="1" applyFill="1" applyBorder="1" applyAlignment="1">
      <alignment vertical="top"/>
    </xf>
    <xf numFmtId="167" fontId="14" fillId="0" borderId="2" xfId="0" applyNumberFormat="1" applyFont="1" applyFill="1" applyBorder="1" applyAlignment="1">
      <alignment vertical="top"/>
    </xf>
    <xf numFmtId="167" fontId="6" fillId="2" borderId="2" xfId="0" applyNumberFormat="1" applyFont="1" applyFill="1" applyBorder="1" applyAlignment="1">
      <alignment vertical="top"/>
    </xf>
    <xf numFmtId="167" fontId="6" fillId="0" borderId="2" xfId="0" applyNumberFormat="1" applyFont="1" applyFill="1" applyBorder="1" applyAlignment="1">
      <alignment vertical="top"/>
    </xf>
    <xf numFmtId="167" fontId="14" fillId="2" borderId="0" xfId="0" applyNumberFormat="1" applyFont="1" applyFill="1" applyBorder="1" applyAlignment="1">
      <alignment vertical="top"/>
    </xf>
    <xf numFmtId="167" fontId="14" fillId="0" borderId="0" xfId="0" applyNumberFormat="1" applyFont="1" applyFill="1" applyBorder="1" applyAlignment="1">
      <alignment vertical="top"/>
    </xf>
    <xf numFmtId="167" fontId="6" fillId="2" borderId="0" xfId="0" applyNumberFormat="1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14" fillId="0" borderId="0" xfId="7" applyFont="1" applyFill="1" applyAlignment="1">
      <alignment horizontal="right" vertical="top"/>
    </xf>
    <xf numFmtId="0" fontId="14" fillId="0" borderId="0" xfId="0" applyFont="1" applyFill="1" applyAlignment="1">
      <alignment horizontal="right" vertical="top"/>
    </xf>
    <xf numFmtId="0" fontId="6" fillId="0" borderId="0" xfId="7" applyFont="1" applyFill="1" applyBorder="1" applyAlignment="1">
      <alignment vertical="top"/>
    </xf>
    <xf numFmtId="168" fontId="14" fillId="2" borderId="2" xfId="0" applyNumberFormat="1" applyFont="1" applyFill="1" applyBorder="1" applyAlignment="1">
      <alignment vertical="top"/>
    </xf>
    <xf numFmtId="168" fontId="14" fillId="0" borderId="2" xfId="0" applyNumberFormat="1" applyFont="1" applyFill="1" applyBorder="1" applyAlignment="1">
      <alignment vertical="top"/>
    </xf>
    <xf numFmtId="167" fontId="5" fillId="0" borderId="0" xfId="8" applyNumberFormat="1" applyFont="1" applyFill="1" applyBorder="1" applyAlignment="1">
      <alignment horizontal="center" vertical="center"/>
    </xf>
    <xf numFmtId="167" fontId="5" fillId="0" borderId="0" xfId="8" applyNumberFormat="1" applyFont="1" applyFill="1" applyBorder="1" applyAlignment="1">
      <alignment horizontal="right" vertical="center"/>
    </xf>
    <xf numFmtId="167" fontId="6" fillId="0" borderId="0" xfId="8" applyNumberFormat="1" applyFont="1" applyFill="1" applyAlignment="1">
      <alignment horizontal="center" vertical="center"/>
    </xf>
    <xf numFmtId="167" fontId="5" fillId="0" borderId="0" xfId="8" applyNumberFormat="1" applyFont="1" applyFill="1" applyAlignment="1">
      <alignment horizontal="right" vertical="center"/>
    </xf>
    <xf numFmtId="0" fontId="5" fillId="0" borderId="0" xfId="8" applyFont="1" applyFill="1" applyAlignment="1">
      <alignment horizontal="right" vertical="center"/>
    </xf>
    <xf numFmtId="167" fontId="5" fillId="0" borderId="0" xfId="8" applyNumberFormat="1" applyFont="1" applyFill="1" applyAlignment="1">
      <alignment horizontal="right" vertical="center" wrapText="1"/>
    </xf>
    <xf numFmtId="0" fontId="5" fillId="0" borderId="0" xfId="5" applyFont="1" applyFill="1" applyBorder="1" applyAlignment="1">
      <alignment horizontal="right" vertical="center"/>
    </xf>
    <xf numFmtId="0" fontId="5" fillId="0" borderId="3" xfId="5" applyFont="1" applyFill="1" applyBorder="1" applyAlignment="1">
      <alignment horizontal="right" vertical="center"/>
    </xf>
    <xf numFmtId="0" fontId="5" fillId="0" borderId="0" xfId="5" applyFont="1" applyFill="1" applyBorder="1" applyAlignment="1">
      <alignment horizontal="center" vertical="center"/>
    </xf>
    <xf numFmtId="167" fontId="5" fillId="0" borderId="3" xfId="8" applyNumberFormat="1" applyFont="1" applyFill="1" applyBorder="1" applyAlignment="1">
      <alignment horizontal="right" vertical="center"/>
    </xf>
    <xf numFmtId="0" fontId="5" fillId="0" borderId="0" xfId="5" applyFont="1" applyFill="1" applyAlignment="1">
      <alignment horizontal="right" vertical="center"/>
    </xf>
    <xf numFmtId="0" fontId="5" fillId="0" borderId="1" xfId="5" applyFont="1" applyFill="1" applyBorder="1" applyAlignment="1">
      <alignment horizontal="right" vertical="center"/>
    </xf>
    <xf numFmtId="167" fontId="5" fillId="0" borderId="0" xfId="8" applyNumberFormat="1" applyFont="1" applyFill="1" applyAlignment="1">
      <alignment vertical="center"/>
    </xf>
    <xf numFmtId="167" fontId="5" fillId="0" borderId="1" xfId="8" applyNumberFormat="1" applyFont="1" applyFill="1" applyBorder="1" applyAlignment="1">
      <alignment horizontal="right" vertical="center"/>
    </xf>
    <xf numFmtId="0" fontId="5" fillId="0" borderId="0" xfId="5" applyFont="1" applyFill="1" applyAlignment="1">
      <alignment vertical="center"/>
    </xf>
    <xf numFmtId="164" fontId="6" fillId="0" borderId="0" xfId="5" applyNumberFormat="1" applyFont="1" applyFill="1" applyBorder="1" applyAlignment="1">
      <alignment vertical="center"/>
    </xf>
    <xf numFmtId="0" fontId="6" fillId="0" borderId="0" xfId="4" applyFont="1" applyFill="1" applyBorder="1" applyAlignment="1">
      <alignment vertical="center"/>
    </xf>
    <xf numFmtId="164" fontId="6" fillId="0" borderId="1" xfId="5" applyNumberFormat="1" applyFont="1" applyFill="1" applyBorder="1" applyAlignment="1">
      <alignment horizontal="right" vertical="center"/>
    </xf>
    <xf numFmtId="167" fontId="5" fillId="0" borderId="0" xfId="8" applyNumberFormat="1" applyFont="1" applyFill="1" applyBorder="1" applyAlignment="1">
      <alignment vertical="center"/>
    </xf>
    <xf numFmtId="164" fontId="6" fillId="2" borderId="1" xfId="5" applyNumberFormat="1" applyFont="1" applyFill="1" applyBorder="1" applyAlignment="1">
      <alignment horizontal="right" vertical="center"/>
    </xf>
    <xf numFmtId="170" fontId="14" fillId="0" borderId="0" xfId="1" applyNumberFormat="1" applyFont="1" applyFill="1" applyAlignment="1">
      <alignment horizontal="right" vertical="center"/>
    </xf>
    <xf numFmtId="166" fontId="5" fillId="0" borderId="0" xfId="7" applyNumberFormat="1" applyFont="1" applyFill="1" applyAlignment="1">
      <alignment vertical="center"/>
    </xf>
    <xf numFmtId="166" fontId="5" fillId="0" borderId="1" xfId="7" applyNumberFormat="1" applyFont="1" applyFill="1" applyBorder="1" applyAlignment="1">
      <alignment vertical="center"/>
    </xf>
    <xf numFmtId="0" fontId="6" fillId="0" borderId="0" xfId="7" applyFont="1" applyFill="1" applyAlignment="1">
      <alignment horizontal="left" vertical="top"/>
    </xf>
    <xf numFmtId="0" fontId="5" fillId="0" borderId="1" xfId="7" applyFont="1" applyFill="1" applyBorder="1" applyAlignment="1">
      <alignment horizontal="center" vertical="center"/>
    </xf>
    <xf numFmtId="0" fontId="5" fillId="0" borderId="1" xfId="7" applyFont="1" applyFill="1" applyBorder="1" applyAlignment="1">
      <alignment horizontal="center" vertical="top"/>
    </xf>
    <xf numFmtId="0" fontId="6" fillId="0" borderId="0" xfId="7" applyFont="1" applyFill="1" applyBorder="1" applyAlignment="1">
      <alignment horizontal="center" vertical="center"/>
    </xf>
    <xf numFmtId="0" fontId="6" fillId="0" borderId="0" xfId="7" applyFont="1" applyFill="1" applyAlignment="1">
      <alignment horizontal="center" vertical="center"/>
    </xf>
    <xf numFmtId="166" fontId="5" fillId="0" borderId="0" xfId="7" applyNumberFormat="1" applyFont="1" applyFill="1" applyAlignment="1">
      <alignment horizontal="left" vertical="center"/>
    </xf>
    <xf numFmtId="0" fontId="6" fillId="0" borderId="0" xfId="7" applyFont="1" applyFill="1" applyAlignment="1">
      <alignment horizontal="center" vertical="center"/>
    </xf>
    <xf numFmtId="0" fontId="6" fillId="0" borderId="0" xfId="5" applyFont="1" applyFill="1" applyAlignment="1">
      <alignment vertical="center"/>
    </xf>
    <xf numFmtId="0" fontId="6" fillId="0" borderId="0" xfId="7" applyFont="1" applyFill="1" applyAlignment="1">
      <alignment horizontal="left" vertical="top"/>
    </xf>
    <xf numFmtId="0" fontId="6" fillId="0" borderId="0" xfId="7" applyFont="1" applyFill="1" applyAlignment="1">
      <alignment horizontal="left" vertical="top"/>
    </xf>
    <xf numFmtId="0" fontId="6" fillId="0" borderId="0" xfId="7" applyFont="1" applyFill="1" applyAlignment="1">
      <alignment horizontal="center" vertical="center"/>
    </xf>
    <xf numFmtId="43" fontId="14" fillId="0" borderId="0" xfId="1" applyFont="1" applyFill="1" applyAlignment="1">
      <alignment vertical="top"/>
    </xf>
    <xf numFmtId="0" fontId="6" fillId="0" borderId="0" xfId="7" applyFont="1" applyFill="1" applyBorder="1" applyAlignment="1">
      <alignment horizontal="center" vertical="center"/>
    </xf>
    <xf numFmtId="0" fontId="6" fillId="0" borderId="0" xfId="7" applyFont="1" applyFill="1" applyAlignment="1">
      <alignment horizontal="center" vertical="center"/>
    </xf>
    <xf numFmtId="0" fontId="6" fillId="0" borderId="0" xfId="7" applyFont="1" applyFill="1" applyAlignment="1">
      <alignment horizontal="center" vertical="center"/>
    </xf>
    <xf numFmtId="0" fontId="6" fillId="0" borderId="0" xfId="7" applyFont="1" applyFill="1" applyAlignment="1">
      <alignment horizontal="center" vertical="center"/>
    </xf>
    <xf numFmtId="0" fontId="5" fillId="0" borderId="1" xfId="7" applyFont="1" applyFill="1" applyBorder="1" applyAlignment="1">
      <alignment horizontal="center" vertical="center"/>
    </xf>
    <xf numFmtId="0" fontId="6" fillId="0" borderId="0" xfId="7" applyFont="1" applyFill="1" applyAlignment="1">
      <alignment horizontal="center" vertical="center"/>
    </xf>
    <xf numFmtId="0" fontId="6" fillId="0" borderId="0" xfId="7" applyFont="1" applyFill="1" applyAlignment="1">
      <alignment horizontal="left" vertical="top"/>
    </xf>
    <xf numFmtId="0" fontId="5" fillId="0" borderId="1" xfId="7" applyFont="1" applyFill="1" applyBorder="1" applyAlignment="1">
      <alignment horizontal="center" vertical="center"/>
    </xf>
    <xf numFmtId="0" fontId="5" fillId="0" borderId="1" xfId="7" applyFont="1" applyFill="1" applyBorder="1" applyAlignment="1">
      <alignment horizontal="center" vertical="top"/>
    </xf>
    <xf numFmtId="0" fontId="6" fillId="0" borderId="0" xfId="7" applyFont="1" applyFill="1" applyBorder="1" applyAlignment="1">
      <alignment horizontal="center" vertical="center"/>
    </xf>
    <xf numFmtId="0" fontId="6" fillId="0" borderId="0" xfId="7" applyFont="1" applyFill="1" applyAlignment="1">
      <alignment horizontal="center" vertical="center"/>
    </xf>
    <xf numFmtId="166" fontId="5" fillId="0" borderId="0" xfId="7" applyNumberFormat="1" applyFont="1" applyFill="1" applyAlignment="1">
      <alignment horizontal="left" vertical="center"/>
    </xf>
    <xf numFmtId="166" fontId="5" fillId="0" borderId="1" xfId="7" applyNumberFormat="1" applyFont="1" applyFill="1" applyBorder="1" applyAlignment="1">
      <alignment horizontal="left" vertical="center"/>
    </xf>
    <xf numFmtId="164" fontId="5" fillId="0" borderId="1" xfId="7" applyNumberFormat="1" applyFont="1" applyFill="1" applyBorder="1" applyAlignment="1">
      <alignment horizontal="center" vertical="center"/>
    </xf>
    <xf numFmtId="167" fontId="5" fillId="0" borderId="1" xfId="8" applyNumberFormat="1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/>
    </xf>
  </cellXfs>
  <cellStyles count="9">
    <cellStyle name="Comma" xfId="1" builtinId="3"/>
    <cellStyle name="Comma 3" xfId="2" xr:uid="{00000000-0005-0000-0000-000001000000}"/>
    <cellStyle name="Comma 5" xfId="3" xr:uid="{00000000-0005-0000-0000-000002000000}"/>
    <cellStyle name="Normal" xfId="0" builtinId="0"/>
    <cellStyle name="Normal 23" xfId="4" xr:uid="{00000000-0005-0000-0000-000004000000}"/>
    <cellStyle name="Normal 4" xfId="5" xr:uid="{00000000-0005-0000-0000-000005000000}"/>
    <cellStyle name="Normal 5" xfId="6" xr:uid="{00000000-0005-0000-0000-000006000000}"/>
    <cellStyle name="Normal_Mar12_SPRC FS02-Thai" xfId="7" xr:uid="{00000000-0005-0000-0000-000007000000}"/>
    <cellStyle name="Normal_SPRC_page 5-6" xfId="8" xr:uid="{00000000-0005-0000-0000-000008000000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9"/>
  <sheetViews>
    <sheetView zoomScaleNormal="100" zoomScaleSheetLayoutView="76" zoomScalePageLayoutView="85" workbookViewId="0"/>
  </sheetViews>
  <sheetFormatPr defaultColWidth="10.85546875" defaultRowHeight="21.75" customHeight="1" x14ac:dyDescent="0.25"/>
  <cols>
    <col min="1" max="3" width="1.7109375" style="2" customWidth="1"/>
    <col min="4" max="4" width="31.28515625" style="2" customWidth="1"/>
    <col min="5" max="5" width="7" style="191" customWidth="1"/>
    <col min="6" max="6" width="0.85546875" style="2" customWidth="1"/>
    <col min="7" max="7" width="12.7109375" style="2" customWidth="1"/>
    <col min="8" max="8" width="0.85546875" style="2" customWidth="1"/>
    <col min="9" max="9" width="12.7109375" style="2" customWidth="1"/>
    <col min="10" max="10" width="0.85546875" style="3" customWidth="1"/>
    <col min="11" max="11" width="12.7109375" style="2" customWidth="1"/>
    <col min="12" max="12" width="1" style="2" customWidth="1"/>
    <col min="13" max="13" width="12.7109375" style="2" customWidth="1"/>
    <col min="14" max="16384" width="10.85546875" style="2"/>
  </cols>
  <sheetData>
    <row r="1" spans="1:13" ht="21.75" customHeight="1" x14ac:dyDescent="0.25">
      <c r="A1" s="1" t="s">
        <v>0</v>
      </c>
    </row>
    <row r="2" spans="1:13" ht="21.75" customHeight="1" x14ac:dyDescent="0.25">
      <c r="A2" s="1" t="s">
        <v>1</v>
      </c>
    </row>
    <row r="3" spans="1:13" ht="21.75" customHeight="1" x14ac:dyDescent="0.25">
      <c r="A3" s="4" t="s">
        <v>117</v>
      </c>
      <c r="B3" s="5"/>
      <c r="C3" s="5"/>
      <c r="D3" s="5"/>
      <c r="E3" s="6"/>
      <c r="F3" s="5"/>
      <c r="G3" s="5"/>
      <c r="H3" s="5"/>
      <c r="I3" s="5"/>
      <c r="J3" s="7"/>
      <c r="K3" s="5"/>
      <c r="L3" s="5"/>
      <c r="M3" s="5"/>
    </row>
    <row r="4" spans="1:13" ht="21.75" customHeight="1" x14ac:dyDescent="0.25">
      <c r="A4" s="8"/>
      <c r="B4" s="9"/>
      <c r="C4" s="9"/>
      <c r="D4" s="9"/>
      <c r="E4" s="190"/>
      <c r="F4" s="9"/>
      <c r="G4" s="10"/>
      <c r="H4" s="10"/>
      <c r="I4" s="10"/>
      <c r="J4" s="10"/>
      <c r="K4" s="10"/>
      <c r="L4" s="10"/>
      <c r="M4" s="10"/>
    </row>
    <row r="5" spans="1:13" ht="21.75" customHeight="1" x14ac:dyDescent="0.25">
      <c r="A5" s="11"/>
      <c r="G5" s="206" t="s">
        <v>62</v>
      </c>
      <c r="H5" s="206"/>
      <c r="I5" s="206"/>
      <c r="J5" s="12"/>
      <c r="K5" s="206" t="s">
        <v>63</v>
      </c>
      <c r="L5" s="206"/>
      <c r="M5" s="206"/>
    </row>
    <row r="6" spans="1:13" ht="21.75" customHeight="1" x14ac:dyDescent="0.25">
      <c r="A6" s="11"/>
      <c r="G6" s="10" t="s">
        <v>2</v>
      </c>
      <c r="H6" s="10"/>
      <c r="I6" s="10" t="s">
        <v>2</v>
      </c>
      <c r="J6" s="10"/>
      <c r="K6" s="10" t="s">
        <v>2</v>
      </c>
      <c r="L6" s="10"/>
      <c r="M6" s="10" t="s">
        <v>2</v>
      </c>
    </row>
    <row r="7" spans="1:13" ht="21.75" customHeight="1" x14ac:dyDescent="0.25">
      <c r="E7" s="188" t="s">
        <v>3</v>
      </c>
      <c r="F7" s="1"/>
      <c r="G7" s="13" t="s">
        <v>118</v>
      </c>
      <c r="H7" s="12"/>
      <c r="I7" s="13" t="s">
        <v>106</v>
      </c>
      <c r="J7" s="14"/>
      <c r="K7" s="13" t="s">
        <v>118</v>
      </c>
      <c r="L7" s="12"/>
      <c r="M7" s="13" t="s">
        <v>106</v>
      </c>
    </row>
    <row r="8" spans="1:13" ht="21.75" customHeight="1" x14ac:dyDescent="0.25">
      <c r="A8" s="11" t="s">
        <v>4</v>
      </c>
      <c r="G8" s="94"/>
      <c r="K8" s="94"/>
    </row>
    <row r="9" spans="1:13" ht="8.1" customHeight="1" x14ac:dyDescent="0.25">
      <c r="A9" s="11"/>
      <c r="G9" s="94"/>
      <c r="K9" s="94"/>
    </row>
    <row r="10" spans="1:13" ht="21.75" customHeight="1" x14ac:dyDescent="0.25">
      <c r="A10" s="1" t="s">
        <v>5</v>
      </c>
      <c r="G10" s="94"/>
      <c r="K10" s="94"/>
    </row>
    <row r="11" spans="1:13" ht="8.1" customHeight="1" x14ac:dyDescent="0.25">
      <c r="A11" s="11"/>
      <c r="G11" s="117"/>
      <c r="I11" s="119"/>
      <c r="K11" s="117"/>
      <c r="M11" s="119"/>
    </row>
    <row r="12" spans="1:13" ht="21.75" customHeight="1" x14ac:dyDescent="0.25">
      <c r="A12" s="2" t="s">
        <v>6</v>
      </c>
      <c r="E12" s="15">
        <v>7</v>
      </c>
      <c r="G12" s="117">
        <v>2174415</v>
      </c>
      <c r="I12" s="119">
        <v>87660208</v>
      </c>
      <c r="K12" s="117">
        <v>75525026</v>
      </c>
      <c r="L12" s="16"/>
      <c r="M12" s="119">
        <v>2944760616</v>
      </c>
    </row>
    <row r="13" spans="1:13" ht="21.75" customHeight="1" x14ac:dyDescent="0.25">
      <c r="A13" s="2" t="s">
        <v>7</v>
      </c>
      <c r="E13" s="15">
        <v>8</v>
      </c>
      <c r="G13" s="117">
        <v>412667091</v>
      </c>
      <c r="I13" s="119">
        <v>393839471</v>
      </c>
      <c r="K13" s="117">
        <v>14328109177</v>
      </c>
      <c r="L13" s="16"/>
      <c r="M13" s="119">
        <v>13219212310</v>
      </c>
    </row>
    <row r="14" spans="1:13" ht="21.75" customHeight="1" x14ac:dyDescent="0.25">
      <c r="A14" s="2" t="s">
        <v>89</v>
      </c>
      <c r="E14" s="15">
        <v>9</v>
      </c>
      <c r="G14" s="117">
        <v>684129483</v>
      </c>
      <c r="I14" s="119">
        <v>490759457</v>
      </c>
      <c r="K14" s="117">
        <v>23762211405</v>
      </c>
      <c r="L14" s="16"/>
      <c r="M14" s="119">
        <v>16486033359</v>
      </c>
    </row>
    <row r="15" spans="1:13" ht="21.75" customHeight="1" x14ac:dyDescent="0.25">
      <c r="A15" s="2" t="s">
        <v>8</v>
      </c>
      <c r="E15" s="17"/>
      <c r="F15" s="18"/>
      <c r="G15" s="96">
        <v>2647082</v>
      </c>
      <c r="H15" s="18"/>
      <c r="I15" s="21">
        <v>2407812</v>
      </c>
      <c r="J15" s="19"/>
      <c r="K15" s="96">
        <v>91871328</v>
      </c>
      <c r="L15" s="16"/>
      <c r="M15" s="21">
        <v>80864925</v>
      </c>
    </row>
    <row r="16" spans="1:13" ht="8.1" customHeight="1" x14ac:dyDescent="0.25">
      <c r="A16" s="11"/>
      <c r="E16" s="20"/>
      <c r="F16" s="18"/>
      <c r="G16" s="95"/>
      <c r="H16" s="18"/>
      <c r="I16" s="18"/>
      <c r="J16" s="19"/>
      <c r="K16" s="95"/>
      <c r="L16" s="18"/>
      <c r="M16" s="18"/>
    </row>
    <row r="17" spans="1:13" ht="21.75" customHeight="1" x14ac:dyDescent="0.25">
      <c r="A17" s="1" t="s">
        <v>9</v>
      </c>
      <c r="E17" s="20"/>
      <c r="F17" s="18"/>
      <c r="G17" s="96">
        <f>SUM(G12:G15)</f>
        <v>1101618071</v>
      </c>
      <c r="H17" s="18"/>
      <c r="I17" s="21">
        <f>SUM(I12:I15)</f>
        <v>974666948</v>
      </c>
      <c r="J17" s="19"/>
      <c r="K17" s="96">
        <f>SUM(K12:K15)</f>
        <v>38257716936</v>
      </c>
      <c r="L17" s="18"/>
      <c r="M17" s="21">
        <f>SUM(M12:M15)</f>
        <v>32730871210</v>
      </c>
    </row>
    <row r="18" spans="1:13" ht="21.75" customHeight="1" x14ac:dyDescent="0.25">
      <c r="E18" s="18"/>
      <c r="F18" s="18"/>
      <c r="G18" s="117"/>
      <c r="H18" s="18"/>
      <c r="I18" s="119"/>
      <c r="J18" s="19"/>
      <c r="K18" s="117"/>
      <c r="L18" s="18"/>
      <c r="M18" s="119"/>
    </row>
    <row r="19" spans="1:13" ht="21.75" customHeight="1" x14ac:dyDescent="0.25">
      <c r="A19" s="1" t="s">
        <v>10</v>
      </c>
      <c r="E19" s="20"/>
      <c r="F19" s="18"/>
      <c r="G19" s="117"/>
      <c r="H19" s="18"/>
      <c r="I19" s="119"/>
      <c r="J19" s="22"/>
      <c r="K19" s="117"/>
      <c r="L19" s="18"/>
      <c r="M19" s="119"/>
    </row>
    <row r="20" spans="1:13" ht="8.1" customHeight="1" x14ac:dyDescent="0.25">
      <c r="A20" s="11"/>
      <c r="E20" s="20"/>
      <c r="F20" s="18"/>
      <c r="G20" s="117"/>
      <c r="H20" s="18"/>
      <c r="I20" s="119"/>
      <c r="J20" s="22"/>
      <c r="K20" s="117"/>
      <c r="L20" s="18"/>
      <c r="M20" s="119"/>
    </row>
    <row r="21" spans="1:13" ht="21.75" customHeight="1" x14ac:dyDescent="0.25">
      <c r="A21" s="2" t="s">
        <v>92</v>
      </c>
      <c r="E21" s="17"/>
      <c r="F21" s="18"/>
      <c r="G21" s="117">
        <v>38728797</v>
      </c>
      <c r="H21" s="23"/>
      <c r="I21" s="119">
        <v>651414</v>
      </c>
      <c r="J21" s="23"/>
      <c r="K21" s="117">
        <v>1512647663</v>
      </c>
      <c r="L21" s="16"/>
      <c r="M21" s="119">
        <v>21882877</v>
      </c>
    </row>
    <row r="22" spans="1:13" ht="21.75" customHeight="1" x14ac:dyDescent="0.25">
      <c r="A22" s="2" t="s">
        <v>87</v>
      </c>
      <c r="E22" s="17">
        <v>10</v>
      </c>
      <c r="F22" s="18"/>
      <c r="G22" s="117">
        <v>654565279</v>
      </c>
      <c r="H22" s="23"/>
      <c r="I22" s="119">
        <v>720951014</v>
      </c>
      <c r="J22" s="23"/>
      <c r="K22" s="117">
        <v>22735343131</v>
      </c>
      <c r="L22" s="16"/>
      <c r="M22" s="119">
        <v>24218835325</v>
      </c>
    </row>
    <row r="23" spans="1:13" ht="21.75" customHeight="1" x14ac:dyDescent="0.25">
      <c r="A23" s="2" t="s">
        <v>88</v>
      </c>
      <c r="E23" s="17"/>
      <c r="F23" s="18"/>
      <c r="G23" s="117">
        <v>3252073</v>
      </c>
      <c r="H23" s="23"/>
      <c r="I23" s="119">
        <v>2764266</v>
      </c>
      <c r="J23" s="23"/>
      <c r="K23" s="117">
        <v>112955867</v>
      </c>
      <c r="L23" s="16"/>
      <c r="M23" s="119">
        <v>92859696</v>
      </c>
    </row>
    <row r="24" spans="1:13" ht="21.75" customHeight="1" x14ac:dyDescent="0.25">
      <c r="A24" s="2" t="s">
        <v>95</v>
      </c>
      <c r="E24" s="17">
        <v>13</v>
      </c>
      <c r="F24" s="18"/>
      <c r="G24" s="117">
        <v>16281785</v>
      </c>
      <c r="H24" s="23"/>
      <c r="I24" s="119">
        <v>44284150</v>
      </c>
      <c r="J24" s="23"/>
      <c r="K24" s="117">
        <v>565523374</v>
      </c>
      <c r="L24" s="16"/>
      <c r="M24" s="119">
        <v>1487633007</v>
      </c>
    </row>
    <row r="25" spans="1:13" ht="21.75" customHeight="1" x14ac:dyDescent="0.25">
      <c r="A25" s="2" t="s">
        <v>11</v>
      </c>
      <c r="E25" s="18"/>
      <c r="F25" s="18"/>
      <c r="G25" s="96">
        <v>2992167</v>
      </c>
      <c r="H25" s="23"/>
      <c r="I25" s="21">
        <v>5173868</v>
      </c>
      <c r="J25" s="23"/>
      <c r="K25" s="96">
        <v>103928390</v>
      </c>
      <c r="L25" s="16"/>
      <c r="M25" s="21">
        <v>173805190</v>
      </c>
    </row>
    <row r="26" spans="1:13" ht="8.1" customHeight="1" x14ac:dyDescent="0.25">
      <c r="A26" s="11"/>
      <c r="E26" s="20"/>
      <c r="F26" s="18"/>
      <c r="G26" s="95"/>
      <c r="H26" s="23"/>
      <c r="I26" s="18"/>
      <c r="J26" s="23"/>
      <c r="K26" s="95"/>
      <c r="L26" s="23"/>
      <c r="M26" s="18"/>
    </row>
    <row r="27" spans="1:13" ht="21.75" customHeight="1" x14ac:dyDescent="0.25">
      <c r="A27" s="1" t="s">
        <v>12</v>
      </c>
      <c r="E27" s="20"/>
      <c r="F27" s="18"/>
      <c r="G27" s="96">
        <f>SUM(G21:G25)</f>
        <v>715820101</v>
      </c>
      <c r="H27" s="23"/>
      <c r="I27" s="21">
        <f>SUM(I21:I25)</f>
        <v>773824712</v>
      </c>
      <c r="J27" s="23"/>
      <c r="K27" s="96">
        <f>SUM(K21:K25)</f>
        <v>25030398425</v>
      </c>
      <c r="L27" s="23"/>
      <c r="M27" s="21">
        <f>SUM(M21:M25)</f>
        <v>25995016095</v>
      </c>
    </row>
    <row r="28" spans="1:13" ht="8.1" customHeight="1" x14ac:dyDescent="0.25">
      <c r="E28" s="20"/>
      <c r="F28" s="18"/>
      <c r="G28" s="97"/>
      <c r="H28" s="23"/>
      <c r="I28" s="23"/>
      <c r="J28" s="23"/>
      <c r="K28" s="97"/>
      <c r="L28" s="23"/>
      <c r="M28" s="23"/>
    </row>
    <row r="29" spans="1:13" ht="21.75" customHeight="1" thickBot="1" x14ac:dyDescent="0.3">
      <c r="A29" s="1" t="s">
        <v>13</v>
      </c>
      <c r="E29" s="20"/>
      <c r="F29" s="18"/>
      <c r="G29" s="118">
        <f>SUM(G17,G27)</f>
        <v>1817438172</v>
      </c>
      <c r="H29" s="23"/>
      <c r="I29" s="120">
        <f>SUM(I17,I27)</f>
        <v>1748491660</v>
      </c>
      <c r="J29" s="23"/>
      <c r="K29" s="118">
        <f>SUM(K17,K27)</f>
        <v>63288115361</v>
      </c>
      <c r="L29" s="23"/>
      <c r="M29" s="120">
        <f>SUM(M17,M27)</f>
        <v>58725887305</v>
      </c>
    </row>
    <row r="30" spans="1:13" ht="8.1" customHeight="1" thickTop="1" x14ac:dyDescent="0.25">
      <c r="E30" s="20"/>
      <c r="F30" s="20"/>
      <c r="G30" s="20"/>
      <c r="H30" s="20"/>
      <c r="I30" s="20"/>
      <c r="J30" s="20"/>
      <c r="K30" s="20"/>
      <c r="L30" s="20"/>
      <c r="M30" s="20"/>
    </row>
    <row r="31" spans="1:13" ht="21.75" customHeight="1" x14ac:dyDescent="0.25">
      <c r="A31" s="1"/>
      <c r="J31" s="24"/>
    </row>
    <row r="32" spans="1:13" ht="21.75" customHeight="1" x14ac:dyDescent="0.25">
      <c r="A32" s="1"/>
      <c r="J32" s="24"/>
    </row>
    <row r="33" spans="1:13" ht="21.75" customHeight="1" x14ac:dyDescent="0.25">
      <c r="A33" s="1"/>
      <c r="E33" s="202"/>
      <c r="J33" s="24"/>
    </row>
    <row r="34" spans="1:13" ht="21.75" customHeight="1" x14ac:dyDescent="0.25">
      <c r="A34" s="1"/>
      <c r="E34" s="202"/>
      <c r="J34" s="24"/>
    </row>
    <row r="35" spans="1:13" ht="21.75" customHeight="1" x14ac:dyDescent="0.25">
      <c r="A35" s="1"/>
      <c r="J35" s="24"/>
    </row>
    <row r="36" spans="1:13" ht="21.75" customHeight="1" x14ac:dyDescent="0.25">
      <c r="A36" s="1"/>
      <c r="J36" s="24"/>
    </row>
    <row r="37" spans="1:13" ht="21.75" customHeight="1" x14ac:dyDescent="0.25">
      <c r="A37" s="1"/>
      <c r="E37" s="200"/>
      <c r="J37" s="24"/>
    </row>
    <row r="38" spans="1:13" ht="21" customHeight="1" x14ac:dyDescent="0.25">
      <c r="A38" s="1"/>
      <c r="J38" s="24"/>
    </row>
    <row r="39" spans="1:13" ht="21.75" customHeight="1" x14ac:dyDescent="0.25">
      <c r="A39" s="1"/>
      <c r="J39" s="24"/>
    </row>
    <row r="40" spans="1:13" ht="21.75" customHeight="1" x14ac:dyDescent="0.25">
      <c r="A40" s="209" t="s">
        <v>83</v>
      </c>
      <c r="B40" s="209"/>
      <c r="C40" s="209"/>
      <c r="D40" s="209"/>
      <c r="E40" s="209"/>
      <c r="F40" s="209"/>
      <c r="G40" s="209"/>
      <c r="H40" s="209"/>
      <c r="I40" s="209"/>
      <c r="J40" s="209"/>
      <c r="K40" s="209"/>
      <c r="L40" s="209"/>
      <c r="M40" s="209"/>
    </row>
    <row r="41" spans="1:13" ht="21.75" customHeight="1" x14ac:dyDescent="0.25">
      <c r="A41" s="8"/>
      <c r="B41" s="9"/>
      <c r="C41" s="9"/>
      <c r="D41" s="208" t="s">
        <v>116</v>
      </c>
      <c r="E41" s="208"/>
      <c r="F41" s="9"/>
      <c r="G41" s="9"/>
      <c r="H41" s="9"/>
      <c r="I41" s="208" t="s">
        <v>109</v>
      </c>
      <c r="J41" s="208"/>
      <c r="K41" s="208"/>
      <c r="L41" s="208"/>
      <c r="M41" s="208"/>
    </row>
    <row r="42" spans="1:13" ht="21.75" customHeight="1" x14ac:dyDescent="0.25">
      <c r="A42" s="8"/>
      <c r="B42" s="9"/>
      <c r="C42" s="9"/>
      <c r="D42" s="190"/>
      <c r="E42" s="190"/>
      <c r="F42" s="9"/>
      <c r="G42" s="9"/>
      <c r="H42" s="9"/>
      <c r="I42" s="9"/>
      <c r="J42" s="9"/>
      <c r="K42" s="9"/>
      <c r="L42" s="9"/>
      <c r="M42" s="9"/>
    </row>
    <row r="43" spans="1:13" ht="21.75" customHeight="1" x14ac:dyDescent="0.25">
      <c r="A43" s="8"/>
      <c r="B43" s="9"/>
      <c r="C43" s="9"/>
      <c r="D43" s="199"/>
      <c r="E43" s="199"/>
      <c r="F43" s="9"/>
      <c r="G43" s="25"/>
      <c r="H43" s="25"/>
      <c r="I43" s="25"/>
      <c r="J43" s="25"/>
      <c r="K43" s="25"/>
      <c r="L43" s="25"/>
      <c r="M43" s="25"/>
    </row>
    <row r="44" spans="1:13" ht="17.25" customHeight="1" x14ac:dyDescent="0.25">
      <c r="A44" s="8"/>
      <c r="B44" s="9"/>
      <c r="C44" s="9"/>
      <c r="D44" s="9"/>
      <c r="E44" s="190"/>
      <c r="F44" s="9"/>
      <c r="G44" s="9"/>
      <c r="H44" s="9"/>
      <c r="I44" s="9"/>
      <c r="J44" s="26"/>
      <c r="K44" s="9"/>
      <c r="L44" s="9"/>
      <c r="M44" s="9"/>
    </row>
    <row r="45" spans="1:13" ht="21.95" customHeight="1" x14ac:dyDescent="0.25">
      <c r="A45" s="5" t="s">
        <v>86</v>
      </c>
      <c r="B45" s="5"/>
      <c r="C45" s="5"/>
      <c r="D45" s="5"/>
      <c r="E45" s="6"/>
      <c r="F45" s="5"/>
      <c r="G45" s="5"/>
      <c r="H45" s="5"/>
      <c r="I45" s="5"/>
      <c r="J45" s="7"/>
      <c r="K45" s="5"/>
      <c r="L45" s="5"/>
      <c r="M45" s="5"/>
    </row>
    <row r="46" spans="1:13" s="18" customFormat="1" ht="21.75" customHeight="1" x14ac:dyDescent="0.25">
      <c r="A46" s="27" t="str">
        <f>A1</f>
        <v>บริษัท สตาร์ ปิโตรเลียม รีไฟน์นิ่ง จำกัด (มหาชน)</v>
      </c>
      <c r="E46" s="20"/>
      <c r="J46" s="19"/>
    </row>
    <row r="47" spans="1:13" s="18" customFormat="1" ht="21.75" customHeight="1" x14ac:dyDescent="0.25">
      <c r="A47" s="27" t="s">
        <v>1</v>
      </c>
      <c r="E47" s="20"/>
      <c r="J47" s="19"/>
    </row>
    <row r="48" spans="1:13" s="18" customFormat="1" ht="21.75" customHeight="1" x14ac:dyDescent="0.25">
      <c r="A48" s="28" t="str">
        <f>A3</f>
        <v>ณ วันที่ 31 ธันวาคม พ.ศ. 2565</v>
      </c>
      <c r="B48" s="29"/>
      <c r="C48" s="29"/>
      <c r="D48" s="29"/>
      <c r="E48" s="30"/>
      <c r="F48" s="29"/>
      <c r="G48" s="29"/>
      <c r="H48" s="29"/>
      <c r="I48" s="29"/>
      <c r="J48" s="31"/>
      <c r="K48" s="29"/>
      <c r="L48" s="29"/>
      <c r="M48" s="29"/>
    </row>
    <row r="49" spans="1:13" s="1" customFormat="1" ht="4.5" customHeight="1" x14ac:dyDescent="0.25">
      <c r="A49" s="8"/>
      <c r="B49" s="12"/>
      <c r="C49" s="12"/>
      <c r="D49" s="12"/>
      <c r="E49" s="32"/>
      <c r="F49" s="12"/>
      <c r="G49" s="12"/>
      <c r="H49" s="12"/>
      <c r="I49" s="12"/>
      <c r="J49" s="26"/>
      <c r="K49" s="12"/>
      <c r="L49" s="12"/>
      <c r="M49" s="12"/>
    </row>
    <row r="50" spans="1:13" s="126" customFormat="1" ht="19.5" customHeight="1" x14ac:dyDescent="0.25">
      <c r="A50" s="121"/>
      <c r="B50" s="122"/>
      <c r="C50" s="122"/>
      <c r="D50" s="122"/>
      <c r="E50" s="123"/>
      <c r="F50" s="124"/>
      <c r="G50" s="207" t="s">
        <v>62</v>
      </c>
      <c r="H50" s="207"/>
      <c r="I50" s="207"/>
      <c r="J50" s="125"/>
      <c r="K50" s="207" t="s">
        <v>63</v>
      </c>
      <c r="L50" s="207"/>
      <c r="M50" s="207"/>
    </row>
    <row r="51" spans="1:13" s="126" customFormat="1" ht="19.5" customHeight="1" x14ac:dyDescent="0.25">
      <c r="A51" s="121"/>
      <c r="B51" s="122"/>
      <c r="C51" s="122"/>
      <c r="D51" s="122"/>
      <c r="E51" s="123"/>
      <c r="F51" s="124"/>
      <c r="G51" s="127" t="s">
        <v>2</v>
      </c>
      <c r="H51" s="127"/>
      <c r="I51" s="127" t="s">
        <v>2</v>
      </c>
      <c r="J51" s="127"/>
      <c r="K51" s="127" t="s">
        <v>2</v>
      </c>
      <c r="L51" s="127"/>
      <c r="M51" s="127" t="s">
        <v>2</v>
      </c>
    </row>
    <row r="52" spans="1:13" s="126" customFormat="1" ht="19.5" customHeight="1" x14ac:dyDescent="0.25">
      <c r="E52" s="189" t="s">
        <v>3</v>
      </c>
      <c r="G52" s="128" t="s">
        <v>118</v>
      </c>
      <c r="H52" s="122"/>
      <c r="I52" s="128" t="s">
        <v>106</v>
      </c>
      <c r="J52" s="129"/>
      <c r="K52" s="128" t="s">
        <v>118</v>
      </c>
      <c r="L52" s="122"/>
      <c r="M52" s="128" t="s">
        <v>106</v>
      </c>
    </row>
    <row r="53" spans="1:13" s="124" customFormat="1" ht="19.5" customHeight="1" x14ac:dyDescent="0.25">
      <c r="A53" s="130" t="s">
        <v>77</v>
      </c>
      <c r="E53" s="123"/>
      <c r="G53" s="131"/>
      <c r="J53" s="132"/>
      <c r="K53" s="131"/>
    </row>
    <row r="54" spans="1:13" s="124" customFormat="1" ht="5.0999999999999996" customHeight="1" x14ac:dyDescent="0.25">
      <c r="A54" s="130"/>
      <c r="E54" s="136"/>
      <c r="G54" s="145"/>
      <c r="H54" s="141"/>
      <c r="I54" s="141"/>
      <c r="J54" s="142"/>
      <c r="K54" s="145"/>
      <c r="L54" s="141"/>
      <c r="M54" s="141"/>
    </row>
    <row r="55" spans="1:13" s="124" customFormat="1" ht="19.5" customHeight="1" x14ac:dyDescent="0.25">
      <c r="A55" s="126" t="s">
        <v>14</v>
      </c>
      <c r="E55" s="123"/>
      <c r="G55" s="133"/>
      <c r="I55" s="134"/>
      <c r="J55" s="135"/>
      <c r="K55" s="133"/>
      <c r="M55" s="134"/>
    </row>
    <row r="56" spans="1:13" s="124" customFormat="1" ht="5.0999999999999996" customHeight="1" x14ac:dyDescent="0.25">
      <c r="A56" s="130"/>
      <c r="E56" s="136"/>
      <c r="G56" s="145"/>
      <c r="H56" s="141"/>
      <c r="I56" s="141"/>
      <c r="J56" s="142"/>
      <c r="K56" s="145"/>
      <c r="L56" s="141"/>
      <c r="M56" s="141"/>
    </row>
    <row r="57" spans="1:13" s="124" customFormat="1" ht="19.5" customHeight="1" x14ac:dyDescent="0.25">
      <c r="A57" s="196" t="s">
        <v>132</v>
      </c>
      <c r="E57" s="136">
        <v>11</v>
      </c>
      <c r="G57" s="137">
        <v>188937899</v>
      </c>
      <c r="H57" s="198"/>
      <c r="I57" s="138">
        <v>0</v>
      </c>
      <c r="J57" s="198"/>
      <c r="K57" s="137">
        <v>6562474500</v>
      </c>
      <c r="L57" s="198"/>
      <c r="M57" s="138">
        <v>0</v>
      </c>
    </row>
    <row r="58" spans="1:13" s="124" customFormat="1" ht="19.5" customHeight="1" x14ac:dyDescent="0.25">
      <c r="A58" s="124" t="s">
        <v>96</v>
      </c>
      <c r="E58" s="136"/>
      <c r="G58" s="137"/>
      <c r="I58" s="138"/>
      <c r="J58" s="135"/>
      <c r="K58" s="137"/>
      <c r="M58" s="138"/>
    </row>
    <row r="59" spans="1:13" s="124" customFormat="1" ht="19.5" customHeight="1" x14ac:dyDescent="0.25">
      <c r="B59" s="124" t="s">
        <v>97</v>
      </c>
      <c r="E59" s="136">
        <v>11</v>
      </c>
      <c r="G59" s="137">
        <v>91210766</v>
      </c>
      <c r="I59" s="138">
        <v>139307275</v>
      </c>
      <c r="J59" s="135"/>
      <c r="K59" s="137">
        <v>3168075711</v>
      </c>
      <c r="M59" s="138">
        <v>4679743764</v>
      </c>
    </row>
    <row r="60" spans="1:13" s="124" customFormat="1" ht="19.5" customHeight="1" x14ac:dyDescent="0.25">
      <c r="A60" s="124" t="s">
        <v>15</v>
      </c>
      <c r="E60" s="136">
        <v>12</v>
      </c>
      <c r="G60" s="137">
        <v>367952153</v>
      </c>
      <c r="I60" s="138">
        <v>415584080</v>
      </c>
      <c r="J60" s="135"/>
      <c r="K60" s="137">
        <v>12780266104</v>
      </c>
      <c r="M60" s="138">
        <v>13960674449</v>
      </c>
    </row>
    <row r="61" spans="1:13" s="124" customFormat="1" ht="18.75" x14ac:dyDescent="0.25">
      <c r="A61" s="195" t="s">
        <v>110</v>
      </c>
      <c r="E61" s="136">
        <v>4</v>
      </c>
      <c r="G61" s="137">
        <v>14194063</v>
      </c>
      <c r="H61" s="184"/>
      <c r="I61" s="138">
        <v>0</v>
      </c>
      <c r="J61" s="184"/>
      <c r="K61" s="137">
        <v>493002892</v>
      </c>
      <c r="L61" s="184"/>
      <c r="M61" s="138">
        <v>0</v>
      </c>
    </row>
    <row r="62" spans="1:13" s="124" customFormat="1" ht="19.5" customHeight="1" x14ac:dyDescent="0.25">
      <c r="A62" s="124" t="s">
        <v>90</v>
      </c>
      <c r="E62" s="136"/>
      <c r="G62" s="137">
        <v>18846971</v>
      </c>
      <c r="I62" s="138">
        <v>35681309</v>
      </c>
      <c r="J62" s="135"/>
      <c r="K62" s="137">
        <v>654621252</v>
      </c>
      <c r="M62" s="138">
        <v>1198638651</v>
      </c>
    </row>
    <row r="63" spans="1:13" s="124" customFormat="1" ht="19.5" customHeight="1" x14ac:dyDescent="0.25">
      <c r="A63" s="124" t="s">
        <v>71</v>
      </c>
      <c r="E63" s="136"/>
      <c r="G63" s="137">
        <v>0</v>
      </c>
      <c r="I63" s="138">
        <v>5345381</v>
      </c>
      <c r="J63" s="135"/>
      <c r="K63" s="137">
        <v>0</v>
      </c>
      <c r="M63" s="138">
        <v>179566846</v>
      </c>
    </row>
    <row r="64" spans="1:13" s="124" customFormat="1" ht="19.5" customHeight="1" x14ac:dyDescent="0.25">
      <c r="A64" s="124" t="s">
        <v>133</v>
      </c>
      <c r="E64" s="136"/>
      <c r="G64" s="137">
        <v>6965741</v>
      </c>
      <c r="I64" s="138">
        <v>0</v>
      </c>
      <c r="J64" s="135"/>
      <c r="K64" s="137">
        <v>241944550</v>
      </c>
      <c r="M64" s="138">
        <v>0</v>
      </c>
    </row>
    <row r="65" spans="1:13" s="124" customFormat="1" ht="19.5" customHeight="1" x14ac:dyDescent="0.25">
      <c r="A65" s="124" t="s">
        <v>16</v>
      </c>
      <c r="E65" s="136"/>
      <c r="G65" s="139">
        <v>101648</v>
      </c>
      <c r="I65" s="140">
        <v>363214</v>
      </c>
      <c r="J65" s="135"/>
      <c r="K65" s="139">
        <v>3530588</v>
      </c>
      <c r="M65" s="140">
        <v>12201412</v>
      </c>
    </row>
    <row r="66" spans="1:13" s="124" customFormat="1" ht="5.0999999999999996" customHeight="1" x14ac:dyDescent="0.25">
      <c r="A66" s="130"/>
      <c r="E66" s="136"/>
      <c r="G66" s="131"/>
      <c r="J66" s="135"/>
      <c r="K66" s="131"/>
    </row>
    <row r="67" spans="1:13" s="124" customFormat="1" ht="19.5" customHeight="1" x14ac:dyDescent="0.25">
      <c r="A67" s="126" t="s">
        <v>17</v>
      </c>
      <c r="E67" s="136"/>
      <c r="G67" s="139">
        <f>SUM(G57:G65)</f>
        <v>688209241</v>
      </c>
      <c r="H67" s="141"/>
      <c r="I67" s="140">
        <f>SUM(I57:I65)</f>
        <v>596281259</v>
      </c>
      <c r="J67" s="142"/>
      <c r="K67" s="139">
        <f>SUM(K57:K65)</f>
        <v>23903915597</v>
      </c>
      <c r="L67" s="141"/>
      <c r="M67" s="140">
        <f>SUM(M57:M65)</f>
        <v>20030825122</v>
      </c>
    </row>
    <row r="68" spans="1:13" s="124" customFormat="1" ht="9" customHeight="1" x14ac:dyDescent="0.25">
      <c r="A68" s="126"/>
      <c r="E68" s="136"/>
      <c r="G68" s="143"/>
      <c r="H68" s="141"/>
      <c r="I68" s="144"/>
      <c r="J68" s="142"/>
      <c r="K68" s="143"/>
      <c r="L68" s="141"/>
      <c r="M68" s="144"/>
    </row>
    <row r="69" spans="1:13" s="124" customFormat="1" ht="19.5" customHeight="1" x14ac:dyDescent="0.25">
      <c r="A69" s="126" t="s">
        <v>18</v>
      </c>
      <c r="E69" s="136"/>
      <c r="G69" s="145"/>
      <c r="H69" s="141"/>
      <c r="I69" s="141"/>
      <c r="J69" s="142"/>
      <c r="K69" s="145"/>
      <c r="L69" s="141"/>
      <c r="M69" s="141"/>
    </row>
    <row r="70" spans="1:13" s="124" customFormat="1" ht="5.0999999999999996" customHeight="1" x14ac:dyDescent="0.25">
      <c r="A70" s="130"/>
      <c r="E70" s="136"/>
      <c r="G70" s="145"/>
      <c r="H70" s="141"/>
      <c r="I70" s="141"/>
      <c r="J70" s="142"/>
      <c r="K70" s="145"/>
      <c r="L70" s="141"/>
      <c r="M70" s="141"/>
    </row>
    <row r="71" spans="1:13" s="124" customFormat="1" ht="18.75" x14ac:dyDescent="0.25">
      <c r="A71" s="187" t="s">
        <v>110</v>
      </c>
      <c r="E71" s="136">
        <v>4</v>
      </c>
      <c r="G71" s="137">
        <v>0</v>
      </c>
      <c r="H71" s="184"/>
      <c r="I71" s="138">
        <v>9125341</v>
      </c>
      <c r="J71" s="184"/>
      <c r="K71" s="137">
        <v>0</v>
      </c>
      <c r="L71" s="184"/>
      <c r="M71" s="138">
        <v>306546651</v>
      </c>
    </row>
    <row r="72" spans="1:13" s="124" customFormat="1" ht="19.5" customHeight="1" x14ac:dyDescent="0.25">
      <c r="A72" s="205" t="s">
        <v>98</v>
      </c>
      <c r="B72" s="205"/>
      <c r="C72" s="205"/>
      <c r="D72" s="205"/>
      <c r="E72" s="136">
        <v>11</v>
      </c>
      <c r="G72" s="137">
        <v>0</v>
      </c>
      <c r="H72" s="141"/>
      <c r="I72" s="138">
        <v>100438964</v>
      </c>
      <c r="J72" s="142"/>
      <c r="K72" s="137">
        <v>0</v>
      </c>
      <c r="L72" s="146"/>
      <c r="M72" s="138">
        <v>3374048091</v>
      </c>
    </row>
    <row r="73" spans="1:13" s="124" customFormat="1" ht="19.5" customHeight="1" x14ac:dyDescent="0.25">
      <c r="A73" s="124" t="s">
        <v>59</v>
      </c>
      <c r="E73" s="136">
        <v>14</v>
      </c>
      <c r="F73" s="147"/>
      <c r="G73" s="139">
        <v>19495711</v>
      </c>
      <c r="H73" s="141"/>
      <c r="I73" s="140">
        <v>19163003</v>
      </c>
      <c r="J73" s="142"/>
      <c r="K73" s="139">
        <v>677154290</v>
      </c>
      <c r="M73" s="140">
        <v>643740829</v>
      </c>
    </row>
    <row r="74" spans="1:13" s="124" customFormat="1" ht="5.0999999999999996" customHeight="1" x14ac:dyDescent="0.25">
      <c r="A74" s="130"/>
      <c r="E74" s="136"/>
      <c r="G74" s="131"/>
      <c r="J74" s="135"/>
      <c r="K74" s="131"/>
    </row>
    <row r="75" spans="1:13" s="124" customFormat="1" ht="19.5" customHeight="1" x14ac:dyDescent="0.25">
      <c r="A75" s="126" t="s">
        <v>19</v>
      </c>
      <c r="E75" s="136"/>
      <c r="G75" s="139">
        <f>SUM(G71:G73)</f>
        <v>19495711</v>
      </c>
      <c r="H75" s="141"/>
      <c r="I75" s="140">
        <f>SUM(I71:I73)</f>
        <v>128727308</v>
      </c>
      <c r="J75" s="142"/>
      <c r="K75" s="139">
        <f>SUM(K71:K73)</f>
        <v>677154290</v>
      </c>
      <c r="L75" s="141"/>
      <c r="M75" s="140">
        <f>SUM(M71:M73)</f>
        <v>4324335571</v>
      </c>
    </row>
    <row r="76" spans="1:13" s="124" customFormat="1" ht="5.0999999999999996" customHeight="1" x14ac:dyDescent="0.25">
      <c r="A76" s="126"/>
      <c r="E76" s="136"/>
      <c r="G76" s="137"/>
      <c r="H76" s="141"/>
      <c r="I76" s="138"/>
      <c r="J76" s="142"/>
      <c r="K76" s="137"/>
      <c r="L76" s="141"/>
      <c r="M76" s="138"/>
    </row>
    <row r="77" spans="1:13" s="124" customFormat="1" ht="19.5" customHeight="1" x14ac:dyDescent="0.25">
      <c r="A77" s="126" t="s">
        <v>20</v>
      </c>
      <c r="E77" s="136"/>
      <c r="G77" s="139">
        <f>SUM(G67,G75)</f>
        <v>707704952</v>
      </c>
      <c r="H77" s="141"/>
      <c r="I77" s="140">
        <f>SUM(I67,I75)</f>
        <v>725008567</v>
      </c>
      <c r="J77" s="142"/>
      <c r="K77" s="139">
        <f>SUM(K67,K75)</f>
        <v>24581069887</v>
      </c>
      <c r="L77" s="141"/>
      <c r="M77" s="140">
        <f>SUM(M67,M75)</f>
        <v>24355160693</v>
      </c>
    </row>
    <row r="78" spans="1:13" s="124" customFormat="1" ht="6" customHeight="1" x14ac:dyDescent="0.25">
      <c r="A78" s="126"/>
      <c r="E78" s="148"/>
      <c r="G78" s="145"/>
      <c r="H78" s="141"/>
      <c r="I78" s="141"/>
      <c r="J78" s="142"/>
      <c r="K78" s="145"/>
      <c r="L78" s="141"/>
      <c r="M78" s="141"/>
    </row>
    <row r="79" spans="1:13" s="124" customFormat="1" ht="19.5" customHeight="1" x14ac:dyDescent="0.25">
      <c r="A79" s="126" t="s">
        <v>78</v>
      </c>
      <c r="E79" s="136"/>
      <c r="G79" s="145"/>
      <c r="H79" s="141"/>
      <c r="I79" s="141"/>
      <c r="J79" s="142"/>
      <c r="K79" s="145"/>
      <c r="L79" s="141"/>
      <c r="M79" s="141"/>
    </row>
    <row r="80" spans="1:13" s="124" customFormat="1" ht="5.0999999999999996" customHeight="1" x14ac:dyDescent="0.25">
      <c r="A80" s="130"/>
      <c r="E80" s="136"/>
      <c r="G80" s="145"/>
      <c r="H80" s="141"/>
      <c r="I80" s="141"/>
      <c r="J80" s="142"/>
      <c r="K80" s="145"/>
      <c r="L80" s="141"/>
      <c r="M80" s="141"/>
    </row>
    <row r="81" spans="1:13" s="124" customFormat="1" ht="19.5" customHeight="1" x14ac:dyDescent="0.25">
      <c r="A81" s="124" t="s">
        <v>21</v>
      </c>
      <c r="E81" s="136"/>
      <c r="G81" s="145"/>
      <c r="H81" s="141"/>
      <c r="I81" s="141"/>
      <c r="J81" s="142"/>
      <c r="K81" s="145"/>
      <c r="L81" s="141"/>
      <c r="M81" s="141"/>
    </row>
    <row r="82" spans="1:13" s="124" customFormat="1" ht="19.5" customHeight="1" x14ac:dyDescent="0.25">
      <c r="B82" s="124" t="s">
        <v>22</v>
      </c>
      <c r="E82" s="136">
        <v>15</v>
      </c>
      <c r="G82" s="145"/>
      <c r="H82" s="141"/>
      <c r="I82" s="141"/>
      <c r="J82" s="142"/>
      <c r="K82" s="145"/>
      <c r="L82" s="141"/>
      <c r="M82" s="141"/>
    </row>
    <row r="83" spans="1:13" s="124" customFormat="1" ht="19.5" customHeight="1" x14ac:dyDescent="0.25">
      <c r="C83" s="149" t="s">
        <v>74</v>
      </c>
      <c r="E83" s="136"/>
      <c r="G83" s="145"/>
      <c r="H83" s="141"/>
      <c r="I83" s="141"/>
      <c r="J83" s="142"/>
      <c r="K83" s="145"/>
      <c r="L83" s="141"/>
      <c r="M83" s="141"/>
    </row>
    <row r="84" spans="1:13" s="135" customFormat="1" ht="19.5" customHeight="1" thickBot="1" x14ac:dyDescent="0.3">
      <c r="D84" s="135" t="s">
        <v>73</v>
      </c>
      <c r="F84" s="150"/>
      <c r="G84" s="151">
        <v>864713808</v>
      </c>
      <c r="H84" s="141"/>
      <c r="I84" s="152">
        <v>864713808</v>
      </c>
      <c r="J84" s="142"/>
      <c r="K84" s="153">
        <v>30004442705</v>
      </c>
      <c r="L84" s="124"/>
      <c r="M84" s="154">
        <v>30004442705</v>
      </c>
    </row>
    <row r="85" spans="1:13" s="135" customFormat="1" ht="5.0999999999999996" customHeight="1" thickTop="1" x14ac:dyDescent="0.25">
      <c r="F85" s="150"/>
      <c r="G85" s="155"/>
      <c r="H85" s="141"/>
      <c r="I85" s="156"/>
      <c r="J85" s="142"/>
      <c r="K85" s="157"/>
      <c r="L85" s="124"/>
      <c r="M85" s="150"/>
    </row>
    <row r="86" spans="1:13" s="124" customFormat="1" ht="19.5" customHeight="1" x14ac:dyDescent="0.25">
      <c r="B86" s="124" t="s">
        <v>23</v>
      </c>
      <c r="E86" s="158"/>
      <c r="G86" s="145"/>
      <c r="H86" s="141"/>
      <c r="I86" s="141"/>
      <c r="J86" s="142"/>
      <c r="K86" s="131"/>
    </row>
    <row r="87" spans="1:13" s="135" customFormat="1" ht="19.5" customHeight="1" x14ac:dyDescent="0.25">
      <c r="C87" s="149" t="s">
        <v>74</v>
      </c>
      <c r="E87" s="136"/>
      <c r="F87" s="150"/>
      <c r="G87" s="155"/>
      <c r="H87" s="141"/>
      <c r="I87" s="156"/>
      <c r="J87" s="142"/>
      <c r="K87" s="157"/>
      <c r="L87" s="124"/>
      <c r="M87" s="150"/>
    </row>
    <row r="88" spans="1:13" s="135" customFormat="1" ht="19.5" customHeight="1" x14ac:dyDescent="0.25">
      <c r="C88" s="149"/>
      <c r="D88" s="135" t="s">
        <v>75</v>
      </c>
      <c r="E88" s="136"/>
      <c r="F88" s="150"/>
      <c r="G88" s="137">
        <v>864713808</v>
      </c>
      <c r="H88" s="141"/>
      <c r="I88" s="138">
        <v>864713808</v>
      </c>
      <c r="J88" s="142"/>
      <c r="K88" s="137">
        <v>30004442705</v>
      </c>
      <c r="L88" s="124"/>
      <c r="M88" s="138">
        <v>30004442705</v>
      </c>
    </row>
    <row r="89" spans="1:13" s="124" customFormat="1" ht="19.5" customHeight="1" x14ac:dyDescent="0.25">
      <c r="A89" s="124" t="s">
        <v>24</v>
      </c>
      <c r="E89" s="158"/>
      <c r="G89" s="137">
        <v>31917416</v>
      </c>
      <c r="H89" s="141"/>
      <c r="I89" s="138">
        <v>31917416</v>
      </c>
      <c r="J89" s="142"/>
      <c r="K89" s="137">
        <v>977711111</v>
      </c>
      <c r="M89" s="138">
        <v>977711111</v>
      </c>
    </row>
    <row r="90" spans="1:13" s="124" customFormat="1" ht="19.5" customHeight="1" x14ac:dyDescent="0.25">
      <c r="A90" s="124" t="s">
        <v>25</v>
      </c>
      <c r="E90" s="158"/>
      <c r="G90" s="137"/>
      <c r="H90" s="141"/>
      <c r="I90" s="138"/>
      <c r="J90" s="142"/>
      <c r="K90" s="137"/>
      <c r="M90" s="138"/>
    </row>
    <row r="91" spans="1:13" s="124" customFormat="1" ht="19.5" customHeight="1" x14ac:dyDescent="0.25">
      <c r="B91" s="124" t="s">
        <v>60</v>
      </c>
      <c r="E91" s="136">
        <v>16</v>
      </c>
      <c r="G91" s="137">
        <v>87865911</v>
      </c>
      <c r="H91" s="141"/>
      <c r="I91" s="138">
        <v>87865911</v>
      </c>
      <c r="J91" s="142"/>
      <c r="K91" s="137">
        <v>3000444271</v>
      </c>
      <c r="M91" s="138">
        <v>3000444271</v>
      </c>
    </row>
    <row r="92" spans="1:13" s="124" customFormat="1" ht="19.5" customHeight="1" x14ac:dyDescent="0.25">
      <c r="B92" s="124" t="s">
        <v>27</v>
      </c>
      <c r="E92" s="158"/>
      <c r="F92" s="147"/>
      <c r="G92" s="137">
        <v>125236085</v>
      </c>
      <c r="H92" s="141"/>
      <c r="I92" s="138">
        <v>38985958</v>
      </c>
      <c r="J92" s="142"/>
      <c r="K92" s="137">
        <v>7332902822</v>
      </c>
      <c r="M92" s="138">
        <v>4595530147</v>
      </c>
    </row>
    <row r="93" spans="1:13" s="124" customFormat="1" ht="19.5" customHeight="1" x14ac:dyDescent="0.25">
      <c r="A93" s="124" t="s">
        <v>91</v>
      </c>
      <c r="E93" s="158"/>
      <c r="F93" s="147"/>
      <c r="G93" s="139">
        <v>0</v>
      </c>
      <c r="H93" s="159"/>
      <c r="I93" s="140">
        <v>0</v>
      </c>
      <c r="J93" s="160"/>
      <c r="K93" s="139">
        <v>-2608455435</v>
      </c>
      <c r="M93" s="140">
        <v>-4207401622</v>
      </c>
    </row>
    <row r="94" spans="1:13" s="124" customFormat="1" ht="5.0999999999999996" customHeight="1" x14ac:dyDescent="0.25">
      <c r="E94" s="158"/>
      <c r="G94" s="155"/>
      <c r="H94" s="141"/>
      <c r="I94" s="156"/>
      <c r="J94" s="142"/>
      <c r="K94" s="155"/>
      <c r="L94" s="141"/>
      <c r="M94" s="156"/>
    </row>
    <row r="95" spans="1:13" s="124" customFormat="1" ht="19.5" customHeight="1" x14ac:dyDescent="0.25">
      <c r="A95" s="126" t="s">
        <v>79</v>
      </c>
      <c r="E95" s="158"/>
      <c r="F95" s="147"/>
      <c r="G95" s="139">
        <f>SUM(G88:G93)</f>
        <v>1109733220</v>
      </c>
      <c r="H95" s="141"/>
      <c r="I95" s="140">
        <f>SUM(I88:I93)</f>
        <v>1023483093</v>
      </c>
      <c r="J95" s="142"/>
      <c r="K95" s="139">
        <f>SUM(K88:K93)</f>
        <v>38707045474</v>
      </c>
      <c r="L95" s="141"/>
      <c r="M95" s="140">
        <f>SUM(M88:M93)</f>
        <v>34370726612</v>
      </c>
    </row>
    <row r="96" spans="1:13" s="124" customFormat="1" ht="5.0999999999999996" customHeight="1" x14ac:dyDescent="0.25">
      <c r="E96" s="158"/>
      <c r="F96" s="161"/>
      <c r="G96" s="155"/>
      <c r="H96" s="141"/>
      <c r="I96" s="156"/>
      <c r="J96" s="142"/>
      <c r="K96" s="155"/>
      <c r="L96" s="141"/>
      <c r="M96" s="156"/>
    </row>
    <row r="97" spans="1:13" s="124" customFormat="1" ht="19.5" customHeight="1" thickBot="1" x14ac:dyDescent="0.3">
      <c r="A97" s="126" t="s">
        <v>80</v>
      </c>
      <c r="E97" s="158"/>
      <c r="F97" s="147"/>
      <c r="G97" s="162">
        <f>SUM(G77,G95)</f>
        <v>1817438172</v>
      </c>
      <c r="H97" s="141"/>
      <c r="I97" s="163">
        <f>SUM(I77,I95)</f>
        <v>1748491660</v>
      </c>
      <c r="J97" s="142"/>
      <c r="K97" s="162">
        <f>SUM(K77,K95)</f>
        <v>63288115361</v>
      </c>
      <c r="L97" s="141"/>
      <c r="M97" s="163">
        <f>SUM(M77,M95)</f>
        <v>58725887305</v>
      </c>
    </row>
    <row r="98" spans="1:13" ht="21.75" customHeight="1" thickTop="1" x14ac:dyDescent="0.25">
      <c r="A98" s="1"/>
      <c r="J98" s="24"/>
    </row>
    <row r="99" spans="1:13" s="18" customFormat="1" ht="21.75" customHeight="1" x14ac:dyDescent="0.25">
      <c r="A99" s="29" t="str">
        <f>A45</f>
        <v>หมายเหตุประกอบงบการเงินเป็นส่วนหนึ่งของงบการเงินนี้</v>
      </c>
      <c r="B99" s="29"/>
      <c r="C99" s="29"/>
      <c r="D99" s="29"/>
      <c r="E99" s="30"/>
      <c r="F99" s="29"/>
      <c r="G99" s="29"/>
      <c r="H99" s="29"/>
      <c r="I99" s="29"/>
      <c r="J99" s="31"/>
      <c r="K99" s="29"/>
      <c r="L99" s="29"/>
      <c r="M99" s="29"/>
    </row>
  </sheetData>
  <mergeCells count="8">
    <mergeCell ref="A72:D72"/>
    <mergeCell ref="K5:M5"/>
    <mergeCell ref="K50:M50"/>
    <mergeCell ref="G5:I5"/>
    <mergeCell ref="G50:I50"/>
    <mergeCell ref="D41:E41"/>
    <mergeCell ref="A40:M40"/>
    <mergeCell ref="I41:M41"/>
  </mergeCells>
  <pageMargins left="0.9" right="0.5" top="0.5" bottom="0.6" header="0.49" footer="0.4"/>
  <pageSetup paperSize="9" scale="90" firstPageNumber="7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1"/>
  <sheetViews>
    <sheetView zoomScaleNormal="100" zoomScaleSheetLayoutView="96" zoomScalePageLayoutView="85" workbookViewId="0">
      <selection sqref="A1:I1"/>
    </sheetView>
  </sheetViews>
  <sheetFormatPr defaultColWidth="10.85546875" defaultRowHeight="21.75" customHeight="1" x14ac:dyDescent="0.25"/>
  <cols>
    <col min="1" max="3" width="1.7109375" style="2" customWidth="1"/>
    <col min="4" max="4" width="26" style="2" customWidth="1"/>
    <col min="5" max="5" width="7.85546875" style="191" customWidth="1"/>
    <col min="6" max="6" width="0.7109375" style="2" customWidth="1"/>
    <col min="7" max="7" width="13.28515625" style="77" customWidth="1"/>
    <col min="8" max="8" width="0.7109375" style="2" customWidth="1"/>
    <col min="9" max="9" width="13.28515625" style="77" customWidth="1"/>
    <col min="10" max="10" width="0.7109375" style="2" customWidth="1"/>
    <col min="11" max="11" width="14.7109375" style="77" customWidth="1"/>
    <col min="12" max="12" width="0.7109375" style="2" customWidth="1"/>
    <col min="13" max="13" width="14.7109375" style="77" customWidth="1"/>
    <col min="14" max="16384" width="10.85546875" style="2"/>
  </cols>
  <sheetData>
    <row r="1" spans="1:13" ht="21.75" customHeight="1" x14ac:dyDescent="0.25">
      <c r="A1" s="210" t="str">
        <f>'7-8 BS'!A46</f>
        <v>บริษัท สตาร์ ปิโตรเลียม รีไฟน์นิ่ง จำกัด (มหาชน)</v>
      </c>
      <c r="B1" s="210"/>
      <c r="C1" s="210"/>
      <c r="D1" s="210"/>
      <c r="E1" s="210"/>
      <c r="F1" s="210"/>
      <c r="G1" s="210"/>
      <c r="H1" s="210"/>
      <c r="I1" s="210"/>
    </row>
    <row r="2" spans="1:13" ht="21.75" customHeight="1" x14ac:dyDescent="0.25">
      <c r="A2" s="210" t="s">
        <v>28</v>
      </c>
      <c r="B2" s="210"/>
      <c r="C2" s="210"/>
      <c r="D2" s="210"/>
      <c r="E2" s="210"/>
      <c r="F2" s="210"/>
      <c r="G2" s="210"/>
      <c r="H2" s="210"/>
      <c r="I2" s="210"/>
    </row>
    <row r="3" spans="1:13" ht="21.75" customHeight="1" x14ac:dyDescent="0.25">
      <c r="A3" s="211" t="s">
        <v>121</v>
      </c>
      <c r="B3" s="211"/>
      <c r="C3" s="211"/>
      <c r="D3" s="211"/>
      <c r="E3" s="211"/>
      <c r="F3" s="211"/>
      <c r="G3" s="211"/>
      <c r="H3" s="211"/>
      <c r="I3" s="211"/>
      <c r="J3" s="5"/>
      <c r="K3" s="78"/>
      <c r="L3" s="5"/>
      <c r="M3" s="78"/>
    </row>
    <row r="4" spans="1:13" ht="21.75" customHeight="1" x14ac:dyDescent="0.25">
      <c r="A4" s="33"/>
      <c r="B4" s="33"/>
      <c r="C4" s="33"/>
      <c r="D4" s="33"/>
      <c r="E4" s="33"/>
      <c r="F4" s="33"/>
      <c r="G4" s="79"/>
      <c r="H4" s="33"/>
      <c r="I4" s="79"/>
      <c r="J4" s="33"/>
      <c r="K4" s="79"/>
      <c r="L4" s="33"/>
      <c r="M4" s="79"/>
    </row>
    <row r="5" spans="1:13" ht="18.95" customHeight="1" x14ac:dyDescent="0.25">
      <c r="A5" s="192"/>
      <c r="B5" s="192"/>
      <c r="C5" s="192"/>
      <c r="D5" s="192"/>
      <c r="E5" s="80"/>
      <c r="F5" s="192"/>
      <c r="G5" s="206" t="s">
        <v>62</v>
      </c>
      <c r="H5" s="206"/>
      <c r="I5" s="206"/>
      <c r="K5" s="206" t="s">
        <v>63</v>
      </c>
      <c r="L5" s="206"/>
      <c r="M5" s="206"/>
    </row>
    <row r="6" spans="1:13" ht="18.95" customHeight="1" x14ac:dyDescent="0.25">
      <c r="A6" s="192"/>
      <c r="B6" s="192"/>
      <c r="C6" s="192"/>
      <c r="D6" s="192"/>
      <c r="E6" s="80"/>
      <c r="F6" s="192"/>
      <c r="G6" s="10" t="s">
        <v>2</v>
      </c>
      <c r="H6" s="10"/>
      <c r="I6" s="10" t="s">
        <v>2</v>
      </c>
      <c r="K6" s="10" t="s">
        <v>2</v>
      </c>
      <c r="L6" s="10"/>
      <c r="M6" s="10" t="s">
        <v>2</v>
      </c>
    </row>
    <row r="7" spans="1:13" ht="18.95" customHeight="1" x14ac:dyDescent="0.25">
      <c r="E7" s="188" t="s">
        <v>3</v>
      </c>
      <c r="F7" s="1"/>
      <c r="G7" s="34" t="s">
        <v>118</v>
      </c>
      <c r="H7" s="12"/>
      <c r="I7" s="34" t="s">
        <v>106</v>
      </c>
      <c r="J7" s="14"/>
      <c r="K7" s="34" t="s">
        <v>118</v>
      </c>
      <c r="L7" s="12"/>
      <c r="M7" s="34" t="s">
        <v>106</v>
      </c>
    </row>
    <row r="8" spans="1:13" ht="8.1" customHeight="1" x14ac:dyDescent="0.25">
      <c r="A8" s="1"/>
      <c r="G8" s="98"/>
      <c r="K8" s="98"/>
    </row>
    <row r="9" spans="1:13" ht="18.95" customHeight="1" x14ac:dyDescent="0.25">
      <c r="A9" s="2" t="s">
        <v>29</v>
      </c>
      <c r="E9" s="40">
        <v>6</v>
      </c>
      <c r="G9" s="99">
        <v>7982476111</v>
      </c>
      <c r="H9" s="82"/>
      <c r="I9" s="81">
        <v>5283719416</v>
      </c>
      <c r="J9" s="82"/>
      <c r="K9" s="99">
        <v>281298614499</v>
      </c>
      <c r="L9" s="83"/>
      <c r="M9" s="81">
        <v>170330857757</v>
      </c>
    </row>
    <row r="10" spans="1:13" ht="18.95" customHeight="1" x14ac:dyDescent="0.25">
      <c r="A10" s="2" t="s">
        <v>30</v>
      </c>
      <c r="E10" s="40"/>
      <c r="G10" s="99"/>
      <c r="H10" s="82"/>
      <c r="I10" s="81"/>
      <c r="J10" s="82"/>
      <c r="K10" s="99"/>
      <c r="L10" s="83"/>
      <c r="M10" s="81"/>
    </row>
    <row r="11" spans="1:13" ht="18.95" customHeight="1" x14ac:dyDescent="0.25">
      <c r="B11" s="2" t="s">
        <v>58</v>
      </c>
      <c r="E11" s="40"/>
      <c r="G11" s="100">
        <v>114103862</v>
      </c>
      <c r="H11" s="82"/>
      <c r="I11" s="84">
        <v>66261976</v>
      </c>
      <c r="J11" s="82"/>
      <c r="K11" s="100">
        <v>3965749850</v>
      </c>
      <c r="L11" s="83"/>
      <c r="M11" s="84">
        <v>2153537031</v>
      </c>
    </row>
    <row r="12" spans="1:13" ht="8.25" customHeight="1" x14ac:dyDescent="0.25">
      <c r="E12" s="40"/>
      <c r="G12" s="99"/>
      <c r="H12" s="82"/>
      <c r="I12" s="81"/>
      <c r="J12" s="83"/>
      <c r="K12" s="99"/>
      <c r="L12" s="82"/>
      <c r="M12" s="81"/>
    </row>
    <row r="13" spans="1:13" ht="18.95" customHeight="1" x14ac:dyDescent="0.25">
      <c r="A13" s="1" t="s">
        <v>31</v>
      </c>
      <c r="E13" s="40"/>
      <c r="G13" s="99">
        <f>SUM(G9:G11)</f>
        <v>8096579973</v>
      </c>
      <c r="H13" s="82"/>
      <c r="I13" s="81">
        <f>SUM(I9:I11)</f>
        <v>5349981392</v>
      </c>
      <c r="J13" s="83"/>
      <c r="K13" s="99">
        <f>SUM(K9:K11)</f>
        <v>285264364349</v>
      </c>
      <c r="L13" s="82"/>
      <c r="M13" s="81">
        <f>SUM(M9:M11)</f>
        <v>172484394788</v>
      </c>
    </row>
    <row r="14" spans="1:13" ht="18.95" customHeight="1" x14ac:dyDescent="0.25">
      <c r="A14" s="2" t="s">
        <v>32</v>
      </c>
      <c r="E14" s="40">
        <v>18</v>
      </c>
      <c r="G14" s="100">
        <v>-7735877577</v>
      </c>
      <c r="H14" s="82"/>
      <c r="I14" s="84">
        <v>-5132897959</v>
      </c>
      <c r="J14" s="82"/>
      <c r="K14" s="100">
        <v>-272832700635</v>
      </c>
      <c r="L14" s="83"/>
      <c r="M14" s="84">
        <v>-165598311928</v>
      </c>
    </row>
    <row r="15" spans="1:13" ht="8.1" customHeight="1" x14ac:dyDescent="0.25">
      <c r="A15" s="1"/>
      <c r="E15" s="24"/>
      <c r="G15" s="99"/>
      <c r="H15" s="82"/>
      <c r="I15" s="81"/>
      <c r="J15" s="83"/>
      <c r="K15" s="99"/>
      <c r="L15" s="82"/>
      <c r="M15" s="81"/>
    </row>
    <row r="16" spans="1:13" ht="18.95" customHeight="1" x14ac:dyDescent="0.25">
      <c r="A16" s="1" t="s">
        <v>128</v>
      </c>
      <c r="E16" s="24"/>
      <c r="G16" s="99">
        <f>SUM(G13:G14)</f>
        <v>360702396</v>
      </c>
      <c r="H16" s="82"/>
      <c r="I16" s="81">
        <f>SUM(I13:I14)</f>
        <v>217083433</v>
      </c>
      <c r="J16" s="83"/>
      <c r="K16" s="99">
        <f>SUM(K13:K14)</f>
        <v>12431663714</v>
      </c>
      <c r="L16" s="82"/>
      <c r="M16" s="81">
        <f>SUM(M13:M14)</f>
        <v>6886082860</v>
      </c>
    </row>
    <row r="17" spans="1:13" ht="18.95" customHeight="1" x14ac:dyDescent="0.25">
      <c r="A17" s="2" t="s">
        <v>33</v>
      </c>
      <c r="E17" s="40"/>
      <c r="G17" s="99">
        <v>1814442</v>
      </c>
      <c r="H17" s="82"/>
      <c r="I17" s="81">
        <v>1911344</v>
      </c>
      <c r="J17" s="82"/>
      <c r="K17" s="99">
        <v>62943303</v>
      </c>
      <c r="L17" s="83"/>
      <c r="M17" s="81">
        <v>61763349</v>
      </c>
    </row>
    <row r="18" spans="1:13" ht="18.95" customHeight="1" x14ac:dyDescent="0.25">
      <c r="A18" s="2" t="s">
        <v>34</v>
      </c>
      <c r="E18" s="40"/>
      <c r="G18" s="99">
        <v>11210936</v>
      </c>
      <c r="H18" s="82"/>
      <c r="I18" s="81">
        <v>11255166</v>
      </c>
      <c r="J18" s="82"/>
      <c r="K18" s="99">
        <v>376436670</v>
      </c>
      <c r="L18" s="83"/>
      <c r="M18" s="81">
        <v>358743463</v>
      </c>
    </row>
    <row r="19" spans="1:13" ht="18.95" customHeight="1" x14ac:dyDescent="0.25">
      <c r="A19" s="2" t="s">
        <v>131</v>
      </c>
      <c r="E19" s="40"/>
      <c r="G19" s="99"/>
      <c r="H19" s="82"/>
      <c r="I19" s="81"/>
      <c r="J19" s="82"/>
      <c r="K19" s="99"/>
      <c r="L19" s="83"/>
      <c r="M19" s="81"/>
    </row>
    <row r="20" spans="1:13" ht="18.95" customHeight="1" x14ac:dyDescent="0.25">
      <c r="B20" s="2" t="s">
        <v>101</v>
      </c>
      <c r="E20" s="40"/>
      <c r="F20" s="9"/>
      <c r="G20" s="100">
        <v>-5068722</v>
      </c>
      <c r="H20" s="82"/>
      <c r="I20" s="84">
        <v>-13721127</v>
      </c>
      <c r="J20" s="82"/>
      <c r="K20" s="100">
        <v>-168972241</v>
      </c>
      <c r="L20" s="85"/>
      <c r="M20" s="84">
        <v>-432882467</v>
      </c>
    </row>
    <row r="21" spans="1:13" ht="8.1" customHeight="1" x14ac:dyDescent="0.25">
      <c r="A21" s="1"/>
      <c r="E21" s="40"/>
      <c r="G21" s="99"/>
      <c r="H21" s="82"/>
      <c r="I21" s="81"/>
      <c r="J21" s="83"/>
      <c r="K21" s="99"/>
      <c r="L21" s="82"/>
      <c r="M21" s="81"/>
    </row>
    <row r="22" spans="1:13" ht="18.95" customHeight="1" x14ac:dyDescent="0.25">
      <c r="A22" s="1" t="s">
        <v>127</v>
      </c>
      <c r="E22" s="40"/>
      <c r="F22" s="9"/>
      <c r="G22" s="99">
        <f>SUM(G16:G20)</f>
        <v>368659052</v>
      </c>
      <c r="H22" s="82"/>
      <c r="I22" s="81">
        <f>SUM(I16:I20)</f>
        <v>216528816</v>
      </c>
      <c r="J22" s="85"/>
      <c r="K22" s="99">
        <f>SUM(K16:K20)</f>
        <v>12702071446</v>
      </c>
      <c r="L22" s="82"/>
      <c r="M22" s="81">
        <f>SUM(M16:M20)</f>
        <v>6873707205</v>
      </c>
    </row>
    <row r="23" spans="1:13" ht="18.95" customHeight="1" x14ac:dyDescent="0.25">
      <c r="A23" s="2" t="s">
        <v>35</v>
      </c>
      <c r="E23" s="40">
        <v>18</v>
      </c>
      <c r="G23" s="99">
        <v>-81648455</v>
      </c>
      <c r="H23" s="82"/>
      <c r="I23" s="81">
        <v>-23581965</v>
      </c>
      <c r="J23" s="82"/>
      <c r="K23" s="99">
        <v>-2791273297</v>
      </c>
      <c r="L23" s="83"/>
      <c r="M23" s="81">
        <v>-748975451</v>
      </c>
    </row>
    <row r="24" spans="1:13" ht="18.95" customHeight="1" x14ac:dyDescent="0.25">
      <c r="A24" s="2" t="s">
        <v>36</v>
      </c>
      <c r="E24" s="40"/>
      <c r="G24" s="100">
        <v>-8835869</v>
      </c>
      <c r="H24" s="82"/>
      <c r="I24" s="84">
        <v>-6599587</v>
      </c>
      <c r="J24" s="82"/>
      <c r="K24" s="100">
        <v>-316382339</v>
      </c>
      <c r="L24" s="83"/>
      <c r="M24" s="84">
        <v>-211825905</v>
      </c>
    </row>
    <row r="25" spans="1:13" ht="7.9" customHeight="1" x14ac:dyDescent="0.25">
      <c r="A25" s="1"/>
      <c r="E25" s="40"/>
      <c r="G25" s="99"/>
      <c r="H25" s="82"/>
      <c r="I25" s="81"/>
      <c r="J25" s="83"/>
      <c r="K25" s="99"/>
      <c r="L25" s="82"/>
      <c r="M25" s="81"/>
    </row>
    <row r="26" spans="1:13" ht="18.95" customHeight="1" x14ac:dyDescent="0.25">
      <c r="A26" s="1" t="s">
        <v>126</v>
      </c>
      <c r="B26" s="1"/>
      <c r="E26" s="24"/>
      <c r="G26" s="99">
        <f>SUM(G22:G24)</f>
        <v>278174728</v>
      </c>
      <c r="H26" s="82"/>
      <c r="I26" s="81">
        <f>SUM(I22:I24)</f>
        <v>186347264</v>
      </c>
      <c r="J26" s="83"/>
      <c r="K26" s="99">
        <f>SUM(K22:K24)</f>
        <v>9594415810</v>
      </c>
      <c r="L26" s="82"/>
      <c r="M26" s="81">
        <f>SUM(M22:M24)</f>
        <v>5912905849</v>
      </c>
    </row>
    <row r="27" spans="1:13" ht="18.95" customHeight="1" x14ac:dyDescent="0.25">
      <c r="A27" s="2" t="s">
        <v>72</v>
      </c>
      <c r="E27" s="40">
        <v>19</v>
      </c>
      <c r="G27" s="100">
        <v>-55682718</v>
      </c>
      <c r="H27" s="82"/>
      <c r="I27" s="84">
        <v>-36748078</v>
      </c>
      <c r="J27" s="82"/>
      <c r="K27" s="100">
        <v>-1920618566</v>
      </c>
      <c r="L27" s="83"/>
      <c r="M27" s="84">
        <v>-1166442880</v>
      </c>
    </row>
    <row r="28" spans="1:13" ht="8.1" customHeight="1" x14ac:dyDescent="0.25">
      <c r="A28" s="1"/>
      <c r="E28" s="40"/>
      <c r="G28" s="99"/>
      <c r="H28" s="82"/>
      <c r="I28" s="81"/>
      <c r="J28" s="82"/>
      <c r="K28" s="99"/>
      <c r="L28" s="83"/>
      <c r="M28" s="81"/>
    </row>
    <row r="29" spans="1:13" ht="18.95" customHeight="1" x14ac:dyDescent="0.25">
      <c r="A29" s="1" t="s">
        <v>125</v>
      </c>
      <c r="E29" s="40"/>
      <c r="G29" s="99">
        <f>SUM(G26:G27)</f>
        <v>222492010</v>
      </c>
      <c r="H29" s="82"/>
      <c r="I29" s="81">
        <f>SUM(I26:I27)</f>
        <v>149599186</v>
      </c>
      <c r="J29" s="83"/>
      <c r="K29" s="99">
        <f>SUM(K26:K27)</f>
        <v>7673797244</v>
      </c>
      <c r="L29" s="82"/>
      <c r="M29" s="81">
        <f>SUM(M26:M27)</f>
        <v>4746462969</v>
      </c>
    </row>
    <row r="30" spans="1:13" ht="8.4499999999999993" customHeight="1" x14ac:dyDescent="0.25">
      <c r="A30" s="1"/>
      <c r="E30" s="40"/>
      <c r="G30" s="99"/>
      <c r="H30" s="82"/>
      <c r="I30" s="81"/>
      <c r="J30" s="83"/>
      <c r="K30" s="99"/>
      <c r="L30" s="82"/>
      <c r="M30" s="81"/>
    </row>
    <row r="31" spans="1:13" s="24" customFormat="1" ht="18.95" customHeight="1" x14ac:dyDescent="0.25">
      <c r="A31" s="67" t="s">
        <v>84</v>
      </c>
      <c r="E31" s="66"/>
      <c r="F31" s="86"/>
      <c r="G31" s="99"/>
      <c r="H31" s="82"/>
      <c r="I31" s="81"/>
      <c r="J31" s="86"/>
      <c r="K31" s="99"/>
      <c r="L31" s="82"/>
      <c r="M31" s="81"/>
    </row>
    <row r="32" spans="1:13" s="24" customFormat="1" ht="18.95" customHeight="1" x14ac:dyDescent="0.25">
      <c r="A32" s="87" t="s">
        <v>76</v>
      </c>
      <c r="B32" s="87"/>
      <c r="E32" s="66"/>
      <c r="F32" s="86"/>
      <c r="G32" s="99"/>
      <c r="H32" s="82"/>
      <c r="I32" s="81"/>
      <c r="J32" s="86"/>
      <c r="K32" s="99"/>
      <c r="L32" s="82"/>
      <c r="M32" s="81"/>
    </row>
    <row r="33" spans="1:13" s="24" customFormat="1" ht="18.75" customHeight="1" x14ac:dyDescent="0.25">
      <c r="B33" s="87" t="s">
        <v>69</v>
      </c>
      <c r="E33" s="66"/>
      <c r="F33" s="86"/>
      <c r="G33" s="99"/>
      <c r="H33" s="82"/>
      <c r="I33" s="81"/>
      <c r="J33" s="86"/>
      <c r="K33" s="99"/>
      <c r="L33" s="82"/>
      <c r="M33" s="81"/>
    </row>
    <row r="34" spans="1:13" s="24" customFormat="1" ht="18.95" customHeight="1" x14ac:dyDescent="0.25">
      <c r="B34" s="24" t="s">
        <v>70</v>
      </c>
      <c r="C34" s="24" t="s">
        <v>37</v>
      </c>
      <c r="E34" s="66"/>
      <c r="F34" s="86"/>
      <c r="G34" s="99"/>
      <c r="H34" s="82"/>
      <c r="I34" s="81"/>
      <c r="J34" s="86"/>
      <c r="K34" s="99"/>
      <c r="L34" s="82"/>
      <c r="M34" s="81"/>
    </row>
    <row r="35" spans="1:13" s="24" customFormat="1" ht="18.95" customHeight="1" x14ac:dyDescent="0.25">
      <c r="D35" s="24" t="s">
        <v>38</v>
      </c>
      <c r="E35" s="66"/>
      <c r="F35" s="86"/>
      <c r="G35" s="99">
        <v>0</v>
      </c>
      <c r="H35" s="82"/>
      <c r="I35" s="81">
        <v>0</v>
      </c>
      <c r="J35" s="86"/>
      <c r="K35" s="99">
        <v>1598946187</v>
      </c>
      <c r="L35" s="82"/>
      <c r="M35" s="81">
        <v>3239627818</v>
      </c>
    </row>
    <row r="36" spans="1:13" s="24" customFormat="1" ht="18.95" customHeight="1" x14ac:dyDescent="0.25">
      <c r="C36" s="24" t="s">
        <v>115</v>
      </c>
      <c r="E36" s="66"/>
      <c r="F36" s="86"/>
      <c r="G36" s="99"/>
      <c r="H36" s="82"/>
      <c r="I36" s="81"/>
      <c r="J36" s="86"/>
      <c r="K36" s="99"/>
      <c r="L36" s="82"/>
      <c r="M36" s="81"/>
    </row>
    <row r="37" spans="1:13" s="24" customFormat="1" ht="18.95" customHeight="1" x14ac:dyDescent="0.25">
      <c r="D37" s="24" t="s">
        <v>111</v>
      </c>
      <c r="E37" s="66"/>
      <c r="F37" s="86"/>
      <c r="G37" s="100">
        <v>0</v>
      </c>
      <c r="H37" s="82"/>
      <c r="I37" s="84">
        <v>-1317438</v>
      </c>
      <c r="J37" s="82"/>
      <c r="K37" s="100">
        <v>0</v>
      </c>
      <c r="L37" s="86"/>
      <c r="M37" s="84">
        <v>-42450343</v>
      </c>
    </row>
    <row r="38" spans="1:13" s="24" customFormat="1" ht="7.5" customHeight="1" x14ac:dyDescent="0.25">
      <c r="E38" s="73"/>
      <c r="F38" s="86"/>
      <c r="G38" s="99"/>
      <c r="H38" s="82"/>
      <c r="I38" s="81"/>
      <c r="J38" s="86"/>
      <c r="K38" s="99"/>
      <c r="L38" s="82"/>
      <c r="M38" s="81"/>
    </row>
    <row r="39" spans="1:13" s="24" customFormat="1" ht="18.95" customHeight="1" x14ac:dyDescent="0.25">
      <c r="A39" s="66" t="s">
        <v>112</v>
      </c>
      <c r="E39" s="40"/>
      <c r="F39" s="66"/>
      <c r="G39" s="100">
        <f>SUM(G35:G37)</f>
        <v>0</v>
      </c>
      <c r="H39" s="82"/>
      <c r="I39" s="84">
        <f>SUM(I35:I37)</f>
        <v>-1317438</v>
      </c>
      <c r="J39" s="81"/>
      <c r="K39" s="100">
        <f>SUM(K35:K37)</f>
        <v>1598946187</v>
      </c>
      <c r="L39" s="88"/>
      <c r="M39" s="84">
        <f>SUM(M35:M37)</f>
        <v>3197177475</v>
      </c>
    </row>
    <row r="40" spans="1:13" s="24" customFormat="1" ht="8.1" customHeight="1" x14ac:dyDescent="0.25">
      <c r="E40" s="40"/>
      <c r="F40" s="86"/>
      <c r="G40" s="99"/>
      <c r="H40" s="82"/>
      <c r="I40" s="81"/>
      <c r="J40" s="86"/>
      <c r="K40" s="99"/>
      <c r="L40" s="82"/>
      <c r="M40" s="81"/>
    </row>
    <row r="41" spans="1:13" s="24" customFormat="1" ht="18.95" customHeight="1" thickBot="1" x14ac:dyDescent="0.3">
      <c r="A41" s="68" t="s">
        <v>85</v>
      </c>
      <c r="E41" s="40"/>
      <c r="F41" s="86"/>
      <c r="G41" s="101">
        <f>SUM(G29,G39)</f>
        <v>222492010</v>
      </c>
      <c r="H41" s="82"/>
      <c r="I41" s="89">
        <f>SUM(I29,I39)</f>
        <v>148281748</v>
      </c>
      <c r="J41" s="86"/>
      <c r="K41" s="101">
        <f>SUM(K29,K39)</f>
        <v>9272743431</v>
      </c>
      <c r="L41" s="82"/>
      <c r="M41" s="89">
        <f>SUM(M29,M39)</f>
        <v>7943640444</v>
      </c>
    </row>
    <row r="42" spans="1:13" ht="18.95" customHeight="1" thickTop="1" x14ac:dyDescent="0.25">
      <c r="E42" s="24"/>
      <c r="G42" s="102"/>
      <c r="H42" s="36"/>
      <c r="I42" s="90"/>
      <c r="K42" s="102"/>
      <c r="L42" s="36"/>
      <c r="M42" s="90"/>
    </row>
    <row r="43" spans="1:13" ht="18.95" customHeight="1" x14ac:dyDescent="0.25">
      <c r="A43" s="1" t="s">
        <v>123</v>
      </c>
      <c r="E43" s="40">
        <v>20</v>
      </c>
      <c r="G43" s="94"/>
      <c r="I43" s="2"/>
      <c r="K43" s="94"/>
      <c r="M43" s="2"/>
    </row>
    <row r="44" spans="1:13" ht="7.5" customHeight="1" x14ac:dyDescent="0.25">
      <c r="G44" s="94"/>
      <c r="I44" s="2"/>
      <c r="K44" s="94"/>
      <c r="M44" s="2"/>
    </row>
    <row r="45" spans="1:13" ht="18.95" customHeight="1" x14ac:dyDescent="0.25">
      <c r="A45" s="2" t="s">
        <v>124</v>
      </c>
      <c r="G45" s="103">
        <f>G29/4335902125</f>
        <v>5.1313891223962994E-2</v>
      </c>
      <c r="H45" s="9"/>
      <c r="I45" s="91">
        <f>I29/4335902125</f>
        <v>3.4502436099154335E-2</v>
      </c>
      <c r="J45" s="9"/>
      <c r="K45" s="103">
        <f>K29/4335902125</f>
        <v>1.7698271369536507</v>
      </c>
      <c r="L45" s="9"/>
      <c r="M45" s="91">
        <f>M29/4335902125</f>
        <v>1.0946886788870955</v>
      </c>
    </row>
    <row r="46" spans="1:13" s="24" customFormat="1" ht="18.95" customHeight="1" x14ac:dyDescent="0.25">
      <c r="A46" s="66"/>
      <c r="E46" s="40"/>
      <c r="F46" s="66"/>
      <c r="G46" s="81"/>
      <c r="H46" s="82"/>
      <c r="I46" s="81"/>
      <c r="J46" s="81"/>
      <c r="K46" s="81"/>
      <c r="L46" s="82"/>
      <c r="M46" s="81"/>
    </row>
    <row r="47" spans="1:13" s="24" customFormat="1" ht="18.95" customHeight="1" x14ac:dyDescent="0.25">
      <c r="A47" s="66"/>
      <c r="E47" s="40"/>
      <c r="F47" s="66"/>
      <c r="G47" s="81"/>
      <c r="H47" s="82"/>
      <c r="I47" s="81"/>
      <c r="J47" s="81"/>
      <c r="K47" s="81"/>
      <c r="L47" s="82"/>
      <c r="M47" s="81"/>
    </row>
    <row r="48" spans="1:13" s="24" customFormat="1" ht="18.95" customHeight="1" x14ac:dyDescent="0.25">
      <c r="A48" s="66"/>
      <c r="E48" s="40"/>
      <c r="F48" s="66"/>
      <c r="G48" s="81"/>
      <c r="H48" s="82"/>
      <c r="I48" s="81"/>
      <c r="J48" s="81"/>
      <c r="K48" s="81"/>
      <c r="L48" s="82"/>
      <c r="M48" s="81"/>
    </row>
    <row r="49" spans="1:13" s="24" customFormat="1" ht="18.95" customHeight="1" x14ac:dyDescent="0.25">
      <c r="A49" s="66"/>
      <c r="E49" s="40"/>
      <c r="F49" s="66"/>
      <c r="G49" s="81"/>
      <c r="H49" s="82"/>
      <c r="I49" s="81"/>
      <c r="J49" s="81"/>
      <c r="K49" s="81"/>
      <c r="L49" s="82"/>
      <c r="M49" s="81"/>
    </row>
    <row r="50" spans="1:13" ht="25.5" customHeight="1" x14ac:dyDescent="0.25">
      <c r="G50" s="92"/>
      <c r="H50" s="9"/>
      <c r="I50" s="92"/>
      <c r="J50" s="9"/>
      <c r="K50" s="92"/>
      <c r="L50" s="9"/>
      <c r="M50" s="92"/>
    </row>
    <row r="51" spans="1:13" ht="21.95" customHeight="1" x14ac:dyDescent="0.25">
      <c r="A51" s="5" t="str">
        <f>'7-8 BS'!A45</f>
        <v>หมายเหตุประกอบงบการเงินเป็นส่วนหนึ่งของงบการเงินนี้</v>
      </c>
      <c r="B51" s="5"/>
      <c r="C51" s="5"/>
      <c r="D51" s="5"/>
      <c r="E51" s="6"/>
      <c r="F51" s="5"/>
      <c r="G51" s="93"/>
      <c r="H51" s="5"/>
      <c r="I51" s="93"/>
      <c r="J51" s="5"/>
      <c r="K51" s="93"/>
      <c r="L51" s="5"/>
      <c r="M51" s="93"/>
    </row>
  </sheetData>
  <mergeCells count="5">
    <mergeCell ref="A1:I1"/>
    <mergeCell ref="A2:I2"/>
    <mergeCell ref="A3:I3"/>
    <mergeCell ref="G5:I5"/>
    <mergeCell ref="K5:M5"/>
  </mergeCells>
  <pageMargins left="0.9" right="0.5" top="0.5" bottom="0.6" header="0.49" footer="0.4"/>
  <pageSetup paperSize="9" scale="90" firstPageNumber="9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9"/>
  <sheetViews>
    <sheetView zoomScaleNormal="100" zoomScaleSheetLayoutView="90" zoomScalePageLayoutView="85" workbookViewId="0">
      <selection activeCell="A4" sqref="A4"/>
    </sheetView>
  </sheetViews>
  <sheetFormatPr defaultColWidth="8" defaultRowHeight="21.75" customHeight="1" x14ac:dyDescent="0.25"/>
  <cols>
    <col min="1" max="1" width="40" style="24" customWidth="1"/>
    <col min="2" max="2" width="7.7109375" style="24" customWidth="1"/>
    <col min="3" max="3" width="0.85546875" style="24" customWidth="1"/>
    <col min="4" max="4" width="15.7109375" style="45" customWidth="1"/>
    <col min="5" max="5" width="0.85546875" style="43" customWidth="1"/>
    <col min="6" max="6" width="15.7109375" style="45" customWidth="1"/>
    <col min="7" max="7" width="0.85546875" style="43" customWidth="1"/>
    <col min="8" max="8" width="17.7109375" style="45" customWidth="1"/>
    <col min="9" max="9" width="0.85546875" style="43" customWidth="1"/>
    <col min="10" max="10" width="15.7109375" style="45" customWidth="1"/>
    <col min="11" max="11" width="0.85546875" style="43" customWidth="1"/>
    <col min="12" max="12" width="15.7109375" style="45" customWidth="1"/>
    <col min="13" max="16384" width="8" style="24"/>
  </cols>
  <sheetData>
    <row r="1" spans="1:12" ht="21.75" customHeight="1" x14ac:dyDescent="0.25">
      <c r="A1" s="185" t="str">
        <f>'9 PL 12 month'!A1:I1</f>
        <v>บริษัท สตาร์ ปิโตรเลียม รีไฟน์นิ่ง จำกัด (มหาชน)</v>
      </c>
      <c r="B1" s="185"/>
      <c r="C1" s="185"/>
      <c r="D1" s="185"/>
      <c r="E1" s="185"/>
      <c r="F1" s="185"/>
      <c r="G1" s="185"/>
      <c r="H1" s="185"/>
      <c r="I1" s="185"/>
      <c r="J1" s="185"/>
      <c r="K1" s="45"/>
    </row>
    <row r="2" spans="1:12" ht="21.75" customHeight="1" x14ac:dyDescent="0.25">
      <c r="A2" s="185" t="s">
        <v>82</v>
      </c>
      <c r="B2" s="185"/>
      <c r="C2" s="185"/>
      <c r="D2" s="185"/>
      <c r="E2" s="185"/>
      <c r="F2" s="185"/>
      <c r="G2" s="185"/>
      <c r="H2" s="185"/>
      <c r="I2" s="185"/>
      <c r="J2" s="185"/>
    </row>
    <row r="3" spans="1:12" ht="21.75" customHeight="1" x14ac:dyDescent="0.25">
      <c r="A3" s="186" t="str">
        <f>'9 PL 12 month'!A3:I3</f>
        <v>สำหรับปีสิ้นสุดวันที่ 31 ธันวาคม พ.ศ. 2565</v>
      </c>
      <c r="B3" s="186"/>
      <c r="C3" s="186"/>
      <c r="D3" s="186"/>
      <c r="E3" s="186"/>
      <c r="F3" s="186"/>
      <c r="G3" s="186"/>
      <c r="H3" s="186"/>
      <c r="I3" s="186"/>
      <c r="J3" s="186"/>
      <c r="K3" s="62"/>
      <c r="L3" s="63"/>
    </row>
    <row r="4" spans="1:12" ht="20.45" customHeight="1" x14ac:dyDescent="0.25">
      <c r="D4" s="64"/>
      <c r="E4" s="65"/>
      <c r="F4" s="64"/>
      <c r="G4" s="65"/>
      <c r="H4" s="64"/>
    </row>
    <row r="5" spans="1:12" ht="20.100000000000001" customHeight="1" x14ac:dyDescent="0.25">
      <c r="B5" s="66"/>
      <c r="D5" s="212" t="s">
        <v>62</v>
      </c>
      <c r="E5" s="212"/>
      <c r="F5" s="212"/>
      <c r="G5" s="212"/>
      <c r="H5" s="212"/>
      <c r="I5" s="212"/>
      <c r="J5" s="212"/>
      <c r="K5" s="212"/>
      <c r="L5" s="212"/>
    </row>
    <row r="6" spans="1:12" s="67" customFormat="1" ht="20.100000000000001" customHeight="1" x14ac:dyDescent="0.25">
      <c r="B6" s="68"/>
      <c r="D6" s="26"/>
      <c r="E6" s="69"/>
      <c r="F6" s="26"/>
      <c r="G6" s="69"/>
      <c r="H6" s="212" t="s">
        <v>25</v>
      </c>
      <c r="I6" s="212"/>
      <c r="J6" s="212"/>
      <c r="K6" s="70"/>
      <c r="L6" s="26"/>
    </row>
    <row r="7" spans="1:12" s="67" customFormat="1" ht="20.100000000000001" customHeight="1" x14ac:dyDescent="0.25">
      <c r="B7" s="68"/>
      <c r="D7" s="26" t="s">
        <v>39</v>
      </c>
      <c r="E7" s="69"/>
      <c r="F7" s="26"/>
      <c r="G7" s="69"/>
      <c r="H7" s="26" t="s">
        <v>26</v>
      </c>
      <c r="I7" s="71"/>
      <c r="J7" s="71"/>
      <c r="K7" s="70"/>
      <c r="L7" s="26" t="s">
        <v>41</v>
      </c>
    </row>
    <row r="8" spans="1:12" s="67" customFormat="1" ht="20.100000000000001" customHeight="1" x14ac:dyDescent="0.25">
      <c r="B8" s="203" t="s">
        <v>3</v>
      </c>
      <c r="C8" s="32"/>
      <c r="D8" s="34" t="s">
        <v>42</v>
      </c>
      <c r="E8" s="64"/>
      <c r="F8" s="34" t="s">
        <v>24</v>
      </c>
      <c r="G8" s="64"/>
      <c r="H8" s="34" t="s">
        <v>40</v>
      </c>
      <c r="I8" s="65"/>
      <c r="J8" s="34" t="s">
        <v>27</v>
      </c>
      <c r="K8" s="65"/>
      <c r="L8" s="34" t="s">
        <v>81</v>
      </c>
    </row>
    <row r="9" spans="1:12" ht="8.1" customHeight="1" x14ac:dyDescent="0.25">
      <c r="A9" s="67"/>
      <c r="B9" s="66"/>
      <c r="D9" s="41"/>
      <c r="E9" s="41"/>
      <c r="F9" s="41"/>
      <c r="H9" s="41"/>
      <c r="J9" s="41"/>
      <c r="L9" s="41"/>
    </row>
    <row r="10" spans="1:12" s="67" customFormat="1" ht="20.100000000000001" customHeight="1" x14ac:dyDescent="0.25">
      <c r="A10" s="67" t="s">
        <v>107</v>
      </c>
      <c r="B10" s="68"/>
      <c r="D10" s="41">
        <v>864713808</v>
      </c>
      <c r="E10" s="41"/>
      <c r="F10" s="41">
        <v>31917416</v>
      </c>
      <c r="G10" s="72"/>
      <c r="H10" s="41">
        <v>87865911</v>
      </c>
      <c r="I10" s="72"/>
      <c r="J10" s="41">
        <v>-109295790</v>
      </c>
      <c r="K10" s="72"/>
      <c r="L10" s="41">
        <f>SUM(D10:J10)</f>
        <v>875201345</v>
      </c>
    </row>
    <row r="11" spans="1:12" s="67" customFormat="1" ht="20.100000000000001" customHeight="1" x14ac:dyDescent="0.25">
      <c r="A11" s="24" t="s">
        <v>85</v>
      </c>
      <c r="B11" s="68"/>
      <c r="D11" s="38">
        <v>0</v>
      </c>
      <c r="E11" s="43"/>
      <c r="F11" s="38">
        <v>0</v>
      </c>
      <c r="G11" s="43"/>
      <c r="H11" s="38">
        <v>0</v>
      </c>
      <c r="I11" s="43"/>
      <c r="J11" s="74">
        <v>148281748</v>
      </c>
      <c r="K11" s="43"/>
      <c r="L11" s="74">
        <f>SUM(D11:J11)</f>
        <v>148281748</v>
      </c>
    </row>
    <row r="12" spans="1:12" ht="8.1" customHeight="1" x14ac:dyDescent="0.25">
      <c r="B12" s="66"/>
      <c r="D12" s="35"/>
      <c r="F12" s="35"/>
      <c r="H12" s="35"/>
      <c r="J12" s="41"/>
      <c r="L12" s="41"/>
    </row>
    <row r="13" spans="1:12" ht="20.100000000000001" customHeight="1" thickBot="1" x14ac:dyDescent="0.3">
      <c r="A13" s="67" t="s">
        <v>108</v>
      </c>
      <c r="B13" s="66"/>
      <c r="D13" s="75">
        <f>SUM(D10:D11)</f>
        <v>864713808</v>
      </c>
      <c r="E13" s="41"/>
      <c r="F13" s="75">
        <f>SUM(F10:F11)</f>
        <v>31917416</v>
      </c>
      <c r="H13" s="75">
        <f>SUM(H10:H11)</f>
        <v>87865911</v>
      </c>
      <c r="J13" s="75">
        <f>SUM(J10:J11)</f>
        <v>38985958</v>
      </c>
      <c r="L13" s="75">
        <f>SUM(L10:L11)</f>
        <v>1023483093</v>
      </c>
    </row>
    <row r="14" spans="1:12" ht="20.100000000000001" customHeight="1" thickTop="1" x14ac:dyDescent="0.25">
      <c r="A14" s="67"/>
      <c r="B14" s="66"/>
      <c r="D14" s="41"/>
      <c r="E14" s="41"/>
      <c r="F14" s="41"/>
      <c r="H14" s="41"/>
      <c r="J14" s="41"/>
      <c r="L14" s="41"/>
    </row>
    <row r="15" spans="1:12" s="67" customFormat="1" ht="20.100000000000001" customHeight="1" x14ac:dyDescent="0.25">
      <c r="A15" s="67" t="s">
        <v>119</v>
      </c>
      <c r="B15" s="68"/>
      <c r="D15" s="104">
        <v>864713808</v>
      </c>
      <c r="E15" s="41"/>
      <c r="F15" s="104">
        <v>31917416</v>
      </c>
      <c r="G15" s="72"/>
      <c r="H15" s="104">
        <v>87865911</v>
      </c>
      <c r="I15" s="72"/>
      <c r="J15" s="104">
        <v>38985958</v>
      </c>
      <c r="K15" s="72"/>
      <c r="L15" s="104">
        <f>SUM(D15:J15)</f>
        <v>1023483093</v>
      </c>
    </row>
    <row r="16" spans="1:12" s="67" customFormat="1" ht="20.100000000000001" customHeight="1" x14ac:dyDescent="0.25">
      <c r="A16" s="194" t="s">
        <v>122</v>
      </c>
      <c r="B16" s="51">
        <v>17</v>
      </c>
      <c r="D16" s="104">
        <v>0</v>
      </c>
      <c r="E16" s="41"/>
      <c r="F16" s="104">
        <v>0</v>
      </c>
      <c r="G16" s="72"/>
      <c r="H16" s="104">
        <v>0</v>
      </c>
      <c r="I16" s="72"/>
      <c r="J16" s="104">
        <v>-136241883</v>
      </c>
      <c r="K16" s="72"/>
      <c r="L16" s="104">
        <f>SUM(D16:J16)</f>
        <v>-136241883</v>
      </c>
    </row>
    <row r="17" spans="1:12" s="67" customFormat="1" ht="20.100000000000001" customHeight="1" x14ac:dyDescent="0.25">
      <c r="A17" s="24" t="s">
        <v>85</v>
      </c>
      <c r="B17" s="68"/>
      <c r="D17" s="106">
        <v>0</v>
      </c>
      <c r="E17" s="43"/>
      <c r="F17" s="106">
        <v>0</v>
      </c>
      <c r="G17" s="43"/>
      <c r="H17" s="106">
        <v>0</v>
      </c>
      <c r="I17" s="43"/>
      <c r="J17" s="108">
        <f>'9 PL 12 month'!G29</f>
        <v>222492010</v>
      </c>
      <c r="K17" s="43"/>
      <c r="L17" s="108">
        <f>SUM(D17:J17)</f>
        <v>222492010</v>
      </c>
    </row>
    <row r="18" spans="1:12" ht="8.1" customHeight="1" x14ac:dyDescent="0.25">
      <c r="B18" s="66"/>
      <c r="D18" s="105"/>
      <c r="F18" s="105"/>
      <c r="H18" s="105"/>
      <c r="J18" s="104"/>
      <c r="L18" s="104"/>
    </row>
    <row r="19" spans="1:12" ht="20.100000000000001" customHeight="1" thickBot="1" x14ac:dyDescent="0.3">
      <c r="A19" s="67" t="s">
        <v>120</v>
      </c>
      <c r="B19" s="66"/>
      <c r="D19" s="107">
        <f>SUM(D15:D17)</f>
        <v>864713808</v>
      </c>
      <c r="E19" s="41"/>
      <c r="F19" s="107">
        <f>SUM(F15:F17)</f>
        <v>31917416</v>
      </c>
      <c r="H19" s="107">
        <f>SUM(H15:H17)</f>
        <v>87865911</v>
      </c>
      <c r="J19" s="107">
        <f>SUM(J15:J17)</f>
        <v>125236085</v>
      </c>
      <c r="L19" s="107">
        <f>SUM(L15:L17)</f>
        <v>1109733220</v>
      </c>
    </row>
    <row r="20" spans="1:12" ht="19.5" customHeight="1" thickTop="1" x14ac:dyDescent="0.25">
      <c r="A20" s="67"/>
      <c r="B20" s="66"/>
      <c r="D20" s="41"/>
      <c r="E20" s="41"/>
      <c r="F20" s="41"/>
      <c r="H20" s="41"/>
      <c r="J20" s="41"/>
      <c r="L20" s="41"/>
    </row>
    <row r="21" spans="1:12" ht="19.5" customHeight="1" x14ac:dyDescent="0.25">
      <c r="A21" s="67"/>
      <c r="B21" s="66"/>
      <c r="D21" s="41"/>
      <c r="E21" s="41"/>
      <c r="F21" s="41"/>
      <c r="H21" s="41"/>
      <c r="J21" s="41"/>
      <c r="L21" s="41"/>
    </row>
    <row r="22" spans="1:12" ht="19.5" customHeight="1" x14ac:dyDescent="0.25">
      <c r="A22" s="67"/>
      <c r="B22" s="66"/>
      <c r="D22" s="41"/>
      <c r="E22" s="41"/>
      <c r="F22" s="41"/>
      <c r="H22" s="41"/>
      <c r="J22" s="41"/>
      <c r="L22" s="41"/>
    </row>
    <row r="23" spans="1:12" ht="19.5" customHeight="1" x14ac:dyDescent="0.25">
      <c r="A23" s="67"/>
      <c r="B23" s="66"/>
      <c r="D23" s="41"/>
      <c r="E23" s="41"/>
      <c r="F23" s="41"/>
      <c r="H23" s="41"/>
      <c r="J23" s="41"/>
      <c r="L23" s="41"/>
    </row>
    <row r="24" spans="1:12" ht="19.5" customHeight="1" x14ac:dyDescent="0.25">
      <c r="A24" s="67"/>
      <c r="B24" s="66"/>
      <c r="D24" s="41"/>
      <c r="E24" s="41"/>
      <c r="F24" s="41"/>
      <c r="H24" s="41"/>
      <c r="J24" s="41"/>
      <c r="L24" s="41"/>
    </row>
    <row r="25" spans="1:12" ht="19.5" customHeight="1" x14ac:dyDescent="0.25">
      <c r="A25" s="67"/>
      <c r="B25" s="66"/>
      <c r="D25" s="41"/>
      <c r="E25" s="41"/>
      <c r="F25" s="41"/>
      <c r="H25" s="41"/>
      <c r="J25" s="41"/>
      <c r="L25" s="41"/>
    </row>
    <row r="26" spans="1:12" ht="19.5" customHeight="1" x14ac:dyDescent="0.25">
      <c r="A26" s="42"/>
      <c r="B26" s="42"/>
      <c r="C26" s="42"/>
      <c r="D26" s="42"/>
      <c r="E26" s="41"/>
      <c r="F26" s="59"/>
      <c r="G26" s="59"/>
      <c r="H26" s="59"/>
      <c r="I26" s="59"/>
      <c r="J26" s="43"/>
      <c r="L26" s="41"/>
    </row>
    <row r="27" spans="1:12" ht="19.5" customHeight="1" x14ac:dyDescent="0.25">
      <c r="A27" s="42"/>
      <c r="B27" s="42"/>
      <c r="C27" s="42"/>
      <c r="D27" s="42"/>
      <c r="E27" s="41"/>
      <c r="F27" s="59"/>
      <c r="G27" s="59"/>
      <c r="H27" s="59"/>
      <c r="I27" s="59"/>
      <c r="J27" s="43"/>
      <c r="L27" s="41"/>
    </row>
    <row r="28" spans="1:12" ht="6" customHeight="1" x14ac:dyDescent="0.25">
      <c r="A28" s="41"/>
      <c r="B28" s="41"/>
      <c r="C28" s="41"/>
      <c r="D28" s="41"/>
      <c r="E28" s="41"/>
      <c r="F28" s="43"/>
      <c r="H28" s="43"/>
      <c r="J28" s="43"/>
      <c r="L28" s="41"/>
    </row>
    <row r="29" spans="1:12" s="67" customFormat="1" ht="21.95" customHeight="1" x14ac:dyDescent="0.25">
      <c r="A29" s="76" t="str">
        <f>'7-8 BS'!A45</f>
        <v>หมายเหตุประกอบงบการเงินเป็นส่วนหนึ่งของงบการเงินนี้</v>
      </c>
      <c r="B29" s="76"/>
      <c r="C29" s="76"/>
      <c r="D29" s="63"/>
      <c r="E29" s="62"/>
      <c r="F29" s="63"/>
      <c r="G29" s="62"/>
      <c r="H29" s="63"/>
      <c r="I29" s="62"/>
      <c r="J29" s="63"/>
      <c r="K29" s="62"/>
      <c r="L29" s="63"/>
    </row>
  </sheetData>
  <mergeCells count="2">
    <mergeCell ref="D5:L5"/>
    <mergeCell ref="H6:J6"/>
  </mergeCells>
  <pageMargins left="0.7" right="0.7" top="0.5" bottom="0.6" header="0.49" footer="0.4"/>
  <pageSetup paperSize="9" firstPageNumber="1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zoomScaleNormal="100" zoomScaleSheetLayoutView="90" zoomScalePageLayoutView="85" workbookViewId="0"/>
  </sheetViews>
  <sheetFormatPr defaultColWidth="8" defaultRowHeight="18.75" x14ac:dyDescent="0.25"/>
  <cols>
    <col min="1" max="1" width="34.7109375" style="50" customWidth="1"/>
    <col min="2" max="2" width="8.140625" style="51" customWidth="1"/>
    <col min="3" max="3" width="0.85546875" style="50" customWidth="1"/>
    <col min="4" max="4" width="13" style="50" customWidth="1"/>
    <col min="5" max="5" width="0.85546875" style="50" customWidth="1"/>
    <col min="6" max="6" width="13" style="50" customWidth="1"/>
    <col min="7" max="7" width="0.85546875" style="50" customWidth="1"/>
    <col min="8" max="8" width="17.5703125" style="50" customWidth="1"/>
    <col min="9" max="9" width="0.85546875" style="50" customWidth="1"/>
    <col min="10" max="10" width="12.28515625" style="50" customWidth="1"/>
    <col min="11" max="11" width="0.85546875" style="50" customWidth="1"/>
    <col min="12" max="12" width="17.28515625" style="50" customWidth="1"/>
    <col min="13" max="13" width="0.85546875" style="50" customWidth="1"/>
    <col min="14" max="14" width="14" style="50" customWidth="1"/>
    <col min="15" max="16384" width="8" style="53"/>
  </cols>
  <sheetData>
    <row r="1" spans="1:14" ht="21" customHeight="1" x14ac:dyDescent="0.25">
      <c r="A1" s="1" t="s">
        <v>0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4" ht="21" customHeight="1" x14ac:dyDescent="0.25">
      <c r="A2" s="1" t="s">
        <v>82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14" ht="21" customHeight="1" x14ac:dyDescent="0.25">
      <c r="A3" s="211" t="str">
        <f>'10 Equity'!A3:J3</f>
        <v>สำหรับปีสิ้นสุดวันที่ 31 ธันวาคม พ.ศ. 2565</v>
      </c>
      <c r="B3" s="211"/>
      <c r="C3" s="211"/>
      <c r="D3" s="211"/>
      <c r="E3" s="211"/>
      <c r="F3" s="211"/>
      <c r="G3" s="211"/>
      <c r="H3" s="211"/>
      <c r="I3" s="211"/>
      <c r="J3" s="211"/>
      <c r="K3" s="54"/>
      <c r="L3" s="54"/>
      <c r="M3" s="54"/>
      <c r="N3" s="54"/>
    </row>
    <row r="4" spans="1:14" ht="20.100000000000001" customHeight="1" x14ac:dyDescent="0.25">
      <c r="A4" s="55"/>
      <c r="B4" s="57"/>
      <c r="C4" s="56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4" ht="21" customHeight="1" x14ac:dyDescent="0.25">
      <c r="A5" s="55"/>
      <c r="B5" s="57"/>
      <c r="C5" s="56"/>
      <c r="D5" s="213" t="s">
        <v>63</v>
      </c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ht="21" customHeight="1" x14ac:dyDescent="0.25">
      <c r="A6" s="55"/>
      <c r="B6" s="57"/>
      <c r="C6" s="56"/>
      <c r="D6" s="164"/>
      <c r="E6" s="164"/>
      <c r="F6" s="164"/>
      <c r="G6" s="164"/>
      <c r="H6" s="164"/>
      <c r="I6" s="164"/>
      <c r="J6" s="164"/>
      <c r="K6" s="164"/>
      <c r="L6" s="165" t="s">
        <v>61</v>
      </c>
      <c r="M6" s="164"/>
      <c r="N6" s="164"/>
    </row>
    <row r="7" spans="1:14" ht="21" customHeight="1" x14ac:dyDescent="0.25">
      <c r="B7" s="166"/>
      <c r="C7" s="52"/>
      <c r="E7" s="167"/>
      <c r="F7" s="168"/>
      <c r="G7" s="167"/>
      <c r="H7" s="214" t="s">
        <v>25</v>
      </c>
      <c r="I7" s="214"/>
      <c r="J7" s="214"/>
      <c r="K7" s="167"/>
      <c r="L7" s="169" t="s">
        <v>78</v>
      </c>
      <c r="M7" s="167"/>
    </row>
    <row r="8" spans="1:14" ht="21" customHeight="1" x14ac:dyDescent="0.25">
      <c r="B8" s="166"/>
      <c r="C8" s="52"/>
      <c r="D8" s="170"/>
      <c r="E8" s="167"/>
      <c r="F8" s="168"/>
      <c r="G8" s="167"/>
      <c r="H8" s="171"/>
      <c r="I8" s="172"/>
      <c r="J8" s="172"/>
      <c r="K8" s="167"/>
      <c r="L8" s="173" t="s">
        <v>99</v>
      </c>
      <c r="M8" s="167"/>
      <c r="N8" s="174"/>
    </row>
    <row r="9" spans="1:14" ht="21" customHeight="1" x14ac:dyDescent="0.25">
      <c r="B9" s="166"/>
      <c r="C9" s="52"/>
      <c r="D9" s="170" t="s">
        <v>39</v>
      </c>
      <c r="E9" s="167"/>
      <c r="F9" s="168"/>
      <c r="G9" s="167"/>
      <c r="H9" s="170" t="s">
        <v>26</v>
      </c>
      <c r="I9" s="172"/>
      <c r="J9" s="172"/>
      <c r="K9" s="167"/>
      <c r="L9" s="165" t="s">
        <v>100</v>
      </c>
      <c r="M9" s="167"/>
      <c r="N9" s="174" t="s">
        <v>41</v>
      </c>
    </row>
    <row r="10" spans="1:14" ht="21" customHeight="1" x14ac:dyDescent="0.25">
      <c r="B10" s="203" t="s">
        <v>3</v>
      </c>
      <c r="C10" s="52"/>
      <c r="D10" s="175" t="s">
        <v>42</v>
      </c>
      <c r="E10" s="167"/>
      <c r="F10" s="175" t="s">
        <v>24</v>
      </c>
      <c r="G10" s="167"/>
      <c r="H10" s="175" t="s">
        <v>40</v>
      </c>
      <c r="I10" s="176"/>
      <c r="J10" s="175" t="s">
        <v>27</v>
      </c>
      <c r="K10" s="167"/>
      <c r="L10" s="177" t="s">
        <v>38</v>
      </c>
      <c r="M10" s="167"/>
      <c r="N10" s="175" t="s">
        <v>81</v>
      </c>
    </row>
    <row r="11" spans="1:14" ht="8.1" customHeight="1" x14ac:dyDescent="0.25">
      <c r="A11" s="178"/>
      <c r="D11" s="41"/>
      <c r="E11" s="52"/>
      <c r="F11" s="41"/>
      <c r="G11" s="41"/>
      <c r="H11" s="41"/>
      <c r="I11" s="58"/>
      <c r="J11" s="41"/>
      <c r="K11" s="179"/>
      <c r="L11" s="41"/>
      <c r="M11" s="52"/>
      <c r="N11" s="41"/>
    </row>
    <row r="12" spans="1:14" ht="21" customHeight="1" x14ac:dyDescent="0.25">
      <c r="A12" s="178" t="s">
        <v>107</v>
      </c>
      <c r="D12" s="41">
        <v>30004442705</v>
      </c>
      <c r="E12" s="58"/>
      <c r="F12" s="41">
        <v>977711111</v>
      </c>
      <c r="G12" s="41"/>
      <c r="H12" s="41">
        <v>3000444271</v>
      </c>
      <c r="I12" s="58"/>
      <c r="J12" s="41">
        <v>-108482479</v>
      </c>
      <c r="K12" s="179"/>
      <c r="L12" s="41">
        <v>-7447029440</v>
      </c>
      <c r="M12" s="58"/>
      <c r="N12" s="41">
        <f>SUM(D12:L12)</f>
        <v>26427086168</v>
      </c>
    </row>
    <row r="13" spans="1:14" ht="21" customHeight="1" x14ac:dyDescent="0.25">
      <c r="A13" s="180" t="s">
        <v>85</v>
      </c>
      <c r="B13" s="50"/>
      <c r="D13" s="181">
        <v>0</v>
      </c>
      <c r="E13" s="52"/>
      <c r="F13" s="181">
        <v>0</v>
      </c>
      <c r="G13" s="41"/>
      <c r="H13" s="181">
        <v>0</v>
      </c>
      <c r="I13" s="58"/>
      <c r="J13" s="181">
        <v>4704012626</v>
      </c>
      <c r="K13" s="179"/>
      <c r="L13" s="181">
        <v>3239627818</v>
      </c>
      <c r="M13" s="52"/>
      <c r="N13" s="181">
        <f>SUM(D13:L13)</f>
        <v>7943640444</v>
      </c>
    </row>
    <row r="14" spans="1:14" ht="8.1" customHeight="1" x14ac:dyDescent="0.25">
      <c r="A14" s="182"/>
      <c r="D14" s="35"/>
      <c r="E14" s="52"/>
      <c r="F14" s="35"/>
      <c r="G14" s="41"/>
      <c r="H14" s="35"/>
      <c r="I14" s="58"/>
      <c r="J14" s="35"/>
      <c r="K14" s="179"/>
      <c r="L14" s="35"/>
      <c r="M14" s="52"/>
      <c r="N14" s="41"/>
    </row>
    <row r="15" spans="1:14" ht="21" customHeight="1" thickBot="1" x14ac:dyDescent="0.3">
      <c r="A15" s="178" t="s">
        <v>108</v>
      </c>
      <c r="D15" s="75">
        <f>SUM(D12:D13)</f>
        <v>30004442705</v>
      </c>
      <c r="E15" s="52"/>
      <c r="F15" s="75">
        <f>SUM(F12:F13)</f>
        <v>977711111</v>
      </c>
      <c r="G15" s="41"/>
      <c r="H15" s="75">
        <f>SUM(H12:H13)</f>
        <v>3000444271</v>
      </c>
      <c r="I15" s="58"/>
      <c r="J15" s="75">
        <f>SUM(J12:J13)</f>
        <v>4595530147</v>
      </c>
      <c r="K15" s="179"/>
      <c r="L15" s="75">
        <f>SUM(L12:L13)</f>
        <v>-4207401622</v>
      </c>
      <c r="M15" s="52"/>
      <c r="N15" s="75">
        <f>SUM(N12:N13)</f>
        <v>34370726612</v>
      </c>
    </row>
    <row r="16" spans="1:14" ht="21" customHeight="1" thickTop="1" x14ac:dyDescent="0.25">
      <c r="A16" s="178"/>
      <c r="D16" s="41"/>
      <c r="E16" s="52"/>
      <c r="F16" s="41"/>
      <c r="G16" s="41"/>
      <c r="H16" s="41"/>
      <c r="I16" s="58"/>
      <c r="J16" s="41"/>
      <c r="K16" s="179"/>
      <c r="L16" s="41"/>
      <c r="M16" s="52"/>
      <c r="N16" s="41"/>
    </row>
    <row r="17" spans="1:14" ht="21" customHeight="1" x14ac:dyDescent="0.25">
      <c r="A17" s="178" t="s">
        <v>119</v>
      </c>
      <c r="D17" s="104">
        <v>30004442705</v>
      </c>
      <c r="E17" s="58"/>
      <c r="F17" s="104">
        <v>977711111</v>
      </c>
      <c r="G17" s="41"/>
      <c r="H17" s="104">
        <v>3000444271</v>
      </c>
      <c r="I17" s="58"/>
      <c r="J17" s="104">
        <v>4595530147</v>
      </c>
      <c r="K17" s="179"/>
      <c r="L17" s="104">
        <v>-4207401622</v>
      </c>
      <c r="M17" s="58"/>
      <c r="N17" s="104">
        <f>SUM(D17:L17)</f>
        <v>34370726612</v>
      </c>
    </row>
    <row r="18" spans="1:14" ht="21" customHeight="1" x14ac:dyDescent="0.25">
      <c r="A18" s="194" t="s">
        <v>122</v>
      </c>
      <c r="B18" s="51">
        <v>17</v>
      </c>
      <c r="D18" s="104">
        <v>0</v>
      </c>
      <c r="E18" s="58"/>
      <c r="F18" s="104">
        <v>0</v>
      </c>
      <c r="G18" s="41"/>
      <c r="H18" s="104">
        <v>0</v>
      </c>
      <c r="I18" s="58"/>
      <c r="J18" s="104">
        <v>-4936424569</v>
      </c>
      <c r="K18" s="179"/>
      <c r="L18" s="104">
        <v>0</v>
      </c>
      <c r="M18" s="58"/>
      <c r="N18" s="104">
        <f>SUM(D18:L18)</f>
        <v>-4936424569</v>
      </c>
    </row>
    <row r="19" spans="1:14" ht="21" customHeight="1" x14ac:dyDescent="0.25">
      <c r="A19" s="180" t="s">
        <v>85</v>
      </c>
      <c r="B19" s="50"/>
      <c r="D19" s="183">
        <v>0</v>
      </c>
      <c r="E19" s="52"/>
      <c r="F19" s="183">
        <v>0</v>
      </c>
      <c r="G19" s="41"/>
      <c r="H19" s="183">
        <v>0</v>
      </c>
      <c r="I19" s="58"/>
      <c r="J19" s="183">
        <f>'9 PL 12 month'!K29</f>
        <v>7673797244</v>
      </c>
      <c r="K19" s="179"/>
      <c r="L19" s="183">
        <v>1598946187</v>
      </c>
      <c r="M19" s="52"/>
      <c r="N19" s="183">
        <f>SUM(D19:L19)</f>
        <v>9272743431</v>
      </c>
    </row>
    <row r="20" spans="1:14" ht="8.1" customHeight="1" x14ac:dyDescent="0.25">
      <c r="A20" s="182"/>
      <c r="D20" s="105"/>
      <c r="E20" s="52"/>
      <c r="F20" s="105"/>
      <c r="G20" s="41"/>
      <c r="H20" s="105"/>
      <c r="I20" s="58"/>
      <c r="J20" s="105"/>
      <c r="K20" s="179"/>
      <c r="L20" s="105"/>
      <c r="M20" s="52"/>
      <c r="N20" s="104"/>
    </row>
    <row r="21" spans="1:14" ht="21" customHeight="1" thickBot="1" x14ac:dyDescent="0.3">
      <c r="A21" s="178" t="s">
        <v>120</v>
      </c>
      <c r="D21" s="107">
        <f>SUM(D17:D19)</f>
        <v>30004442705</v>
      </c>
      <c r="E21" s="52"/>
      <c r="F21" s="107">
        <f>SUM(F17:F19)</f>
        <v>977711111</v>
      </c>
      <c r="G21" s="41"/>
      <c r="H21" s="107">
        <f>SUM(H17:H19)</f>
        <v>3000444271</v>
      </c>
      <c r="I21" s="58"/>
      <c r="J21" s="107">
        <f>SUM(J17:J19)</f>
        <v>7332902822</v>
      </c>
      <c r="K21" s="179"/>
      <c r="L21" s="107">
        <f>SUM(L17:L19)</f>
        <v>-2608455435</v>
      </c>
      <c r="M21" s="52"/>
      <c r="N21" s="107">
        <f>SUM(N17:N19)</f>
        <v>38707045474</v>
      </c>
    </row>
    <row r="22" spans="1:14" ht="21" customHeight="1" thickTop="1" x14ac:dyDescent="0.25">
      <c r="A22" s="178"/>
      <c r="D22" s="41"/>
      <c r="E22" s="52"/>
      <c r="F22" s="41"/>
      <c r="G22" s="41"/>
      <c r="H22" s="41"/>
      <c r="I22" s="58"/>
      <c r="J22" s="41"/>
      <c r="K22" s="179"/>
      <c r="L22" s="41"/>
      <c r="M22" s="52"/>
      <c r="N22" s="41"/>
    </row>
    <row r="23" spans="1:14" ht="21" customHeight="1" x14ac:dyDescent="0.25">
      <c r="A23" s="178"/>
      <c r="D23" s="41"/>
      <c r="E23" s="52"/>
      <c r="F23" s="41"/>
      <c r="G23" s="41"/>
      <c r="H23" s="41"/>
      <c r="I23" s="58"/>
      <c r="J23" s="41"/>
      <c r="K23" s="179"/>
      <c r="L23" s="41"/>
      <c r="M23" s="52"/>
      <c r="N23" s="41"/>
    </row>
    <row r="24" spans="1:14" ht="21" customHeight="1" x14ac:dyDescent="0.25">
      <c r="A24" s="178"/>
      <c r="D24" s="41"/>
      <c r="E24" s="52"/>
      <c r="F24" s="41"/>
      <c r="G24" s="41"/>
      <c r="H24" s="41"/>
      <c r="I24" s="58"/>
      <c r="J24" s="41"/>
      <c r="K24" s="179"/>
      <c r="L24" s="41"/>
      <c r="M24" s="52"/>
      <c r="N24" s="41"/>
    </row>
    <row r="25" spans="1:14" ht="21" customHeight="1" x14ac:dyDescent="0.25">
      <c r="A25" s="178"/>
      <c r="D25" s="41"/>
      <c r="E25" s="52"/>
      <c r="F25" s="41"/>
      <c r="G25" s="41"/>
      <c r="H25" s="41"/>
      <c r="I25" s="58"/>
      <c r="J25" s="41"/>
      <c r="K25" s="179"/>
      <c r="L25" s="41"/>
      <c r="M25" s="52"/>
      <c r="N25" s="41"/>
    </row>
    <row r="26" spans="1:14" ht="21" customHeight="1" x14ac:dyDescent="0.25">
      <c r="A26" s="178"/>
      <c r="D26" s="41"/>
      <c r="E26" s="52"/>
      <c r="F26" s="41"/>
      <c r="G26" s="41"/>
      <c r="H26" s="41"/>
      <c r="I26" s="58"/>
      <c r="J26" s="41"/>
      <c r="K26" s="179"/>
      <c r="L26" s="41"/>
      <c r="M26" s="52"/>
      <c r="N26" s="41"/>
    </row>
    <row r="27" spans="1:14" ht="6.75" customHeight="1" x14ac:dyDescent="0.25">
      <c r="A27" s="178"/>
      <c r="D27" s="41"/>
      <c r="E27" s="52"/>
      <c r="F27" s="41"/>
      <c r="G27" s="41"/>
      <c r="H27" s="41"/>
      <c r="I27" s="58"/>
      <c r="J27" s="41"/>
      <c r="K27" s="179"/>
      <c r="L27" s="41"/>
      <c r="M27" s="52"/>
      <c r="N27" s="41"/>
    </row>
    <row r="28" spans="1:14" ht="21.95" customHeight="1" x14ac:dyDescent="0.25">
      <c r="A28" s="60" t="str">
        <f>'7-8 BS'!A45</f>
        <v>หมายเหตุประกอบงบการเงินเป็นส่วนหนึ่งของงบการเงินนี้</v>
      </c>
      <c r="B28" s="61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</row>
  </sheetData>
  <mergeCells count="3">
    <mergeCell ref="A3:J3"/>
    <mergeCell ref="D5:N5"/>
    <mergeCell ref="H7:J7"/>
  </mergeCells>
  <pageMargins left="0.6" right="0.6" top="0.5" bottom="0.6" header="0.49" footer="0.4"/>
  <pageSetup paperSize="9" firstPageNumber="11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87"/>
  <sheetViews>
    <sheetView tabSelected="1" zoomScaleNormal="100" zoomScaleSheetLayoutView="95" workbookViewId="0"/>
  </sheetViews>
  <sheetFormatPr defaultColWidth="10.85546875" defaultRowHeight="21.75" customHeight="1" x14ac:dyDescent="0.25"/>
  <cols>
    <col min="1" max="4" width="1.42578125" style="2" customWidth="1"/>
    <col min="5" max="5" width="27.5703125" style="2" customWidth="1"/>
    <col min="6" max="6" width="6.7109375" style="191" customWidth="1"/>
    <col min="7" max="7" width="0.7109375" style="2" customWidth="1"/>
    <col min="8" max="8" width="13.7109375" style="2" customWidth="1"/>
    <col min="9" max="9" width="0.7109375" style="2" customWidth="1"/>
    <col min="10" max="10" width="13.7109375" style="2" customWidth="1"/>
    <col min="11" max="11" width="0.7109375" style="2" customWidth="1"/>
    <col min="12" max="12" width="13.7109375" style="2" customWidth="1"/>
    <col min="13" max="13" width="0.7109375" style="2" customWidth="1"/>
    <col min="14" max="14" width="13.7109375" style="2" customWidth="1"/>
    <col min="15" max="16384" width="10.85546875" style="2"/>
  </cols>
  <sheetData>
    <row r="1" spans="1:14" ht="21.75" customHeight="1" x14ac:dyDescent="0.25">
      <c r="A1" s="185" t="str">
        <f>'11 Equity'!A1</f>
        <v>บริษัท สตาร์ ปิโตรเลียม รีไฟน์นิ่ง จำกัด (มหาชน)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4" ht="21.75" customHeight="1" x14ac:dyDescent="0.25">
      <c r="A2" s="185" t="s">
        <v>43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4" ht="21.75" customHeight="1" x14ac:dyDescent="0.25">
      <c r="A3" s="186" t="str">
        <f>'10 Equity'!A3:J3</f>
        <v>สำหรับปีสิ้นสุดวันที่ 31 ธันวาคม พ.ศ. 2565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5"/>
      <c r="M3" s="5"/>
      <c r="N3" s="5"/>
    </row>
    <row r="4" spans="1:14" ht="21.7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ht="21.75" customHeight="1" x14ac:dyDescent="0.25">
      <c r="A5" s="33"/>
      <c r="B5" s="33"/>
      <c r="C5" s="33"/>
      <c r="D5" s="33"/>
      <c r="E5" s="33"/>
      <c r="F5" s="33"/>
      <c r="G5" s="33"/>
      <c r="H5" s="206" t="s">
        <v>62</v>
      </c>
      <c r="I5" s="206"/>
      <c r="J5" s="206"/>
      <c r="K5" s="12"/>
      <c r="L5" s="206" t="s">
        <v>63</v>
      </c>
      <c r="M5" s="206"/>
      <c r="N5" s="206"/>
    </row>
    <row r="6" spans="1:14" ht="21.75" customHeight="1" x14ac:dyDescent="0.25">
      <c r="A6" s="33"/>
      <c r="B6" s="33"/>
      <c r="C6" s="33"/>
      <c r="D6" s="33"/>
      <c r="E6" s="33"/>
      <c r="F6" s="33"/>
      <c r="G6" s="33"/>
      <c r="H6" s="10" t="s">
        <v>2</v>
      </c>
      <c r="I6" s="10"/>
      <c r="J6" s="10" t="s">
        <v>2</v>
      </c>
      <c r="K6" s="10"/>
      <c r="L6" s="10" t="s">
        <v>2</v>
      </c>
      <c r="M6" s="10"/>
      <c r="N6" s="10" t="s">
        <v>2</v>
      </c>
    </row>
    <row r="7" spans="1:14" ht="21.75" customHeight="1" x14ac:dyDescent="0.25">
      <c r="F7" s="188" t="s">
        <v>3</v>
      </c>
      <c r="G7" s="1"/>
      <c r="H7" s="34" t="s">
        <v>118</v>
      </c>
      <c r="I7" s="12"/>
      <c r="J7" s="34" t="s">
        <v>106</v>
      </c>
      <c r="K7" s="14"/>
      <c r="L7" s="34" t="s">
        <v>118</v>
      </c>
      <c r="M7" s="12"/>
      <c r="N7" s="34" t="s">
        <v>106</v>
      </c>
    </row>
    <row r="8" spans="1:14" ht="8.1" customHeight="1" x14ac:dyDescent="0.25">
      <c r="F8" s="32"/>
      <c r="H8" s="94"/>
      <c r="L8" s="94"/>
    </row>
    <row r="9" spans="1:14" ht="21.75" customHeight="1" x14ac:dyDescent="0.25">
      <c r="A9" s="12" t="s">
        <v>44</v>
      </c>
      <c r="B9" s="9"/>
      <c r="C9" s="9"/>
      <c r="D9" s="9"/>
      <c r="E9" s="9"/>
      <c r="F9" s="9"/>
      <c r="G9" s="9"/>
      <c r="H9" s="109"/>
      <c r="J9" s="9"/>
      <c r="K9" s="9"/>
      <c r="L9" s="109"/>
      <c r="N9" s="9"/>
    </row>
    <row r="10" spans="1:14" ht="21.75" customHeight="1" x14ac:dyDescent="0.25">
      <c r="A10" s="2" t="str">
        <f>'9 PL 12 month'!A26</f>
        <v>กำไรก่อนภาษีเงินได้</v>
      </c>
      <c r="C10" s="9"/>
      <c r="D10" s="9"/>
      <c r="E10" s="9"/>
      <c r="F10" s="9"/>
      <c r="G10" s="9"/>
      <c r="H10" s="105">
        <v>278174728</v>
      </c>
      <c r="I10" s="35"/>
      <c r="J10" s="35">
        <v>186347264</v>
      </c>
      <c r="K10" s="35"/>
      <c r="L10" s="105">
        <f>'9 PL 12 month'!K26</f>
        <v>9594415810</v>
      </c>
      <c r="M10" s="35"/>
      <c r="N10" s="35">
        <v>5912905849</v>
      </c>
    </row>
    <row r="11" spans="1:14" ht="21.75" customHeight="1" x14ac:dyDescent="0.25">
      <c r="A11" s="12" t="s">
        <v>45</v>
      </c>
      <c r="C11" s="9"/>
      <c r="D11" s="9"/>
      <c r="E11" s="9"/>
      <c r="F11" s="9"/>
      <c r="G11" s="9"/>
      <c r="H11" s="105"/>
      <c r="I11" s="35"/>
      <c r="J11" s="35"/>
      <c r="K11" s="35"/>
      <c r="L11" s="105"/>
      <c r="M11" s="35"/>
      <c r="N11" s="35"/>
    </row>
    <row r="12" spans="1:14" ht="21.75" customHeight="1" x14ac:dyDescent="0.25">
      <c r="A12" s="12"/>
      <c r="B12" s="2" t="s">
        <v>46</v>
      </c>
      <c r="C12" s="9"/>
      <c r="D12" s="9"/>
      <c r="E12" s="9"/>
      <c r="F12" s="190"/>
      <c r="G12" s="9"/>
      <c r="H12" s="105">
        <v>-86258</v>
      </c>
      <c r="I12" s="35"/>
      <c r="J12" s="35">
        <v>-104742</v>
      </c>
      <c r="K12" s="35"/>
      <c r="L12" s="105">
        <v>-3015548</v>
      </c>
      <c r="M12" s="35"/>
      <c r="N12" s="35">
        <v>-3363082</v>
      </c>
    </row>
    <row r="13" spans="1:14" ht="21.75" customHeight="1" x14ac:dyDescent="0.25">
      <c r="A13" s="12"/>
      <c r="B13" s="2" t="s">
        <v>36</v>
      </c>
      <c r="C13" s="9"/>
      <c r="D13" s="9"/>
      <c r="E13" s="9"/>
      <c r="F13" s="190"/>
      <c r="G13" s="9"/>
      <c r="H13" s="105">
        <v>8835869</v>
      </c>
      <c r="I13" s="35"/>
      <c r="J13" s="35">
        <v>6599587</v>
      </c>
      <c r="K13" s="35"/>
      <c r="L13" s="105">
        <v>316382339</v>
      </c>
      <c r="M13" s="35"/>
      <c r="N13" s="35">
        <v>211825905</v>
      </c>
    </row>
    <row r="14" spans="1:14" ht="21.75" customHeight="1" x14ac:dyDescent="0.25">
      <c r="B14" s="2" t="s">
        <v>47</v>
      </c>
      <c r="F14" s="191">
        <v>10</v>
      </c>
      <c r="H14" s="105">
        <v>72596882</v>
      </c>
      <c r="I14" s="35"/>
      <c r="J14" s="35">
        <v>81222506</v>
      </c>
      <c r="K14" s="35"/>
      <c r="L14" s="105">
        <v>2556966708</v>
      </c>
      <c r="M14" s="35"/>
      <c r="N14" s="35">
        <v>2602249083</v>
      </c>
    </row>
    <row r="15" spans="1:14" ht="21.75" customHeight="1" x14ac:dyDescent="0.25">
      <c r="B15" s="2" t="s">
        <v>48</v>
      </c>
      <c r="H15" s="105">
        <v>1295360</v>
      </c>
      <c r="I15" s="35"/>
      <c r="J15" s="35">
        <v>1302937</v>
      </c>
      <c r="K15" s="35"/>
      <c r="L15" s="105">
        <v>45678095</v>
      </c>
      <c r="M15" s="35"/>
      <c r="N15" s="35">
        <v>41818153</v>
      </c>
    </row>
    <row r="16" spans="1:14" ht="21.75" customHeight="1" x14ac:dyDescent="0.25">
      <c r="B16" s="2" t="s">
        <v>34</v>
      </c>
      <c r="H16" s="105">
        <v>-9941460</v>
      </c>
      <c r="I16" s="35"/>
      <c r="J16" s="35">
        <v>-17318760</v>
      </c>
      <c r="K16" s="35"/>
      <c r="L16" s="105">
        <v>-350249643</v>
      </c>
      <c r="M16" s="35"/>
      <c r="N16" s="35">
        <v>-557161827</v>
      </c>
    </row>
    <row r="17" spans="1:14" ht="21.75" customHeight="1" x14ac:dyDescent="0.25">
      <c r="B17" s="2" t="s">
        <v>130</v>
      </c>
      <c r="H17" s="105"/>
      <c r="I17" s="35"/>
      <c r="J17" s="35"/>
      <c r="K17" s="35"/>
      <c r="L17" s="105"/>
      <c r="M17" s="35"/>
      <c r="N17" s="35"/>
    </row>
    <row r="18" spans="1:14" ht="21.75" customHeight="1" x14ac:dyDescent="0.25">
      <c r="C18" s="2" t="s">
        <v>114</v>
      </c>
      <c r="H18" s="105">
        <v>5068722</v>
      </c>
      <c r="I18" s="35"/>
      <c r="J18" s="35">
        <v>13721127</v>
      </c>
      <c r="K18" s="35"/>
      <c r="L18" s="105">
        <v>168972241</v>
      </c>
      <c r="M18" s="35"/>
      <c r="N18" s="35">
        <v>432882467</v>
      </c>
    </row>
    <row r="19" spans="1:14" ht="21.75" customHeight="1" x14ac:dyDescent="0.25">
      <c r="B19" s="2" t="s">
        <v>113</v>
      </c>
      <c r="F19" s="191">
        <v>9</v>
      </c>
      <c r="H19" s="105">
        <v>467029</v>
      </c>
      <c r="I19" s="35"/>
      <c r="J19" s="35">
        <v>928367</v>
      </c>
      <c r="K19" s="35"/>
      <c r="L19" s="105">
        <v>15777193</v>
      </c>
      <c r="M19" s="35"/>
      <c r="N19" s="35">
        <v>29359226</v>
      </c>
    </row>
    <row r="20" spans="1:14" ht="21.75" customHeight="1" x14ac:dyDescent="0.25">
      <c r="B20" s="2" t="s">
        <v>129</v>
      </c>
      <c r="F20" s="191">
        <v>9</v>
      </c>
      <c r="H20" s="105">
        <v>41123449</v>
      </c>
      <c r="I20" s="35"/>
      <c r="J20" s="35">
        <v>0</v>
      </c>
      <c r="K20" s="35"/>
      <c r="L20" s="105">
        <v>1455063020</v>
      </c>
      <c r="M20" s="35"/>
      <c r="N20" s="35">
        <v>0</v>
      </c>
    </row>
    <row r="21" spans="1:14" ht="21.75" customHeight="1" x14ac:dyDescent="0.25">
      <c r="B21" s="2" t="s">
        <v>133</v>
      </c>
      <c r="F21" s="197"/>
      <c r="H21" s="105">
        <v>6965741</v>
      </c>
      <c r="I21" s="35"/>
      <c r="J21" s="35">
        <v>0</v>
      </c>
      <c r="K21" s="35"/>
      <c r="L21" s="105">
        <v>241944550</v>
      </c>
      <c r="M21" s="35"/>
      <c r="N21" s="35">
        <v>0</v>
      </c>
    </row>
    <row r="22" spans="1:14" ht="21.75" customHeight="1" x14ac:dyDescent="0.25">
      <c r="B22" s="2" t="s">
        <v>66</v>
      </c>
      <c r="H22" s="105"/>
      <c r="I22" s="35"/>
      <c r="J22" s="35"/>
      <c r="K22" s="35"/>
      <c r="L22" s="105"/>
      <c r="M22" s="35"/>
      <c r="N22" s="35"/>
    </row>
    <row r="23" spans="1:14" ht="21.75" customHeight="1" x14ac:dyDescent="0.25">
      <c r="C23" s="2" t="s">
        <v>67</v>
      </c>
      <c r="H23" s="105">
        <v>1641138</v>
      </c>
      <c r="I23" s="35"/>
      <c r="J23" s="35">
        <v>2323860</v>
      </c>
      <c r="K23" s="35"/>
      <c r="L23" s="105">
        <v>57640842</v>
      </c>
      <c r="M23" s="35"/>
      <c r="N23" s="35">
        <v>72839539</v>
      </c>
    </row>
    <row r="24" spans="1:14" ht="21.75" customHeight="1" x14ac:dyDescent="0.25">
      <c r="A24" s="1" t="s">
        <v>142</v>
      </c>
      <c r="F24" s="200"/>
      <c r="H24" s="105"/>
      <c r="I24" s="35"/>
      <c r="J24" s="35"/>
      <c r="K24" s="35"/>
      <c r="L24" s="105"/>
      <c r="M24" s="35"/>
      <c r="N24" s="35"/>
    </row>
    <row r="25" spans="1:14" ht="21.75" customHeight="1" x14ac:dyDescent="0.25">
      <c r="B25" s="1" t="s">
        <v>143</v>
      </c>
      <c r="C25" s="1"/>
      <c r="D25" s="1"/>
      <c r="F25" s="2"/>
      <c r="H25" s="105"/>
      <c r="J25" s="35"/>
      <c r="L25" s="110"/>
      <c r="M25" s="9"/>
      <c r="N25" s="36"/>
    </row>
    <row r="26" spans="1:14" ht="21.75" customHeight="1" x14ac:dyDescent="0.25">
      <c r="B26" s="2" t="s">
        <v>49</v>
      </c>
      <c r="F26" s="2"/>
      <c r="H26" s="105">
        <v>-15584838</v>
      </c>
      <c r="I26" s="35"/>
      <c r="J26" s="35">
        <v>-111219810</v>
      </c>
      <c r="K26" s="35"/>
      <c r="L26" s="105">
        <v>-549072573</v>
      </c>
      <c r="M26" s="35"/>
      <c r="N26" s="35">
        <v>-3578052518</v>
      </c>
    </row>
    <row r="27" spans="1:14" ht="21.75" customHeight="1" x14ac:dyDescent="0.25">
      <c r="B27" s="2" t="s">
        <v>50</v>
      </c>
      <c r="F27" s="2"/>
      <c r="H27" s="105">
        <v>-234960504</v>
      </c>
      <c r="I27" s="35"/>
      <c r="J27" s="35">
        <v>-192030265</v>
      </c>
      <c r="K27" s="35"/>
      <c r="L27" s="105">
        <v>-8277940509</v>
      </c>
      <c r="M27" s="35"/>
      <c r="N27" s="35">
        <v>-6177805658</v>
      </c>
    </row>
    <row r="28" spans="1:14" ht="21.75" customHeight="1" x14ac:dyDescent="0.25">
      <c r="B28" s="2" t="s">
        <v>94</v>
      </c>
      <c r="F28" s="2"/>
      <c r="H28" s="105">
        <v>1857782</v>
      </c>
      <c r="I28" s="35"/>
      <c r="J28" s="35">
        <v>3383506</v>
      </c>
      <c r="K28" s="35"/>
      <c r="L28" s="105">
        <v>65451903</v>
      </c>
      <c r="M28" s="35"/>
      <c r="N28" s="35">
        <v>108850776</v>
      </c>
    </row>
    <row r="29" spans="1:14" ht="21.75" customHeight="1" x14ac:dyDescent="0.25">
      <c r="B29" s="2" t="s">
        <v>15</v>
      </c>
      <c r="F29" s="2"/>
      <c r="H29" s="105">
        <v>-47494377</v>
      </c>
      <c r="I29" s="35"/>
      <c r="J29" s="35">
        <v>156760818</v>
      </c>
      <c r="K29" s="35"/>
      <c r="L29" s="105">
        <v>-1673283883</v>
      </c>
      <c r="M29" s="35"/>
      <c r="N29" s="35">
        <v>5043152287</v>
      </c>
    </row>
    <row r="30" spans="1:14" ht="21.75" customHeight="1" x14ac:dyDescent="0.25">
      <c r="B30" s="2" t="s">
        <v>146</v>
      </c>
      <c r="F30" s="2"/>
      <c r="H30" s="105"/>
      <c r="I30" s="35"/>
      <c r="J30" s="35"/>
      <c r="K30" s="35"/>
      <c r="L30" s="105"/>
      <c r="M30" s="35"/>
      <c r="N30" s="35"/>
    </row>
    <row r="31" spans="1:14" ht="21.75" customHeight="1" x14ac:dyDescent="0.25">
      <c r="C31" s="2" t="s">
        <v>147</v>
      </c>
      <c r="F31" s="201">
        <v>14</v>
      </c>
      <c r="H31" s="105">
        <v>-690027</v>
      </c>
      <c r="I31" s="35"/>
      <c r="J31" s="35">
        <v>0</v>
      </c>
      <c r="K31" s="35"/>
      <c r="L31" s="105">
        <v>-24460100</v>
      </c>
      <c r="M31" s="35"/>
      <c r="N31" s="35">
        <v>0</v>
      </c>
    </row>
    <row r="32" spans="1:14" ht="21.75" customHeight="1" x14ac:dyDescent="0.25">
      <c r="B32" s="2" t="s">
        <v>93</v>
      </c>
      <c r="F32" s="37"/>
      <c r="H32" s="106">
        <v>-22482309</v>
      </c>
      <c r="I32" s="35"/>
      <c r="J32" s="38">
        <v>-9432042</v>
      </c>
      <c r="K32" s="35"/>
      <c r="L32" s="106">
        <v>-792078729</v>
      </c>
      <c r="M32" s="35"/>
      <c r="N32" s="38">
        <v>-303438217</v>
      </c>
    </row>
    <row r="33" spans="1:14" ht="6" customHeight="1" x14ac:dyDescent="0.25">
      <c r="H33" s="110"/>
      <c r="J33" s="36"/>
      <c r="K33" s="9"/>
      <c r="L33" s="110"/>
      <c r="N33" s="36"/>
    </row>
    <row r="34" spans="1:14" ht="21.75" customHeight="1" x14ac:dyDescent="0.25">
      <c r="A34" s="2" t="s">
        <v>134</v>
      </c>
      <c r="H34" s="105">
        <f>SUM(H10:H32)</f>
        <v>86786927</v>
      </c>
      <c r="J34" s="35">
        <f>SUM(J10:J32)</f>
        <v>122484353</v>
      </c>
      <c r="K34" s="9"/>
      <c r="L34" s="105">
        <f>SUM(L10:L32)</f>
        <v>2848191716</v>
      </c>
      <c r="N34" s="35">
        <f>SUM(N10:N32)</f>
        <v>3836061983</v>
      </c>
    </row>
    <row r="35" spans="1:14" ht="21.75" customHeight="1" x14ac:dyDescent="0.25">
      <c r="B35" s="2" t="s">
        <v>56</v>
      </c>
      <c r="H35" s="105">
        <v>87498</v>
      </c>
      <c r="J35" s="35">
        <v>104074</v>
      </c>
      <c r="L35" s="105">
        <v>3057145</v>
      </c>
      <c r="M35" s="9"/>
      <c r="N35" s="35">
        <v>3338545</v>
      </c>
    </row>
    <row r="36" spans="1:14" ht="21.75" customHeight="1" x14ac:dyDescent="0.25">
      <c r="B36" s="2" t="s">
        <v>57</v>
      </c>
      <c r="H36" s="105">
        <v>-8916491</v>
      </c>
      <c r="J36" s="35">
        <v>-6674183</v>
      </c>
      <c r="L36" s="105">
        <v>-318974743</v>
      </c>
      <c r="M36" s="9"/>
      <c r="N36" s="35">
        <v>-213462008</v>
      </c>
    </row>
    <row r="37" spans="1:14" ht="21.75" customHeight="1" x14ac:dyDescent="0.25">
      <c r="B37" s="2" t="s">
        <v>103</v>
      </c>
      <c r="H37" s="105">
        <v>0</v>
      </c>
      <c r="J37" s="35">
        <v>5611664</v>
      </c>
      <c r="L37" s="105">
        <v>0</v>
      </c>
      <c r="M37" s="9"/>
      <c r="N37" s="35">
        <v>173254945</v>
      </c>
    </row>
    <row r="38" spans="1:14" ht="21.75" customHeight="1" x14ac:dyDescent="0.25">
      <c r="B38" s="2" t="s">
        <v>51</v>
      </c>
      <c r="H38" s="106">
        <v>-64981187</v>
      </c>
      <c r="J38" s="38">
        <v>-534847</v>
      </c>
      <c r="L38" s="106">
        <v>-2376703742</v>
      </c>
      <c r="M38" s="9"/>
      <c r="N38" s="38">
        <v>-17338699</v>
      </c>
    </row>
    <row r="39" spans="1:14" ht="6" customHeight="1" x14ac:dyDescent="0.25">
      <c r="H39" s="110"/>
      <c r="J39" s="36"/>
      <c r="K39" s="9"/>
      <c r="L39" s="110"/>
      <c r="N39" s="36"/>
    </row>
    <row r="40" spans="1:14" ht="21.75" customHeight="1" x14ac:dyDescent="0.25">
      <c r="A40" s="1" t="s">
        <v>148</v>
      </c>
      <c r="H40" s="106">
        <f>SUM(H34:H38)</f>
        <v>12976747</v>
      </c>
      <c r="J40" s="38">
        <f>SUM(J34:J38)</f>
        <v>120991061</v>
      </c>
      <c r="K40" s="9"/>
      <c r="L40" s="106">
        <f>SUM(L34:L38)</f>
        <v>155570376</v>
      </c>
      <c r="N40" s="38">
        <f>SUM(N34:N38)</f>
        <v>3781854766</v>
      </c>
    </row>
    <row r="41" spans="1:14" ht="21.75" customHeight="1" x14ac:dyDescent="0.25">
      <c r="A41" s="1"/>
      <c r="F41" s="204"/>
      <c r="H41" s="35"/>
      <c r="J41" s="35"/>
      <c r="K41" s="9"/>
      <c r="L41" s="35"/>
      <c r="N41" s="35"/>
    </row>
    <row r="42" spans="1:14" ht="9" customHeight="1" x14ac:dyDescent="0.25">
      <c r="A42" s="1"/>
      <c r="F42" s="193"/>
      <c r="H42" s="39"/>
      <c r="J42" s="39"/>
      <c r="K42" s="9"/>
      <c r="L42" s="39"/>
      <c r="N42" s="39"/>
    </row>
    <row r="43" spans="1:14" s="9" customFormat="1" ht="21.95" customHeight="1" x14ac:dyDescent="0.25">
      <c r="A43" s="5" t="str">
        <f>'7-8 BS'!A45</f>
        <v>หมายเหตุประกอบงบการเงินเป็นส่วนหนึ่งของงบการเงินนี้</v>
      </c>
      <c r="B43" s="5"/>
      <c r="C43" s="5"/>
      <c r="D43" s="5"/>
      <c r="E43" s="5"/>
      <c r="F43" s="6"/>
      <c r="G43" s="5"/>
      <c r="H43" s="5"/>
      <c r="I43" s="5"/>
      <c r="J43" s="5"/>
      <c r="K43" s="5"/>
      <c r="L43" s="5"/>
      <c r="M43" s="5"/>
      <c r="N43" s="5"/>
    </row>
    <row r="44" spans="1:14" ht="21.75" customHeight="1" x14ac:dyDescent="0.25">
      <c r="A44" s="185" t="str">
        <f>A1</f>
        <v>บริษัท สตาร์ ปิโตรเลียม รีไฟน์นิ่ง จำกัด (มหาชน)</v>
      </c>
      <c r="B44" s="185"/>
      <c r="C44" s="185"/>
      <c r="D44" s="185"/>
      <c r="E44" s="185"/>
      <c r="F44" s="185"/>
      <c r="G44" s="185"/>
      <c r="H44" s="185"/>
      <c r="I44" s="185"/>
      <c r="J44" s="185"/>
      <c r="K44" s="185"/>
    </row>
    <row r="45" spans="1:14" ht="21.75" customHeight="1" x14ac:dyDescent="0.25">
      <c r="A45" s="185" t="s">
        <v>43</v>
      </c>
      <c r="B45" s="185"/>
      <c r="C45" s="185"/>
      <c r="D45" s="185"/>
      <c r="E45" s="185"/>
      <c r="F45" s="185"/>
      <c r="G45" s="185"/>
      <c r="H45" s="185"/>
      <c r="I45" s="185"/>
      <c r="J45" s="185"/>
      <c r="K45" s="185"/>
    </row>
    <row r="46" spans="1:14" ht="21.75" customHeight="1" x14ac:dyDescent="0.25">
      <c r="A46" s="186" t="str">
        <f>'9 PL 12 month'!A3:I3</f>
        <v>สำหรับปีสิ้นสุดวันที่ 31 ธันวาคม พ.ศ. 2565</v>
      </c>
      <c r="B46" s="186"/>
      <c r="C46" s="186"/>
      <c r="D46" s="186"/>
      <c r="E46" s="186"/>
      <c r="F46" s="186"/>
      <c r="G46" s="186"/>
      <c r="H46" s="186"/>
      <c r="I46" s="186"/>
      <c r="J46" s="186"/>
      <c r="K46" s="186"/>
      <c r="L46" s="5"/>
      <c r="M46" s="5"/>
      <c r="N46" s="5"/>
    </row>
    <row r="47" spans="1:14" ht="21.75" customHeight="1" x14ac:dyDescent="0.2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</row>
    <row r="48" spans="1:14" ht="21.75" customHeight="1" x14ac:dyDescent="0.25">
      <c r="A48" s="33"/>
      <c r="B48" s="33"/>
      <c r="C48" s="33"/>
      <c r="D48" s="33"/>
      <c r="E48" s="33"/>
      <c r="F48" s="33"/>
      <c r="G48" s="33"/>
      <c r="H48" s="206" t="s">
        <v>62</v>
      </c>
      <c r="I48" s="206"/>
      <c r="J48" s="206"/>
      <c r="K48" s="12"/>
      <c r="L48" s="206" t="s">
        <v>63</v>
      </c>
      <c r="M48" s="206"/>
      <c r="N48" s="206"/>
    </row>
    <row r="49" spans="1:14" ht="21.75" customHeight="1" x14ac:dyDescent="0.25">
      <c r="A49" s="33"/>
      <c r="B49" s="33"/>
      <c r="C49" s="33"/>
      <c r="D49" s="33"/>
      <c r="E49" s="33"/>
      <c r="F49" s="33"/>
      <c r="G49" s="33"/>
      <c r="H49" s="10" t="s">
        <v>2</v>
      </c>
      <c r="I49" s="10"/>
      <c r="J49" s="10" t="s">
        <v>2</v>
      </c>
      <c r="K49" s="10"/>
      <c r="L49" s="10" t="s">
        <v>2</v>
      </c>
      <c r="M49" s="10"/>
      <c r="N49" s="10" t="s">
        <v>2</v>
      </c>
    </row>
    <row r="50" spans="1:14" ht="21.75" customHeight="1" x14ac:dyDescent="0.25">
      <c r="F50" s="188" t="s">
        <v>3</v>
      </c>
      <c r="H50" s="34" t="s">
        <v>118</v>
      </c>
      <c r="I50" s="12"/>
      <c r="J50" s="34" t="s">
        <v>106</v>
      </c>
      <c r="K50" s="14"/>
      <c r="L50" s="34" t="s">
        <v>118</v>
      </c>
      <c r="M50" s="12"/>
      <c r="N50" s="34" t="s">
        <v>106</v>
      </c>
    </row>
    <row r="51" spans="1:14" ht="8.1" customHeight="1" x14ac:dyDescent="0.25">
      <c r="F51" s="32"/>
      <c r="H51" s="94"/>
      <c r="L51" s="94"/>
    </row>
    <row r="52" spans="1:14" s="1" customFormat="1" ht="21.75" customHeight="1" x14ac:dyDescent="0.25">
      <c r="A52" s="12" t="s">
        <v>65</v>
      </c>
      <c r="F52" s="44"/>
      <c r="H52" s="111"/>
      <c r="L52" s="111"/>
    </row>
    <row r="53" spans="1:14" s="1" customFormat="1" ht="21.75" customHeight="1" x14ac:dyDescent="0.25">
      <c r="A53" s="2" t="s">
        <v>137</v>
      </c>
      <c r="F53" s="44"/>
      <c r="H53" s="111"/>
      <c r="L53" s="111"/>
    </row>
    <row r="54" spans="1:14" ht="21.75" customHeight="1" x14ac:dyDescent="0.25">
      <c r="B54" s="2" t="s">
        <v>138</v>
      </c>
      <c r="H54" s="106">
        <v>-7898179</v>
      </c>
      <c r="I54" s="46"/>
      <c r="J54" s="38">
        <v>-3211910</v>
      </c>
      <c r="K54" s="46"/>
      <c r="L54" s="106">
        <v>-278262312</v>
      </c>
      <c r="M54" s="46"/>
      <c r="N54" s="38">
        <v>-103330367</v>
      </c>
    </row>
    <row r="55" spans="1:14" ht="8.1" customHeight="1" x14ac:dyDescent="0.25">
      <c r="H55" s="113"/>
      <c r="I55" s="46"/>
      <c r="J55" s="46"/>
      <c r="K55" s="46"/>
      <c r="L55" s="113"/>
      <c r="M55" s="46"/>
      <c r="N55" s="46"/>
    </row>
    <row r="56" spans="1:14" ht="21.75" customHeight="1" x14ac:dyDescent="0.25">
      <c r="A56" s="1" t="s">
        <v>68</v>
      </c>
      <c r="H56" s="106">
        <f>SUM(H54:H54)</f>
        <v>-7898179</v>
      </c>
      <c r="I56" s="46"/>
      <c r="J56" s="38">
        <f>SUM(J54:J54)</f>
        <v>-3211910</v>
      </c>
      <c r="K56" s="46"/>
      <c r="L56" s="106">
        <f>SUM(L54:L54)</f>
        <v>-278262312</v>
      </c>
      <c r="M56" s="46"/>
      <c r="N56" s="38">
        <f>SUM(N54:N54)</f>
        <v>-103330367</v>
      </c>
    </row>
    <row r="57" spans="1:14" ht="21.75" customHeight="1" x14ac:dyDescent="0.25">
      <c r="H57" s="113"/>
      <c r="I57" s="46"/>
      <c r="J57" s="46"/>
      <c r="K57" s="46"/>
      <c r="L57" s="113"/>
      <c r="M57" s="46"/>
      <c r="N57" s="46"/>
    </row>
    <row r="58" spans="1:14" ht="21.75" customHeight="1" x14ac:dyDescent="0.25">
      <c r="A58" s="12" t="s">
        <v>64</v>
      </c>
      <c r="H58" s="113"/>
      <c r="I58" s="46"/>
      <c r="J58" s="46"/>
      <c r="K58" s="46"/>
      <c r="L58" s="113"/>
      <c r="M58" s="46"/>
      <c r="N58" s="46"/>
    </row>
    <row r="59" spans="1:14" ht="21.75" customHeight="1" x14ac:dyDescent="0.25">
      <c r="A59" s="9" t="s">
        <v>136</v>
      </c>
      <c r="H59" s="113"/>
      <c r="I59" s="46"/>
      <c r="J59" s="46"/>
      <c r="K59" s="46"/>
      <c r="L59" s="113"/>
      <c r="M59" s="46"/>
      <c r="N59" s="46"/>
    </row>
    <row r="60" spans="1:14" ht="21.75" customHeight="1" x14ac:dyDescent="0.25">
      <c r="B60" s="2" t="s">
        <v>102</v>
      </c>
      <c r="F60" s="191">
        <v>11</v>
      </c>
      <c r="H60" s="105">
        <v>187516748</v>
      </c>
      <c r="I60" s="46"/>
      <c r="J60" s="35">
        <v>0</v>
      </c>
      <c r="K60" s="46"/>
      <c r="L60" s="105">
        <v>6671794300</v>
      </c>
      <c r="M60" s="46"/>
      <c r="N60" s="35">
        <v>0</v>
      </c>
    </row>
    <row r="61" spans="1:14" ht="21.75" customHeight="1" x14ac:dyDescent="0.25">
      <c r="A61" s="9" t="s">
        <v>139</v>
      </c>
      <c r="F61" s="200"/>
      <c r="H61" s="105"/>
      <c r="I61" s="46"/>
      <c r="J61" s="35"/>
      <c r="K61" s="46"/>
      <c r="L61" s="105"/>
      <c r="M61" s="46"/>
      <c r="N61" s="35"/>
    </row>
    <row r="62" spans="1:14" ht="21.75" customHeight="1" x14ac:dyDescent="0.25">
      <c r="B62" s="2" t="s">
        <v>102</v>
      </c>
      <c r="F62" s="191">
        <v>11</v>
      </c>
      <c r="H62" s="112">
        <v>-142500000</v>
      </c>
      <c r="I62" s="46"/>
      <c r="J62" s="45">
        <v>-85000000</v>
      </c>
      <c r="K62" s="46"/>
      <c r="L62" s="104">
        <v>-5033182500</v>
      </c>
      <c r="M62" s="46"/>
      <c r="N62" s="41">
        <v>-2843965000</v>
      </c>
    </row>
    <row r="63" spans="1:14" ht="21.75" customHeight="1" x14ac:dyDescent="0.25">
      <c r="A63" s="2" t="s">
        <v>52</v>
      </c>
      <c r="F63" s="191">
        <v>17</v>
      </c>
      <c r="H63" s="106">
        <v>-136083014</v>
      </c>
      <c r="I63" s="46"/>
      <c r="J63" s="38">
        <v>0</v>
      </c>
      <c r="K63" s="46"/>
      <c r="L63" s="106">
        <v>-4936424569</v>
      </c>
      <c r="M63" s="46"/>
      <c r="N63" s="38">
        <v>0</v>
      </c>
    </row>
    <row r="64" spans="1:14" s="9" customFormat="1" ht="8.1" customHeight="1" x14ac:dyDescent="0.25">
      <c r="F64" s="190"/>
      <c r="H64" s="114"/>
      <c r="I64" s="46"/>
      <c r="J64" s="47"/>
      <c r="K64" s="46"/>
      <c r="L64" s="114"/>
      <c r="M64" s="46"/>
      <c r="N64" s="47"/>
    </row>
    <row r="65" spans="1:14" ht="21.75" customHeight="1" x14ac:dyDescent="0.25">
      <c r="A65" s="1" t="s">
        <v>135</v>
      </c>
      <c r="B65" s="1"/>
      <c r="H65" s="106">
        <f>SUM(H60:H63)</f>
        <v>-91066266</v>
      </c>
      <c r="I65" s="46"/>
      <c r="J65" s="38">
        <f>SUM(J60:J63)</f>
        <v>-85000000</v>
      </c>
      <c r="K65" s="46"/>
      <c r="L65" s="106">
        <f>SUM(L60:L63)</f>
        <v>-3297812769</v>
      </c>
      <c r="M65" s="46"/>
      <c r="N65" s="38">
        <f>SUM(N60:N63)</f>
        <v>-2843965000</v>
      </c>
    </row>
    <row r="66" spans="1:14" ht="21.75" customHeight="1" x14ac:dyDescent="0.25">
      <c r="A66" s="1"/>
      <c r="H66" s="113"/>
      <c r="I66" s="46"/>
      <c r="J66" s="46"/>
      <c r="K66" s="46"/>
      <c r="L66" s="105"/>
      <c r="M66" s="46"/>
      <c r="N66" s="35"/>
    </row>
    <row r="67" spans="1:14" ht="21.75" customHeight="1" x14ac:dyDescent="0.25">
      <c r="A67" s="1" t="s">
        <v>140</v>
      </c>
      <c r="B67" s="1"/>
      <c r="H67" s="113"/>
      <c r="I67" s="46"/>
      <c r="J67" s="46"/>
      <c r="K67" s="46"/>
      <c r="L67" s="105"/>
      <c r="M67" s="46"/>
      <c r="N67" s="35"/>
    </row>
    <row r="68" spans="1:14" ht="21.75" customHeight="1" x14ac:dyDescent="0.25">
      <c r="A68" s="1"/>
      <c r="B68" s="1" t="s">
        <v>141</v>
      </c>
      <c r="H68" s="105">
        <f>SUM(H40,H56,H65)</f>
        <v>-85987698</v>
      </c>
      <c r="I68" s="46"/>
      <c r="J68" s="35">
        <f>SUM(J40,J56,J65)</f>
        <v>32779151</v>
      </c>
      <c r="K68" s="46"/>
      <c r="L68" s="105">
        <f>SUM(L40,L56,L65)</f>
        <v>-3420504705</v>
      </c>
      <c r="M68" s="46"/>
      <c r="N68" s="35">
        <f>SUM(N40,N56,N65)</f>
        <v>834559399</v>
      </c>
    </row>
    <row r="69" spans="1:14" ht="21.75" customHeight="1" x14ac:dyDescent="0.25">
      <c r="A69" s="2" t="s">
        <v>53</v>
      </c>
      <c r="B69" s="1"/>
      <c r="H69" s="113">
        <v>87660208</v>
      </c>
      <c r="I69" s="46"/>
      <c r="J69" s="46">
        <v>54122578</v>
      </c>
      <c r="K69" s="46"/>
      <c r="L69" s="113">
        <v>2944760616</v>
      </c>
      <c r="M69" s="46"/>
      <c r="N69" s="46">
        <v>1634869479</v>
      </c>
    </row>
    <row r="70" spans="1:14" ht="21.75" customHeight="1" x14ac:dyDescent="0.25">
      <c r="A70" s="2" t="s">
        <v>54</v>
      </c>
      <c r="H70" s="106">
        <v>501905</v>
      </c>
      <c r="I70" s="46"/>
      <c r="J70" s="38">
        <v>758479</v>
      </c>
      <c r="K70" s="46"/>
      <c r="L70" s="106">
        <v>551269115</v>
      </c>
      <c r="M70" s="46"/>
      <c r="N70" s="38">
        <v>475331738.00000036</v>
      </c>
    </row>
    <row r="71" spans="1:14" ht="8.1" customHeight="1" x14ac:dyDescent="0.25">
      <c r="H71" s="113"/>
      <c r="I71" s="46"/>
      <c r="J71" s="46"/>
      <c r="K71" s="46"/>
      <c r="L71" s="113"/>
      <c r="M71" s="46"/>
      <c r="N71" s="46"/>
    </row>
    <row r="72" spans="1:14" ht="21.75" customHeight="1" x14ac:dyDescent="0.25">
      <c r="A72" s="1" t="s">
        <v>144</v>
      </c>
      <c r="F72" s="200"/>
      <c r="H72" s="113"/>
      <c r="I72" s="46"/>
      <c r="J72" s="46"/>
      <c r="K72" s="46"/>
      <c r="L72" s="113"/>
      <c r="M72" s="46"/>
      <c r="N72" s="46"/>
    </row>
    <row r="73" spans="1:14" ht="21.75" customHeight="1" thickBot="1" x14ac:dyDescent="0.3">
      <c r="B73" s="1" t="s">
        <v>145</v>
      </c>
      <c r="F73" s="191">
        <v>7</v>
      </c>
      <c r="H73" s="115">
        <f>SUM(H68:H70)</f>
        <v>2174415</v>
      </c>
      <c r="I73" s="46"/>
      <c r="J73" s="48">
        <f>SUM(J68:J70)</f>
        <v>87660208</v>
      </c>
      <c r="K73" s="46"/>
      <c r="L73" s="115">
        <f>SUM(L68:L70)</f>
        <v>75525026</v>
      </c>
      <c r="M73" s="46"/>
      <c r="N73" s="48">
        <f>SUM(N68:N70)</f>
        <v>2944760616.0000005</v>
      </c>
    </row>
    <row r="74" spans="1:14" ht="21.75" customHeight="1" thickTop="1" x14ac:dyDescent="0.25">
      <c r="A74" s="1"/>
      <c r="B74" s="1"/>
      <c r="H74" s="114"/>
      <c r="I74" s="46"/>
      <c r="J74" s="47"/>
      <c r="K74" s="46"/>
      <c r="L74" s="114"/>
      <c r="M74" s="46"/>
      <c r="N74" s="47"/>
    </row>
    <row r="75" spans="1:14" ht="21.75" customHeight="1" x14ac:dyDescent="0.25">
      <c r="A75" s="1" t="s">
        <v>55</v>
      </c>
      <c r="H75" s="94"/>
      <c r="L75" s="94"/>
    </row>
    <row r="76" spans="1:14" ht="8.1" customHeight="1" x14ac:dyDescent="0.25">
      <c r="H76" s="94"/>
      <c r="L76" s="94"/>
    </row>
    <row r="77" spans="1:14" ht="21.75" customHeight="1" x14ac:dyDescent="0.25">
      <c r="A77" s="2" t="s">
        <v>105</v>
      </c>
      <c r="H77" s="116"/>
      <c r="J77" s="49"/>
      <c r="L77" s="116"/>
      <c r="N77" s="49"/>
    </row>
    <row r="78" spans="1:14" ht="21.75" customHeight="1" x14ac:dyDescent="0.25">
      <c r="B78" s="2" t="s">
        <v>104</v>
      </c>
      <c r="H78" s="116">
        <v>266366.09000000003</v>
      </c>
      <c r="J78" s="49">
        <v>266131</v>
      </c>
      <c r="L78" s="116">
        <v>9251826.3200000003</v>
      </c>
      <c r="N78" s="49">
        <v>8940121</v>
      </c>
    </row>
    <row r="79" spans="1:14" ht="21.75" customHeight="1" x14ac:dyDescent="0.25">
      <c r="H79" s="49"/>
      <c r="I79" s="49"/>
      <c r="J79" s="49"/>
    </row>
    <row r="80" spans="1:14" ht="21.75" customHeight="1" x14ac:dyDescent="0.25">
      <c r="F80" s="2"/>
    </row>
    <row r="81" spans="1:14" ht="21.75" customHeight="1" x14ac:dyDescent="0.25">
      <c r="F81" s="2"/>
    </row>
    <row r="82" spans="1:14" ht="21.75" customHeight="1" x14ac:dyDescent="0.25">
      <c r="F82" s="2"/>
    </row>
    <row r="83" spans="1:14" ht="21.75" customHeight="1" x14ac:dyDescent="0.25">
      <c r="F83" s="2"/>
    </row>
    <row r="84" spans="1:14" ht="21.75" customHeight="1" x14ac:dyDescent="0.25">
      <c r="H84" s="49"/>
      <c r="I84" s="49"/>
      <c r="J84" s="49"/>
    </row>
    <row r="85" spans="1:14" ht="21.75" customHeight="1" x14ac:dyDescent="0.25">
      <c r="F85" s="193"/>
      <c r="H85" s="49"/>
      <c r="I85" s="49"/>
      <c r="J85" s="49"/>
    </row>
    <row r="86" spans="1:14" ht="11.25" customHeight="1" x14ac:dyDescent="0.25">
      <c r="H86" s="49"/>
      <c r="I86" s="49"/>
      <c r="J86" s="49"/>
    </row>
    <row r="87" spans="1:14" s="9" customFormat="1" ht="21.95" customHeight="1" x14ac:dyDescent="0.25">
      <c r="A87" s="5" t="str">
        <f>A43</f>
        <v>หมายเหตุประกอบงบการเงินเป็นส่วนหนึ่งของงบการเงินนี้</v>
      </c>
      <c r="B87" s="5"/>
      <c r="C87" s="5"/>
      <c r="D87" s="5"/>
      <c r="E87" s="5"/>
      <c r="F87" s="6"/>
      <c r="G87" s="5"/>
      <c r="H87" s="5"/>
      <c r="I87" s="5"/>
      <c r="J87" s="5"/>
      <c r="K87" s="5"/>
      <c r="L87" s="5"/>
      <c r="M87" s="5"/>
      <c r="N87" s="5"/>
    </row>
  </sheetData>
  <mergeCells count="4">
    <mergeCell ref="H48:J48"/>
    <mergeCell ref="L48:N48"/>
    <mergeCell ref="H5:J5"/>
    <mergeCell ref="L5:N5"/>
  </mergeCells>
  <pageMargins left="0.9" right="0.5" top="0.5" bottom="0.6" header="0.49" footer="0.4"/>
  <pageSetup paperSize="9" scale="90" firstPageNumber="12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7-8 BS</vt:lpstr>
      <vt:lpstr>9 PL 12 month</vt:lpstr>
      <vt:lpstr>10 Equity</vt:lpstr>
      <vt:lpstr>11 Equity</vt:lpstr>
      <vt:lpstr>12-13 CF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smsinstall</dc:creator>
  <cp:lastModifiedBy>Chayaporn Srilap</cp:lastModifiedBy>
  <cp:lastPrinted>2023-02-20T06:57:34Z</cp:lastPrinted>
  <dcterms:created xsi:type="dcterms:W3CDTF">2014-02-20T13:05:11Z</dcterms:created>
  <dcterms:modified xsi:type="dcterms:W3CDTF">2023-02-20T06:57:43Z</dcterms:modified>
</cp:coreProperties>
</file>