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codeName="ThisWorkbook"/>
  <mc:AlternateContent xmlns:mc="http://schemas.openxmlformats.org/markup-compatibility/2006">
    <mc:Choice Requires="x15">
      <x15ac:absPath xmlns:x15ac="http://schemas.microsoft.com/office/spreadsheetml/2010/11/ac" url="M:\ABAS-Listed\Star Petroleum Refining Public Company Limited\Star Petroleum_Q2 June22\"/>
    </mc:Choice>
  </mc:AlternateContent>
  <xr:revisionPtr revIDLastSave="0" documentId="13_ncr:1_{9B801CE5-6D42-48B6-9509-14AA9E5089C9}" xr6:coauthVersionLast="46" xr6:coauthVersionMax="46" xr10:uidLastSave="{00000000-0000-0000-0000-000000000000}"/>
  <bookViews>
    <workbookView xWindow="-120" yWindow="-120" windowWidth="21840" windowHeight="13140" tabRatio="822" activeTab="5" xr2:uid="{00000000-000D-0000-FFFF-FFFF00000000}"/>
  </bookViews>
  <sheets>
    <sheet name="BS 2-4 (TH)" sheetId="7" r:id="rId1"/>
    <sheet name="PL 5 (TH) (3M)" sheetId="6" r:id="rId2"/>
    <sheet name="PL 6 (TH) (6M)" sheetId="2" r:id="rId3"/>
    <sheet name="Equity 7 USD (TH)" sheetId="3" r:id="rId4"/>
    <sheet name="Equity 8 THB (TH)" sheetId="4" r:id="rId5"/>
    <sheet name="CF 9-10 (TH)" sheetId="5" r:id="rId6"/>
  </sheets>
  <definedNames>
    <definedName name="_Order1" hidden="1">255</definedName>
    <definedName name="_Table1_In1" localSheetId="0" hidden="1">#REF!</definedName>
    <definedName name="_Table1_In1" localSheetId="4" hidden="1">'Equity 8 THB (TH)'!#REF!</definedName>
    <definedName name="_Table1_In1" localSheetId="1" hidden="1">#REF!</definedName>
    <definedName name="_Table1_In1" hidden="1">#REF!</definedName>
    <definedName name="_Table1_Out" localSheetId="0" hidden="1">#REF!</definedName>
    <definedName name="_Table1_Out" localSheetId="4" hidden="1">'Equity 8 THB (TH)'!#REF!</definedName>
    <definedName name="_Table1_Out" localSheetId="1" hidden="1">#REF!</definedName>
    <definedName name="_Table1_Out" hidden="1">#REF!</definedName>
    <definedName name="abc" localSheetId="0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bc" localSheetId="4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bc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bcd" localSheetId="0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bcd" localSheetId="4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bcd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nscount" hidden="1">7</definedName>
    <definedName name="AS2DocOpenMode" hidden="1">"AS2DocumentEdit"</definedName>
    <definedName name="AS2ReportLS" hidden="1">1</definedName>
    <definedName name="AS2SyncStepLS" hidden="1">0</definedName>
    <definedName name="AS2TickmarkLS" localSheetId="0" hidden="1">#REF!</definedName>
    <definedName name="AS2TickmarkLS" localSheetId="1" hidden="1">#REF!</definedName>
    <definedName name="AS2TickmarkLS" hidden="1">#REF!</definedName>
    <definedName name="AS2VersionLS" hidden="1">300</definedName>
    <definedName name="BG_Del" hidden="1">15</definedName>
    <definedName name="BG_Ins" hidden="1">4</definedName>
    <definedName name="BG_Mod" hidden="1">6</definedName>
    <definedName name="CBWorkbookPriority" hidden="1">-911611058</definedName>
    <definedName name="limcount" hidden="1">2</definedName>
    <definedName name="lowsulfurdiesel" localSheetId="0" hidden="1">{"PAGE1",#N/A,FALSE,"YIELDS";"PAGE2",#N/A,FALSE,"YIELDS";"PAGE3",#N/A,FALSE,"YIELDS"}</definedName>
    <definedName name="lowsulfurdiesel" localSheetId="4" hidden="1">{"PAGE1",#N/A,FALSE,"YIELDS";"PAGE2",#N/A,FALSE,"YIELDS";"PAGE3",#N/A,FALSE,"YIELDS"}</definedName>
    <definedName name="lowsulfurdiesel" hidden="1">{"PAGE1",#N/A,FALSE,"YIELDS";"PAGE2",#N/A,FALSE,"YIELDS";"PAGE3",#N/A,FALSE,"YIELDS"}</definedName>
    <definedName name="Newname" localSheetId="0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ewname" localSheetId="4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ewname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Newname" localSheetId="0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Newname" localSheetId="4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Newname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Plan" localSheetId="0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Plan" localSheetId="4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Plan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sencount" hidden="1">491</definedName>
    <definedName name="TextRefCopyRangeCount" hidden="1">3</definedName>
    <definedName name="trashme" localSheetId="0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rashme" localSheetId="4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rashme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Trashme" localSheetId="0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Trashme" localSheetId="4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Trashme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wrn.ALL." localSheetId="0" hidden="1">{"PAGE1",#N/A,FALSE,"YIELDS";"PAGE2",#N/A,FALSE,"YIELDS";"PAGE3",#N/A,FALSE,"YIELDS"}</definedName>
    <definedName name="wrn.ALL." localSheetId="4" hidden="1">{"PAGE1",#N/A,FALSE,"YIELDS";"PAGE2",#N/A,FALSE,"YIELDS";"PAGE3",#N/A,FALSE,"YIELDS"}</definedName>
    <definedName name="wrn.ALL." hidden="1">{"PAGE1",#N/A,FALSE,"YIELDS";"PAGE2",#N/A,FALSE,"YIELDS";"PAGE3",#N/A,FALSE,"YIELDS"}</definedName>
    <definedName name="wrn.charts." localSheetId="0" hidden="1">{"newyork",#N/A,FALSE,"Plots-Annually";"florida",#N/A,FALSE,"Plots-Annually"}</definedName>
    <definedName name="wrn.charts." localSheetId="4" hidden="1">{"newyork",#N/A,FALSE,"Plots-Annually";"florida",#N/A,FALSE,"Plots-Annually"}</definedName>
    <definedName name="wrn.charts." hidden="1">{"newyork",#N/A,FALSE,"Plots-Annually";"florida",#N/A,FALSE,"Plots-Annually"}</definedName>
    <definedName name="wrn.condensate." localSheetId="0" hidden="1">{"condensate",#N/A,FALSE,"CNTRYTYPE"}</definedName>
    <definedName name="wrn.condensate." localSheetId="4" hidden="1">{"condensate",#N/A,FALSE,"CNTRYTYPE"}</definedName>
    <definedName name="wrn.condensate." hidden="1">{"condensate",#N/A,FALSE,"CNTRYTYPE"}</definedName>
    <definedName name="wrn.crude." localSheetId="0" hidden="1">{"Padd1crd",#N/A,FALSE,"REFINERY";"padd2crd",#N/A,FALSE,"REFINERY";"padd3crd",#N/A,FALSE,"REFINERY";"padd4crd",#N/A,FALSE,"REFINERY";"padd5crd",#N/A,FALSE,"REFINERY"}</definedName>
    <definedName name="wrn.crude." localSheetId="4" hidden="1">{"Padd1crd",#N/A,FALSE,"REFINERY";"padd2crd",#N/A,FALSE,"REFINERY";"padd3crd",#N/A,FALSE,"REFINERY";"padd4crd",#N/A,FALSE,"REFINERY";"padd5crd",#N/A,FALSE,"REFINERY"}</definedName>
    <definedName name="wrn.crude." hidden="1">{"Padd1crd",#N/A,FALSE,"REFINERY";"padd2crd",#N/A,FALSE,"REFINERY";"padd3crd",#N/A,FALSE,"REFINERY";"padd4crd",#N/A,FALSE,"REFINERY";"padd5crd",#N/A,FALSE,"REFINERY"}</definedName>
    <definedName name="wrn.DELTA." localSheetId="0" hidden="1">{"table II 1",#N/A,FALSE,"DTables";"table II 2",#N/A,FALSE,"DTables";"table III 3",#N/A,FALSE,"DTables";"table III 4",#N/A,FALSE,"DTables"}</definedName>
    <definedName name="wrn.DELTA." localSheetId="4" hidden="1">{"table II 1",#N/A,FALSE,"DTables";"table II 2",#N/A,FALSE,"DTables";"table III 3",#N/A,FALSE,"DTables";"table III 4",#N/A,FALSE,"DTables"}</definedName>
    <definedName name="wrn.DELTA." hidden="1">{"table II 1",#N/A,FALSE,"DTables";"table II 2",#N/A,FALSE,"DTables";"table III 3",#N/A,FALSE,"DTables";"table III 4",#N/A,FALSE,"DTables"}</definedName>
    <definedName name="wrn.Demand._.MT." localSheetId="0" hidden="1">{"Demand by Product MT",#N/A,TRUE,"PRDEMPOR";"Demand by Sector MT",#N/A,TRUE,"PRDEMPOR"}</definedName>
    <definedName name="wrn.Demand._.MT." localSheetId="4" hidden="1">{"Demand by Product MT",#N/A,TRUE,"PRDEMPOR";"Demand by Sector MT",#N/A,TRUE,"PRDEMPOR"}</definedName>
    <definedName name="wrn.Demand._.MT." hidden="1">{"Demand by Product MT",#N/A,TRUE,"PRDEMPOR";"Demand by Sector MT",#N/A,TRUE,"PRDEMPOR"}</definedName>
    <definedName name="wrn.Demand._.MTOE." localSheetId="0" hidden="1">{"Demand by Product MTOE",#N/A,TRUE,"PRDEMPOR";"Demand by Sector MTOE",#N/A,TRUE,"PRDEMPOR"}</definedName>
    <definedName name="wrn.Demand._.MTOE." localSheetId="4" hidden="1">{"Demand by Product MTOE",#N/A,TRUE,"PRDEMPOR";"Demand by Sector MTOE",#N/A,TRUE,"PRDEMPOR"}</definedName>
    <definedName name="wrn.Demand._.MTOE." hidden="1">{"Demand by Product MTOE",#N/A,TRUE,"PRDEMPOR";"Demand by Sector MTOE",#N/A,TRUE,"PRDEMPOR"}</definedName>
    <definedName name="wrn.GASCOND." localSheetId="0" hidden="1">{"GASCOND",#N/A,FALSE,"CONDENSATE";"CRUDECOND",#N/A,FALSE,"CONDENSATE";"TOTALCOND",#N/A,FALSE,"CONDENSATE"}</definedName>
    <definedName name="wrn.GASCOND." localSheetId="4" hidden="1">{"GASCOND",#N/A,FALSE,"CONDENSATE";"CRUDECOND",#N/A,FALSE,"CONDENSATE";"TOTALCOND",#N/A,FALSE,"CONDENSATE"}</definedName>
    <definedName name="wrn.GASCOND." hidden="1">{"GASCOND",#N/A,FALSE,"CONDENSATE";"CRUDECOND",#N/A,FALSE,"CONDENSATE";"TOTALCOND",#N/A,FALSE,"CONDENSATE"}</definedName>
    <definedName name="wrn.GASODEM." localSheetId="0" hidden="1">{"monthly",#N/A,FALSE,"GASODEM";"qtr to yr",#N/A,FALSE,"GASODEM"}</definedName>
    <definedName name="wrn.GASODEM." localSheetId="4" hidden="1">{"monthly",#N/A,FALSE,"GASODEM";"qtr to yr",#N/A,FALSE,"GASODEM"}</definedName>
    <definedName name="wrn.GASODEM." hidden="1">{"monthly",#N/A,FALSE,"GASODEM";"qtr to yr",#N/A,FALSE,"GASODEM"}</definedName>
    <definedName name="wrn.heavy." localSheetId="0" hidden="1">{"heavy",#N/A,FALSE,"CNTRYTYPE"}</definedName>
    <definedName name="wrn.heavy." localSheetId="4" hidden="1">{"heavy",#N/A,FALSE,"CNTRYTYPE"}</definedName>
    <definedName name="wrn.heavy." hidden="1">{"heavy",#N/A,FALSE,"CNTRYTYPE"}</definedName>
    <definedName name="wrn.Input._.and._.Growths." localSheetId="0" hidden="1">{"Product Demands Input",#N/A,TRUE,"PRDEMPOR";"Annual Growth Rates",#N/A,TRUE,"PRDEMPOR"}</definedName>
    <definedName name="wrn.Input._.and._.Growths." localSheetId="4" hidden="1">{"Product Demands Input",#N/A,TRUE,"PRDEMPOR";"Annual Growth Rates",#N/A,TRUE,"PRDEMPOR"}</definedName>
    <definedName name="wrn.Input._.and._.Growths." hidden="1">{"Product Demands Input",#N/A,TRUE,"PRDEMPOR";"Annual Growth Rates",#N/A,TRUE,"PRDEMPOR"}</definedName>
    <definedName name="wrn.light._.sour." localSheetId="0" hidden="1">{"light sour",#N/A,FALSE,"CNTRYTYPE"}</definedName>
    <definedName name="wrn.light._.sour." localSheetId="4" hidden="1">{"light sour",#N/A,FALSE,"CNTRYTYPE"}</definedName>
    <definedName name="wrn.light._.sour." hidden="1">{"light sour",#N/A,FALSE,"CNTRYTYPE"}</definedName>
    <definedName name="wrn.New._.York." localSheetId="0" hidden="1">{"NY PRICES",#N/A,FALSE,"CURRENT";"NY PRICES B",#N/A,FALSE,"CURRENT";"NY PRICES",#N/A,FALSE,"CONSTANT";"NY PRICES B",#N/A,FALSE,"CONSTANT"}</definedName>
    <definedName name="wrn.New._.York." localSheetId="4" hidden="1">{"NY PRICES",#N/A,FALSE,"CURRENT";"NY PRICES B",#N/A,FALSE,"CURRENT";"NY PRICES",#N/A,FALSE,"CONSTANT";"NY PRICES B",#N/A,FALSE,"CONSTANT"}</definedName>
    <definedName name="wrn.New._.York." hidden="1">{"NY PRICES",#N/A,FALSE,"CURRENT";"NY PRICES B",#N/A,FALSE,"CURRENT";"NY PRICES",#N/A,FALSE,"CONSTANT";"NY PRICES B",#N/A,FALSE,"CONSTANT"}</definedName>
    <definedName name="wrn.Print._.All." localSheetId="0" hidden="1">{"Print Summary",#N/A,TRUE,"BASIN";"99 Outlook vs 98 Actual",#N/A,TRUE,"BASIN";"99 Outlook vs 99 Obj",#N/A,TRUE,"BASIN";"00 vs 99 Outlook",#N/A,TRUE,"BASIN";"01 vs 00",#N/A,TRUE,"BASIN";"02 vs 01",#N/A,TRUE,"BASIN"}</definedName>
    <definedName name="wrn.Print._.All." localSheetId="4" hidden="1">{"Print Summary",#N/A,TRUE,"BASIN";"99 Outlook vs 98 Actual",#N/A,TRUE,"BASIN";"99 Outlook vs 99 Obj",#N/A,TRUE,"BASIN";"00 vs 99 Outlook",#N/A,TRUE,"BASIN";"01 vs 00",#N/A,TRUE,"BASIN";"02 vs 01",#N/A,TRUE,"BASIN"}</definedName>
    <definedName name="wrn.Print._.All." hidden="1">{"Print Summary",#N/A,TRUE,"BASIN";"99 Outlook vs 98 Actual",#N/A,TRUE,"BASIN";"99 Outlook vs 99 Obj",#N/A,TRUE,"BASIN";"00 vs 99 Outlook",#N/A,TRUE,"BASIN";"01 vs 00",#N/A,TRUE,"BASIN";"02 vs 01",#N/A,TRUE,"BASIN"}</definedName>
    <definedName name="wrn.Print._.BU._.and._.PC._.Print._.Summaries." localSheetId="0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wrn.Print._.BU._.and._.PC._.Print._.Summaries." localSheetId="4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wrn.Print._.BU._.and._.PC._.Print._.Summaries.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wrn.Print._.BU._.General._.Package." localSheetId="0" hidden="1">{"BUGen Print Summary",#N/A,FALSE,"BU General";"BUGen 99 Outlook vs 98 Actual",#N/A,FALSE,"BU General";"BUGen 99 Outlook vs 99 Obj",#N/A,FALSE,"BU General";"BUGen 00 vs 99 Outlook",#N/A,FALSE,"BU General";"BUGen 01 vs 00",#N/A,FALSE,"BU General";"BUGen 02 vs 01",#N/A,FALSE,"BU General"}</definedName>
    <definedName name="wrn.Print._.BU._.General._.Package." localSheetId="4" hidden="1">{"BUGen Print Summary",#N/A,FALSE,"BU General";"BUGen 99 Outlook vs 98 Actual",#N/A,FALSE,"BU General";"BUGen 99 Outlook vs 99 Obj",#N/A,FALSE,"BU General";"BUGen 00 vs 99 Outlook",#N/A,FALSE,"BU General";"BUGen 01 vs 00",#N/A,FALSE,"BU General";"BUGen 02 vs 01",#N/A,FALSE,"BU General"}</definedName>
    <definedName name="wrn.Print._.BU._.General._.Package." hidden="1">{"BUGen Print Summary",#N/A,FALSE,"BU General";"BUGen 99 Outlook vs 98 Actual",#N/A,FALSE,"BU General";"BUGen 99 Outlook vs 99 Obj",#N/A,FALSE,"BU General";"BUGen 00 vs 99 Outlook",#N/A,FALSE,"BU General";"BUGen 01 vs 00",#N/A,FALSE,"BU General";"BUGen 02 vs 01",#N/A,FALSE,"BU General"}</definedName>
    <definedName name="wrn.Print._.BU._.Total._.with._.Variances." localSheetId="0" hidden="1">{"BU Total Print Summary",#N/A,FALSE,"BU Total";"BU Total 99 Outlook vs 98 Actual",#N/A,FALSE,"BU Total";"BU Total 99 Outlook vs 99 Obj",#N/A,FALSE,"BU Total";"BU Total 00 vs 99 Outlook",#N/A,FALSE,"BU Total";"BU Total 01 vs 00",#N/A,FALSE,"BU Total";"BU Total 02 vs 01",#N/A,FALSE,"BU Total"}</definedName>
    <definedName name="wrn.Print._.BU._.Total._.with._.Variances." localSheetId="4" hidden="1">{"BU Total Print Summary",#N/A,FALSE,"BU Total";"BU Total 99 Outlook vs 98 Actual",#N/A,FALSE,"BU Total";"BU Total 99 Outlook vs 99 Obj",#N/A,FALSE,"BU Total";"BU Total 00 vs 99 Outlook",#N/A,FALSE,"BU Total";"BU Total 01 vs 00",#N/A,FALSE,"BU Total";"BU Total 02 vs 01",#N/A,FALSE,"BU Total"}</definedName>
    <definedName name="wrn.Print._.BU._.Total._.with._.Variances." hidden="1">{"BU Total Print Summary",#N/A,FALSE,"BU Total";"BU Total 99 Outlook vs 98 Actual",#N/A,FALSE,"BU Total";"BU Total 99 Outlook vs 99 Obj",#N/A,FALSE,"BU Total";"BU Total 00 vs 99 Outlook",#N/A,FALSE,"BU Total";"BU Total 01 vs 00",#N/A,FALSE,"BU Total";"BU Total 02 vs 01",#N/A,FALSE,"BU Total"}</definedName>
    <definedName name="wrn.Print._.EPC._.Package." localSheetId="0" hidden="1">{"EPC Print Summary",#N/A,FALSE,"EPC";"EPC 99 Outlook vs 98 Actual",#N/A,FALSE,"EPC";"EPC 99 Outlook vs 99 Obj",#N/A,FALSE,"EPC";"EPC 00 vs 99 Outlook",#N/A,FALSE,"EPC";"EPC 01 vs 00",#N/A,FALSE,"EPC";"EPC 02 vs 01",#N/A,FALSE,"EPC"}</definedName>
    <definedName name="wrn.Print._.EPC._.Package." localSheetId="4" hidden="1">{"EPC Print Summary",#N/A,FALSE,"EPC";"EPC 99 Outlook vs 98 Actual",#N/A,FALSE,"EPC";"EPC 99 Outlook vs 99 Obj",#N/A,FALSE,"EPC";"EPC 00 vs 99 Outlook",#N/A,FALSE,"EPC";"EPC 01 vs 00",#N/A,FALSE,"EPC";"EPC 02 vs 01",#N/A,FALSE,"EPC"}</definedName>
    <definedName name="wrn.Print._.EPC._.Package." hidden="1">{"EPC Print Summary",#N/A,FALSE,"EPC";"EPC 99 Outlook vs 98 Actual",#N/A,FALSE,"EPC";"EPC 99 Outlook vs 99 Obj",#N/A,FALSE,"EPC";"EPC 00 vs 99 Outlook",#N/A,FALSE,"EPC";"EPC 01 vs 00",#N/A,FALSE,"EPC";"EPC 02 vs 01",#N/A,FALSE,"EPC"}</definedName>
    <definedName name="wrn.Print._.Exploration._.Package." localSheetId="0" hidden="1">{"EXP Print Summary",#N/A,FALSE,"EXP";"EXP 99 Outlook vs 98 Actual",#N/A,FALSE,"EXP";"EXP 99 Outlook vs 99 Obj",#N/A,FALSE,"EXP";"EXP 00 vs 99 Outlook",#N/A,FALSE,"EXP";"EXP 01 vs 00",#N/A,FALSE,"EXP";"EXP 02 vs 01",#N/A,FALSE,"EXP"}</definedName>
    <definedName name="wrn.Print._.Exploration._.Package." localSheetId="4" hidden="1">{"EXP Print Summary",#N/A,FALSE,"EXP";"EXP 99 Outlook vs 98 Actual",#N/A,FALSE,"EXP";"EXP 99 Outlook vs 99 Obj",#N/A,FALSE,"EXP";"EXP 00 vs 99 Outlook",#N/A,FALSE,"EXP";"EXP 01 vs 00",#N/A,FALSE,"EXP";"EXP 02 vs 01",#N/A,FALSE,"EXP"}</definedName>
    <definedName name="wrn.Print._.Exploration._.Package." hidden="1">{"EXP Print Summary",#N/A,FALSE,"EXP";"EXP 99 Outlook vs 98 Actual",#N/A,FALSE,"EXP";"EXP 99 Outlook vs 99 Obj",#N/A,FALSE,"EXP";"EXP 00 vs 99 Outlook",#N/A,FALSE,"EXP";"EXP 01 vs 00",#N/A,FALSE,"EXP";"EXP 02 vs 01",#N/A,FALSE,"EXP"}</definedName>
    <definedName name="wrn.Print._.Harvest._.Package." localSheetId="0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wrn.Print._.Harvest._.Package." localSheetId="4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wrn.Print._.Harvest._.Package.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wrn.Print._.Plots." localSheetId="0" hidden="1">{"Plot1",#N/A,FALSE,"Plots";"plot2",#N/A,FALSE,"Plots";"plot3",#N/A,FALSE,"Plots";"plot4",#N/A,FALSE,"Plots";"plot5",#N/A,FALSE,"Plots";"plot6",#N/A,FALSE,"Plots"}</definedName>
    <definedName name="wrn.Print._.Plots." localSheetId="4" hidden="1">{"Plot1",#N/A,FALSE,"Plots";"plot2",#N/A,FALSE,"Plots";"plot3",#N/A,FALSE,"Plots";"plot4",#N/A,FALSE,"Plots";"plot5",#N/A,FALSE,"Plots";"plot6",#N/A,FALSE,"Plots"}</definedName>
    <definedName name="wrn.Print._.Plots." hidden="1">{"Plot1",#N/A,FALSE,"Plots";"plot2",#N/A,FALSE,"Plots";"plot3",#N/A,FALSE,"Plots";"plot4",#N/A,FALSE,"Plots";"plot5",#N/A,FALSE,"Plots";"plot6",#N/A,FALSE,"Plots"}</definedName>
    <definedName name="wrn.Print._.WPC._.Package." localSheetId="0" hidden="1">{"WPC Print Summary",#N/A,FALSE,"WPC";"WPC 99 Outlook vs 98 Actual",#N/A,FALSE,"WPC";"WPC 99 Outlook vs 99 Obj",#N/A,FALSE,"WPC";"WPC 00 vs 99 Outlook",#N/A,FALSE,"WPC";"WPC 01 vs 00",#N/A,FALSE,"WPC";"WPC 02 vs 01",#N/A,FALSE,"WPC"}</definedName>
    <definedName name="wrn.Print._.WPC._.Package." localSheetId="4" hidden="1">{"WPC Print Summary",#N/A,FALSE,"WPC";"WPC 99 Outlook vs 98 Actual",#N/A,FALSE,"WPC";"WPC 99 Outlook vs 99 Obj",#N/A,FALSE,"WPC";"WPC 00 vs 99 Outlook",#N/A,FALSE,"WPC";"WPC 01 vs 00",#N/A,FALSE,"WPC";"WPC 02 vs 01",#N/A,FALSE,"WPC"}</definedName>
    <definedName name="wrn.Print._.WPC._.Package." hidden="1">{"WPC Print Summary",#N/A,FALSE,"WPC";"WPC 99 Outlook vs 98 Actual",#N/A,FALSE,"WPC";"WPC 99 Outlook vs 99 Obj",#N/A,FALSE,"WPC";"WPC 00 vs 99 Outlook",#N/A,FALSE,"WPC";"WPC 01 vs 00",#N/A,FALSE,"WPC";"WPC 02 vs 01",#N/A,FALSE,"WPC"}</definedName>
    <definedName name="wrn.PRODTABLES." localSheetId="0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wrn.PRODTABLES." localSheetId="4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wrn.PRODTABLES.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wrn.REFINERY." localSheetId="0" hidden="1">{"Padd I to III",#N/A,FALSE,"REFINERY";"Padd IV to US",#N/A,FALSE,"REFINERY";"Crude Balance I",#N/A,FALSE,"REFINERY";"Crude Balance II",#N/A,FALSE,"REFINERY"}</definedName>
    <definedName name="wrn.REFINERY." localSheetId="4" hidden="1">{"Padd I to III",#N/A,FALSE,"REFINERY";"Padd IV to US",#N/A,FALSE,"REFINERY";"Crude Balance I",#N/A,FALSE,"REFINERY";"Crude Balance II",#N/A,FALSE,"REFINERY"}</definedName>
    <definedName name="wrn.REFINERY." hidden="1">{"Padd I to III",#N/A,FALSE,"REFINERY";"Padd IV to US",#N/A,FALSE,"REFINERY";"Crude Balance I",#N/A,FALSE,"REFINERY";"Crude Balance II",#N/A,FALSE,"REFINERY"}</definedName>
    <definedName name="wrn.region." localSheetId="0" hidden="1">{"Region",#N/A,FALSE,"CNTRYTYPE"}</definedName>
    <definedName name="wrn.region." localSheetId="4" hidden="1">{"Region",#N/A,FALSE,"CNTRYTYPE"}</definedName>
    <definedName name="wrn.region." hidden="1">{"Region",#N/A,FALSE,"CNTRYTYPE"}</definedName>
    <definedName name="wrn.SAMPLE." localSheetId="0" hidden="1">{#N/A,#N/A,TRUE,"Crude";#N/A,#N/A,TRUE,"Products"}</definedName>
    <definedName name="wrn.SAMPLE." localSheetId="4" hidden="1">{#N/A,#N/A,TRUE,"Crude";#N/A,#N/A,TRUE,"Products"}</definedName>
    <definedName name="wrn.SAMPLE." hidden="1">{#N/A,#N/A,TRUE,"Crude";#N/A,#N/A,TRUE,"Products"}</definedName>
    <definedName name="wrn.Sim._.Report._.Printing." localSheetId="0" hidden="1">{"SIM Report",#N/A,FALSE,"Output";"Price Report",#N/A,FALSE,"Data Input "}</definedName>
    <definedName name="wrn.Sim._.Report._.Printing." localSheetId="4" hidden="1">{"SIM Report",#N/A,FALSE,"Output";"Price Report",#N/A,FALSE,"Data Input "}</definedName>
    <definedName name="wrn.Sim._.Report._.Printing." hidden="1">{"SIM Report",#N/A,FALSE,"Output";"Price Report",#N/A,FALSE,"Data Input "}</definedName>
    <definedName name="wrn.SUBREGION." localSheetId="0" hidden="1">{"SUBREGION",#N/A,FALSE,"CNTRYTYPE"}</definedName>
    <definedName name="wrn.SUBREGION." localSheetId="4" hidden="1">{"SUBREGION",#N/A,FALSE,"CNTRYTYPE"}</definedName>
    <definedName name="wrn.SUBREGION." hidden="1">{"SUBREGION",#N/A,FALSE,"CNTRYTYPE"}</definedName>
    <definedName name="wrn.Summary." localSheetId="0" hidden="1">{"Growth Supply Demand",#N/A,TRUE,"Summary";"Primary Energy Balance",#N/A,TRUE,"Summary"}</definedName>
    <definedName name="wrn.Summary." localSheetId="4" hidden="1">{"Growth Supply Demand",#N/A,TRUE,"Summary";"Primary Energy Balance",#N/A,TRUE,"Summary"}</definedName>
    <definedName name="wrn.Summary." hidden="1">{"Growth Supply Demand",#N/A,TRUE,"Summary";"Primary Energy Balance",#N/A,TRUE,"Summary"}</definedName>
    <definedName name="wrn.sweet." localSheetId="0" hidden="1">{"sweet",#N/A,FALSE,"CNTRYTYPE"}</definedName>
    <definedName name="wrn.sweet." localSheetId="4" hidden="1">{"sweet",#N/A,FALSE,"CNTRYTYPE"}</definedName>
    <definedName name="wrn.sweet." hidden="1">{"sweet",#N/A,FALSE,"CNTRYTYPE"}</definedName>
    <definedName name="wrn.Tables." localSheetId="0" hidden="1">{"Current",#N/A,FALSE,"Currentcal";"Current B",#N/A,FALSE,"Currentcal";"Constant",#N/A,FALSE,"Constantcal";"Constant B",#N/A,FALSE,"Constantcal"}</definedName>
    <definedName name="wrn.Tables." localSheetId="4" hidden="1">{"Current",#N/A,FALSE,"Currentcal";"Current B",#N/A,FALSE,"Currentcal";"Constant",#N/A,FALSE,"Constantcal";"Constant B",#N/A,FALSE,"Constantcal"}</definedName>
    <definedName name="wrn.Tables." hidden="1">{"Current",#N/A,FALSE,"Currentcal";"Current B",#N/A,FALSE,"Currentcal";"Constant",#N/A,FALSE,"Constantcal";"Constant B",#N/A,FALSE,"Constantcal"}</definedName>
    <definedName name="wrn.total." localSheetId="0" hidden="1">{"total",#N/A,FALSE,"CNTRYTYPE"}</definedName>
    <definedName name="wrn.total." localSheetId="4" hidden="1">{"total",#N/A,FALSE,"CNTRYTYPE"}</definedName>
    <definedName name="wrn.total." hidden="1">{"total",#N/A,FALSE,"CNTRYTYPE"}</definedName>
    <definedName name="xxxxx" localSheetId="0" hidden="1">{"monthly",#N/A,FALSE,"GASODEM";"qtr to yr",#N/A,FALSE,"GASODEM"}</definedName>
    <definedName name="xxxxx" localSheetId="4" hidden="1">{"monthly",#N/A,FALSE,"GASODEM";"qtr to yr",#N/A,FALSE,"GASODEM"}</definedName>
    <definedName name="xxxxx" hidden="1">{"monthly",#N/A,FALSE,"GASODEM";"qtr to yr",#N/A,FALSE,"GASODEM"}</definedName>
    <definedName name="Z_11235CBD_0CCB_4486_AA4F_CA92AD336A56_.wvu.PrintArea" localSheetId="0" hidden="1">'BS 2-4 (TH)'!$A$1:$M$128</definedName>
    <definedName name="Z_11235CBD_0CCB_4486_AA4F_CA92AD336A56_.wvu.PrintArea" localSheetId="5" hidden="1">'CF 9-10 (TH)'!$A$1:$M$85</definedName>
    <definedName name="Z_11235CBD_0CCB_4486_AA4F_CA92AD336A56_.wvu.PrintArea" localSheetId="1" hidden="1">'PL 5 (TH) (3M)'!$A$1:$M$48</definedName>
    <definedName name="Z_11235CBD_0CCB_4486_AA4F_CA92AD336A56_.wvu.PrintArea" localSheetId="2" hidden="1">'PL 6 (TH) (6M)'!$A$1:$M$48</definedName>
    <definedName name="Z_3ADC5DF9_48C9_438C_BE20_4745EE779127_.wvu.PrintArea" localSheetId="0" hidden="1">'BS 2-4 (TH)'!$A$1:$M$128</definedName>
    <definedName name="Z_3ADC5DF9_48C9_438C_BE20_4745EE779127_.wvu.PrintArea" localSheetId="5" hidden="1">'CF 9-10 (TH)'!$A$1:$M$85</definedName>
    <definedName name="Z_3ADC5DF9_48C9_438C_BE20_4745EE779127_.wvu.PrintArea" localSheetId="1" hidden="1">'PL 5 (TH) (3M)'!$A$1:$M$48</definedName>
    <definedName name="Z_3ADC5DF9_48C9_438C_BE20_4745EE779127_.wvu.PrintArea" localSheetId="2" hidden="1">'PL 6 (TH) (6M)'!$A$1:$M$48</definedName>
    <definedName name="Z_4FC184A7_E52D_4B27_B191_AF1662E4123C_.wvu.PrintArea" localSheetId="0" hidden="1">'BS 2-4 (TH)'!$A$1:$M$128</definedName>
    <definedName name="Z_4FC184A7_E52D_4B27_B191_AF1662E4123C_.wvu.PrintArea" localSheetId="5" hidden="1">'CF 9-10 (TH)'!$A$1:$M$85</definedName>
    <definedName name="Z_4FC184A7_E52D_4B27_B191_AF1662E4123C_.wvu.PrintArea" localSheetId="1" hidden="1">'PL 5 (TH) (3M)'!$A$1:$M$48</definedName>
    <definedName name="Z_4FC184A7_E52D_4B27_B191_AF1662E4123C_.wvu.PrintArea" localSheetId="2" hidden="1">'PL 6 (TH) (6M)'!$A$1:$M$48</definedName>
    <definedName name="zero" localSheetId="0" hidden="1">{"SIM Report",#N/A,FALSE,"Output";"Price Report",#N/A,FALSE,"Data Input "}</definedName>
    <definedName name="zero" localSheetId="4" hidden="1">{"SIM Report",#N/A,FALSE,"Output";"Price Report",#N/A,FALSE,"Data Input "}</definedName>
    <definedName name="zero" hidden="1">{"SIM Report",#N/A,FALSE,"Output";"Price Report",#N/A,FALSE,"Data Input 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18" i="4" l="1"/>
  <c r="O16" i="3"/>
  <c r="I55" i="5" l="1"/>
  <c r="K55" i="5"/>
  <c r="M55" i="5"/>
  <c r="I62" i="5"/>
  <c r="K62" i="5"/>
  <c r="M62" i="5"/>
  <c r="I32" i="5"/>
  <c r="I37" i="5" s="1"/>
  <c r="K32" i="5"/>
  <c r="K37" i="5" s="1"/>
  <c r="M32" i="5"/>
  <c r="M37" i="5" s="1"/>
  <c r="Q17" i="4"/>
  <c r="O10" i="3"/>
  <c r="O15" i="3"/>
  <c r="K65" i="5" l="1"/>
  <c r="K70" i="5" s="1"/>
  <c r="I65" i="5"/>
  <c r="I70" i="5" s="1"/>
  <c r="M65" i="5"/>
  <c r="M70" i="5" s="1"/>
  <c r="M76" i="7"/>
  <c r="I76" i="7"/>
  <c r="I13" i="2"/>
  <c r="I16" i="2" s="1"/>
  <c r="I22" i="2" s="1"/>
  <c r="I26" i="2" s="1"/>
  <c r="I29" i="2" s="1"/>
  <c r="I41" i="2" s="1"/>
  <c r="K13" i="2"/>
  <c r="K16" i="2" s="1"/>
  <c r="K22" i="2" s="1"/>
  <c r="K26" i="2" s="1"/>
  <c r="K29" i="2" s="1"/>
  <c r="K41" i="2" s="1"/>
  <c r="M13" i="2"/>
  <c r="M16" i="2" s="1"/>
  <c r="M22" i="2" s="1"/>
  <c r="M26" i="2" s="1"/>
  <c r="M29" i="2" s="1"/>
  <c r="M41" i="2" s="1"/>
  <c r="I39" i="2"/>
  <c r="K39" i="2"/>
  <c r="M39" i="2"/>
  <c r="I13" i="6"/>
  <c r="I16" i="6" s="1"/>
  <c r="I22" i="6" s="1"/>
  <c r="I26" i="6" s="1"/>
  <c r="I29" i="6" s="1"/>
  <c r="I41" i="6" s="1"/>
  <c r="K13" i="6"/>
  <c r="K16" i="6" s="1"/>
  <c r="K22" i="6" s="1"/>
  <c r="K26" i="6" s="1"/>
  <c r="K29" i="6" s="1"/>
  <c r="M13" i="6"/>
  <c r="M16" i="6" s="1"/>
  <c r="M22" i="6" s="1"/>
  <c r="M26" i="6" s="1"/>
  <c r="M29" i="6" s="1"/>
  <c r="M41" i="6" s="1"/>
  <c r="I39" i="6"/>
  <c r="K39" i="6"/>
  <c r="M39" i="6"/>
  <c r="K41" i="6" l="1"/>
  <c r="K29" i="7" l="1"/>
  <c r="G29" i="7"/>
  <c r="G39" i="2" l="1"/>
  <c r="G39" i="6"/>
  <c r="A85" i="5" l="1"/>
  <c r="A1" i="6" l="1"/>
  <c r="A1" i="2"/>
  <c r="M13" i="3"/>
  <c r="K13" i="3"/>
  <c r="I13" i="3"/>
  <c r="G13" i="3"/>
  <c r="O11" i="3"/>
  <c r="O15" i="4"/>
  <c r="M15" i="4"/>
  <c r="K15" i="4"/>
  <c r="I15" i="4"/>
  <c r="G15" i="4"/>
  <c r="Q13" i="4"/>
  <c r="Q12" i="4"/>
  <c r="A45" i="5"/>
  <c r="O13" i="3" l="1"/>
  <c r="Q15" i="4"/>
  <c r="A128" i="7"/>
  <c r="M115" i="7"/>
  <c r="I115" i="7"/>
  <c r="A88" i="7"/>
  <c r="A87" i="7"/>
  <c r="K76" i="7"/>
  <c r="G76" i="7"/>
  <c r="M68" i="7"/>
  <c r="M78" i="7" s="1"/>
  <c r="M117" i="7" s="1"/>
  <c r="K68" i="7"/>
  <c r="I68" i="7"/>
  <c r="I78" i="7" s="1"/>
  <c r="G68" i="7"/>
  <c r="A47" i="7"/>
  <c r="A90" i="7" s="1"/>
  <c r="A45" i="7"/>
  <c r="M29" i="7"/>
  <c r="I29" i="7"/>
  <c r="M19" i="7"/>
  <c r="K19" i="7"/>
  <c r="I19" i="7"/>
  <c r="G19" i="7"/>
  <c r="M31" i="7" l="1"/>
  <c r="G78" i="7"/>
  <c r="I31" i="7"/>
  <c r="I117" i="7"/>
  <c r="K31" i="7"/>
  <c r="K78" i="7"/>
  <c r="G31" i="7"/>
  <c r="G62" i="5"/>
  <c r="G13" i="6" l="1"/>
  <c r="G16" i="6" s="1"/>
  <c r="G22" i="6" s="1"/>
  <c r="G26" i="6" l="1"/>
  <c r="G29" i="6" s="1"/>
  <c r="O21" i="4"/>
  <c r="K21" i="4"/>
  <c r="I21" i="4"/>
  <c r="G21" i="4"/>
  <c r="K19" i="3"/>
  <c r="I19" i="3"/>
  <c r="G19" i="3"/>
  <c r="A43" i="5"/>
  <c r="G55" i="5"/>
  <c r="G13" i="2"/>
  <c r="G16" i="2" s="1"/>
  <c r="G22" i="2" s="1"/>
  <c r="G26" i="2" s="1"/>
  <c r="G29" i="2" s="1"/>
  <c r="M21" i="4" l="1"/>
  <c r="K115" i="7" s="1"/>
  <c r="K117" i="7" s="1"/>
  <c r="G41" i="6"/>
  <c r="G32" i="5"/>
  <c r="G37" i="5" s="1"/>
  <c r="G65" i="5" s="1"/>
  <c r="G70" i="5" l="1"/>
  <c r="G41" i="2"/>
  <c r="O17" i="3" l="1"/>
  <c r="M19" i="3"/>
  <c r="Q19" i="4"/>
  <c r="Q21" i="4" s="1"/>
  <c r="O19" i="3" l="1"/>
  <c r="G115" i="7"/>
  <c r="G117" i="7" s="1"/>
</calcChain>
</file>

<file path=xl/sharedStrings.xml><?xml version="1.0" encoding="utf-8"?>
<sst xmlns="http://schemas.openxmlformats.org/spreadsheetml/2006/main" count="301" uniqueCount="148">
  <si>
    <t>งบแสดงฐานะการเงิน</t>
  </si>
  <si>
    <t>หน่วย: ดอลลาร์สหรัฐอเมริกา</t>
  </si>
  <si>
    <t>หน่วย: บาท</t>
  </si>
  <si>
    <t>ยังไม่ได้ตรวจสอบ</t>
  </si>
  <si>
    <t>ตรวจสอบแล้ว</t>
  </si>
  <si>
    <t>31 ธันวาคม</t>
  </si>
  <si>
    <t>หมายเหตุ</t>
  </si>
  <si>
    <t>สินทรัพย์</t>
  </si>
  <si>
    <t>สินทรัพย์หมุนเวียน</t>
  </si>
  <si>
    <t>เงินสดและรายการเทียบเท่าเงินสด</t>
  </si>
  <si>
    <t xml:space="preserve">ลูกหนี้การค้าและลูกหนี้อื่น 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</si>
  <si>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</si>
  <si>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</si>
  <si>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</si>
  <si>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</si>
  <si>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</si>
  <si>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</si>
  <si>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หนี้สินหมุนเวียน</t>
  </si>
  <si>
    <t>เจ้าหนี้การค้าและเจ้าหนี้อื่น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</si>
  <si>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</si>
  <si>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</si>
  <si>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</si>
  <si>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ภาระผูกพันผลประโยชน์พนักงาน</t>
  </si>
  <si>
    <t>รวมหนี้สินไม่หมุนเวียน</t>
  </si>
  <si>
    <t>รวมหนี้สิน</t>
  </si>
  <si>
    <t>ทุนเรือนหุ้น</t>
  </si>
  <si>
    <t>ทุนจดทะเบียน</t>
  </si>
  <si>
    <t>ทุนที่ออกและชำระแล้ว</t>
  </si>
  <si>
    <t>ส่วนเกินมูลค่าหุ้น</t>
  </si>
  <si>
    <t>กำไรสะสม</t>
  </si>
  <si>
    <t>จัดสรรแล้ว - ทุนสำรองตามกฎหมาย</t>
  </si>
  <si>
    <t>ยังไม่ได้จัดสรร</t>
  </si>
  <si>
    <t xml:space="preserve">บริษัท สตาร์ ปิโตรเลียม รีไฟน์นิ่ง จำกัด (มหาชน) </t>
  </si>
  <si>
    <t>รายได้จากการขาย</t>
  </si>
  <si>
    <t>รายได้รวม</t>
  </si>
  <si>
    <t>ต้นทุนขาย</t>
  </si>
  <si>
    <t>รายได้อื่น</t>
  </si>
  <si>
    <t>กำไรจากอัตราแลกเปลี่ยน</t>
  </si>
  <si>
    <t>ค่าใช้จ่ายในการบริหาร</t>
  </si>
  <si>
    <t>ต้นทุนทางการเงิน</t>
  </si>
  <si>
    <t>รายการที่จะไม่จัดประเภทรายการใหม่</t>
  </si>
  <si>
    <t>เข้าไปไว้ในกำไรหรือขาดทุนในภายหลัง</t>
  </si>
  <si>
    <t>ทุนที่ออกและ</t>
  </si>
  <si>
    <t>จัดสรรแล้ว</t>
  </si>
  <si>
    <t>รวมส่วนของ</t>
  </si>
  <si>
    <t>ชำระแล้ว</t>
  </si>
  <si>
    <t>ทุนสำรองตามกฎหมาย</t>
  </si>
  <si>
    <t>องค์ประกอบอื่นของ</t>
  </si>
  <si>
    <t xml:space="preserve">งบกระแสเงินสด </t>
  </si>
  <si>
    <t>กระแสเงินสดจากกิจกรรมดำเนินงาน</t>
  </si>
  <si>
    <t>รายการปรับปรุง</t>
  </si>
  <si>
    <t>รายได้ทางการเงิน</t>
  </si>
  <si>
    <t>ค่าเสื่อมราคา</t>
  </si>
  <si>
    <t>ค่าตัดจำหน่าย</t>
  </si>
  <si>
    <t>ลูกหนี้การค้าและลูกหนี้อื่น</t>
  </si>
  <si>
    <t xml:space="preserve">สินค้าคงเหลือ </t>
  </si>
  <si>
    <t>รับดอกเบี้ย</t>
  </si>
  <si>
    <t>จ่ายดอกเบี้ย</t>
  </si>
  <si>
    <t>จ่ายภาษีเงินได้</t>
  </si>
  <si>
    <t>กระแสเงินสดจากกิจกรรมลงทุน</t>
  </si>
  <si>
    <t>เงินสดสุทธิที่ใช้ไปในกิจกรรมลงทุน</t>
  </si>
  <si>
    <t>กระแสเงินสดจากกิจกรรมจัดหาเงิน</t>
  </si>
  <si>
    <t>เงินสดและรายการเทียบเท่าเงินสดต้นงวด</t>
  </si>
  <si>
    <t>เงินสดและรายการเทียบเท่าเงินสดปลายงวด</t>
  </si>
  <si>
    <t>งบกำไรขาดทุนเบ็ดเสร็จ</t>
  </si>
  <si>
    <t>หมายเหตุประกอบข้อมูลทางการเงินระหว่างกาลแบบย่อเป็นส่วนหนึ่งของข้อมูลทางการเงินระหว่างกาลนี้</t>
  </si>
  <si>
    <t>กำไรขาดทุนเบ็ดเสร็จรวมสำหรับงวด</t>
  </si>
  <si>
    <t>งบกระแสเงินสด</t>
  </si>
  <si>
    <t>ส่วนของเจ้าของ</t>
  </si>
  <si>
    <t>รวมส่วนของเจ้าของ</t>
  </si>
  <si>
    <t>รวมหนี้สินและส่วนของเจ้าของ</t>
  </si>
  <si>
    <t>เจ้าของ</t>
  </si>
  <si>
    <t>งบแสดงการเปลี่ยนแปลงส่วนของเจ้าของ (ยังไม่ได้ตรวจสอบ)</t>
  </si>
  <si>
    <t>หนี้สินและส่วนของเจ้าของ</t>
  </si>
  <si>
    <t>องค์ประกอบอื่นของส่วนของเจ้าของ</t>
  </si>
  <si>
    <t>สินทรัพย์ไม่มีตัวตน</t>
  </si>
  <si>
    <t>ผลต่างของ</t>
  </si>
  <si>
    <t>การเปลี่ยนแปลงของสินทรัพย์</t>
  </si>
  <si>
    <t>และหนี้สินดำเนินงาน</t>
  </si>
  <si>
    <t>ภาษีสรรพสามิตค้างจ่าย</t>
  </si>
  <si>
    <t>ค่าใช้จ่ายผลประโยชน์พนักงาน</t>
  </si>
  <si>
    <t>หลังการเลิกจ้างหรือเกษียณอายุ</t>
  </si>
  <si>
    <t>ภาษีเงินได้จ่ายล่วงหน้า</t>
  </si>
  <si>
    <t>การวัดมูลค่าใหม่ของภาระผูกพัน</t>
  </si>
  <si>
    <t>สินทรัพย์หมุนเวียนและไม่หมุนเวียนอื่น</t>
  </si>
  <si>
    <t>ผลประโยชน์พนักงาน สุทธิจากภาษี</t>
  </si>
  <si>
    <t>ตามกฎหมาย</t>
  </si>
  <si>
    <t>ทุนสำรอง</t>
  </si>
  <si>
    <t>ก๊าซปิโตรเลียมเหลวและน้ำมัน</t>
  </si>
  <si>
    <t>เงินชดเชยจากการจำหน่าย</t>
  </si>
  <si>
    <t>ผลต่างของอัตราแลกเปลี่ยนจาก</t>
  </si>
  <si>
    <t>การแปลงค่างบการเงิน</t>
  </si>
  <si>
    <t>สินค้าคงเหลือ</t>
  </si>
  <si>
    <t>ที่ดิน อาคารและอุปกรณ์</t>
  </si>
  <si>
    <t>สินทรัพย์ภาษีเงินได้รอการตัดบัญชี</t>
  </si>
  <si>
    <t xml:space="preserve">หุ้นสามัญจำนวน 4,335,902,125 หุ้น </t>
  </si>
  <si>
    <t>มูลค่าตราไว้หุ้นละ 6.92 บาท</t>
  </si>
  <si>
    <t>มูลค่าที่ชำระแล้วหุ้นละ 6.92 บาท</t>
  </si>
  <si>
    <t>30 มิถุนายน</t>
  </si>
  <si>
    <t>ส่วนของเงินกู้ยืมระยะยาวจากสถาบันการเงิน</t>
  </si>
  <si>
    <t>เงินกู้ยืมระยะยาวจากสถาบันการเงิน</t>
  </si>
  <si>
    <t xml:space="preserve">   </t>
  </si>
  <si>
    <t>หนี้สินอนุพันธ์ทางการเงิน</t>
  </si>
  <si>
    <t>ของอนุพันธ์ทางการเงิน</t>
  </si>
  <si>
    <t>ภาษีมูลค่าเพิ่มค้างจ่าย</t>
  </si>
  <si>
    <t>ภาษีเงินได้นิติบุคคล</t>
  </si>
  <si>
    <t>ขาดทุนจากมูลค่ายุติธรรม</t>
  </si>
  <si>
    <t>กำไรขาดทุนเบ็ดเสร็จอื่น</t>
  </si>
  <si>
    <t>เงินปันผลจ่ายให้ผู้ถือหุ้น</t>
  </si>
  <si>
    <t>จากสถาบันการเงิน</t>
  </si>
  <si>
    <r>
      <t>หนี้สินและส่วนเจ้าของ</t>
    </r>
    <r>
      <rPr>
        <sz val="13"/>
        <rFont val="Browallia New"/>
        <family val="2"/>
      </rPr>
      <t xml:space="preserve"> (ต่อ)</t>
    </r>
  </si>
  <si>
    <t>พ.ศ. 2564</t>
  </si>
  <si>
    <t xml:space="preserve">กรรมการ   _______________________________________   กรรมการ   ________________________________________  </t>
  </si>
  <si>
    <t>ที่ถึงกำหนดชำระภายในหนึ่งปี</t>
  </si>
  <si>
    <t>ยอดคงเหลือ วันที่ 1 มกราคม พ.ศ. 2564</t>
  </si>
  <si>
    <t>ยอดคงเหลือวันที่ 30 มิถุนายน พ.ศ. 2564</t>
  </si>
  <si>
    <t>ยอดคงเหลือ วันที่ 30 มิถุนายน พ.ศ. 2564</t>
  </si>
  <si>
    <t>อัตราแลกเปลี่ยนจาก</t>
  </si>
  <si>
    <t>กำไรก่อนค่าใช้จ่าย</t>
  </si>
  <si>
    <t>กำไรขั้นต้น</t>
  </si>
  <si>
    <t>ขาดทุนจากอัตราแลกเปลี่ยน</t>
  </si>
  <si>
    <t>กำไรก่อนภาษีเงินได้</t>
  </si>
  <si>
    <t>กำไรสำหรับงวด</t>
  </si>
  <si>
    <t>กำไรต่อหุ้น</t>
  </si>
  <si>
    <t>กำไรต่อหุ้นขั้นพื้นฐาน</t>
  </si>
  <si>
    <t>ขาดทุนจากสินค้าและวัสดุอื่นล้าสมัย</t>
  </si>
  <si>
    <t>เพิ่มขึ้นสุทธิ</t>
  </si>
  <si>
    <t>การแปลงค่าเงินต่างประเทศ</t>
  </si>
  <si>
    <t>รายการปรับปรุงจาก</t>
  </si>
  <si>
    <t>กำไรขาดทุนเบ็ดเสร็จอื่นสำหรับงวด สุทธิจากภาษี</t>
  </si>
  <si>
    <t>เงินสดจ่ายเพื่อซื้ออุปกรณ์และ</t>
  </si>
  <si>
    <t>ณ วันที่ 30 มิถุนายน พ.ศ. 2565</t>
  </si>
  <si>
    <t>พ.ศ. 2565</t>
  </si>
  <si>
    <t>สำหรับงวดสามเดือนสิ้นสุดวันที่ 30 มิถุนายน พ.ศ. 2565</t>
  </si>
  <si>
    <t>สำหรับงวดหกเดือนสิ้นสุดวันที่ 30 มิถุนายน พ.ศ. 2565</t>
  </si>
  <si>
    <t>ยอดคงเหลือ วันที่ 1 มกราคม พ.ศ. 2565</t>
  </si>
  <si>
    <t>ยอดคงเหลือ วันที่ 30 มิถุนายน พ.ศ. 2565</t>
  </si>
  <si>
    <t>ยอดคงเหลือวันที่ 30 มิถุนายน พ.ศ. 2565</t>
  </si>
  <si>
    <t>เงินปันผล</t>
  </si>
  <si>
    <t>ภาษีเงินได้ค้างจ่าย</t>
  </si>
  <si>
    <t>ประมาณการหนี้สินระยะสั้น</t>
  </si>
  <si>
    <t>เงินสดได้มาจากการดำเนินงาน</t>
  </si>
  <si>
    <t>เงินสดสุทธิได้มาจากกิจกรรมดำเนินงาน</t>
  </si>
  <si>
    <t xml:space="preserve"> เงินสดสุทธิใช้ไปในกิจกรรมจัดหาเงิน</t>
  </si>
  <si>
    <t>(ขาดทุน) กำไรจากมูลค่ายุติธรรม</t>
  </si>
  <si>
    <t>เงินสดจ่ายคืนเงินกู้ยืมระยะยาว</t>
  </si>
  <si>
    <t xml:space="preserve">                       (นายไบรอัน โมนาโค ซัททัน)</t>
  </si>
  <si>
    <t xml:space="preserve">              (นายโรเบิร์ต โจเซฟ โดบริค)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</si>
</sst>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* #,##0.00_);_(* \(#,##0.00\);_(* &quot;-&quot;??_);_(@_)"/>
    <numFmt numFmtId="165" formatCode="#,##0;\(#,##0\);\-"/>
    <numFmt numFmtId="166" formatCode="_(#,##0_);\(#,##0\);_(&quot;-&quot;??_)"/>
    <numFmt numFmtId="167" formatCode="#,##0;\(#,##0\)"/>
    <numFmt numFmtId="168" formatCode="#,##0;\ \(#,##0\);\-"/>
    <numFmt numFmtId="169" formatCode="#,##0.00;\(#,##0.00\);\-"/>
  </numFmts>
  <fonts count="29" x14ac:knownFonts="1">
    <font>
      <sz val="10"/>
      <name val="Times New Roman"/>
      <family val="1"/>
      <charset val="222"/>
    </font>
    <font>
      <sz val="10"/>
      <name val="Times New Roman"/>
      <family val="1"/>
      <charset val="222"/>
    </font>
    <font>
      <sz val="14"/>
      <name val="Cordia New"/>
      <family val="2"/>
    </font>
    <font>
      <sz val="14"/>
      <name val="Cordia New"/>
      <family val="2"/>
      <charset val="222"/>
    </font>
    <font>
      <b/>
      <sz val="13"/>
      <name val="Browallia New"/>
      <family val="2"/>
    </font>
    <font>
      <sz val="13"/>
      <name val="Browallia New"/>
      <family val="2"/>
    </font>
    <font>
      <sz val="13"/>
      <color indexed="8"/>
      <name val="Browallia New"/>
      <family val="2"/>
    </font>
    <font>
      <sz val="13"/>
      <color indexed="18"/>
      <name val="Browallia New"/>
      <family val="2"/>
    </font>
    <font>
      <b/>
      <sz val="13"/>
      <color indexed="8"/>
      <name val="Browallia New"/>
      <family val="2"/>
    </font>
    <font>
      <sz val="13"/>
      <color indexed="23"/>
      <name val="Browallia New"/>
      <family val="2"/>
    </font>
    <font>
      <i/>
      <sz val="13"/>
      <name val="Browallia New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3"/>
      <color theme="1"/>
      <name val="Browallia New"/>
      <family val="2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AFAFA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0"/>
      </bottom>
      <diagonal/>
    </border>
    <border>
      <left/>
      <right/>
      <top/>
      <bottom style="double">
        <color indexed="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24" borderId="0" applyNumberFormat="0" applyBorder="0" applyAlignment="0" applyProtection="0"/>
    <xf numFmtId="0" fontId="12" fillId="25" borderId="0" applyNumberFormat="0" applyBorder="0" applyAlignment="0" applyProtection="0"/>
    <xf numFmtId="0" fontId="13" fillId="26" borderId="0" applyNumberFormat="0" applyBorder="0" applyAlignment="0" applyProtection="0"/>
    <xf numFmtId="0" fontId="14" fillId="27" borderId="5" applyNumberFormat="0" applyAlignment="0" applyProtection="0"/>
    <xf numFmtId="0" fontId="15" fillId="28" borderId="6" applyNumberFormat="0" applyAlignment="0" applyProtection="0"/>
    <xf numFmtId="4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29" borderId="0" applyNumberFormat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30" borderId="5" applyNumberFormat="0" applyAlignment="0" applyProtection="0"/>
    <xf numFmtId="0" fontId="22" fillId="0" borderId="10" applyNumberFormat="0" applyFill="0" applyAlignment="0" applyProtection="0"/>
    <xf numFmtId="0" fontId="23" fillId="31" borderId="0" applyNumberFormat="0" applyBorder="0" applyAlignment="0" applyProtection="0"/>
    <xf numFmtId="0" fontId="2" fillId="0" borderId="0"/>
    <xf numFmtId="0" fontId="3" fillId="0" borderId="0"/>
    <xf numFmtId="0" fontId="2" fillId="0" borderId="0"/>
    <xf numFmtId="0" fontId="1" fillId="0" borderId="0"/>
    <xf numFmtId="0" fontId="11" fillId="32" borderId="11" applyNumberFormat="0" applyFont="0" applyAlignment="0" applyProtection="0"/>
    <xf numFmtId="0" fontId="24" fillId="27" borderId="12" applyNumberFormat="0" applyAlignment="0" applyProtection="0"/>
    <xf numFmtId="0" fontId="25" fillId="0" borderId="0" applyNumberFormat="0" applyFill="0" applyBorder="0" applyAlignment="0" applyProtection="0"/>
    <xf numFmtId="0" fontId="26" fillId="0" borderId="13" applyNumberFormat="0" applyFill="0" applyAlignment="0" applyProtection="0"/>
    <xf numFmtId="0" fontId="27" fillId="0" borderId="0" applyNumberFormat="0" applyFill="0" applyBorder="0" applyAlignment="0" applyProtection="0"/>
    <xf numFmtId="164" fontId="2" fillId="0" borderId="0" applyFont="0" applyFill="0" applyBorder="0" applyAlignment="0" applyProtection="0"/>
  </cellStyleXfs>
  <cellXfs count="240">
    <xf numFmtId="0" fontId="0" fillId="0" borderId="0" xfId="0"/>
    <xf numFmtId="0" fontId="5" fillId="0" borderId="0" xfId="39" applyFont="1" applyFill="1" applyAlignment="1">
      <alignment vertical="center"/>
    </xf>
    <xf numFmtId="0" fontId="5" fillId="33" borderId="0" xfId="39" applyFont="1" applyFill="1" applyAlignment="1">
      <alignment vertical="center"/>
    </xf>
    <xf numFmtId="0" fontId="4" fillId="0" borderId="0" xfId="39" applyFont="1" applyFill="1" applyAlignment="1">
      <alignment vertical="center"/>
    </xf>
    <xf numFmtId="165" fontId="28" fillId="33" borderId="1" xfId="0" applyNumberFormat="1" applyFont="1" applyFill="1" applyBorder="1" applyAlignment="1">
      <alignment horizontal="right" vertical="center"/>
    </xf>
    <xf numFmtId="0" fontId="28" fillId="33" borderId="0" xfId="39" applyFont="1" applyFill="1" applyAlignment="1">
      <alignment vertical="center"/>
    </xf>
    <xf numFmtId="3" fontId="28" fillId="0" borderId="0" xfId="28" applyNumberFormat="1" applyFont="1" applyFill="1" applyAlignment="1">
      <alignment vertical="center"/>
    </xf>
    <xf numFmtId="3" fontId="28" fillId="33" borderId="0" xfId="28" applyNumberFormat="1" applyFont="1" applyFill="1" applyAlignment="1">
      <alignment vertical="center"/>
    </xf>
    <xf numFmtId="165" fontId="28" fillId="33" borderId="2" xfId="0" applyNumberFormat="1" applyFont="1" applyFill="1" applyBorder="1" applyAlignment="1">
      <alignment horizontal="right" vertical="center"/>
    </xf>
    <xf numFmtId="3" fontId="5" fillId="0" borderId="0" xfId="28" applyNumberFormat="1" applyFont="1" applyFill="1" applyAlignment="1">
      <alignment vertical="top"/>
    </xf>
    <xf numFmtId="3" fontId="5" fillId="0" borderId="0" xfId="28" applyNumberFormat="1" applyFont="1" applyFill="1" applyAlignment="1">
      <alignment horizontal="right" vertical="center"/>
    </xf>
    <xf numFmtId="3" fontId="5" fillId="0" borderId="3" xfId="28" applyNumberFormat="1" applyFont="1" applyFill="1" applyBorder="1" applyAlignment="1">
      <alignment vertical="center"/>
    </xf>
    <xf numFmtId="3" fontId="5" fillId="0" borderId="3" xfId="28" applyNumberFormat="1" applyFont="1" applyFill="1" applyBorder="1" applyAlignment="1">
      <alignment horizontal="right" vertical="center"/>
    </xf>
    <xf numFmtId="3" fontId="4" fillId="0" borderId="0" xfId="28" applyNumberFormat="1" applyFont="1" applyFill="1" applyBorder="1" applyAlignment="1">
      <alignment horizontal="right" vertical="center"/>
    </xf>
    <xf numFmtId="3" fontId="4" fillId="0" borderId="0" xfId="28" quotePrefix="1" applyNumberFormat="1" applyFont="1" applyFill="1" applyBorder="1" applyAlignment="1">
      <alignment horizontal="right" vertical="center"/>
    </xf>
    <xf numFmtId="3" fontId="4" fillId="0" borderId="3" xfId="28" applyNumberFormat="1" applyFont="1" applyFill="1" applyBorder="1" applyAlignment="1">
      <alignment horizontal="right" vertical="center"/>
    </xf>
    <xf numFmtId="3" fontId="4" fillId="0" borderId="0" xfId="28" applyNumberFormat="1" applyFont="1" applyFill="1" applyAlignment="1">
      <alignment vertical="center"/>
    </xf>
    <xf numFmtId="165" fontId="4" fillId="0" borderId="0" xfId="39" applyNumberFormat="1" applyFont="1" applyFill="1" applyBorder="1" applyAlignment="1">
      <alignment horizontal="right" vertical="center"/>
    </xf>
    <xf numFmtId="165" fontId="5" fillId="0" borderId="0" xfId="28" applyNumberFormat="1" applyFont="1" applyFill="1" applyBorder="1" applyAlignment="1">
      <alignment horizontal="right"/>
    </xf>
    <xf numFmtId="3" fontId="5" fillId="0" borderId="0" xfId="28" applyNumberFormat="1" applyFont="1" applyFill="1" applyBorder="1" applyAlignment="1">
      <alignment vertical="center"/>
    </xf>
    <xf numFmtId="165" fontId="5" fillId="0" borderId="3" xfId="28" applyNumberFormat="1" applyFont="1" applyFill="1" applyBorder="1" applyAlignment="1">
      <alignment horizontal="right"/>
    </xf>
    <xf numFmtId="165" fontId="5" fillId="0" borderId="0" xfId="28" applyNumberFormat="1" applyFont="1" applyFill="1"/>
    <xf numFmtId="165" fontId="5" fillId="0" borderId="0" xfId="28" applyNumberFormat="1" applyFont="1" applyFill="1" applyAlignment="1">
      <alignment horizontal="right" vertical="center"/>
    </xf>
    <xf numFmtId="0" fontId="5" fillId="0" borderId="0" xfId="0" applyFont="1" applyFill="1" applyAlignment="1">
      <alignment horizontal="left" vertical="center"/>
    </xf>
    <xf numFmtId="167" fontId="5" fillId="0" borderId="0" xfId="0" applyNumberFormat="1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vertical="center"/>
    </xf>
    <xf numFmtId="165" fontId="5" fillId="0" borderId="0" xfId="28" applyNumberFormat="1" applyFont="1" applyFill="1" applyBorder="1"/>
    <xf numFmtId="165" fontId="5" fillId="0" borderId="4" xfId="28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Fill="1" applyAlignment="1">
      <alignment horizontal="centerContinuous" vertical="center"/>
    </xf>
    <xf numFmtId="165" fontId="5" fillId="0" borderId="0" xfId="0" applyNumberFormat="1" applyFont="1" applyFill="1" applyAlignment="1">
      <alignment horizontal="centerContinuous" vertical="center"/>
    </xf>
    <xf numFmtId="165" fontId="5" fillId="0" borderId="0" xfId="0" applyNumberFormat="1" applyFont="1" applyFill="1" applyAlignment="1">
      <alignment horizontal="right" vertical="center"/>
    </xf>
    <xf numFmtId="0" fontId="4" fillId="0" borderId="3" xfId="39" applyFont="1" applyFill="1" applyBorder="1" applyAlignment="1">
      <alignment vertical="center"/>
    </xf>
    <xf numFmtId="0" fontId="5" fillId="0" borderId="3" xfId="0" applyFont="1" applyFill="1" applyBorder="1" applyAlignment="1">
      <alignment horizontal="centerContinuous" vertical="center"/>
    </xf>
    <xf numFmtId="165" fontId="5" fillId="0" borderId="3" xfId="0" applyNumberFormat="1" applyFont="1" applyFill="1" applyBorder="1" applyAlignment="1">
      <alignment horizontal="centerContinuous" vertical="center"/>
    </xf>
    <xf numFmtId="165" fontId="5" fillId="0" borderId="3" xfId="0" applyNumberFormat="1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Continuous" vertical="center"/>
    </xf>
    <xf numFmtId="165" fontId="5" fillId="0" borderId="0" xfId="0" applyNumberFormat="1" applyFont="1" applyFill="1" applyBorder="1" applyAlignment="1">
      <alignment horizontal="centerContinuous" vertical="center"/>
    </xf>
    <xf numFmtId="0" fontId="4" fillId="0" borderId="0" xfId="39" applyFont="1" applyFill="1" applyBorder="1" applyAlignment="1">
      <alignment horizontal="right" vertical="center"/>
    </xf>
    <xf numFmtId="0" fontId="5" fillId="0" borderId="0" xfId="39" applyFont="1" applyFill="1" applyBorder="1" applyAlignment="1">
      <alignment horizontal="right" vertical="center"/>
    </xf>
    <xf numFmtId="0" fontId="5" fillId="0" borderId="0" xfId="0" applyFont="1" applyFill="1" applyAlignment="1">
      <alignment vertical="center"/>
    </xf>
    <xf numFmtId="165" fontId="5" fillId="0" borderId="0" xfId="0" applyNumberFormat="1" applyFont="1" applyFill="1" applyAlignment="1">
      <alignment vertical="center"/>
    </xf>
    <xf numFmtId="165" fontId="8" fillId="0" borderId="3" xfId="39" applyNumberFormat="1" applyFont="1" applyFill="1" applyBorder="1" applyAlignment="1">
      <alignment horizontal="right" vertical="center"/>
    </xf>
    <xf numFmtId="168" fontId="5" fillId="0" borderId="0" xfId="0" applyNumberFormat="1" applyFont="1" applyFill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165" fontId="8" fillId="0" borderId="0" xfId="39" applyNumberFormat="1" applyFont="1" applyFill="1" applyBorder="1" applyAlignment="1">
      <alignment horizontal="right" vertical="center"/>
    </xf>
    <xf numFmtId="0" fontId="4" fillId="0" borderId="0" xfId="39" applyFont="1" applyFill="1" applyBorder="1" applyAlignment="1">
      <alignment vertical="center"/>
    </xf>
    <xf numFmtId="165" fontId="6" fillId="0" borderId="0" xfId="0" applyNumberFormat="1" applyFont="1" applyFill="1" applyBorder="1" applyAlignment="1">
      <alignment vertical="center"/>
    </xf>
    <xf numFmtId="165" fontId="6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4" fontId="5" fillId="0" borderId="0" xfId="28" applyFont="1" applyFill="1" applyAlignment="1">
      <alignment vertical="center"/>
    </xf>
    <xf numFmtId="0" fontId="4" fillId="0" borderId="3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right" vertical="center"/>
    </xf>
    <xf numFmtId="0" fontId="5" fillId="0" borderId="0" xfId="40" applyFont="1" applyFill="1" applyAlignment="1">
      <alignment vertical="center"/>
    </xf>
    <xf numFmtId="167" fontId="5" fillId="0" borderId="0" xfId="40" applyNumberFormat="1" applyFont="1" applyFill="1" applyAlignment="1">
      <alignment vertical="center"/>
    </xf>
    <xf numFmtId="0" fontId="7" fillId="0" borderId="0" xfId="40" applyFont="1" applyFill="1" applyAlignment="1">
      <alignment vertical="center"/>
    </xf>
    <xf numFmtId="0" fontId="5" fillId="0" borderId="3" xfId="40" applyFont="1" applyFill="1" applyBorder="1" applyAlignment="1">
      <alignment vertical="center"/>
    </xf>
    <xf numFmtId="167" fontId="5" fillId="0" borderId="3" xfId="40" applyNumberFormat="1" applyFont="1" applyFill="1" applyBorder="1" applyAlignment="1">
      <alignment vertical="center"/>
    </xf>
    <xf numFmtId="0" fontId="4" fillId="0" borderId="0" xfId="40" applyFont="1" applyFill="1" applyBorder="1" applyAlignment="1">
      <alignment vertical="center"/>
    </xf>
    <xf numFmtId="0" fontId="5" fillId="0" borderId="0" xfId="40" applyFont="1" applyFill="1" applyBorder="1" applyAlignment="1">
      <alignment vertical="center"/>
    </xf>
    <xf numFmtId="167" fontId="5" fillId="0" borderId="0" xfId="40" applyNumberFormat="1" applyFont="1" applyFill="1" applyBorder="1" applyAlignment="1">
      <alignment vertical="center"/>
    </xf>
    <xf numFmtId="167" fontId="4" fillId="0" borderId="0" xfId="40" applyNumberFormat="1" applyFont="1" applyFill="1" applyBorder="1" applyAlignment="1">
      <alignment horizontal="right" vertical="center"/>
    </xf>
    <xf numFmtId="167" fontId="4" fillId="0" borderId="0" xfId="40" applyNumberFormat="1" applyFont="1" applyFill="1" applyAlignment="1">
      <alignment horizontal="right" vertical="center"/>
    </xf>
    <xf numFmtId="0" fontId="4" fillId="0" borderId="0" xfId="40" applyFont="1" applyFill="1" applyAlignment="1">
      <alignment horizontal="right" vertical="center"/>
    </xf>
    <xf numFmtId="167" fontId="4" fillId="0" borderId="1" xfId="40" applyNumberFormat="1" applyFont="1" applyFill="1" applyBorder="1" applyAlignment="1">
      <alignment horizontal="right" vertical="center" wrapText="1"/>
    </xf>
    <xf numFmtId="167" fontId="4" fillId="0" borderId="0" xfId="40" applyNumberFormat="1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0" fontId="4" fillId="0" borderId="3" xfId="0" applyFont="1" applyFill="1" applyBorder="1" applyAlignment="1">
      <alignment horizontal="right" vertical="center"/>
    </xf>
    <xf numFmtId="167" fontId="4" fillId="0" borderId="0" xfId="40" applyNumberFormat="1" applyFont="1" applyFill="1" applyAlignment="1">
      <alignment vertical="center"/>
    </xf>
    <xf numFmtId="167" fontId="4" fillId="0" borderId="0" xfId="40" applyNumberFormat="1" applyFont="1" applyFill="1" applyBorder="1" applyAlignment="1">
      <alignment vertical="center"/>
    </xf>
    <xf numFmtId="165" fontId="5" fillId="0" borderId="0" xfId="28" applyNumberFormat="1" applyFont="1" applyFill="1" applyBorder="1" applyAlignment="1">
      <alignment vertical="center"/>
    </xf>
    <xf numFmtId="0" fontId="9" fillId="0" borderId="0" xfId="40" applyFont="1" applyFill="1" applyAlignment="1">
      <alignment vertical="center"/>
    </xf>
    <xf numFmtId="167" fontId="5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horizontal="left" vertical="center"/>
    </xf>
    <xf numFmtId="168" fontId="5" fillId="0" borderId="0" xfId="0" applyNumberFormat="1" applyFont="1" applyFill="1" applyAlignment="1">
      <alignment horizontal="centerContinuous" vertical="center"/>
    </xf>
    <xf numFmtId="0" fontId="4" fillId="0" borderId="3" xfId="0" applyFont="1" applyFill="1" applyBorder="1" applyAlignment="1">
      <alignment horizontal="left" vertical="center"/>
    </xf>
    <xf numFmtId="168" fontId="5" fillId="0" borderId="3" xfId="0" applyNumberFormat="1" applyFont="1" applyFill="1" applyBorder="1" applyAlignment="1">
      <alignment horizontal="centerContinuous" vertical="center"/>
    </xf>
    <xf numFmtId="168" fontId="5" fillId="0" borderId="0" xfId="0" applyNumberFormat="1" applyFont="1" applyFill="1" applyBorder="1" applyAlignment="1">
      <alignment horizontal="centerContinuous" vertical="center"/>
    </xf>
    <xf numFmtId="167" fontId="5" fillId="0" borderId="0" xfId="0" applyNumberFormat="1" applyFont="1" applyFill="1" applyAlignment="1">
      <alignment vertical="center"/>
    </xf>
    <xf numFmtId="168" fontId="5" fillId="0" borderId="0" xfId="0" applyNumberFormat="1" applyFont="1" applyFill="1" applyBorder="1" applyAlignment="1">
      <alignment vertical="center"/>
    </xf>
    <xf numFmtId="165" fontId="5" fillId="0" borderId="0" xfId="41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vertical="center"/>
    </xf>
    <xf numFmtId="0" fontId="5" fillId="0" borderId="0" xfId="0" applyFont="1" applyFill="1" applyBorder="1" applyAlignment="1">
      <alignment horizontal="right" vertical="center"/>
    </xf>
    <xf numFmtId="168" fontId="5" fillId="0" borderId="0" xfId="0" applyNumberFormat="1" applyFont="1" applyFill="1" applyAlignment="1">
      <alignment horizontal="right" vertical="center"/>
    </xf>
    <xf numFmtId="0" fontId="10" fillId="0" borderId="0" xfId="0" applyFont="1" applyFill="1" applyAlignment="1">
      <alignment vertical="center"/>
    </xf>
    <xf numFmtId="4" fontId="5" fillId="0" borderId="0" xfId="28" applyFont="1" applyFill="1" applyBorder="1" applyAlignment="1">
      <alignment horizontal="right" vertical="center"/>
    </xf>
    <xf numFmtId="164" fontId="5" fillId="0" borderId="0" xfId="0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horizontal="right" vertical="center"/>
    </xf>
    <xf numFmtId="169" fontId="5" fillId="0" borderId="0" xfId="0" applyNumberFormat="1" applyFont="1" applyFill="1" applyBorder="1" applyAlignment="1">
      <alignment vertical="center"/>
    </xf>
    <xf numFmtId="169" fontId="5" fillId="0" borderId="0" xfId="0" applyNumberFormat="1" applyFont="1" applyFill="1" applyBorder="1" applyAlignment="1">
      <alignment horizontal="right" vertical="center"/>
    </xf>
    <xf numFmtId="3" fontId="4" fillId="33" borderId="0" xfId="28" applyNumberFormat="1" applyFont="1" applyFill="1" applyAlignment="1">
      <alignment vertical="center"/>
    </xf>
    <xf numFmtId="3" fontId="4" fillId="33" borderId="0" xfId="28" applyNumberFormat="1" applyFont="1" applyFill="1" applyBorder="1" applyAlignment="1">
      <alignment horizontal="right" vertical="center"/>
    </xf>
    <xf numFmtId="0" fontId="5" fillId="33" borderId="0" xfId="39" applyFont="1" applyFill="1" applyAlignment="1">
      <alignment vertical="top"/>
    </xf>
    <xf numFmtId="3" fontId="5" fillId="33" borderId="0" xfId="28" applyNumberFormat="1" applyFont="1" applyFill="1" applyAlignment="1">
      <alignment vertical="top"/>
    </xf>
    <xf numFmtId="168" fontId="28" fillId="33" borderId="1" xfId="0" applyNumberFormat="1" applyFont="1" applyFill="1" applyBorder="1" applyAlignment="1">
      <alignment vertical="top"/>
    </xf>
    <xf numFmtId="0" fontId="28" fillId="33" borderId="0" xfId="39" applyFont="1" applyFill="1" applyAlignment="1">
      <alignment vertical="top"/>
    </xf>
    <xf numFmtId="165" fontId="5" fillId="33" borderId="0" xfId="28" applyNumberFormat="1" applyFont="1" applyFill="1"/>
    <xf numFmtId="165" fontId="5" fillId="33" borderId="0" xfId="28" applyNumberFormat="1" applyFont="1" applyFill="1" applyAlignment="1">
      <alignment horizontal="right" vertical="center"/>
    </xf>
    <xf numFmtId="165" fontId="5" fillId="33" borderId="0" xfId="28" applyNumberFormat="1" applyFont="1" applyFill="1" applyBorder="1" applyAlignment="1">
      <alignment horizontal="right"/>
    </xf>
    <xf numFmtId="165" fontId="5" fillId="33" borderId="3" xfId="28" applyNumberFormat="1" applyFont="1" applyFill="1" applyBorder="1" applyAlignment="1">
      <alignment horizontal="right"/>
    </xf>
    <xf numFmtId="165" fontId="5" fillId="33" borderId="0" xfId="28" applyNumberFormat="1" applyFont="1" applyFill="1" applyBorder="1"/>
    <xf numFmtId="165" fontId="5" fillId="33" borderId="4" xfId="28" applyNumberFormat="1" applyFont="1" applyFill="1" applyBorder="1" applyAlignment="1">
      <alignment horizontal="right"/>
    </xf>
    <xf numFmtId="168" fontId="5" fillId="0" borderId="3" xfId="0" applyNumberFormat="1" applyFont="1" applyFill="1" applyBorder="1" applyAlignment="1">
      <alignment vertical="center"/>
    </xf>
    <xf numFmtId="167" fontId="5" fillId="0" borderId="3" xfId="0" applyNumberFormat="1" applyFont="1" applyFill="1" applyBorder="1" applyAlignment="1">
      <alignment vertical="center"/>
    </xf>
    <xf numFmtId="165" fontId="5" fillId="0" borderId="3" xfId="41" applyNumberFormat="1" applyFont="1" applyFill="1" applyBorder="1" applyAlignment="1">
      <alignment horizontal="right" vertical="center"/>
    </xf>
    <xf numFmtId="165" fontId="5" fillId="0" borderId="3" xfId="28" applyNumberFormat="1" applyFont="1" applyFill="1" applyBorder="1" applyAlignment="1">
      <alignment horizontal="right" vertical="center"/>
    </xf>
    <xf numFmtId="165" fontId="5" fillId="0" borderId="0" xfId="28" applyNumberFormat="1" applyFont="1" applyFill="1" applyBorder="1" applyAlignment="1">
      <alignment horizontal="right" vertical="center"/>
    </xf>
    <xf numFmtId="165" fontId="5" fillId="0" borderId="4" xfId="41" applyNumberFormat="1" applyFont="1" applyFill="1" applyBorder="1" applyAlignment="1">
      <alignment horizontal="right" vertical="center"/>
    </xf>
    <xf numFmtId="165" fontId="5" fillId="33" borderId="0" xfId="0" applyNumberFormat="1" applyFont="1" applyFill="1" applyAlignment="1">
      <alignment horizontal="right" vertical="center"/>
    </xf>
    <xf numFmtId="165" fontId="5" fillId="0" borderId="1" xfId="40" applyNumberFormat="1" applyFont="1" applyFill="1" applyBorder="1" applyAlignment="1">
      <alignment vertical="center"/>
    </xf>
    <xf numFmtId="165" fontId="5" fillId="0" borderId="4" xfId="0" applyNumberFormat="1" applyFont="1" applyFill="1" applyBorder="1" applyAlignment="1">
      <alignment horizontal="right" vertical="center"/>
    </xf>
    <xf numFmtId="165" fontId="5" fillId="0" borderId="3" xfId="0" applyNumberFormat="1" applyFont="1" applyFill="1" applyBorder="1" applyAlignment="1">
      <alignment vertical="center"/>
    </xf>
    <xf numFmtId="165" fontId="5" fillId="33" borderId="0" xfId="0" applyNumberFormat="1" applyFont="1" applyFill="1" applyAlignment="1">
      <alignment vertical="center"/>
    </xf>
    <xf numFmtId="165" fontId="5" fillId="33" borderId="1" xfId="0" applyNumberFormat="1" applyFont="1" applyFill="1" applyBorder="1" applyAlignment="1">
      <alignment horizontal="right" vertical="center"/>
    </xf>
    <xf numFmtId="0" fontId="5" fillId="0" borderId="1" xfId="40" applyFont="1" applyFill="1" applyBorder="1" applyAlignment="1">
      <alignment vertical="center"/>
    </xf>
    <xf numFmtId="0" fontId="7" fillId="0" borderId="1" xfId="40" applyFont="1" applyFill="1" applyBorder="1" applyAlignment="1">
      <alignment vertical="center"/>
    </xf>
    <xf numFmtId="0" fontId="5" fillId="0" borderId="1" xfId="39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/>
    <xf numFmtId="168" fontId="5" fillId="0" borderId="1" xfId="0" applyNumberFormat="1" applyFont="1" applyFill="1" applyBorder="1" applyAlignment="1">
      <alignment vertical="center"/>
    </xf>
    <xf numFmtId="3" fontId="5" fillId="0" borderId="0" xfId="28" applyNumberFormat="1" applyFont="1" applyFill="1" applyAlignment="1">
      <alignment vertical="center"/>
    </xf>
    <xf numFmtId="0" fontId="4" fillId="0" borderId="0" xfId="39" applyFont="1" applyAlignment="1">
      <alignment vertical="center"/>
    </xf>
    <xf numFmtId="0" fontId="5" fillId="0" borderId="0" xfId="39" applyFont="1" applyAlignment="1">
      <alignment vertical="center"/>
    </xf>
    <xf numFmtId="165" fontId="5" fillId="0" borderId="0" xfId="39" applyNumberFormat="1" applyFont="1" applyAlignment="1">
      <alignment horizontal="right" vertical="center"/>
    </xf>
    <xf numFmtId="0" fontId="4" fillId="0" borderId="3" xfId="0" applyFont="1" applyBorder="1" applyAlignment="1">
      <alignment vertical="center"/>
    </xf>
    <xf numFmtId="0" fontId="5" fillId="0" borderId="3" xfId="39" applyFont="1" applyBorder="1" applyAlignment="1">
      <alignment vertical="center"/>
    </xf>
    <xf numFmtId="0" fontId="5" fillId="0" borderId="3" xfId="39" applyFont="1" applyBorder="1" applyAlignment="1">
      <alignment horizontal="center" vertical="center"/>
    </xf>
    <xf numFmtId="165" fontId="5" fillId="0" borderId="3" xfId="39" applyNumberFormat="1" applyFont="1" applyBorder="1" applyAlignment="1">
      <alignment horizontal="right" vertical="center"/>
    </xf>
    <xf numFmtId="0" fontId="4" fillId="0" borderId="0" xfId="39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165" fontId="4" fillId="0" borderId="0" xfId="0" quotePrefix="1" applyNumberFormat="1" applyFont="1" applyAlignment="1">
      <alignment horizontal="right" vertical="center"/>
    </xf>
    <xf numFmtId="0" fontId="4" fillId="0" borderId="0" xfId="39" applyFont="1" applyAlignment="1">
      <alignment horizontal="center" vertical="center"/>
    </xf>
    <xf numFmtId="165" fontId="4" fillId="0" borderId="0" xfId="39" applyNumberFormat="1" applyFont="1" applyAlignment="1">
      <alignment horizontal="right" vertical="center"/>
    </xf>
    <xf numFmtId="165" fontId="28" fillId="33" borderId="0" xfId="0" applyNumberFormat="1" applyFont="1" applyFill="1" applyAlignment="1">
      <alignment horizontal="right" vertical="center"/>
    </xf>
    <xf numFmtId="165" fontId="28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165" fontId="5" fillId="0" borderId="0" xfId="0" applyNumberFormat="1" applyFont="1" applyAlignment="1">
      <alignment horizontal="right" vertical="center"/>
    </xf>
    <xf numFmtId="3" fontId="5" fillId="0" borderId="0" xfId="0" applyNumberFormat="1" applyFont="1" applyAlignment="1">
      <alignment vertical="center"/>
    </xf>
    <xf numFmtId="0" fontId="28" fillId="0" borderId="0" xfId="0" applyFont="1" applyAlignment="1">
      <alignment horizontal="center" vertical="center"/>
    </xf>
    <xf numFmtId="0" fontId="28" fillId="0" borderId="0" xfId="39" applyFont="1" applyAlignment="1">
      <alignment vertical="center"/>
    </xf>
    <xf numFmtId="165" fontId="5" fillId="0" borderId="1" xfId="0" applyNumberFormat="1" applyFont="1" applyBorder="1" applyAlignment="1">
      <alignment horizontal="right" vertical="center"/>
    </xf>
    <xf numFmtId="165" fontId="5" fillId="33" borderId="1" xfId="47" applyNumberFormat="1" applyFont="1" applyFill="1" applyBorder="1" applyAlignment="1">
      <alignment horizontal="right" vertical="center"/>
    </xf>
    <xf numFmtId="165" fontId="5" fillId="0" borderId="1" xfId="47" applyNumberFormat="1" applyFont="1" applyFill="1" applyBorder="1" applyAlignment="1">
      <alignment horizontal="right" vertical="center"/>
    </xf>
    <xf numFmtId="0" fontId="28" fillId="0" borderId="0" xfId="39" applyFont="1" applyAlignment="1">
      <alignment horizontal="center" vertical="center"/>
    </xf>
    <xf numFmtId="165" fontId="28" fillId="0" borderId="0" xfId="39" applyNumberFormat="1" applyFont="1" applyAlignment="1">
      <alignment horizontal="right" vertical="center"/>
    </xf>
    <xf numFmtId="165" fontId="28" fillId="0" borderId="1" xfId="0" applyNumberFormat="1" applyFont="1" applyBorder="1" applyAlignment="1">
      <alignment horizontal="right" vertical="center"/>
    </xf>
    <xf numFmtId="0" fontId="28" fillId="0" borderId="0" xfId="0" applyFont="1" applyAlignment="1">
      <alignment vertical="center"/>
    </xf>
    <xf numFmtId="165" fontId="5" fillId="0" borderId="0" xfId="0" applyNumberFormat="1" applyFont="1" applyAlignment="1">
      <alignment vertical="center"/>
    </xf>
    <xf numFmtId="165" fontId="28" fillId="0" borderId="2" xfId="0" applyNumberFormat="1" applyFont="1" applyBorder="1" applyAlignment="1">
      <alignment horizontal="right" vertical="center"/>
    </xf>
    <xf numFmtId="0" fontId="4" fillId="0" borderId="0" xfId="39" applyFont="1" applyAlignment="1">
      <alignment horizontal="left" vertical="top"/>
    </xf>
    <xf numFmtId="0" fontId="5" fillId="0" borderId="0" xfId="39" applyFont="1" applyAlignment="1">
      <alignment vertical="top"/>
    </xf>
    <xf numFmtId="0" fontId="5" fillId="0" borderId="0" xfId="39" applyFont="1" applyAlignment="1">
      <alignment horizontal="center" vertical="top"/>
    </xf>
    <xf numFmtId="165" fontId="5" fillId="0" borderId="0" xfId="39" applyNumberFormat="1" applyFont="1" applyAlignment="1">
      <alignment horizontal="right" vertical="top"/>
    </xf>
    <xf numFmtId="0" fontId="4" fillId="0" borderId="0" xfId="39" applyFont="1" applyAlignment="1">
      <alignment vertical="top"/>
    </xf>
    <xf numFmtId="0" fontId="5" fillId="0" borderId="0" xfId="0" applyFont="1" applyAlignment="1">
      <alignment vertical="top"/>
    </xf>
    <xf numFmtId="0" fontId="6" fillId="0" borderId="0" xfId="0" applyFont="1" applyAlignment="1">
      <alignment horizontal="center" vertical="top"/>
    </xf>
    <xf numFmtId="168" fontId="28" fillId="33" borderId="0" xfId="0" applyNumberFormat="1" applyFont="1" applyFill="1" applyAlignment="1">
      <alignment vertical="top"/>
    </xf>
    <xf numFmtId="168" fontId="28" fillId="0" borderId="0" xfId="0" applyNumberFormat="1" applyFont="1" applyAlignment="1">
      <alignment vertical="top"/>
    </xf>
    <xf numFmtId="0" fontId="28" fillId="0" borderId="0" xfId="39" applyFont="1" applyAlignment="1">
      <alignment vertical="top"/>
    </xf>
    <xf numFmtId="168" fontId="28" fillId="0" borderId="1" xfId="0" applyNumberFormat="1" applyFont="1" applyBorder="1" applyAlignment="1">
      <alignment vertical="top"/>
    </xf>
    <xf numFmtId="0" fontId="28" fillId="0" borderId="0" xfId="0" applyFont="1" applyAlignment="1">
      <alignment vertical="top"/>
    </xf>
    <xf numFmtId="3" fontId="28" fillId="33" borderId="0" xfId="39" applyNumberFormat="1" applyFont="1" applyFill="1" applyAlignment="1">
      <alignment vertical="top"/>
    </xf>
    <xf numFmtId="3" fontId="28" fillId="0" borderId="0" xfId="39" applyNumberFormat="1" applyFont="1" applyAlignment="1">
      <alignment vertical="top"/>
    </xf>
    <xf numFmtId="0" fontId="5" fillId="0" borderId="0" xfId="39" applyFont="1" applyAlignment="1">
      <alignment horizontal="left" vertical="top"/>
    </xf>
    <xf numFmtId="166" fontId="5" fillId="0" borderId="0" xfId="39" applyNumberFormat="1" applyFont="1" applyAlignment="1">
      <alignment horizontal="right" vertical="top"/>
    </xf>
    <xf numFmtId="165" fontId="5" fillId="0" borderId="0" xfId="0" applyNumberFormat="1" applyFont="1"/>
    <xf numFmtId="165" fontId="5" fillId="0" borderId="0" xfId="39" applyNumberFormat="1" applyFont="1" applyAlignment="1">
      <alignment vertical="center"/>
    </xf>
    <xf numFmtId="165" fontId="5" fillId="0" borderId="3" xfId="0" applyNumberFormat="1" applyFont="1" applyBorder="1"/>
    <xf numFmtId="165" fontId="5" fillId="0" borderId="3" xfId="39" applyNumberFormat="1" applyFont="1" applyBorder="1" applyAlignment="1">
      <alignment vertical="center"/>
    </xf>
    <xf numFmtId="0" fontId="4" fillId="0" borderId="3" xfId="39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167" fontId="5" fillId="0" borderId="0" xfId="0" applyNumberFormat="1" applyFont="1" applyAlignment="1">
      <alignment vertical="center"/>
    </xf>
    <xf numFmtId="165" fontId="5" fillId="33" borderId="2" xfId="0" applyNumberFormat="1" applyFont="1" applyFill="1" applyBorder="1" applyAlignment="1">
      <alignment horizontal="right" vertical="center"/>
    </xf>
    <xf numFmtId="165" fontId="5" fillId="0" borderId="2" xfId="0" applyNumberFormat="1" applyFont="1" applyBorder="1" applyAlignment="1">
      <alignment horizontal="right" vertical="center"/>
    </xf>
    <xf numFmtId="166" fontId="5" fillId="0" borderId="0" xfId="39" applyNumberFormat="1" applyFont="1" applyAlignment="1">
      <alignment horizontal="right" vertical="center"/>
    </xf>
    <xf numFmtId="0" fontId="5" fillId="0" borderId="0" xfId="0" applyFont="1" applyFill="1"/>
    <xf numFmtId="3" fontId="5" fillId="0" borderId="0" xfId="0" applyNumberFormat="1" applyFont="1" applyFill="1" applyAlignment="1">
      <alignment vertical="center"/>
    </xf>
    <xf numFmtId="165" fontId="5" fillId="0" borderId="1" xfId="0" applyNumberFormat="1" applyFont="1" applyFill="1" applyBorder="1" applyAlignment="1">
      <alignment horizontal="right" vertical="center"/>
    </xf>
    <xf numFmtId="3" fontId="5" fillId="0" borderId="1" xfId="28" applyNumberFormat="1" applyFont="1" applyFill="1" applyBorder="1" applyAlignment="1">
      <alignment vertical="center"/>
    </xf>
    <xf numFmtId="165" fontId="8" fillId="33" borderId="0" xfId="39" applyNumberFormat="1" applyFont="1" applyFill="1" applyBorder="1" applyAlignment="1">
      <alignment horizontal="right" vertical="center"/>
    </xf>
    <xf numFmtId="165" fontId="6" fillId="33" borderId="0" xfId="0" applyNumberFormat="1" applyFont="1" applyFill="1" applyBorder="1" applyAlignment="1">
      <alignment vertical="center"/>
    </xf>
    <xf numFmtId="0" fontId="5" fillId="33" borderId="0" xfId="0" applyFont="1" applyFill="1" applyAlignment="1">
      <alignment vertical="center"/>
    </xf>
    <xf numFmtId="165" fontId="5" fillId="33" borderId="3" xfId="0" applyNumberFormat="1" applyFont="1" applyFill="1" applyBorder="1" applyAlignment="1">
      <alignment vertical="center"/>
    </xf>
    <xf numFmtId="0" fontId="7" fillId="33" borderId="0" xfId="0" applyFont="1" applyFill="1" applyAlignment="1">
      <alignment vertical="center"/>
    </xf>
    <xf numFmtId="165" fontId="6" fillId="33" borderId="0" xfId="0" applyNumberFormat="1" applyFont="1" applyFill="1" applyBorder="1" applyAlignment="1">
      <alignment horizontal="right" vertical="center"/>
    </xf>
    <xf numFmtId="165" fontId="5" fillId="33" borderId="3" xfId="0" applyNumberFormat="1" applyFont="1" applyFill="1" applyBorder="1" applyAlignment="1">
      <alignment horizontal="right" vertical="center"/>
    </xf>
    <xf numFmtId="165" fontId="5" fillId="33" borderId="0" xfId="0" applyNumberFormat="1" applyFont="1" applyFill="1" applyBorder="1" applyAlignment="1">
      <alignment vertical="center"/>
    </xf>
    <xf numFmtId="165" fontId="5" fillId="33" borderId="0" xfId="0" applyNumberFormat="1" applyFont="1" applyFill="1" applyBorder="1" applyAlignment="1">
      <alignment horizontal="right" vertical="center"/>
    </xf>
    <xf numFmtId="165" fontId="4" fillId="33" borderId="0" xfId="0" applyNumberFormat="1" applyFont="1" applyFill="1" applyBorder="1" applyAlignment="1">
      <alignment horizontal="right" vertical="center"/>
    </xf>
    <xf numFmtId="165" fontId="5" fillId="33" borderId="4" xfId="0" applyNumberFormat="1" applyFont="1" applyFill="1" applyBorder="1" applyAlignment="1">
      <alignment horizontal="right" vertical="center"/>
    </xf>
    <xf numFmtId="165" fontId="5" fillId="33" borderId="3" xfId="28" applyNumberFormat="1" applyFont="1" applyFill="1" applyBorder="1" applyAlignment="1">
      <alignment horizontal="right" vertical="center"/>
    </xf>
    <xf numFmtId="165" fontId="5" fillId="33" borderId="1" xfId="40" applyNumberFormat="1" applyFont="1" applyFill="1" applyBorder="1" applyAlignment="1">
      <alignment vertical="center"/>
    </xf>
    <xf numFmtId="168" fontId="5" fillId="33" borderId="0" xfId="0" applyNumberFormat="1" applyFont="1" applyFill="1" applyBorder="1" applyAlignment="1">
      <alignment vertical="center"/>
    </xf>
    <xf numFmtId="3" fontId="5" fillId="33" borderId="0" xfId="28" applyNumberFormat="1" applyFont="1" applyFill="1" applyAlignment="1">
      <alignment vertical="center"/>
    </xf>
    <xf numFmtId="3" fontId="5" fillId="33" borderId="1" xfId="28" applyNumberFormat="1" applyFont="1" applyFill="1" applyBorder="1" applyAlignment="1">
      <alignment vertical="center"/>
    </xf>
    <xf numFmtId="168" fontId="5" fillId="33" borderId="0" xfId="0" applyNumberFormat="1" applyFont="1" applyFill="1" applyAlignment="1">
      <alignment vertical="center"/>
    </xf>
    <xf numFmtId="167" fontId="5" fillId="33" borderId="3" xfId="0" applyNumberFormat="1" applyFont="1" applyFill="1" applyBorder="1" applyAlignment="1">
      <alignment vertical="center"/>
    </xf>
    <xf numFmtId="165" fontId="5" fillId="33" borderId="0" xfId="41" applyNumberFormat="1" applyFont="1" applyFill="1" applyBorder="1" applyAlignment="1">
      <alignment horizontal="right" vertical="center"/>
    </xf>
    <xf numFmtId="165" fontId="5" fillId="33" borderId="3" xfId="41" applyNumberFormat="1" applyFont="1" applyFill="1" applyBorder="1" applyAlignment="1">
      <alignment horizontal="right" vertical="center"/>
    </xf>
    <xf numFmtId="168" fontId="5" fillId="33" borderId="0" xfId="0" applyNumberFormat="1" applyFont="1" applyFill="1" applyAlignment="1">
      <alignment horizontal="right" vertical="center"/>
    </xf>
    <xf numFmtId="0" fontId="5" fillId="33" borderId="0" xfId="0" applyFont="1" applyFill="1" applyBorder="1" applyAlignment="1">
      <alignment horizontal="right" vertical="center"/>
    </xf>
    <xf numFmtId="165" fontId="5" fillId="33" borderId="0" xfId="28" applyNumberFormat="1" applyFont="1" applyFill="1" applyBorder="1" applyAlignment="1">
      <alignment horizontal="right" vertical="center"/>
    </xf>
    <xf numFmtId="165" fontId="5" fillId="33" borderId="4" xfId="41" applyNumberFormat="1" applyFont="1" applyFill="1" applyBorder="1" applyAlignment="1">
      <alignment horizontal="right" vertical="center"/>
    </xf>
    <xf numFmtId="168" fontId="5" fillId="33" borderId="3" xfId="0" applyNumberFormat="1" applyFont="1" applyFill="1" applyBorder="1" applyAlignment="1">
      <alignment vertical="center"/>
    </xf>
    <xf numFmtId="168" fontId="5" fillId="33" borderId="1" xfId="0" applyNumberFormat="1" applyFont="1" applyFill="1" applyBorder="1" applyAlignment="1">
      <alignment vertical="center"/>
    </xf>
    <xf numFmtId="167" fontId="4" fillId="0" borderId="1" xfId="40" applyNumberFormat="1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0" fontId="5" fillId="0" borderId="0" xfId="39" applyFont="1" applyBorder="1" applyAlignment="1">
      <alignment vertical="center"/>
    </xf>
    <xf numFmtId="165" fontId="5" fillId="33" borderId="1" xfId="41" applyNumberFormat="1" applyFont="1" applyFill="1" applyBorder="1" applyAlignment="1">
      <alignment horizontal="right" vertical="center"/>
    </xf>
    <xf numFmtId="165" fontId="5" fillId="0" borderId="1" xfId="41" applyNumberFormat="1" applyFont="1" applyFill="1" applyBorder="1" applyAlignment="1">
      <alignment horizontal="right" vertical="center"/>
    </xf>
    <xf numFmtId="169" fontId="5" fillId="33" borderId="0" xfId="0" applyNumberFormat="1" applyFont="1" applyFill="1" applyBorder="1" applyAlignment="1">
      <alignment horizontal="right" vertical="center"/>
    </xf>
    <xf numFmtId="4" fontId="5" fillId="0" borderId="0" xfId="28" applyFont="1" applyFill="1" applyBorder="1" applyAlignment="1">
      <alignment vertical="center"/>
    </xf>
    <xf numFmtId="0" fontId="5" fillId="0" borderId="0" xfId="40" applyFont="1" applyFill="1" applyAlignment="1">
      <alignment horizontal="center" vertical="center"/>
    </xf>
    <xf numFmtId="0" fontId="4" fillId="0" borderId="3" xfId="39" applyFont="1" applyBorder="1" applyAlignment="1">
      <alignment horizontal="center" vertical="center"/>
    </xf>
    <xf numFmtId="0" fontId="5" fillId="0" borderId="0" xfId="39" applyFont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169" fontId="5" fillId="33" borderId="0" xfId="41" applyNumberFormat="1" applyFont="1" applyFill="1" applyAlignment="1">
      <alignment horizontal="right" vertical="center"/>
    </xf>
    <xf numFmtId="169" fontId="5" fillId="0" borderId="0" xfId="41" applyNumberFormat="1" applyFont="1" applyFill="1" applyAlignment="1">
      <alignment horizontal="right" vertical="center"/>
    </xf>
    <xf numFmtId="0" fontId="4" fillId="0" borderId="1" xfId="39" applyFont="1" applyBorder="1" applyAlignment="1">
      <alignment horizontal="center" vertical="center"/>
    </xf>
    <xf numFmtId="165" fontId="4" fillId="0" borderId="1" xfId="39" applyNumberFormat="1" applyFont="1" applyBorder="1" applyAlignment="1">
      <alignment horizontal="center" vertical="center"/>
    </xf>
    <xf numFmtId="0" fontId="5" fillId="0" borderId="3" xfId="39" applyFont="1" applyBorder="1" applyAlignment="1">
      <alignment horizontal="left" vertical="center" wrapText="1"/>
    </xf>
    <xf numFmtId="0" fontId="4" fillId="0" borderId="3" xfId="39" applyFont="1" applyBorder="1" applyAlignment="1">
      <alignment horizontal="center" vertical="center"/>
    </xf>
    <xf numFmtId="165" fontId="4" fillId="0" borderId="3" xfId="39" applyNumberFormat="1" applyFont="1" applyBorder="1" applyAlignment="1">
      <alignment horizontal="center" vertical="center"/>
    </xf>
    <xf numFmtId="0" fontId="5" fillId="0" borderId="0" xfId="39" applyFont="1" applyAlignment="1">
      <alignment horizontal="center" vertical="center"/>
    </xf>
    <xf numFmtId="165" fontId="5" fillId="0" borderId="0" xfId="39" applyNumberFormat="1" applyFont="1" applyAlignment="1">
      <alignment horizontal="center" vertical="center"/>
    </xf>
    <xf numFmtId="0" fontId="5" fillId="0" borderId="1" xfId="39" applyFont="1" applyFill="1" applyBorder="1" applyAlignment="1">
      <alignment horizontal="left" vertical="center" wrapText="1"/>
    </xf>
    <xf numFmtId="0" fontId="4" fillId="0" borderId="3" xfId="39" applyFont="1" applyFill="1" applyBorder="1" applyAlignment="1">
      <alignment horizontal="center" vertical="center"/>
    </xf>
    <xf numFmtId="165" fontId="4" fillId="0" borderId="3" xfId="39" applyNumberFormat="1" applyFont="1" applyFill="1" applyBorder="1" applyAlignment="1">
      <alignment horizontal="center" vertical="center"/>
    </xf>
    <xf numFmtId="0" fontId="5" fillId="0" borderId="3" xfId="39" applyFont="1" applyFill="1" applyBorder="1" applyAlignment="1">
      <alignment horizontal="left" vertical="center" wrapText="1"/>
    </xf>
    <xf numFmtId="167" fontId="4" fillId="0" borderId="3" xfId="4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</cellXfs>
  <cellStyles count="48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 customBuiltin="1"/>
    <cellStyle name="Comma_SPRC_page 5-6" xfId="47" xr:uid="{892A3617-F978-4409-90E3-AFEA4A1C61B7}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 customBuiltin="1"/>
    <cellStyle name="Normal 23" xfId="38" xr:uid="{00000000-0005-0000-0000-000026000000}"/>
    <cellStyle name="Normal_Mar12_SPRC FS02-Thai" xfId="39" xr:uid="{00000000-0005-0000-0000-000027000000}"/>
    <cellStyle name="Normal_SPRC_page 5-6" xfId="40" xr:uid="{00000000-0005-0000-0000-000028000000}"/>
    <cellStyle name="Normal_SPRCstatement01-Eng" xfId="41" xr:uid="{00000000-0005-0000-0000-000029000000}"/>
    <cellStyle name="Note" xfId="42" builtinId="10" customBuiltin="1"/>
    <cellStyle name="Output" xfId="43" builtinId="21" customBuiltin="1"/>
    <cellStyle name="Title" xfId="44" builtinId="15" customBuiltin="1"/>
    <cellStyle name="Total" xfId="45" builtinId="25" customBuiltin="1"/>
    <cellStyle name="Warning Text" xfId="46" builtinId="11" customBuiltin="1"/>
  </cellStyles>
  <dxfs count="0"/>
  <tableStyles count="0" defaultTableStyle="TableStyleMedium2" defaultPivotStyle="PivotStyleLight16"/>
  <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CABC5D-8C63-4D72-A811-2EFC68C7266F}">
  <sheetPr codeName="Sheet6"/>
  <dimension ref="A1:N128"/>
  <sheetViews>
    <sheetView showZeros="0" zoomScaleNormal="100" zoomScaleSheetLayoutView="100" zoomScalePageLayoutView="70" workbookViewId="0">
      <selection activeCell="P14" sqref="P14"/>
    </sheetView>
  </sheetViews>
  <sheetFormatPr defaultColWidth="12.6640625" defaultRowHeight="21.75" customHeight="1" x14ac:dyDescent="0.2"/>
  <cols>
    <col min="1" max="2" width="2.1640625" style="130" customWidth="1"/>
    <col min="3" max="3" width="2.33203125" style="130" customWidth="1"/>
    <col min="4" max="4" width="30.5" style="130" customWidth="1"/>
    <col min="5" max="5" width="8" style="223" customWidth="1"/>
    <col min="6" max="6" width="0.6640625" style="130" customWidth="1"/>
    <col min="7" max="7" width="14.6640625" style="128" customWidth="1"/>
    <col min="8" max="8" width="0.6640625" style="130" customWidth="1"/>
    <col min="9" max="9" width="13.6640625" style="128" customWidth="1"/>
    <col min="10" max="10" width="0.6640625" style="130" customWidth="1"/>
    <col min="11" max="11" width="14.6640625" style="10" customWidth="1"/>
    <col min="12" max="12" width="0.6640625" style="131" customWidth="1"/>
    <col min="13" max="13" width="14.6640625" style="131" bestFit="1" customWidth="1"/>
    <col min="14" max="256" width="12.6640625" style="130"/>
    <col min="257" max="258" width="2.1640625" style="130" customWidth="1"/>
    <col min="259" max="259" width="2.33203125" style="130" customWidth="1"/>
    <col min="260" max="260" width="25.1640625" style="130" customWidth="1"/>
    <col min="261" max="261" width="8" style="130" customWidth="1"/>
    <col min="262" max="262" width="0.6640625" style="130" customWidth="1"/>
    <col min="263" max="263" width="14.6640625" style="130" customWidth="1"/>
    <col min="264" max="264" width="0.6640625" style="130" customWidth="1"/>
    <col min="265" max="265" width="13.6640625" style="130" customWidth="1"/>
    <col min="266" max="266" width="0.6640625" style="130" customWidth="1"/>
    <col min="267" max="267" width="14.6640625" style="130" customWidth="1"/>
    <col min="268" max="268" width="0.6640625" style="130" customWidth="1"/>
    <col min="269" max="269" width="13.6640625" style="130" customWidth="1"/>
    <col min="270" max="512" width="12.6640625" style="130"/>
    <col min="513" max="514" width="2.1640625" style="130" customWidth="1"/>
    <col min="515" max="515" width="2.33203125" style="130" customWidth="1"/>
    <col min="516" max="516" width="25.1640625" style="130" customWidth="1"/>
    <col min="517" max="517" width="8" style="130" customWidth="1"/>
    <col min="518" max="518" width="0.6640625" style="130" customWidth="1"/>
    <col min="519" max="519" width="14.6640625" style="130" customWidth="1"/>
    <col min="520" max="520" width="0.6640625" style="130" customWidth="1"/>
    <col min="521" max="521" width="13.6640625" style="130" customWidth="1"/>
    <col min="522" max="522" width="0.6640625" style="130" customWidth="1"/>
    <col min="523" max="523" width="14.6640625" style="130" customWidth="1"/>
    <col min="524" max="524" width="0.6640625" style="130" customWidth="1"/>
    <col min="525" max="525" width="13.6640625" style="130" customWidth="1"/>
    <col min="526" max="768" width="12.6640625" style="130"/>
    <col min="769" max="770" width="2.1640625" style="130" customWidth="1"/>
    <col min="771" max="771" width="2.33203125" style="130" customWidth="1"/>
    <col min="772" max="772" width="25.1640625" style="130" customWidth="1"/>
    <col min="773" max="773" width="8" style="130" customWidth="1"/>
    <col min="774" max="774" width="0.6640625" style="130" customWidth="1"/>
    <col min="775" max="775" width="14.6640625" style="130" customWidth="1"/>
    <col min="776" max="776" width="0.6640625" style="130" customWidth="1"/>
    <col min="777" max="777" width="13.6640625" style="130" customWidth="1"/>
    <col min="778" max="778" width="0.6640625" style="130" customWidth="1"/>
    <col min="779" max="779" width="14.6640625" style="130" customWidth="1"/>
    <col min="780" max="780" width="0.6640625" style="130" customWidth="1"/>
    <col min="781" max="781" width="13.6640625" style="130" customWidth="1"/>
    <col min="782" max="1024" width="12.6640625" style="130"/>
    <col min="1025" max="1026" width="2.1640625" style="130" customWidth="1"/>
    <col min="1027" max="1027" width="2.33203125" style="130" customWidth="1"/>
    <col min="1028" max="1028" width="25.1640625" style="130" customWidth="1"/>
    <col min="1029" max="1029" width="8" style="130" customWidth="1"/>
    <col min="1030" max="1030" width="0.6640625" style="130" customWidth="1"/>
    <col min="1031" max="1031" width="14.6640625" style="130" customWidth="1"/>
    <col min="1032" max="1032" width="0.6640625" style="130" customWidth="1"/>
    <col min="1033" max="1033" width="13.6640625" style="130" customWidth="1"/>
    <col min="1034" max="1034" width="0.6640625" style="130" customWidth="1"/>
    <col min="1035" max="1035" width="14.6640625" style="130" customWidth="1"/>
    <col min="1036" max="1036" width="0.6640625" style="130" customWidth="1"/>
    <col min="1037" max="1037" width="13.6640625" style="130" customWidth="1"/>
    <col min="1038" max="1280" width="12.6640625" style="130"/>
    <col min="1281" max="1282" width="2.1640625" style="130" customWidth="1"/>
    <col min="1283" max="1283" width="2.33203125" style="130" customWidth="1"/>
    <col min="1284" max="1284" width="25.1640625" style="130" customWidth="1"/>
    <col min="1285" max="1285" width="8" style="130" customWidth="1"/>
    <col min="1286" max="1286" width="0.6640625" style="130" customWidth="1"/>
    <col min="1287" max="1287" width="14.6640625" style="130" customWidth="1"/>
    <col min="1288" max="1288" width="0.6640625" style="130" customWidth="1"/>
    <col min="1289" max="1289" width="13.6640625" style="130" customWidth="1"/>
    <col min="1290" max="1290" width="0.6640625" style="130" customWidth="1"/>
    <col min="1291" max="1291" width="14.6640625" style="130" customWidth="1"/>
    <col min="1292" max="1292" width="0.6640625" style="130" customWidth="1"/>
    <col min="1293" max="1293" width="13.6640625" style="130" customWidth="1"/>
    <col min="1294" max="1536" width="12.6640625" style="130"/>
    <col min="1537" max="1538" width="2.1640625" style="130" customWidth="1"/>
    <col min="1539" max="1539" width="2.33203125" style="130" customWidth="1"/>
    <col min="1540" max="1540" width="25.1640625" style="130" customWidth="1"/>
    <col min="1541" max="1541" width="8" style="130" customWidth="1"/>
    <col min="1542" max="1542" width="0.6640625" style="130" customWidth="1"/>
    <col min="1543" max="1543" width="14.6640625" style="130" customWidth="1"/>
    <col min="1544" max="1544" width="0.6640625" style="130" customWidth="1"/>
    <col min="1545" max="1545" width="13.6640625" style="130" customWidth="1"/>
    <col min="1546" max="1546" width="0.6640625" style="130" customWidth="1"/>
    <col min="1547" max="1547" width="14.6640625" style="130" customWidth="1"/>
    <col min="1548" max="1548" width="0.6640625" style="130" customWidth="1"/>
    <col min="1549" max="1549" width="13.6640625" style="130" customWidth="1"/>
    <col min="1550" max="1792" width="12.6640625" style="130"/>
    <col min="1793" max="1794" width="2.1640625" style="130" customWidth="1"/>
    <col min="1795" max="1795" width="2.33203125" style="130" customWidth="1"/>
    <col min="1796" max="1796" width="25.1640625" style="130" customWidth="1"/>
    <col min="1797" max="1797" width="8" style="130" customWidth="1"/>
    <col min="1798" max="1798" width="0.6640625" style="130" customWidth="1"/>
    <col min="1799" max="1799" width="14.6640625" style="130" customWidth="1"/>
    <col min="1800" max="1800" width="0.6640625" style="130" customWidth="1"/>
    <col min="1801" max="1801" width="13.6640625" style="130" customWidth="1"/>
    <col min="1802" max="1802" width="0.6640625" style="130" customWidth="1"/>
    <col min="1803" max="1803" width="14.6640625" style="130" customWidth="1"/>
    <col min="1804" max="1804" width="0.6640625" style="130" customWidth="1"/>
    <col min="1805" max="1805" width="13.6640625" style="130" customWidth="1"/>
    <col min="1806" max="2048" width="12.6640625" style="130"/>
    <col min="2049" max="2050" width="2.1640625" style="130" customWidth="1"/>
    <col min="2051" max="2051" width="2.33203125" style="130" customWidth="1"/>
    <col min="2052" max="2052" width="25.1640625" style="130" customWidth="1"/>
    <col min="2053" max="2053" width="8" style="130" customWidth="1"/>
    <col min="2054" max="2054" width="0.6640625" style="130" customWidth="1"/>
    <col min="2055" max="2055" width="14.6640625" style="130" customWidth="1"/>
    <col min="2056" max="2056" width="0.6640625" style="130" customWidth="1"/>
    <col min="2057" max="2057" width="13.6640625" style="130" customWidth="1"/>
    <col min="2058" max="2058" width="0.6640625" style="130" customWidth="1"/>
    <col min="2059" max="2059" width="14.6640625" style="130" customWidth="1"/>
    <col min="2060" max="2060" width="0.6640625" style="130" customWidth="1"/>
    <col min="2061" max="2061" width="13.6640625" style="130" customWidth="1"/>
    <col min="2062" max="2304" width="12.6640625" style="130"/>
    <col min="2305" max="2306" width="2.1640625" style="130" customWidth="1"/>
    <col min="2307" max="2307" width="2.33203125" style="130" customWidth="1"/>
    <col min="2308" max="2308" width="25.1640625" style="130" customWidth="1"/>
    <col min="2309" max="2309" width="8" style="130" customWidth="1"/>
    <col min="2310" max="2310" width="0.6640625" style="130" customWidth="1"/>
    <col min="2311" max="2311" width="14.6640625" style="130" customWidth="1"/>
    <col min="2312" max="2312" width="0.6640625" style="130" customWidth="1"/>
    <col min="2313" max="2313" width="13.6640625" style="130" customWidth="1"/>
    <col min="2314" max="2314" width="0.6640625" style="130" customWidth="1"/>
    <col min="2315" max="2315" width="14.6640625" style="130" customWidth="1"/>
    <col min="2316" max="2316" width="0.6640625" style="130" customWidth="1"/>
    <col min="2317" max="2317" width="13.6640625" style="130" customWidth="1"/>
    <col min="2318" max="2560" width="12.6640625" style="130"/>
    <col min="2561" max="2562" width="2.1640625" style="130" customWidth="1"/>
    <col min="2563" max="2563" width="2.33203125" style="130" customWidth="1"/>
    <col min="2564" max="2564" width="25.1640625" style="130" customWidth="1"/>
    <col min="2565" max="2565" width="8" style="130" customWidth="1"/>
    <col min="2566" max="2566" width="0.6640625" style="130" customWidth="1"/>
    <col min="2567" max="2567" width="14.6640625" style="130" customWidth="1"/>
    <col min="2568" max="2568" width="0.6640625" style="130" customWidth="1"/>
    <col min="2569" max="2569" width="13.6640625" style="130" customWidth="1"/>
    <col min="2570" max="2570" width="0.6640625" style="130" customWidth="1"/>
    <col min="2571" max="2571" width="14.6640625" style="130" customWidth="1"/>
    <col min="2572" max="2572" width="0.6640625" style="130" customWidth="1"/>
    <col min="2573" max="2573" width="13.6640625" style="130" customWidth="1"/>
    <col min="2574" max="2816" width="12.6640625" style="130"/>
    <col min="2817" max="2818" width="2.1640625" style="130" customWidth="1"/>
    <col min="2819" max="2819" width="2.33203125" style="130" customWidth="1"/>
    <col min="2820" max="2820" width="25.1640625" style="130" customWidth="1"/>
    <col min="2821" max="2821" width="8" style="130" customWidth="1"/>
    <col min="2822" max="2822" width="0.6640625" style="130" customWidth="1"/>
    <col min="2823" max="2823" width="14.6640625" style="130" customWidth="1"/>
    <col min="2824" max="2824" width="0.6640625" style="130" customWidth="1"/>
    <col min="2825" max="2825" width="13.6640625" style="130" customWidth="1"/>
    <col min="2826" max="2826" width="0.6640625" style="130" customWidth="1"/>
    <col min="2827" max="2827" width="14.6640625" style="130" customWidth="1"/>
    <col min="2828" max="2828" width="0.6640625" style="130" customWidth="1"/>
    <col min="2829" max="2829" width="13.6640625" style="130" customWidth="1"/>
    <col min="2830" max="3072" width="12.6640625" style="130"/>
    <col min="3073" max="3074" width="2.1640625" style="130" customWidth="1"/>
    <col min="3075" max="3075" width="2.33203125" style="130" customWidth="1"/>
    <col min="3076" max="3076" width="25.1640625" style="130" customWidth="1"/>
    <col min="3077" max="3077" width="8" style="130" customWidth="1"/>
    <col min="3078" max="3078" width="0.6640625" style="130" customWidth="1"/>
    <col min="3079" max="3079" width="14.6640625" style="130" customWidth="1"/>
    <col min="3080" max="3080" width="0.6640625" style="130" customWidth="1"/>
    <col min="3081" max="3081" width="13.6640625" style="130" customWidth="1"/>
    <col min="3082" max="3082" width="0.6640625" style="130" customWidth="1"/>
    <col min="3083" max="3083" width="14.6640625" style="130" customWidth="1"/>
    <col min="3084" max="3084" width="0.6640625" style="130" customWidth="1"/>
    <col min="3085" max="3085" width="13.6640625" style="130" customWidth="1"/>
    <col min="3086" max="3328" width="12.6640625" style="130"/>
    <col min="3329" max="3330" width="2.1640625" style="130" customWidth="1"/>
    <col min="3331" max="3331" width="2.33203125" style="130" customWidth="1"/>
    <col min="3332" max="3332" width="25.1640625" style="130" customWidth="1"/>
    <col min="3333" max="3333" width="8" style="130" customWidth="1"/>
    <col min="3334" max="3334" width="0.6640625" style="130" customWidth="1"/>
    <col min="3335" max="3335" width="14.6640625" style="130" customWidth="1"/>
    <col min="3336" max="3336" width="0.6640625" style="130" customWidth="1"/>
    <col min="3337" max="3337" width="13.6640625" style="130" customWidth="1"/>
    <col min="3338" max="3338" width="0.6640625" style="130" customWidth="1"/>
    <col min="3339" max="3339" width="14.6640625" style="130" customWidth="1"/>
    <col min="3340" max="3340" width="0.6640625" style="130" customWidth="1"/>
    <col min="3341" max="3341" width="13.6640625" style="130" customWidth="1"/>
    <col min="3342" max="3584" width="12.6640625" style="130"/>
    <col min="3585" max="3586" width="2.1640625" style="130" customWidth="1"/>
    <col min="3587" max="3587" width="2.33203125" style="130" customWidth="1"/>
    <col min="3588" max="3588" width="25.1640625" style="130" customWidth="1"/>
    <col min="3589" max="3589" width="8" style="130" customWidth="1"/>
    <col min="3590" max="3590" width="0.6640625" style="130" customWidth="1"/>
    <col min="3591" max="3591" width="14.6640625" style="130" customWidth="1"/>
    <col min="3592" max="3592" width="0.6640625" style="130" customWidth="1"/>
    <col min="3593" max="3593" width="13.6640625" style="130" customWidth="1"/>
    <col min="3594" max="3594" width="0.6640625" style="130" customWidth="1"/>
    <col min="3595" max="3595" width="14.6640625" style="130" customWidth="1"/>
    <col min="3596" max="3596" width="0.6640625" style="130" customWidth="1"/>
    <col min="3597" max="3597" width="13.6640625" style="130" customWidth="1"/>
    <col min="3598" max="3840" width="12.6640625" style="130"/>
    <col min="3841" max="3842" width="2.1640625" style="130" customWidth="1"/>
    <col min="3843" max="3843" width="2.33203125" style="130" customWidth="1"/>
    <col min="3844" max="3844" width="25.1640625" style="130" customWidth="1"/>
    <col min="3845" max="3845" width="8" style="130" customWidth="1"/>
    <col min="3846" max="3846" width="0.6640625" style="130" customWidth="1"/>
    <col min="3847" max="3847" width="14.6640625" style="130" customWidth="1"/>
    <col min="3848" max="3848" width="0.6640625" style="130" customWidth="1"/>
    <col min="3849" max="3849" width="13.6640625" style="130" customWidth="1"/>
    <col min="3850" max="3850" width="0.6640625" style="130" customWidth="1"/>
    <col min="3851" max="3851" width="14.6640625" style="130" customWidth="1"/>
    <col min="3852" max="3852" width="0.6640625" style="130" customWidth="1"/>
    <col min="3853" max="3853" width="13.6640625" style="130" customWidth="1"/>
    <col min="3854" max="4096" width="12.6640625" style="130"/>
    <col min="4097" max="4098" width="2.1640625" style="130" customWidth="1"/>
    <col min="4099" max="4099" width="2.33203125" style="130" customWidth="1"/>
    <col min="4100" max="4100" width="25.1640625" style="130" customWidth="1"/>
    <col min="4101" max="4101" width="8" style="130" customWidth="1"/>
    <col min="4102" max="4102" width="0.6640625" style="130" customWidth="1"/>
    <col min="4103" max="4103" width="14.6640625" style="130" customWidth="1"/>
    <col min="4104" max="4104" width="0.6640625" style="130" customWidth="1"/>
    <col min="4105" max="4105" width="13.6640625" style="130" customWidth="1"/>
    <col min="4106" max="4106" width="0.6640625" style="130" customWidth="1"/>
    <col min="4107" max="4107" width="14.6640625" style="130" customWidth="1"/>
    <col min="4108" max="4108" width="0.6640625" style="130" customWidth="1"/>
    <col min="4109" max="4109" width="13.6640625" style="130" customWidth="1"/>
    <col min="4110" max="4352" width="12.6640625" style="130"/>
    <col min="4353" max="4354" width="2.1640625" style="130" customWidth="1"/>
    <col min="4355" max="4355" width="2.33203125" style="130" customWidth="1"/>
    <col min="4356" max="4356" width="25.1640625" style="130" customWidth="1"/>
    <col min="4357" max="4357" width="8" style="130" customWidth="1"/>
    <col min="4358" max="4358" width="0.6640625" style="130" customWidth="1"/>
    <col min="4359" max="4359" width="14.6640625" style="130" customWidth="1"/>
    <col min="4360" max="4360" width="0.6640625" style="130" customWidth="1"/>
    <col min="4361" max="4361" width="13.6640625" style="130" customWidth="1"/>
    <col min="4362" max="4362" width="0.6640625" style="130" customWidth="1"/>
    <col min="4363" max="4363" width="14.6640625" style="130" customWidth="1"/>
    <col min="4364" max="4364" width="0.6640625" style="130" customWidth="1"/>
    <col min="4365" max="4365" width="13.6640625" style="130" customWidth="1"/>
    <col min="4366" max="4608" width="12.6640625" style="130"/>
    <col min="4609" max="4610" width="2.1640625" style="130" customWidth="1"/>
    <col min="4611" max="4611" width="2.33203125" style="130" customWidth="1"/>
    <col min="4612" max="4612" width="25.1640625" style="130" customWidth="1"/>
    <col min="4613" max="4613" width="8" style="130" customWidth="1"/>
    <col min="4614" max="4614" width="0.6640625" style="130" customWidth="1"/>
    <col min="4615" max="4615" width="14.6640625" style="130" customWidth="1"/>
    <col min="4616" max="4616" width="0.6640625" style="130" customWidth="1"/>
    <col min="4617" max="4617" width="13.6640625" style="130" customWidth="1"/>
    <col min="4618" max="4618" width="0.6640625" style="130" customWidth="1"/>
    <col min="4619" max="4619" width="14.6640625" style="130" customWidth="1"/>
    <col min="4620" max="4620" width="0.6640625" style="130" customWidth="1"/>
    <col min="4621" max="4621" width="13.6640625" style="130" customWidth="1"/>
    <col min="4622" max="4864" width="12.6640625" style="130"/>
    <col min="4865" max="4866" width="2.1640625" style="130" customWidth="1"/>
    <col min="4867" max="4867" width="2.33203125" style="130" customWidth="1"/>
    <col min="4868" max="4868" width="25.1640625" style="130" customWidth="1"/>
    <col min="4869" max="4869" width="8" style="130" customWidth="1"/>
    <col min="4870" max="4870" width="0.6640625" style="130" customWidth="1"/>
    <col min="4871" max="4871" width="14.6640625" style="130" customWidth="1"/>
    <col min="4872" max="4872" width="0.6640625" style="130" customWidth="1"/>
    <col min="4873" max="4873" width="13.6640625" style="130" customWidth="1"/>
    <col min="4874" max="4874" width="0.6640625" style="130" customWidth="1"/>
    <col min="4875" max="4875" width="14.6640625" style="130" customWidth="1"/>
    <col min="4876" max="4876" width="0.6640625" style="130" customWidth="1"/>
    <col min="4877" max="4877" width="13.6640625" style="130" customWidth="1"/>
    <col min="4878" max="5120" width="12.6640625" style="130"/>
    <col min="5121" max="5122" width="2.1640625" style="130" customWidth="1"/>
    <col min="5123" max="5123" width="2.33203125" style="130" customWidth="1"/>
    <col min="5124" max="5124" width="25.1640625" style="130" customWidth="1"/>
    <col min="5125" max="5125" width="8" style="130" customWidth="1"/>
    <col min="5126" max="5126" width="0.6640625" style="130" customWidth="1"/>
    <col min="5127" max="5127" width="14.6640625" style="130" customWidth="1"/>
    <col min="5128" max="5128" width="0.6640625" style="130" customWidth="1"/>
    <col min="5129" max="5129" width="13.6640625" style="130" customWidth="1"/>
    <col min="5130" max="5130" width="0.6640625" style="130" customWidth="1"/>
    <col min="5131" max="5131" width="14.6640625" style="130" customWidth="1"/>
    <col min="5132" max="5132" width="0.6640625" style="130" customWidth="1"/>
    <col min="5133" max="5133" width="13.6640625" style="130" customWidth="1"/>
    <col min="5134" max="5376" width="12.6640625" style="130"/>
    <col min="5377" max="5378" width="2.1640625" style="130" customWidth="1"/>
    <col min="5379" max="5379" width="2.33203125" style="130" customWidth="1"/>
    <col min="5380" max="5380" width="25.1640625" style="130" customWidth="1"/>
    <col min="5381" max="5381" width="8" style="130" customWidth="1"/>
    <col min="5382" max="5382" width="0.6640625" style="130" customWidth="1"/>
    <col min="5383" max="5383" width="14.6640625" style="130" customWidth="1"/>
    <col min="5384" max="5384" width="0.6640625" style="130" customWidth="1"/>
    <col min="5385" max="5385" width="13.6640625" style="130" customWidth="1"/>
    <col min="5386" max="5386" width="0.6640625" style="130" customWidth="1"/>
    <col min="5387" max="5387" width="14.6640625" style="130" customWidth="1"/>
    <col min="5388" max="5388" width="0.6640625" style="130" customWidth="1"/>
    <col min="5389" max="5389" width="13.6640625" style="130" customWidth="1"/>
    <col min="5390" max="5632" width="12.6640625" style="130"/>
    <col min="5633" max="5634" width="2.1640625" style="130" customWidth="1"/>
    <col min="5635" max="5635" width="2.33203125" style="130" customWidth="1"/>
    <col min="5636" max="5636" width="25.1640625" style="130" customWidth="1"/>
    <col min="5637" max="5637" width="8" style="130" customWidth="1"/>
    <col min="5638" max="5638" width="0.6640625" style="130" customWidth="1"/>
    <col min="5639" max="5639" width="14.6640625" style="130" customWidth="1"/>
    <col min="5640" max="5640" width="0.6640625" style="130" customWidth="1"/>
    <col min="5641" max="5641" width="13.6640625" style="130" customWidth="1"/>
    <col min="5642" max="5642" width="0.6640625" style="130" customWidth="1"/>
    <col min="5643" max="5643" width="14.6640625" style="130" customWidth="1"/>
    <col min="5644" max="5644" width="0.6640625" style="130" customWidth="1"/>
    <col min="5645" max="5645" width="13.6640625" style="130" customWidth="1"/>
    <col min="5646" max="5888" width="12.6640625" style="130"/>
    <col min="5889" max="5890" width="2.1640625" style="130" customWidth="1"/>
    <col min="5891" max="5891" width="2.33203125" style="130" customWidth="1"/>
    <col min="5892" max="5892" width="25.1640625" style="130" customWidth="1"/>
    <col min="5893" max="5893" width="8" style="130" customWidth="1"/>
    <col min="5894" max="5894" width="0.6640625" style="130" customWidth="1"/>
    <col min="5895" max="5895" width="14.6640625" style="130" customWidth="1"/>
    <col min="5896" max="5896" width="0.6640625" style="130" customWidth="1"/>
    <col min="5897" max="5897" width="13.6640625" style="130" customWidth="1"/>
    <col min="5898" max="5898" width="0.6640625" style="130" customWidth="1"/>
    <col min="5899" max="5899" width="14.6640625" style="130" customWidth="1"/>
    <col min="5900" max="5900" width="0.6640625" style="130" customWidth="1"/>
    <col min="5901" max="5901" width="13.6640625" style="130" customWidth="1"/>
    <col min="5902" max="6144" width="12.6640625" style="130"/>
    <col min="6145" max="6146" width="2.1640625" style="130" customWidth="1"/>
    <col min="6147" max="6147" width="2.33203125" style="130" customWidth="1"/>
    <col min="6148" max="6148" width="25.1640625" style="130" customWidth="1"/>
    <col min="6149" max="6149" width="8" style="130" customWidth="1"/>
    <col min="6150" max="6150" width="0.6640625" style="130" customWidth="1"/>
    <col min="6151" max="6151" width="14.6640625" style="130" customWidth="1"/>
    <col min="6152" max="6152" width="0.6640625" style="130" customWidth="1"/>
    <col min="6153" max="6153" width="13.6640625" style="130" customWidth="1"/>
    <col min="6154" max="6154" width="0.6640625" style="130" customWidth="1"/>
    <col min="6155" max="6155" width="14.6640625" style="130" customWidth="1"/>
    <col min="6156" max="6156" width="0.6640625" style="130" customWidth="1"/>
    <col min="6157" max="6157" width="13.6640625" style="130" customWidth="1"/>
    <col min="6158" max="6400" width="12.6640625" style="130"/>
    <col min="6401" max="6402" width="2.1640625" style="130" customWidth="1"/>
    <col min="6403" max="6403" width="2.33203125" style="130" customWidth="1"/>
    <col min="6404" max="6404" width="25.1640625" style="130" customWidth="1"/>
    <col min="6405" max="6405" width="8" style="130" customWidth="1"/>
    <col min="6406" max="6406" width="0.6640625" style="130" customWidth="1"/>
    <col min="6407" max="6407" width="14.6640625" style="130" customWidth="1"/>
    <col min="6408" max="6408" width="0.6640625" style="130" customWidth="1"/>
    <col min="6409" max="6409" width="13.6640625" style="130" customWidth="1"/>
    <col min="6410" max="6410" width="0.6640625" style="130" customWidth="1"/>
    <col min="6411" max="6411" width="14.6640625" style="130" customWidth="1"/>
    <col min="6412" max="6412" width="0.6640625" style="130" customWidth="1"/>
    <col min="6413" max="6413" width="13.6640625" style="130" customWidth="1"/>
    <col min="6414" max="6656" width="12.6640625" style="130"/>
    <col min="6657" max="6658" width="2.1640625" style="130" customWidth="1"/>
    <col min="6659" max="6659" width="2.33203125" style="130" customWidth="1"/>
    <col min="6660" max="6660" width="25.1640625" style="130" customWidth="1"/>
    <col min="6661" max="6661" width="8" style="130" customWidth="1"/>
    <col min="6662" max="6662" width="0.6640625" style="130" customWidth="1"/>
    <col min="6663" max="6663" width="14.6640625" style="130" customWidth="1"/>
    <col min="6664" max="6664" width="0.6640625" style="130" customWidth="1"/>
    <col min="6665" max="6665" width="13.6640625" style="130" customWidth="1"/>
    <col min="6666" max="6666" width="0.6640625" style="130" customWidth="1"/>
    <col min="6667" max="6667" width="14.6640625" style="130" customWidth="1"/>
    <col min="6668" max="6668" width="0.6640625" style="130" customWidth="1"/>
    <col min="6669" max="6669" width="13.6640625" style="130" customWidth="1"/>
    <col min="6670" max="6912" width="12.6640625" style="130"/>
    <col min="6913" max="6914" width="2.1640625" style="130" customWidth="1"/>
    <col min="6915" max="6915" width="2.33203125" style="130" customWidth="1"/>
    <col min="6916" max="6916" width="25.1640625" style="130" customWidth="1"/>
    <col min="6917" max="6917" width="8" style="130" customWidth="1"/>
    <col min="6918" max="6918" width="0.6640625" style="130" customWidth="1"/>
    <col min="6919" max="6919" width="14.6640625" style="130" customWidth="1"/>
    <col min="6920" max="6920" width="0.6640625" style="130" customWidth="1"/>
    <col min="6921" max="6921" width="13.6640625" style="130" customWidth="1"/>
    <col min="6922" max="6922" width="0.6640625" style="130" customWidth="1"/>
    <col min="6923" max="6923" width="14.6640625" style="130" customWidth="1"/>
    <col min="6924" max="6924" width="0.6640625" style="130" customWidth="1"/>
    <col min="6925" max="6925" width="13.6640625" style="130" customWidth="1"/>
    <col min="6926" max="7168" width="12.6640625" style="130"/>
    <col min="7169" max="7170" width="2.1640625" style="130" customWidth="1"/>
    <col min="7171" max="7171" width="2.33203125" style="130" customWidth="1"/>
    <col min="7172" max="7172" width="25.1640625" style="130" customWidth="1"/>
    <col min="7173" max="7173" width="8" style="130" customWidth="1"/>
    <col min="7174" max="7174" width="0.6640625" style="130" customWidth="1"/>
    <col min="7175" max="7175" width="14.6640625" style="130" customWidth="1"/>
    <col min="7176" max="7176" width="0.6640625" style="130" customWidth="1"/>
    <col min="7177" max="7177" width="13.6640625" style="130" customWidth="1"/>
    <col min="7178" max="7178" width="0.6640625" style="130" customWidth="1"/>
    <col min="7179" max="7179" width="14.6640625" style="130" customWidth="1"/>
    <col min="7180" max="7180" width="0.6640625" style="130" customWidth="1"/>
    <col min="7181" max="7181" width="13.6640625" style="130" customWidth="1"/>
    <col min="7182" max="7424" width="12.6640625" style="130"/>
    <col min="7425" max="7426" width="2.1640625" style="130" customWidth="1"/>
    <col min="7427" max="7427" width="2.33203125" style="130" customWidth="1"/>
    <col min="7428" max="7428" width="25.1640625" style="130" customWidth="1"/>
    <col min="7429" max="7429" width="8" style="130" customWidth="1"/>
    <col min="7430" max="7430" width="0.6640625" style="130" customWidth="1"/>
    <col min="7431" max="7431" width="14.6640625" style="130" customWidth="1"/>
    <col min="7432" max="7432" width="0.6640625" style="130" customWidth="1"/>
    <col min="7433" max="7433" width="13.6640625" style="130" customWidth="1"/>
    <col min="7434" max="7434" width="0.6640625" style="130" customWidth="1"/>
    <col min="7435" max="7435" width="14.6640625" style="130" customWidth="1"/>
    <col min="7436" max="7436" width="0.6640625" style="130" customWidth="1"/>
    <col min="7437" max="7437" width="13.6640625" style="130" customWidth="1"/>
    <col min="7438" max="7680" width="12.6640625" style="130"/>
    <col min="7681" max="7682" width="2.1640625" style="130" customWidth="1"/>
    <col min="7683" max="7683" width="2.33203125" style="130" customWidth="1"/>
    <col min="7684" max="7684" width="25.1640625" style="130" customWidth="1"/>
    <col min="7685" max="7685" width="8" style="130" customWidth="1"/>
    <col min="7686" max="7686" width="0.6640625" style="130" customWidth="1"/>
    <col min="7687" max="7687" width="14.6640625" style="130" customWidth="1"/>
    <col min="7688" max="7688" width="0.6640625" style="130" customWidth="1"/>
    <col min="7689" max="7689" width="13.6640625" style="130" customWidth="1"/>
    <col min="7690" max="7690" width="0.6640625" style="130" customWidth="1"/>
    <col min="7691" max="7691" width="14.6640625" style="130" customWidth="1"/>
    <col min="7692" max="7692" width="0.6640625" style="130" customWidth="1"/>
    <col min="7693" max="7693" width="13.6640625" style="130" customWidth="1"/>
    <col min="7694" max="7936" width="12.6640625" style="130"/>
    <col min="7937" max="7938" width="2.1640625" style="130" customWidth="1"/>
    <col min="7939" max="7939" width="2.33203125" style="130" customWidth="1"/>
    <col min="7940" max="7940" width="25.1640625" style="130" customWidth="1"/>
    <col min="7941" max="7941" width="8" style="130" customWidth="1"/>
    <col min="7942" max="7942" width="0.6640625" style="130" customWidth="1"/>
    <col min="7943" max="7943" width="14.6640625" style="130" customWidth="1"/>
    <col min="7944" max="7944" width="0.6640625" style="130" customWidth="1"/>
    <col min="7945" max="7945" width="13.6640625" style="130" customWidth="1"/>
    <col min="7946" max="7946" width="0.6640625" style="130" customWidth="1"/>
    <col min="7947" max="7947" width="14.6640625" style="130" customWidth="1"/>
    <col min="7948" max="7948" width="0.6640625" style="130" customWidth="1"/>
    <col min="7949" max="7949" width="13.6640625" style="130" customWidth="1"/>
    <col min="7950" max="8192" width="12.6640625" style="130"/>
    <col min="8193" max="8194" width="2.1640625" style="130" customWidth="1"/>
    <col min="8195" max="8195" width="2.33203125" style="130" customWidth="1"/>
    <col min="8196" max="8196" width="25.1640625" style="130" customWidth="1"/>
    <col min="8197" max="8197" width="8" style="130" customWidth="1"/>
    <col min="8198" max="8198" width="0.6640625" style="130" customWidth="1"/>
    <col min="8199" max="8199" width="14.6640625" style="130" customWidth="1"/>
    <col min="8200" max="8200" width="0.6640625" style="130" customWidth="1"/>
    <col min="8201" max="8201" width="13.6640625" style="130" customWidth="1"/>
    <col min="8202" max="8202" width="0.6640625" style="130" customWidth="1"/>
    <col min="8203" max="8203" width="14.6640625" style="130" customWidth="1"/>
    <col min="8204" max="8204" width="0.6640625" style="130" customWidth="1"/>
    <col min="8205" max="8205" width="13.6640625" style="130" customWidth="1"/>
    <col min="8206" max="8448" width="12.6640625" style="130"/>
    <col min="8449" max="8450" width="2.1640625" style="130" customWidth="1"/>
    <col min="8451" max="8451" width="2.33203125" style="130" customWidth="1"/>
    <col min="8452" max="8452" width="25.1640625" style="130" customWidth="1"/>
    <col min="8453" max="8453" width="8" style="130" customWidth="1"/>
    <col min="8454" max="8454" width="0.6640625" style="130" customWidth="1"/>
    <col min="8455" max="8455" width="14.6640625" style="130" customWidth="1"/>
    <col min="8456" max="8456" width="0.6640625" style="130" customWidth="1"/>
    <col min="8457" max="8457" width="13.6640625" style="130" customWidth="1"/>
    <col min="8458" max="8458" width="0.6640625" style="130" customWidth="1"/>
    <col min="8459" max="8459" width="14.6640625" style="130" customWidth="1"/>
    <col min="8460" max="8460" width="0.6640625" style="130" customWidth="1"/>
    <col min="8461" max="8461" width="13.6640625" style="130" customWidth="1"/>
    <col min="8462" max="8704" width="12.6640625" style="130"/>
    <col min="8705" max="8706" width="2.1640625" style="130" customWidth="1"/>
    <col min="8707" max="8707" width="2.33203125" style="130" customWidth="1"/>
    <col min="8708" max="8708" width="25.1640625" style="130" customWidth="1"/>
    <col min="8709" max="8709" width="8" style="130" customWidth="1"/>
    <col min="8710" max="8710" width="0.6640625" style="130" customWidth="1"/>
    <col min="8711" max="8711" width="14.6640625" style="130" customWidth="1"/>
    <col min="8712" max="8712" width="0.6640625" style="130" customWidth="1"/>
    <col min="8713" max="8713" width="13.6640625" style="130" customWidth="1"/>
    <col min="8714" max="8714" width="0.6640625" style="130" customWidth="1"/>
    <col min="8715" max="8715" width="14.6640625" style="130" customWidth="1"/>
    <col min="8716" max="8716" width="0.6640625" style="130" customWidth="1"/>
    <col min="8717" max="8717" width="13.6640625" style="130" customWidth="1"/>
    <col min="8718" max="8960" width="12.6640625" style="130"/>
    <col min="8961" max="8962" width="2.1640625" style="130" customWidth="1"/>
    <col min="8963" max="8963" width="2.33203125" style="130" customWidth="1"/>
    <col min="8964" max="8964" width="25.1640625" style="130" customWidth="1"/>
    <col min="8965" max="8965" width="8" style="130" customWidth="1"/>
    <col min="8966" max="8966" width="0.6640625" style="130" customWidth="1"/>
    <col min="8967" max="8967" width="14.6640625" style="130" customWidth="1"/>
    <col min="8968" max="8968" width="0.6640625" style="130" customWidth="1"/>
    <col min="8969" max="8969" width="13.6640625" style="130" customWidth="1"/>
    <col min="8970" max="8970" width="0.6640625" style="130" customWidth="1"/>
    <col min="8971" max="8971" width="14.6640625" style="130" customWidth="1"/>
    <col min="8972" max="8972" width="0.6640625" style="130" customWidth="1"/>
    <col min="8973" max="8973" width="13.6640625" style="130" customWidth="1"/>
    <col min="8974" max="9216" width="12.6640625" style="130"/>
    <col min="9217" max="9218" width="2.1640625" style="130" customWidth="1"/>
    <col min="9219" max="9219" width="2.33203125" style="130" customWidth="1"/>
    <col min="9220" max="9220" width="25.1640625" style="130" customWidth="1"/>
    <col min="9221" max="9221" width="8" style="130" customWidth="1"/>
    <col min="9222" max="9222" width="0.6640625" style="130" customWidth="1"/>
    <col min="9223" max="9223" width="14.6640625" style="130" customWidth="1"/>
    <col min="9224" max="9224" width="0.6640625" style="130" customWidth="1"/>
    <col min="9225" max="9225" width="13.6640625" style="130" customWidth="1"/>
    <col min="9226" max="9226" width="0.6640625" style="130" customWidth="1"/>
    <col min="9227" max="9227" width="14.6640625" style="130" customWidth="1"/>
    <col min="9228" max="9228" width="0.6640625" style="130" customWidth="1"/>
    <col min="9229" max="9229" width="13.6640625" style="130" customWidth="1"/>
    <col min="9230" max="9472" width="12.6640625" style="130"/>
    <col min="9473" max="9474" width="2.1640625" style="130" customWidth="1"/>
    <col min="9475" max="9475" width="2.33203125" style="130" customWidth="1"/>
    <col min="9476" max="9476" width="25.1640625" style="130" customWidth="1"/>
    <col min="9477" max="9477" width="8" style="130" customWidth="1"/>
    <col min="9478" max="9478" width="0.6640625" style="130" customWidth="1"/>
    <col min="9479" max="9479" width="14.6640625" style="130" customWidth="1"/>
    <col min="9480" max="9480" width="0.6640625" style="130" customWidth="1"/>
    <col min="9481" max="9481" width="13.6640625" style="130" customWidth="1"/>
    <col min="9482" max="9482" width="0.6640625" style="130" customWidth="1"/>
    <col min="9483" max="9483" width="14.6640625" style="130" customWidth="1"/>
    <col min="9484" max="9484" width="0.6640625" style="130" customWidth="1"/>
    <col min="9485" max="9485" width="13.6640625" style="130" customWidth="1"/>
    <col min="9486" max="9728" width="12.6640625" style="130"/>
    <col min="9729" max="9730" width="2.1640625" style="130" customWidth="1"/>
    <col min="9731" max="9731" width="2.33203125" style="130" customWidth="1"/>
    <col min="9732" max="9732" width="25.1640625" style="130" customWidth="1"/>
    <col min="9733" max="9733" width="8" style="130" customWidth="1"/>
    <col min="9734" max="9734" width="0.6640625" style="130" customWidth="1"/>
    <col min="9735" max="9735" width="14.6640625" style="130" customWidth="1"/>
    <col min="9736" max="9736" width="0.6640625" style="130" customWidth="1"/>
    <col min="9737" max="9737" width="13.6640625" style="130" customWidth="1"/>
    <col min="9738" max="9738" width="0.6640625" style="130" customWidth="1"/>
    <col min="9739" max="9739" width="14.6640625" style="130" customWidth="1"/>
    <col min="9740" max="9740" width="0.6640625" style="130" customWidth="1"/>
    <col min="9741" max="9741" width="13.6640625" style="130" customWidth="1"/>
    <col min="9742" max="9984" width="12.6640625" style="130"/>
    <col min="9985" max="9986" width="2.1640625" style="130" customWidth="1"/>
    <col min="9987" max="9987" width="2.33203125" style="130" customWidth="1"/>
    <col min="9988" max="9988" width="25.1640625" style="130" customWidth="1"/>
    <col min="9989" max="9989" width="8" style="130" customWidth="1"/>
    <col min="9990" max="9990" width="0.6640625" style="130" customWidth="1"/>
    <col min="9991" max="9991" width="14.6640625" style="130" customWidth="1"/>
    <col min="9992" max="9992" width="0.6640625" style="130" customWidth="1"/>
    <col min="9993" max="9993" width="13.6640625" style="130" customWidth="1"/>
    <col min="9994" max="9994" width="0.6640625" style="130" customWidth="1"/>
    <col min="9995" max="9995" width="14.6640625" style="130" customWidth="1"/>
    <col min="9996" max="9996" width="0.6640625" style="130" customWidth="1"/>
    <col min="9997" max="9997" width="13.6640625" style="130" customWidth="1"/>
    <col min="9998" max="10240" width="12.6640625" style="130"/>
    <col min="10241" max="10242" width="2.1640625" style="130" customWidth="1"/>
    <col min="10243" max="10243" width="2.33203125" style="130" customWidth="1"/>
    <col min="10244" max="10244" width="25.1640625" style="130" customWidth="1"/>
    <col min="10245" max="10245" width="8" style="130" customWidth="1"/>
    <col min="10246" max="10246" width="0.6640625" style="130" customWidth="1"/>
    <col min="10247" max="10247" width="14.6640625" style="130" customWidth="1"/>
    <col min="10248" max="10248" width="0.6640625" style="130" customWidth="1"/>
    <col min="10249" max="10249" width="13.6640625" style="130" customWidth="1"/>
    <col min="10250" max="10250" width="0.6640625" style="130" customWidth="1"/>
    <col min="10251" max="10251" width="14.6640625" style="130" customWidth="1"/>
    <col min="10252" max="10252" width="0.6640625" style="130" customWidth="1"/>
    <col min="10253" max="10253" width="13.6640625" style="130" customWidth="1"/>
    <col min="10254" max="10496" width="12.6640625" style="130"/>
    <col min="10497" max="10498" width="2.1640625" style="130" customWidth="1"/>
    <col min="10499" max="10499" width="2.33203125" style="130" customWidth="1"/>
    <col min="10500" max="10500" width="25.1640625" style="130" customWidth="1"/>
    <col min="10501" max="10501" width="8" style="130" customWidth="1"/>
    <col min="10502" max="10502" width="0.6640625" style="130" customWidth="1"/>
    <col min="10503" max="10503" width="14.6640625" style="130" customWidth="1"/>
    <col min="10504" max="10504" width="0.6640625" style="130" customWidth="1"/>
    <col min="10505" max="10505" width="13.6640625" style="130" customWidth="1"/>
    <col min="10506" max="10506" width="0.6640625" style="130" customWidth="1"/>
    <col min="10507" max="10507" width="14.6640625" style="130" customWidth="1"/>
    <col min="10508" max="10508" width="0.6640625" style="130" customWidth="1"/>
    <col min="10509" max="10509" width="13.6640625" style="130" customWidth="1"/>
    <col min="10510" max="10752" width="12.6640625" style="130"/>
    <col min="10753" max="10754" width="2.1640625" style="130" customWidth="1"/>
    <col min="10755" max="10755" width="2.33203125" style="130" customWidth="1"/>
    <col min="10756" max="10756" width="25.1640625" style="130" customWidth="1"/>
    <col min="10757" max="10757" width="8" style="130" customWidth="1"/>
    <col min="10758" max="10758" width="0.6640625" style="130" customWidth="1"/>
    <col min="10759" max="10759" width="14.6640625" style="130" customWidth="1"/>
    <col min="10760" max="10760" width="0.6640625" style="130" customWidth="1"/>
    <col min="10761" max="10761" width="13.6640625" style="130" customWidth="1"/>
    <col min="10762" max="10762" width="0.6640625" style="130" customWidth="1"/>
    <col min="10763" max="10763" width="14.6640625" style="130" customWidth="1"/>
    <col min="10764" max="10764" width="0.6640625" style="130" customWidth="1"/>
    <col min="10765" max="10765" width="13.6640625" style="130" customWidth="1"/>
    <col min="10766" max="11008" width="12.6640625" style="130"/>
    <col min="11009" max="11010" width="2.1640625" style="130" customWidth="1"/>
    <col min="11011" max="11011" width="2.33203125" style="130" customWidth="1"/>
    <col min="11012" max="11012" width="25.1640625" style="130" customWidth="1"/>
    <col min="11013" max="11013" width="8" style="130" customWidth="1"/>
    <col min="11014" max="11014" width="0.6640625" style="130" customWidth="1"/>
    <col min="11015" max="11015" width="14.6640625" style="130" customWidth="1"/>
    <col min="11016" max="11016" width="0.6640625" style="130" customWidth="1"/>
    <col min="11017" max="11017" width="13.6640625" style="130" customWidth="1"/>
    <col min="11018" max="11018" width="0.6640625" style="130" customWidth="1"/>
    <col min="11019" max="11019" width="14.6640625" style="130" customWidth="1"/>
    <col min="11020" max="11020" width="0.6640625" style="130" customWidth="1"/>
    <col min="11021" max="11021" width="13.6640625" style="130" customWidth="1"/>
    <col min="11022" max="11264" width="12.6640625" style="130"/>
    <col min="11265" max="11266" width="2.1640625" style="130" customWidth="1"/>
    <col min="11267" max="11267" width="2.33203125" style="130" customWidth="1"/>
    <col min="11268" max="11268" width="25.1640625" style="130" customWidth="1"/>
    <col min="11269" max="11269" width="8" style="130" customWidth="1"/>
    <col min="11270" max="11270" width="0.6640625" style="130" customWidth="1"/>
    <col min="11271" max="11271" width="14.6640625" style="130" customWidth="1"/>
    <col min="11272" max="11272" width="0.6640625" style="130" customWidth="1"/>
    <col min="11273" max="11273" width="13.6640625" style="130" customWidth="1"/>
    <col min="11274" max="11274" width="0.6640625" style="130" customWidth="1"/>
    <col min="11275" max="11275" width="14.6640625" style="130" customWidth="1"/>
    <col min="11276" max="11276" width="0.6640625" style="130" customWidth="1"/>
    <col min="11277" max="11277" width="13.6640625" style="130" customWidth="1"/>
    <col min="11278" max="11520" width="12.6640625" style="130"/>
    <col min="11521" max="11522" width="2.1640625" style="130" customWidth="1"/>
    <col min="11523" max="11523" width="2.33203125" style="130" customWidth="1"/>
    <col min="11524" max="11524" width="25.1640625" style="130" customWidth="1"/>
    <col min="11525" max="11525" width="8" style="130" customWidth="1"/>
    <col min="11526" max="11526" width="0.6640625" style="130" customWidth="1"/>
    <col min="11527" max="11527" width="14.6640625" style="130" customWidth="1"/>
    <col min="11528" max="11528" width="0.6640625" style="130" customWidth="1"/>
    <col min="11529" max="11529" width="13.6640625" style="130" customWidth="1"/>
    <col min="11530" max="11530" width="0.6640625" style="130" customWidth="1"/>
    <col min="11531" max="11531" width="14.6640625" style="130" customWidth="1"/>
    <col min="11532" max="11532" width="0.6640625" style="130" customWidth="1"/>
    <col min="11533" max="11533" width="13.6640625" style="130" customWidth="1"/>
    <col min="11534" max="11776" width="12.6640625" style="130"/>
    <col min="11777" max="11778" width="2.1640625" style="130" customWidth="1"/>
    <col min="11779" max="11779" width="2.33203125" style="130" customWidth="1"/>
    <col min="11780" max="11780" width="25.1640625" style="130" customWidth="1"/>
    <col min="11781" max="11781" width="8" style="130" customWidth="1"/>
    <col min="11782" max="11782" width="0.6640625" style="130" customWidth="1"/>
    <col min="11783" max="11783" width="14.6640625" style="130" customWidth="1"/>
    <col min="11784" max="11784" width="0.6640625" style="130" customWidth="1"/>
    <col min="11785" max="11785" width="13.6640625" style="130" customWidth="1"/>
    <col min="11786" max="11786" width="0.6640625" style="130" customWidth="1"/>
    <col min="11787" max="11787" width="14.6640625" style="130" customWidth="1"/>
    <col min="11788" max="11788" width="0.6640625" style="130" customWidth="1"/>
    <col min="11789" max="11789" width="13.6640625" style="130" customWidth="1"/>
    <col min="11790" max="12032" width="12.6640625" style="130"/>
    <col min="12033" max="12034" width="2.1640625" style="130" customWidth="1"/>
    <col min="12035" max="12035" width="2.33203125" style="130" customWidth="1"/>
    <col min="12036" max="12036" width="25.1640625" style="130" customWidth="1"/>
    <col min="12037" max="12037" width="8" style="130" customWidth="1"/>
    <col min="12038" max="12038" width="0.6640625" style="130" customWidth="1"/>
    <col min="12039" max="12039" width="14.6640625" style="130" customWidth="1"/>
    <col min="12040" max="12040" width="0.6640625" style="130" customWidth="1"/>
    <col min="12041" max="12041" width="13.6640625" style="130" customWidth="1"/>
    <col min="12042" max="12042" width="0.6640625" style="130" customWidth="1"/>
    <col min="12043" max="12043" width="14.6640625" style="130" customWidth="1"/>
    <col min="12044" max="12044" width="0.6640625" style="130" customWidth="1"/>
    <col min="12045" max="12045" width="13.6640625" style="130" customWidth="1"/>
    <col min="12046" max="12288" width="12.6640625" style="130"/>
    <col min="12289" max="12290" width="2.1640625" style="130" customWidth="1"/>
    <col min="12291" max="12291" width="2.33203125" style="130" customWidth="1"/>
    <col min="12292" max="12292" width="25.1640625" style="130" customWidth="1"/>
    <col min="12293" max="12293" width="8" style="130" customWidth="1"/>
    <col min="12294" max="12294" width="0.6640625" style="130" customWidth="1"/>
    <col min="12295" max="12295" width="14.6640625" style="130" customWidth="1"/>
    <col min="12296" max="12296" width="0.6640625" style="130" customWidth="1"/>
    <col min="12297" max="12297" width="13.6640625" style="130" customWidth="1"/>
    <col min="12298" max="12298" width="0.6640625" style="130" customWidth="1"/>
    <col min="12299" max="12299" width="14.6640625" style="130" customWidth="1"/>
    <col min="12300" max="12300" width="0.6640625" style="130" customWidth="1"/>
    <col min="12301" max="12301" width="13.6640625" style="130" customWidth="1"/>
    <col min="12302" max="12544" width="12.6640625" style="130"/>
    <col min="12545" max="12546" width="2.1640625" style="130" customWidth="1"/>
    <col min="12547" max="12547" width="2.33203125" style="130" customWidth="1"/>
    <col min="12548" max="12548" width="25.1640625" style="130" customWidth="1"/>
    <col min="12549" max="12549" width="8" style="130" customWidth="1"/>
    <col min="12550" max="12550" width="0.6640625" style="130" customWidth="1"/>
    <col min="12551" max="12551" width="14.6640625" style="130" customWidth="1"/>
    <col min="12552" max="12552" width="0.6640625" style="130" customWidth="1"/>
    <col min="12553" max="12553" width="13.6640625" style="130" customWidth="1"/>
    <col min="12554" max="12554" width="0.6640625" style="130" customWidth="1"/>
    <col min="12555" max="12555" width="14.6640625" style="130" customWidth="1"/>
    <col min="12556" max="12556" width="0.6640625" style="130" customWidth="1"/>
    <col min="12557" max="12557" width="13.6640625" style="130" customWidth="1"/>
    <col min="12558" max="12800" width="12.6640625" style="130"/>
    <col min="12801" max="12802" width="2.1640625" style="130" customWidth="1"/>
    <col min="12803" max="12803" width="2.33203125" style="130" customWidth="1"/>
    <col min="12804" max="12804" width="25.1640625" style="130" customWidth="1"/>
    <col min="12805" max="12805" width="8" style="130" customWidth="1"/>
    <col min="12806" max="12806" width="0.6640625" style="130" customWidth="1"/>
    <col min="12807" max="12807" width="14.6640625" style="130" customWidth="1"/>
    <col min="12808" max="12808" width="0.6640625" style="130" customWidth="1"/>
    <col min="12809" max="12809" width="13.6640625" style="130" customWidth="1"/>
    <col min="12810" max="12810" width="0.6640625" style="130" customWidth="1"/>
    <col min="12811" max="12811" width="14.6640625" style="130" customWidth="1"/>
    <col min="12812" max="12812" width="0.6640625" style="130" customWidth="1"/>
    <col min="12813" max="12813" width="13.6640625" style="130" customWidth="1"/>
    <col min="12814" max="13056" width="12.6640625" style="130"/>
    <col min="13057" max="13058" width="2.1640625" style="130" customWidth="1"/>
    <col min="13059" max="13059" width="2.33203125" style="130" customWidth="1"/>
    <col min="13060" max="13060" width="25.1640625" style="130" customWidth="1"/>
    <col min="13061" max="13061" width="8" style="130" customWidth="1"/>
    <col min="13062" max="13062" width="0.6640625" style="130" customWidth="1"/>
    <col min="13063" max="13063" width="14.6640625" style="130" customWidth="1"/>
    <col min="13064" max="13064" width="0.6640625" style="130" customWidth="1"/>
    <col min="13065" max="13065" width="13.6640625" style="130" customWidth="1"/>
    <col min="13066" max="13066" width="0.6640625" style="130" customWidth="1"/>
    <col min="13067" max="13067" width="14.6640625" style="130" customWidth="1"/>
    <col min="13068" max="13068" width="0.6640625" style="130" customWidth="1"/>
    <col min="13069" max="13069" width="13.6640625" style="130" customWidth="1"/>
    <col min="13070" max="13312" width="12.6640625" style="130"/>
    <col min="13313" max="13314" width="2.1640625" style="130" customWidth="1"/>
    <col min="13315" max="13315" width="2.33203125" style="130" customWidth="1"/>
    <col min="13316" max="13316" width="25.1640625" style="130" customWidth="1"/>
    <col min="13317" max="13317" width="8" style="130" customWidth="1"/>
    <col min="13318" max="13318" width="0.6640625" style="130" customWidth="1"/>
    <col min="13319" max="13319" width="14.6640625" style="130" customWidth="1"/>
    <col min="13320" max="13320" width="0.6640625" style="130" customWidth="1"/>
    <col min="13321" max="13321" width="13.6640625" style="130" customWidth="1"/>
    <col min="13322" max="13322" width="0.6640625" style="130" customWidth="1"/>
    <col min="13323" max="13323" width="14.6640625" style="130" customWidth="1"/>
    <col min="13324" max="13324" width="0.6640625" style="130" customWidth="1"/>
    <col min="13325" max="13325" width="13.6640625" style="130" customWidth="1"/>
    <col min="13326" max="13568" width="12.6640625" style="130"/>
    <col min="13569" max="13570" width="2.1640625" style="130" customWidth="1"/>
    <col min="13571" max="13571" width="2.33203125" style="130" customWidth="1"/>
    <col min="13572" max="13572" width="25.1640625" style="130" customWidth="1"/>
    <col min="13573" max="13573" width="8" style="130" customWidth="1"/>
    <col min="13574" max="13574" width="0.6640625" style="130" customWidth="1"/>
    <col min="13575" max="13575" width="14.6640625" style="130" customWidth="1"/>
    <col min="13576" max="13576" width="0.6640625" style="130" customWidth="1"/>
    <col min="13577" max="13577" width="13.6640625" style="130" customWidth="1"/>
    <col min="13578" max="13578" width="0.6640625" style="130" customWidth="1"/>
    <col min="13579" max="13579" width="14.6640625" style="130" customWidth="1"/>
    <col min="13580" max="13580" width="0.6640625" style="130" customWidth="1"/>
    <col min="13581" max="13581" width="13.6640625" style="130" customWidth="1"/>
    <col min="13582" max="13824" width="12.6640625" style="130"/>
    <col min="13825" max="13826" width="2.1640625" style="130" customWidth="1"/>
    <col min="13827" max="13827" width="2.33203125" style="130" customWidth="1"/>
    <col min="13828" max="13828" width="25.1640625" style="130" customWidth="1"/>
    <col min="13829" max="13829" width="8" style="130" customWidth="1"/>
    <col min="13830" max="13830" width="0.6640625" style="130" customWidth="1"/>
    <col min="13831" max="13831" width="14.6640625" style="130" customWidth="1"/>
    <col min="13832" max="13832" width="0.6640625" style="130" customWidth="1"/>
    <col min="13833" max="13833" width="13.6640625" style="130" customWidth="1"/>
    <col min="13834" max="13834" width="0.6640625" style="130" customWidth="1"/>
    <col min="13835" max="13835" width="14.6640625" style="130" customWidth="1"/>
    <col min="13836" max="13836" width="0.6640625" style="130" customWidth="1"/>
    <col min="13837" max="13837" width="13.6640625" style="130" customWidth="1"/>
    <col min="13838" max="14080" width="12.6640625" style="130"/>
    <col min="14081" max="14082" width="2.1640625" style="130" customWidth="1"/>
    <col min="14083" max="14083" width="2.33203125" style="130" customWidth="1"/>
    <col min="14084" max="14084" width="25.1640625" style="130" customWidth="1"/>
    <col min="14085" max="14085" width="8" style="130" customWidth="1"/>
    <col min="14086" max="14086" width="0.6640625" style="130" customWidth="1"/>
    <col min="14087" max="14087" width="14.6640625" style="130" customWidth="1"/>
    <col min="14088" max="14088" width="0.6640625" style="130" customWidth="1"/>
    <col min="14089" max="14089" width="13.6640625" style="130" customWidth="1"/>
    <col min="14090" max="14090" width="0.6640625" style="130" customWidth="1"/>
    <col min="14091" max="14091" width="14.6640625" style="130" customWidth="1"/>
    <col min="14092" max="14092" width="0.6640625" style="130" customWidth="1"/>
    <col min="14093" max="14093" width="13.6640625" style="130" customWidth="1"/>
    <col min="14094" max="14336" width="12.6640625" style="130"/>
    <col min="14337" max="14338" width="2.1640625" style="130" customWidth="1"/>
    <col min="14339" max="14339" width="2.33203125" style="130" customWidth="1"/>
    <col min="14340" max="14340" width="25.1640625" style="130" customWidth="1"/>
    <col min="14341" max="14341" width="8" style="130" customWidth="1"/>
    <col min="14342" max="14342" width="0.6640625" style="130" customWidth="1"/>
    <col min="14343" max="14343" width="14.6640625" style="130" customWidth="1"/>
    <col min="14344" max="14344" width="0.6640625" style="130" customWidth="1"/>
    <col min="14345" max="14345" width="13.6640625" style="130" customWidth="1"/>
    <col min="14346" max="14346" width="0.6640625" style="130" customWidth="1"/>
    <col min="14347" max="14347" width="14.6640625" style="130" customWidth="1"/>
    <col min="14348" max="14348" width="0.6640625" style="130" customWidth="1"/>
    <col min="14349" max="14349" width="13.6640625" style="130" customWidth="1"/>
    <col min="14350" max="14592" width="12.6640625" style="130"/>
    <col min="14593" max="14594" width="2.1640625" style="130" customWidth="1"/>
    <col min="14595" max="14595" width="2.33203125" style="130" customWidth="1"/>
    <col min="14596" max="14596" width="25.1640625" style="130" customWidth="1"/>
    <col min="14597" max="14597" width="8" style="130" customWidth="1"/>
    <col min="14598" max="14598" width="0.6640625" style="130" customWidth="1"/>
    <col min="14599" max="14599" width="14.6640625" style="130" customWidth="1"/>
    <col min="14600" max="14600" width="0.6640625" style="130" customWidth="1"/>
    <col min="14601" max="14601" width="13.6640625" style="130" customWidth="1"/>
    <col min="14602" max="14602" width="0.6640625" style="130" customWidth="1"/>
    <col min="14603" max="14603" width="14.6640625" style="130" customWidth="1"/>
    <col min="14604" max="14604" width="0.6640625" style="130" customWidth="1"/>
    <col min="14605" max="14605" width="13.6640625" style="130" customWidth="1"/>
    <col min="14606" max="14848" width="12.6640625" style="130"/>
    <col min="14849" max="14850" width="2.1640625" style="130" customWidth="1"/>
    <col min="14851" max="14851" width="2.33203125" style="130" customWidth="1"/>
    <col min="14852" max="14852" width="25.1640625" style="130" customWidth="1"/>
    <col min="14853" max="14853" width="8" style="130" customWidth="1"/>
    <col min="14854" max="14854" width="0.6640625" style="130" customWidth="1"/>
    <col min="14855" max="14855" width="14.6640625" style="130" customWidth="1"/>
    <col min="14856" max="14856" width="0.6640625" style="130" customWidth="1"/>
    <col min="14857" max="14857" width="13.6640625" style="130" customWidth="1"/>
    <col min="14858" max="14858" width="0.6640625" style="130" customWidth="1"/>
    <col min="14859" max="14859" width="14.6640625" style="130" customWidth="1"/>
    <col min="14860" max="14860" width="0.6640625" style="130" customWidth="1"/>
    <col min="14861" max="14861" width="13.6640625" style="130" customWidth="1"/>
    <col min="14862" max="15104" width="12.6640625" style="130"/>
    <col min="15105" max="15106" width="2.1640625" style="130" customWidth="1"/>
    <col min="15107" max="15107" width="2.33203125" style="130" customWidth="1"/>
    <col min="15108" max="15108" width="25.1640625" style="130" customWidth="1"/>
    <col min="15109" max="15109" width="8" style="130" customWidth="1"/>
    <col min="15110" max="15110" width="0.6640625" style="130" customWidth="1"/>
    <col min="15111" max="15111" width="14.6640625" style="130" customWidth="1"/>
    <col min="15112" max="15112" width="0.6640625" style="130" customWidth="1"/>
    <col min="15113" max="15113" width="13.6640625" style="130" customWidth="1"/>
    <col min="15114" max="15114" width="0.6640625" style="130" customWidth="1"/>
    <col min="15115" max="15115" width="14.6640625" style="130" customWidth="1"/>
    <col min="15116" max="15116" width="0.6640625" style="130" customWidth="1"/>
    <col min="15117" max="15117" width="13.6640625" style="130" customWidth="1"/>
    <col min="15118" max="15360" width="12.6640625" style="130"/>
    <col min="15361" max="15362" width="2.1640625" style="130" customWidth="1"/>
    <col min="15363" max="15363" width="2.33203125" style="130" customWidth="1"/>
    <col min="15364" max="15364" width="25.1640625" style="130" customWidth="1"/>
    <col min="15365" max="15365" width="8" style="130" customWidth="1"/>
    <col min="15366" max="15366" width="0.6640625" style="130" customWidth="1"/>
    <col min="15367" max="15367" width="14.6640625" style="130" customWidth="1"/>
    <col min="15368" max="15368" width="0.6640625" style="130" customWidth="1"/>
    <col min="15369" max="15369" width="13.6640625" style="130" customWidth="1"/>
    <col min="15370" max="15370" width="0.6640625" style="130" customWidth="1"/>
    <col min="15371" max="15371" width="14.6640625" style="130" customWidth="1"/>
    <col min="15372" max="15372" width="0.6640625" style="130" customWidth="1"/>
    <col min="15373" max="15373" width="13.6640625" style="130" customWidth="1"/>
    <col min="15374" max="15616" width="12.6640625" style="130"/>
    <col min="15617" max="15618" width="2.1640625" style="130" customWidth="1"/>
    <col min="15619" max="15619" width="2.33203125" style="130" customWidth="1"/>
    <col min="15620" max="15620" width="25.1640625" style="130" customWidth="1"/>
    <col min="15621" max="15621" width="8" style="130" customWidth="1"/>
    <col min="15622" max="15622" width="0.6640625" style="130" customWidth="1"/>
    <col min="15623" max="15623" width="14.6640625" style="130" customWidth="1"/>
    <col min="15624" max="15624" width="0.6640625" style="130" customWidth="1"/>
    <col min="15625" max="15625" width="13.6640625" style="130" customWidth="1"/>
    <col min="15626" max="15626" width="0.6640625" style="130" customWidth="1"/>
    <col min="15627" max="15627" width="14.6640625" style="130" customWidth="1"/>
    <col min="15628" max="15628" width="0.6640625" style="130" customWidth="1"/>
    <col min="15629" max="15629" width="13.6640625" style="130" customWidth="1"/>
    <col min="15630" max="15872" width="12.6640625" style="130"/>
    <col min="15873" max="15874" width="2.1640625" style="130" customWidth="1"/>
    <col min="15875" max="15875" width="2.33203125" style="130" customWidth="1"/>
    <col min="15876" max="15876" width="25.1640625" style="130" customWidth="1"/>
    <col min="15877" max="15877" width="8" style="130" customWidth="1"/>
    <col min="15878" max="15878" width="0.6640625" style="130" customWidth="1"/>
    <col min="15879" max="15879" width="14.6640625" style="130" customWidth="1"/>
    <col min="15880" max="15880" width="0.6640625" style="130" customWidth="1"/>
    <col min="15881" max="15881" width="13.6640625" style="130" customWidth="1"/>
    <col min="15882" max="15882" width="0.6640625" style="130" customWidth="1"/>
    <col min="15883" max="15883" width="14.6640625" style="130" customWidth="1"/>
    <col min="15884" max="15884" width="0.6640625" style="130" customWidth="1"/>
    <col min="15885" max="15885" width="13.6640625" style="130" customWidth="1"/>
    <col min="15886" max="16128" width="12.6640625" style="130"/>
    <col min="16129" max="16130" width="2.1640625" style="130" customWidth="1"/>
    <col min="16131" max="16131" width="2.33203125" style="130" customWidth="1"/>
    <col min="16132" max="16132" width="25.1640625" style="130" customWidth="1"/>
    <col min="16133" max="16133" width="8" style="130" customWidth="1"/>
    <col min="16134" max="16134" width="0.6640625" style="130" customWidth="1"/>
    <col min="16135" max="16135" width="14.6640625" style="130" customWidth="1"/>
    <col min="16136" max="16136" width="0.6640625" style="130" customWidth="1"/>
    <col min="16137" max="16137" width="13.6640625" style="130" customWidth="1"/>
    <col min="16138" max="16138" width="0.6640625" style="130" customWidth="1"/>
    <col min="16139" max="16139" width="14.6640625" style="130" customWidth="1"/>
    <col min="16140" max="16140" width="0.6640625" style="130" customWidth="1"/>
    <col min="16141" max="16141" width="13.6640625" style="130" customWidth="1"/>
    <col min="16142" max="16384" width="12.6640625" style="130"/>
  </cols>
  <sheetData>
    <row r="1" spans="1:14" ht="21.75" customHeight="1" x14ac:dyDescent="0.2">
      <c r="A1" s="129" t="s">
        <v>32</v>
      </c>
    </row>
    <row r="2" spans="1:14" ht="21.75" customHeight="1" x14ac:dyDescent="0.2">
      <c r="A2" s="129" t="s">
        <v>0</v>
      </c>
    </row>
    <row r="3" spans="1:14" ht="21.75" customHeight="1" x14ac:dyDescent="0.2">
      <c r="A3" s="132" t="s">
        <v>131</v>
      </c>
      <c r="B3" s="133"/>
      <c r="C3" s="133"/>
      <c r="D3" s="133"/>
      <c r="E3" s="134"/>
      <c r="F3" s="133"/>
      <c r="G3" s="11"/>
      <c r="H3" s="133"/>
      <c r="I3" s="11"/>
      <c r="J3" s="133"/>
      <c r="K3" s="12"/>
      <c r="L3" s="135"/>
      <c r="M3" s="135"/>
    </row>
    <row r="4" spans="1:14" ht="21.75" customHeight="1" x14ac:dyDescent="0.2">
      <c r="A4" s="136"/>
    </row>
    <row r="5" spans="1:14" ht="21.75" customHeight="1" x14ac:dyDescent="0.2">
      <c r="A5" s="136"/>
      <c r="G5" s="230" t="s">
        <v>1</v>
      </c>
      <c r="H5" s="230"/>
      <c r="I5" s="230"/>
      <c r="K5" s="231" t="s">
        <v>2</v>
      </c>
      <c r="L5" s="231"/>
      <c r="M5" s="231"/>
    </row>
    <row r="6" spans="1:14" ht="21.75" customHeight="1" x14ac:dyDescent="0.2">
      <c r="A6" s="136"/>
      <c r="G6" s="13" t="s">
        <v>3</v>
      </c>
      <c r="H6" s="137"/>
      <c r="I6" s="13" t="s">
        <v>4</v>
      </c>
      <c r="K6" s="13" t="s">
        <v>3</v>
      </c>
      <c r="L6" s="137"/>
      <c r="M6" s="13" t="s">
        <v>4</v>
      </c>
    </row>
    <row r="7" spans="1:14" ht="21.75" customHeight="1" x14ac:dyDescent="0.2">
      <c r="A7" s="136"/>
      <c r="G7" s="14" t="s">
        <v>98</v>
      </c>
      <c r="H7" s="138"/>
      <c r="I7" s="14" t="s">
        <v>5</v>
      </c>
      <c r="K7" s="14" t="s">
        <v>98</v>
      </c>
      <c r="L7" s="138"/>
      <c r="M7" s="139" t="s">
        <v>5</v>
      </c>
    </row>
    <row r="8" spans="1:14" ht="21.75" customHeight="1" x14ac:dyDescent="0.2">
      <c r="E8" s="222" t="s">
        <v>6</v>
      </c>
      <c r="F8" s="129"/>
      <c r="G8" s="15" t="s">
        <v>132</v>
      </c>
      <c r="H8" s="129"/>
      <c r="I8" s="15" t="s">
        <v>111</v>
      </c>
      <c r="J8" s="129"/>
      <c r="K8" s="15" t="s">
        <v>132</v>
      </c>
      <c r="L8" s="129"/>
      <c r="M8" s="15" t="s">
        <v>111</v>
      </c>
    </row>
    <row r="9" spans="1:14" ht="8.1" customHeight="1" x14ac:dyDescent="0.2">
      <c r="E9" s="140"/>
      <c r="F9" s="129"/>
      <c r="G9" s="98"/>
      <c r="H9" s="129"/>
      <c r="I9" s="16"/>
      <c r="J9" s="129"/>
      <c r="K9" s="99"/>
      <c r="L9" s="141"/>
      <c r="M9" s="141"/>
    </row>
    <row r="10" spans="1:14" ht="21.75" customHeight="1" x14ac:dyDescent="0.2">
      <c r="A10" s="136" t="s">
        <v>7</v>
      </c>
      <c r="G10" s="2"/>
      <c r="I10" s="130"/>
      <c r="J10" s="131"/>
      <c r="K10" s="2"/>
      <c r="L10" s="130"/>
      <c r="M10" s="130"/>
      <c r="N10" s="216"/>
    </row>
    <row r="11" spans="1:14" ht="8.1" customHeight="1" x14ac:dyDescent="0.2">
      <c r="A11" s="136"/>
      <c r="G11" s="2"/>
      <c r="I11" s="130"/>
      <c r="J11" s="131"/>
      <c r="K11" s="2"/>
      <c r="L11" s="130"/>
      <c r="M11" s="130"/>
    </row>
    <row r="12" spans="1:14" ht="21.75" customHeight="1" x14ac:dyDescent="0.2">
      <c r="A12" s="129" t="s">
        <v>8</v>
      </c>
      <c r="G12" s="2"/>
      <c r="I12" s="130"/>
      <c r="J12" s="131"/>
      <c r="K12" s="2"/>
      <c r="L12" s="130"/>
      <c r="M12" s="130"/>
    </row>
    <row r="13" spans="1:14" ht="8.1" customHeight="1" x14ac:dyDescent="0.2">
      <c r="A13" s="136"/>
      <c r="G13" s="142"/>
      <c r="I13" s="143"/>
      <c r="J13" s="131"/>
      <c r="K13" s="142"/>
      <c r="L13" s="130"/>
      <c r="M13" s="130"/>
    </row>
    <row r="14" spans="1:14" ht="21.75" customHeight="1" x14ac:dyDescent="0.2">
      <c r="A14" s="130" t="s">
        <v>9</v>
      </c>
      <c r="E14" s="144"/>
      <c r="G14" s="116">
        <v>97207912</v>
      </c>
      <c r="H14" s="125"/>
      <c r="I14" s="145">
        <v>87660208</v>
      </c>
      <c r="J14" s="138"/>
      <c r="K14" s="116">
        <v>3447361966</v>
      </c>
      <c r="L14" s="146"/>
      <c r="M14" s="145">
        <v>2944760616</v>
      </c>
    </row>
    <row r="15" spans="1:14" ht="21.75" customHeight="1" x14ac:dyDescent="0.2">
      <c r="A15" s="130" t="s">
        <v>10</v>
      </c>
      <c r="E15" s="144"/>
      <c r="G15" s="116">
        <v>669076870</v>
      </c>
      <c r="H15" s="125"/>
      <c r="I15" s="145">
        <v>393839471</v>
      </c>
      <c r="J15" s="138"/>
      <c r="K15" s="116">
        <v>23719388427</v>
      </c>
      <c r="L15" s="146"/>
      <c r="M15" s="145">
        <v>13219212310</v>
      </c>
    </row>
    <row r="16" spans="1:14" ht="21.75" customHeight="1" x14ac:dyDescent="0.2">
      <c r="A16" s="130" t="s">
        <v>92</v>
      </c>
      <c r="E16" s="144">
        <v>6</v>
      </c>
      <c r="G16" s="116">
        <v>857420317</v>
      </c>
      <c r="H16" s="125"/>
      <c r="I16" s="145">
        <v>490759457</v>
      </c>
      <c r="J16" s="138"/>
      <c r="K16" s="116">
        <v>30407382652</v>
      </c>
      <c r="L16" s="146"/>
      <c r="M16" s="145">
        <v>16486033359</v>
      </c>
    </row>
    <row r="17" spans="1:13" ht="18.75" x14ac:dyDescent="0.2">
      <c r="A17" s="130" t="s">
        <v>11</v>
      </c>
      <c r="E17" s="147"/>
      <c r="F17" s="148"/>
      <c r="G17" s="121">
        <v>3805824</v>
      </c>
      <c r="H17" s="125"/>
      <c r="I17" s="149">
        <v>2407812</v>
      </c>
      <c r="J17" s="138"/>
      <c r="K17" s="150">
        <v>134448854</v>
      </c>
      <c r="L17" s="146"/>
      <c r="M17" s="151">
        <v>80864925</v>
      </c>
    </row>
    <row r="18" spans="1:13" ht="8.1" customHeight="1" x14ac:dyDescent="0.2">
      <c r="A18" s="136"/>
      <c r="E18" s="152"/>
      <c r="F18" s="148"/>
      <c r="G18" s="5"/>
      <c r="H18" s="148"/>
      <c r="I18" s="148"/>
      <c r="J18" s="153"/>
      <c r="K18" s="5"/>
      <c r="L18" s="148"/>
      <c r="M18" s="148"/>
    </row>
    <row r="19" spans="1:13" ht="20.100000000000001" customHeight="1" x14ac:dyDescent="0.2">
      <c r="A19" s="129" t="s">
        <v>12</v>
      </c>
      <c r="E19" s="152"/>
      <c r="F19" s="148"/>
      <c r="G19" s="4">
        <f>SUM(G14:G17)</f>
        <v>1627510923</v>
      </c>
      <c r="H19" s="148"/>
      <c r="I19" s="154">
        <f>SUM(I14:I17)</f>
        <v>974666948</v>
      </c>
      <c r="J19" s="153"/>
      <c r="K19" s="4">
        <f>SUM(K14:K17)</f>
        <v>57708581899</v>
      </c>
      <c r="L19" s="148"/>
      <c r="M19" s="154">
        <f>SUM(M14:M17)</f>
        <v>32730871210</v>
      </c>
    </row>
    <row r="20" spans="1:13" ht="21.75" customHeight="1" x14ac:dyDescent="0.2">
      <c r="E20" s="148"/>
      <c r="F20" s="148"/>
      <c r="G20" s="142"/>
      <c r="H20" s="148"/>
      <c r="I20" s="143"/>
      <c r="J20" s="153"/>
      <c r="K20" s="142"/>
      <c r="L20" s="148"/>
      <c r="M20" s="143"/>
    </row>
    <row r="21" spans="1:13" ht="18.75" x14ac:dyDescent="0.2">
      <c r="A21" s="129" t="s">
        <v>13</v>
      </c>
      <c r="E21" s="152"/>
      <c r="F21" s="148"/>
      <c r="G21" s="142"/>
      <c r="H21" s="148"/>
      <c r="I21" s="143"/>
      <c r="J21" s="155"/>
      <c r="K21" s="142"/>
      <c r="L21" s="148"/>
      <c r="M21" s="143"/>
    </row>
    <row r="22" spans="1:13" ht="8.1" customHeight="1" x14ac:dyDescent="0.2">
      <c r="A22" s="136"/>
      <c r="E22" s="152"/>
      <c r="F22" s="148"/>
      <c r="G22" s="142"/>
      <c r="H22" s="148"/>
      <c r="I22" s="143"/>
      <c r="J22" s="155"/>
      <c r="K22" s="142"/>
      <c r="L22" s="148"/>
      <c r="M22" s="143"/>
    </row>
    <row r="23" spans="1:13" ht="18.75" x14ac:dyDescent="0.2">
      <c r="A23" s="130" t="s">
        <v>82</v>
      </c>
      <c r="E23" s="147"/>
      <c r="F23" s="148"/>
      <c r="G23" s="120">
        <v>534847</v>
      </c>
      <c r="H23" s="125"/>
      <c r="I23" s="156">
        <v>651414</v>
      </c>
      <c r="J23" s="138"/>
      <c r="K23" s="120">
        <v>18967695</v>
      </c>
      <c r="L23" s="125"/>
      <c r="M23" s="156">
        <v>21882877</v>
      </c>
    </row>
    <row r="24" spans="1:13" ht="18.75" x14ac:dyDescent="0.2">
      <c r="A24" s="130" t="s">
        <v>93</v>
      </c>
      <c r="E24" s="147">
        <v>7</v>
      </c>
      <c r="F24" s="148"/>
      <c r="G24" s="116">
        <v>686257538</v>
      </c>
      <c r="H24" s="125"/>
      <c r="I24" s="145">
        <v>720951014</v>
      </c>
      <c r="J24" s="138"/>
      <c r="K24" s="116">
        <v>24337300088</v>
      </c>
      <c r="L24" s="146"/>
      <c r="M24" s="145">
        <v>24218835325</v>
      </c>
    </row>
    <row r="25" spans="1:13" ht="18.75" x14ac:dyDescent="0.2">
      <c r="A25" s="130" t="s">
        <v>75</v>
      </c>
      <c r="E25" s="147"/>
      <c r="F25" s="148"/>
      <c r="G25" s="116">
        <v>2354378</v>
      </c>
      <c r="H25" s="125"/>
      <c r="I25" s="145">
        <v>2764266</v>
      </c>
      <c r="J25" s="138"/>
      <c r="K25" s="116">
        <v>83495183</v>
      </c>
      <c r="L25" s="146"/>
      <c r="M25" s="145">
        <v>92859696</v>
      </c>
    </row>
    <row r="26" spans="1:13" ht="18.75" x14ac:dyDescent="0.2">
      <c r="A26" s="130" t="s">
        <v>94</v>
      </c>
      <c r="E26" s="147"/>
      <c r="F26" s="148"/>
      <c r="G26" s="116">
        <v>18214218</v>
      </c>
      <c r="H26" s="125"/>
      <c r="I26" s="145">
        <v>44284150</v>
      </c>
      <c r="J26" s="138"/>
      <c r="K26" s="116">
        <v>645945399</v>
      </c>
      <c r="L26" s="146"/>
      <c r="M26" s="145">
        <v>1487633007</v>
      </c>
    </row>
    <row r="27" spans="1:13" ht="18.75" x14ac:dyDescent="0.2">
      <c r="A27" s="130" t="s">
        <v>14</v>
      </c>
      <c r="E27" s="148"/>
      <c r="F27" s="148"/>
      <c r="G27" s="121">
        <v>4078042</v>
      </c>
      <c r="H27" s="125"/>
      <c r="I27" s="149">
        <v>5173868</v>
      </c>
      <c r="J27" s="125"/>
      <c r="K27" s="121">
        <v>144622884</v>
      </c>
      <c r="L27" s="146"/>
      <c r="M27" s="149">
        <v>173805190</v>
      </c>
    </row>
    <row r="28" spans="1:13" ht="8.1" customHeight="1" x14ac:dyDescent="0.2">
      <c r="A28" s="136"/>
      <c r="E28" s="152"/>
      <c r="F28" s="148"/>
      <c r="G28" s="5"/>
      <c r="H28" s="6"/>
      <c r="I28" s="148"/>
      <c r="J28" s="6"/>
      <c r="K28" s="5"/>
      <c r="L28" s="6"/>
      <c r="M28" s="148"/>
    </row>
    <row r="29" spans="1:13" ht="21.75" customHeight="1" x14ac:dyDescent="0.2">
      <c r="A29" s="129" t="s">
        <v>15</v>
      </c>
      <c r="E29" s="152"/>
      <c r="F29" s="148"/>
      <c r="G29" s="4">
        <f>SUM(G23:G27)</f>
        <v>711439023</v>
      </c>
      <c r="H29" s="6"/>
      <c r="I29" s="154">
        <f>SUM(I23:I27)</f>
        <v>773824712</v>
      </c>
      <c r="J29" s="6"/>
      <c r="K29" s="4">
        <f>SUM(K23:K27)</f>
        <v>25230331249</v>
      </c>
      <c r="L29" s="6"/>
      <c r="M29" s="154">
        <f>SUM(M23:M27)</f>
        <v>25995016095</v>
      </c>
    </row>
    <row r="30" spans="1:13" ht="8.1" customHeight="1" x14ac:dyDescent="0.2">
      <c r="E30" s="152"/>
      <c r="F30" s="148"/>
      <c r="G30" s="7"/>
      <c r="H30" s="6"/>
      <c r="I30" s="6"/>
      <c r="J30" s="6"/>
      <c r="K30" s="7"/>
      <c r="L30" s="6"/>
      <c r="M30" s="6"/>
    </row>
    <row r="31" spans="1:13" ht="21.75" customHeight="1" thickBot="1" x14ac:dyDescent="0.25">
      <c r="A31" s="129" t="s">
        <v>16</v>
      </c>
      <c r="E31" s="152"/>
      <c r="F31" s="148"/>
      <c r="G31" s="8">
        <f>SUM(G19,G29)</f>
        <v>2338949946</v>
      </c>
      <c r="H31" s="6"/>
      <c r="I31" s="157">
        <f>SUM(I19,I29)</f>
        <v>1748491660</v>
      </c>
      <c r="J31" s="6"/>
      <c r="K31" s="8">
        <f>SUM(K19,K29)</f>
        <v>82938913148</v>
      </c>
      <c r="L31" s="6"/>
      <c r="M31" s="157">
        <f>SUM(M19,M29)</f>
        <v>58725887305</v>
      </c>
    </row>
    <row r="32" spans="1:13" ht="21.75" customHeight="1" thickTop="1" x14ac:dyDescent="0.2">
      <c r="A32" s="129"/>
      <c r="E32" s="152"/>
      <c r="F32" s="148"/>
      <c r="G32" s="143"/>
      <c r="H32" s="6"/>
      <c r="I32" s="143"/>
      <c r="J32" s="6"/>
      <c r="K32" s="143"/>
      <c r="L32" s="6"/>
      <c r="M32" s="143"/>
    </row>
    <row r="33" spans="1:13" ht="21.75" customHeight="1" x14ac:dyDescent="0.2">
      <c r="A33" s="129"/>
      <c r="E33" s="152"/>
      <c r="F33" s="148"/>
      <c r="G33" s="143"/>
      <c r="H33" s="6"/>
      <c r="I33" s="143"/>
      <c r="J33" s="6"/>
      <c r="K33" s="143"/>
      <c r="L33" s="6"/>
      <c r="M33" s="143"/>
    </row>
    <row r="34" spans="1:13" ht="21.75" customHeight="1" x14ac:dyDescent="0.2">
      <c r="A34" s="129"/>
      <c r="E34" s="152"/>
      <c r="F34" s="148"/>
      <c r="G34" s="143"/>
      <c r="H34" s="6"/>
      <c r="I34" s="143"/>
      <c r="J34" s="6"/>
      <c r="K34" s="143"/>
      <c r="L34" s="6"/>
      <c r="M34" s="143"/>
    </row>
    <row r="35" spans="1:13" ht="21.75" customHeight="1" x14ac:dyDescent="0.2">
      <c r="A35" s="129"/>
      <c r="E35" s="152"/>
      <c r="F35" s="148"/>
      <c r="G35" s="143"/>
      <c r="H35" s="6"/>
      <c r="I35" s="143"/>
      <c r="J35" s="6"/>
      <c r="K35" s="143"/>
      <c r="L35" s="6"/>
      <c r="M35" s="143"/>
    </row>
    <row r="36" spans="1:13" ht="21.75" customHeight="1" x14ac:dyDescent="0.2">
      <c r="A36" s="129"/>
      <c r="E36" s="152"/>
      <c r="F36" s="148"/>
      <c r="G36" s="143"/>
      <c r="H36" s="6"/>
      <c r="I36" s="143"/>
      <c r="J36" s="6"/>
      <c r="K36" s="143"/>
      <c r="L36" s="6"/>
      <c r="M36" s="143"/>
    </row>
    <row r="37" spans="1:13" ht="21.75" customHeight="1" x14ac:dyDescent="0.2">
      <c r="A37" s="129"/>
      <c r="E37" s="152"/>
      <c r="F37" s="148"/>
      <c r="G37" s="143"/>
      <c r="H37" s="6"/>
      <c r="I37" s="143"/>
      <c r="J37" s="6"/>
      <c r="K37" s="143"/>
      <c r="L37" s="6"/>
      <c r="M37" s="143"/>
    </row>
    <row r="38" spans="1:13" ht="21.75" customHeight="1" x14ac:dyDescent="0.2">
      <c r="A38" s="129"/>
      <c r="E38" s="152"/>
      <c r="F38" s="148"/>
      <c r="G38" s="143"/>
      <c r="H38" s="6"/>
      <c r="I38" s="143"/>
      <c r="J38" s="6"/>
      <c r="K38" s="143"/>
      <c r="L38" s="6"/>
      <c r="M38" s="143"/>
    </row>
    <row r="39" spans="1:13" ht="15" customHeight="1" x14ac:dyDescent="0.2">
      <c r="A39" s="129"/>
      <c r="E39" s="152"/>
      <c r="F39" s="148"/>
      <c r="G39" s="143"/>
      <c r="H39" s="6"/>
      <c r="I39" s="143"/>
      <c r="J39" s="6"/>
      <c r="K39" s="143"/>
      <c r="L39" s="6"/>
      <c r="M39" s="143"/>
    </row>
    <row r="40" spans="1:13" ht="21.75" customHeight="1" x14ac:dyDescent="0.2">
      <c r="A40" s="232" t="s">
        <v>112</v>
      </c>
      <c r="B40" s="232"/>
      <c r="C40" s="232"/>
      <c r="D40" s="232"/>
      <c r="E40" s="232"/>
      <c r="F40" s="232"/>
      <c r="G40" s="232"/>
      <c r="H40" s="232"/>
      <c r="I40" s="232"/>
      <c r="J40" s="232"/>
      <c r="K40" s="232"/>
      <c r="L40" s="232"/>
      <c r="M40" s="232"/>
    </row>
    <row r="41" spans="1:13" ht="21.75" customHeight="1" x14ac:dyDescent="0.2">
      <c r="D41" s="130" t="s">
        <v>146</v>
      </c>
      <c r="I41" s="128" t="s">
        <v>147</v>
      </c>
      <c r="K41" s="130"/>
    </row>
    <row r="42" spans="1:13" ht="13.5" customHeight="1" x14ac:dyDescent="0.2">
      <c r="K42" s="130"/>
    </row>
    <row r="43" spans="1:13" ht="9.75" customHeight="1" x14ac:dyDescent="0.2">
      <c r="K43" s="130"/>
    </row>
    <row r="44" spans="1:13" ht="21.95" customHeight="1" x14ac:dyDescent="0.2">
      <c r="A44" s="229" t="s">
        <v>65</v>
      </c>
      <c r="B44" s="229"/>
      <c r="C44" s="229"/>
      <c r="D44" s="229"/>
      <c r="E44" s="229"/>
      <c r="F44" s="229"/>
      <c r="G44" s="229"/>
      <c r="H44" s="229"/>
      <c r="I44" s="229"/>
      <c r="J44" s="229"/>
      <c r="K44" s="229"/>
      <c r="L44" s="229"/>
      <c r="M44" s="229"/>
    </row>
    <row r="45" spans="1:13" ht="21.75" customHeight="1" x14ac:dyDescent="0.2">
      <c r="A45" s="129" t="str">
        <f>+A1</f>
        <v xml:space="preserve">บริษัท สตาร์ ปิโตรเลียม รีไฟน์นิ่ง จำกัด (มหาชน) </v>
      </c>
    </row>
    <row r="46" spans="1:13" ht="21.75" customHeight="1" x14ac:dyDescent="0.2">
      <c r="A46" s="129" t="s">
        <v>0</v>
      </c>
    </row>
    <row r="47" spans="1:13" ht="21.75" customHeight="1" x14ac:dyDescent="0.2">
      <c r="A47" s="132" t="str">
        <f>+A3</f>
        <v>ณ วันที่ 30 มิถุนายน พ.ศ. 2565</v>
      </c>
      <c r="B47" s="133"/>
      <c r="C47" s="133"/>
      <c r="D47" s="133"/>
      <c r="E47" s="134"/>
      <c r="F47" s="133"/>
      <c r="G47" s="11"/>
      <c r="H47" s="133"/>
      <c r="I47" s="11"/>
      <c r="J47" s="133"/>
      <c r="K47" s="12"/>
      <c r="L47" s="135"/>
      <c r="M47" s="135"/>
    </row>
    <row r="48" spans="1:13" ht="21.75" customHeight="1" x14ac:dyDescent="0.2">
      <c r="A48" s="136"/>
      <c r="G48" s="19"/>
      <c r="I48" s="19"/>
      <c r="K48" s="233"/>
      <c r="L48" s="233"/>
      <c r="M48" s="233"/>
    </row>
    <row r="49" spans="1:13" ht="21.75" customHeight="1" x14ac:dyDescent="0.2">
      <c r="A49" s="136"/>
      <c r="G49" s="230" t="s">
        <v>1</v>
      </c>
      <c r="H49" s="230"/>
      <c r="I49" s="230"/>
      <c r="K49" s="231" t="s">
        <v>2</v>
      </c>
      <c r="L49" s="231"/>
      <c r="M49" s="231"/>
    </row>
    <row r="50" spans="1:13" ht="21.75" customHeight="1" x14ac:dyDescent="0.2">
      <c r="A50" s="136"/>
      <c r="G50" s="13" t="s">
        <v>3</v>
      </c>
      <c r="H50" s="137"/>
      <c r="I50" s="13" t="s">
        <v>4</v>
      </c>
      <c r="K50" s="13" t="s">
        <v>3</v>
      </c>
      <c r="L50" s="137"/>
      <c r="M50" s="13" t="s">
        <v>4</v>
      </c>
    </row>
    <row r="51" spans="1:13" ht="21.75" customHeight="1" x14ac:dyDescent="0.2">
      <c r="A51" s="136"/>
      <c r="G51" s="14" t="s">
        <v>98</v>
      </c>
      <c r="H51" s="138"/>
      <c r="I51" s="14" t="s">
        <v>5</v>
      </c>
      <c r="K51" s="14" t="s">
        <v>98</v>
      </c>
      <c r="L51" s="138"/>
      <c r="M51" s="139" t="s">
        <v>5</v>
      </c>
    </row>
    <row r="52" spans="1:13" ht="21.75" customHeight="1" x14ac:dyDescent="0.2">
      <c r="E52" s="222" t="s">
        <v>6</v>
      </c>
      <c r="F52" s="129"/>
      <c r="G52" s="15" t="s">
        <v>132</v>
      </c>
      <c r="H52" s="129"/>
      <c r="I52" s="15" t="s">
        <v>111</v>
      </c>
      <c r="J52" s="129"/>
      <c r="K52" s="15" t="s">
        <v>132</v>
      </c>
      <c r="L52" s="129"/>
      <c r="M52" s="15" t="s">
        <v>111</v>
      </c>
    </row>
    <row r="53" spans="1:13" ht="8.1" customHeight="1" x14ac:dyDescent="0.2">
      <c r="F53" s="129"/>
      <c r="G53" s="99"/>
      <c r="H53" s="129"/>
      <c r="I53" s="13"/>
      <c r="J53" s="129"/>
      <c r="K53" s="99"/>
      <c r="L53" s="129"/>
      <c r="M53" s="13"/>
    </row>
    <row r="54" spans="1:13" ht="21.75" customHeight="1" x14ac:dyDescent="0.2">
      <c r="A54" s="158" t="s">
        <v>73</v>
      </c>
      <c r="B54" s="159"/>
      <c r="C54" s="159"/>
      <c r="D54" s="159"/>
      <c r="E54" s="160"/>
      <c r="F54" s="159"/>
      <c r="G54" s="100"/>
      <c r="H54" s="159"/>
      <c r="I54" s="159"/>
      <c r="J54" s="161"/>
      <c r="K54" s="100"/>
      <c r="L54" s="159"/>
      <c r="M54" s="159"/>
    </row>
    <row r="55" spans="1:13" ht="8.1" customHeight="1" x14ac:dyDescent="0.2">
      <c r="A55" s="158"/>
      <c r="B55" s="159"/>
      <c r="C55" s="159"/>
      <c r="D55" s="159"/>
      <c r="E55" s="160"/>
      <c r="F55" s="159"/>
      <c r="G55" s="100"/>
      <c r="H55" s="159"/>
      <c r="I55" s="159"/>
      <c r="J55" s="161"/>
      <c r="K55" s="100"/>
      <c r="L55" s="159"/>
      <c r="M55" s="159"/>
    </row>
    <row r="56" spans="1:13" ht="21.75" customHeight="1" x14ac:dyDescent="0.2">
      <c r="A56" s="162" t="s">
        <v>17</v>
      </c>
      <c r="B56" s="159"/>
      <c r="C56" s="159"/>
      <c r="D56" s="159"/>
      <c r="E56" s="160"/>
      <c r="F56" s="159"/>
      <c r="G56" s="101"/>
      <c r="H56" s="159"/>
      <c r="I56" s="9"/>
      <c r="J56" s="163"/>
      <c r="K56" s="101"/>
      <c r="L56" s="159"/>
      <c r="M56" s="9"/>
    </row>
    <row r="57" spans="1:13" ht="8.1" customHeight="1" x14ac:dyDescent="0.2">
      <c r="A57" s="158"/>
      <c r="B57" s="159"/>
      <c r="C57" s="159"/>
      <c r="D57" s="159"/>
      <c r="E57" s="160"/>
      <c r="F57" s="159"/>
      <c r="G57" s="100"/>
      <c r="H57" s="159"/>
      <c r="I57" s="159"/>
      <c r="J57" s="163"/>
      <c r="K57" s="100"/>
      <c r="L57" s="159"/>
      <c r="M57" s="159"/>
    </row>
    <row r="58" spans="1:13" ht="21.75" customHeight="1" x14ac:dyDescent="0.2">
      <c r="A58" s="159" t="s">
        <v>18</v>
      </c>
      <c r="B58" s="159"/>
      <c r="C58" s="159"/>
      <c r="D58" s="159"/>
      <c r="E58" s="164"/>
      <c r="F58" s="159"/>
      <c r="G58" s="116">
        <v>654477828</v>
      </c>
      <c r="H58" s="145"/>
      <c r="I58" s="145">
        <v>415584080</v>
      </c>
      <c r="J58" s="125"/>
      <c r="K58" s="116">
        <v>23210270785</v>
      </c>
      <c r="L58" s="146"/>
      <c r="M58" s="145">
        <v>13960674449</v>
      </c>
    </row>
    <row r="59" spans="1:13" ht="21.75" customHeight="1" x14ac:dyDescent="0.2">
      <c r="A59" s="159" t="s">
        <v>99</v>
      </c>
      <c r="B59" s="159"/>
      <c r="C59" s="159"/>
      <c r="D59" s="159"/>
      <c r="E59" s="164"/>
      <c r="F59" s="159"/>
      <c r="G59" s="165"/>
      <c r="H59" s="159"/>
      <c r="I59" s="166"/>
      <c r="J59" s="163"/>
      <c r="K59" s="165"/>
      <c r="L59" s="159"/>
      <c r="M59" s="166"/>
    </row>
    <row r="60" spans="1:13" ht="21.75" customHeight="1" x14ac:dyDescent="0.2">
      <c r="A60" s="159"/>
      <c r="B60" s="159" t="s">
        <v>113</v>
      </c>
      <c r="C60" s="159"/>
      <c r="D60" s="159"/>
      <c r="E60" s="164">
        <v>8</v>
      </c>
      <c r="F60" s="159"/>
      <c r="G60" s="116">
        <v>185096098</v>
      </c>
      <c r="H60" s="145"/>
      <c r="I60" s="145">
        <v>139307275</v>
      </c>
      <c r="J60" s="125"/>
      <c r="K60" s="116">
        <v>6564194998</v>
      </c>
      <c r="L60" s="146"/>
      <c r="M60" s="145">
        <v>4679743764</v>
      </c>
    </row>
    <row r="61" spans="1:13" ht="21.75" customHeight="1" x14ac:dyDescent="0.2">
      <c r="A61" s="159" t="s">
        <v>102</v>
      </c>
      <c r="B61" s="159"/>
      <c r="C61" s="159"/>
      <c r="D61" s="159"/>
      <c r="E61" s="164">
        <v>4</v>
      </c>
      <c r="F61" s="159"/>
      <c r="G61" s="116">
        <v>25743518</v>
      </c>
      <c r="H61" s="145"/>
      <c r="I61" s="145">
        <v>0</v>
      </c>
      <c r="J61" s="125"/>
      <c r="K61" s="116">
        <v>912979121</v>
      </c>
      <c r="L61" s="146"/>
      <c r="M61" s="145">
        <v>0</v>
      </c>
    </row>
    <row r="62" spans="1:13" ht="21.75" customHeight="1" x14ac:dyDescent="0.2">
      <c r="A62" s="159" t="s">
        <v>104</v>
      </c>
      <c r="B62" s="159"/>
      <c r="C62" s="159"/>
      <c r="D62" s="159"/>
      <c r="E62" s="164"/>
      <c r="F62" s="159"/>
      <c r="G62" s="116">
        <v>1481149</v>
      </c>
      <c r="H62" s="145"/>
      <c r="I62" s="145">
        <v>5345381</v>
      </c>
      <c r="J62" s="125"/>
      <c r="K62" s="116">
        <v>52527177</v>
      </c>
      <c r="L62" s="146"/>
      <c r="M62" s="145">
        <v>179566846</v>
      </c>
    </row>
    <row r="63" spans="1:13" ht="21.75" customHeight="1" x14ac:dyDescent="0.2">
      <c r="A63" s="159" t="s">
        <v>79</v>
      </c>
      <c r="B63" s="159"/>
      <c r="C63" s="159"/>
      <c r="D63" s="159"/>
      <c r="E63" s="164"/>
      <c r="F63" s="159"/>
      <c r="G63" s="116">
        <v>16010034</v>
      </c>
      <c r="H63" s="145"/>
      <c r="I63" s="145">
        <v>35681309</v>
      </c>
      <c r="J63" s="125"/>
      <c r="K63" s="116">
        <v>567776641</v>
      </c>
      <c r="L63" s="146"/>
      <c r="M63" s="145">
        <v>1198638651</v>
      </c>
    </row>
    <row r="64" spans="1:13" ht="21.75" customHeight="1" x14ac:dyDescent="0.2">
      <c r="A64" s="159" t="s">
        <v>139</v>
      </c>
      <c r="B64" s="159"/>
      <c r="C64" s="159"/>
      <c r="D64" s="159"/>
      <c r="E64" s="164"/>
      <c r="F64" s="159"/>
      <c r="G64" s="116">
        <v>64394271</v>
      </c>
      <c r="H64" s="145"/>
      <c r="I64" s="145">
        <v>0</v>
      </c>
      <c r="J64" s="125"/>
      <c r="K64" s="116">
        <v>2225743704</v>
      </c>
      <c r="L64" s="146"/>
      <c r="M64" s="145">
        <v>0</v>
      </c>
    </row>
    <row r="65" spans="1:13" ht="21.75" customHeight="1" x14ac:dyDescent="0.2">
      <c r="A65" s="159" t="s">
        <v>140</v>
      </c>
      <c r="B65" s="159"/>
      <c r="C65" s="159"/>
      <c r="D65" s="159"/>
      <c r="E65" s="164"/>
      <c r="F65" s="159"/>
      <c r="G65" s="116">
        <v>7086823</v>
      </c>
      <c r="H65" s="145"/>
      <c r="I65" s="145">
        <v>0</v>
      </c>
      <c r="J65" s="125"/>
      <c r="K65" s="116">
        <v>251325658</v>
      </c>
      <c r="L65" s="146"/>
      <c r="M65" s="145">
        <v>0</v>
      </c>
    </row>
    <row r="66" spans="1:13" ht="21.75" customHeight="1" x14ac:dyDescent="0.2">
      <c r="A66" s="159" t="s">
        <v>19</v>
      </c>
      <c r="B66" s="159"/>
      <c r="C66" s="159"/>
      <c r="D66" s="159"/>
      <c r="E66" s="164"/>
      <c r="F66" s="159"/>
      <c r="G66" s="121">
        <v>634845</v>
      </c>
      <c r="H66" s="125"/>
      <c r="I66" s="149">
        <v>363214</v>
      </c>
      <c r="J66" s="138"/>
      <c r="K66" s="121">
        <v>22514054</v>
      </c>
      <c r="L66" s="146"/>
      <c r="M66" s="149">
        <v>12201412</v>
      </c>
    </row>
    <row r="67" spans="1:13" ht="8.1" customHeight="1" x14ac:dyDescent="0.2">
      <c r="A67" s="158"/>
      <c r="B67" s="159"/>
      <c r="C67" s="159"/>
      <c r="D67" s="159"/>
      <c r="E67" s="164"/>
      <c r="F67" s="159"/>
      <c r="G67" s="100"/>
      <c r="H67" s="159"/>
      <c r="I67" s="159"/>
      <c r="J67" s="163"/>
      <c r="K67" s="100"/>
      <c r="L67" s="159"/>
      <c r="M67" s="159"/>
    </row>
    <row r="68" spans="1:13" ht="21.75" customHeight="1" x14ac:dyDescent="0.2">
      <c r="A68" s="162" t="s">
        <v>20</v>
      </c>
      <c r="B68" s="159"/>
      <c r="C68" s="159"/>
      <c r="D68" s="159"/>
      <c r="E68" s="164"/>
      <c r="F68" s="159"/>
      <c r="G68" s="102">
        <f>SUM(G58:G66)</f>
        <v>954924566</v>
      </c>
      <c r="H68" s="167"/>
      <c r="I68" s="168">
        <f>SUM(I58:I66)</f>
        <v>596281259</v>
      </c>
      <c r="J68" s="169"/>
      <c r="K68" s="102">
        <f>SUM(K58:K66)</f>
        <v>33807332138</v>
      </c>
      <c r="L68" s="167"/>
      <c r="M68" s="168">
        <f>SUM(M58:M66)</f>
        <v>20030825122</v>
      </c>
    </row>
    <row r="69" spans="1:13" ht="21.75" customHeight="1" x14ac:dyDescent="0.2">
      <c r="A69" s="162"/>
      <c r="B69" s="159"/>
      <c r="C69" s="159"/>
      <c r="D69" s="159"/>
      <c r="E69" s="164"/>
      <c r="F69" s="159"/>
      <c r="G69" s="170"/>
      <c r="H69" s="167"/>
      <c r="I69" s="171"/>
      <c r="J69" s="169"/>
      <c r="K69" s="170"/>
      <c r="L69" s="167"/>
      <c r="M69" s="171"/>
    </row>
    <row r="70" spans="1:13" ht="21.75" customHeight="1" x14ac:dyDescent="0.2">
      <c r="A70" s="162" t="s">
        <v>21</v>
      </c>
      <c r="B70" s="159"/>
      <c r="C70" s="159"/>
      <c r="D70" s="159"/>
      <c r="E70" s="164"/>
      <c r="F70" s="159"/>
      <c r="G70" s="103"/>
      <c r="H70" s="167"/>
      <c r="I70" s="167"/>
      <c r="J70" s="169"/>
      <c r="K70" s="103"/>
      <c r="L70" s="167"/>
      <c r="M70" s="167"/>
    </row>
    <row r="71" spans="1:13" ht="8.1" customHeight="1" x14ac:dyDescent="0.2">
      <c r="A71" s="158"/>
      <c r="B71" s="159"/>
      <c r="C71" s="159"/>
      <c r="D71" s="159"/>
      <c r="E71" s="164"/>
      <c r="F71" s="159"/>
      <c r="G71" s="103"/>
      <c r="H71" s="167"/>
      <c r="I71" s="167"/>
      <c r="J71" s="169"/>
      <c r="K71" s="103"/>
      <c r="L71" s="167"/>
      <c r="M71" s="167"/>
    </row>
    <row r="72" spans="1:13" ht="18.75" x14ac:dyDescent="0.2">
      <c r="A72" s="172" t="s">
        <v>102</v>
      </c>
      <c r="B72" s="159"/>
      <c r="C72" s="159"/>
      <c r="D72" s="159"/>
      <c r="E72" s="164">
        <v>4</v>
      </c>
      <c r="F72" s="159"/>
      <c r="G72" s="116">
        <v>0</v>
      </c>
      <c r="H72" s="125"/>
      <c r="I72" s="145">
        <v>9125341</v>
      </c>
      <c r="J72" s="138"/>
      <c r="K72" s="116">
        <v>0</v>
      </c>
      <c r="L72" s="146"/>
      <c r="M72" s="145">
        <v>306546651</v>
      </c>
    </row>
    <row r="73" spans="1:13" ht="18.75" x14ac:dyDescent="0.2">
      <c r="A73" s="172" t="s">
        <v>100</v>
      </c>
      <c r="B73" s="159"/>
      <c r="C73" s="159"/>
      <c r="D73" s="159"/>
      <c r="E73" s="164">
        <v>8</v>
      </c>
      <c r="F73" s="159"/>
      <c r="G73" s="116">
        <v>0</v>
      </c>
      <c r="H73" s="125"/>
      <c r="I73" s="145">
        <v>100438964</v>
      </c>
      <c r="J73" s="138"/>
      <c r="K73" s="116">
        <v>0</v>
      </c>
      <c r="L73" s="146"/>
      <c r="M73" s="145">
        <v>3374048091</v>
      </c>
    </row>
    <row r="74" spans="1:13" ht="18.75" x14ac:dyDescent="0.2">
      <c r="A74" s="159" t="s">
        <v>22</v>
      </c>
      <c r="B74" s="159"/>
      <c r="C74" s="159"/>
      <c r="D74" s="159"/>
      <c r="E74" s="164"/>
      <c r="F74" s="173"/>
      <c r="G74" s="121">
        <v>18790951</v>
      </c>
      <c r="H74" s="125"/>
      <c r="I74" s="149">
        <v>19163003</v>
      </c>
      <c r="J74" s="138"/>
      <c r="K74" s="121">
        <v>666398511</v>
      </c>
      <c r="L74" s="146"/>
      <c r="M74" s="149">
        <v>643740829</v>
      </c>
    </row>
    <row r="75" spans="1:13" ht="8.1" customHeight="1" x14ac:dyDescent="0.2">
      <c r="A75" s="158"/>
      <c r="B75" s="159"/>
      <c r="C75" s="159"/>
      <c r="D75" s="159"/>
      <c r="E75" s="164"/>
      <c r="F75" s="159"/>
      <c r="G75" s="100"/>
      <c r="H75" s="159"/>
      <c r="I75" s="159"/>
      <c r="J75" s="163"/>
      <c r="K75" s="100"/>
      <c r="L75" s="159"/>
      <c r="M75" s="159"/>
    </row>
    <row r="76" spans="1:13" ht="21.75" customHeight="1" x14ac:dyDescent="0.2">
      <c r="A76" s="162" t="s">
        <v>23</v>
      </c>
      <c r="B76" s="159"/>
      <c r="C76" s="159"/>
      <c r="D76" s="159"/>
      <c r="E76" s="164"/>
      <c r="F76" s="159"/>
      <c r="G76" s="102">
        <f>SUM(G72:G74)</f>
        <v>18790951</v>
      </c>
      <c r="H76" s="167"/>
      <c r="I76" s="168">
        <f>SUM(I72:I74)</f>
        <v>128727308</v>
      </c>
      <c r="J76" s="169"/>
      <c r="K76" s="102">
        <f>SUM(K72:K74)</f>
        <v>666398511</v>
      </c>
      <c r="L76" s="167"/>
      <c r="M76" s="168">
        <f>SUM(M72:M74)</f>
        <v>4324335571</v>
      </c>
    </row>
    <row r="77" spans="1:13" ht="8.1" customHeight="1" x14ac:dyDescent="0.2">
      <c r="A77" s="162"/>
      <c r="B77" s="159"/>
      <c r="C77" s="159"/>
      <c r="D77" s="159"/>
      <c r="E77" s="164"/>
      <c r="F77" s="159"/>
      <c r="G77" s="165"/>
      <c r="H77" s="167"/>
      <c r="I77" s="166"/>
      <c r="J77" s="169"/>
      <c r="K77" s="165"/>
      <c r="L77" s="167"/>
      <c r="M77" s="166"/>
    </row>
    <row r="78" spans="1:13" ht="21.75" customHeight="1" x14ac:dyDescent="0.2">
      <c r="A78" s="162" t="s">
        <v>24</v>
      </c>
      <c r="B78" s="159"/>
      <c r="C78" s="159"/>
      <c r="D78" s="159"/>
      <c r="E78" s="164"/>
      <c r="F78" s="159"/>
      <c r="G78" s="102">
        <f>SUM(G68,G76)</f>
        <v>973715517</v>
      </c>
      <c r="H78" s="167"/>
      <c r="I78" s="168">
        <f>SUM(I68,I76)</f>
        <v>725008567</v>
      </c>
      <c r="J78" s="169"/>
      <c r="K78" s="102">
        <f>SUM(K68,K76)</f>
        <v>34473730649</v>
      </c>
      <c r="L78" s="167"/>
      <c r="M78" s="168">
        <f>SUM(M68,M76)</f>
        <v>24355160693</v>
      </c>
    </row>
    <row r="79" spans="1:13" ht="21.6" customHeight="1" x14ac:dyDescent="0.4">
      <c r="A79" s="129"/>
      <c r="G79" s="18"/>
      <c r="H79" s="174"/>
      <c r="I79" s="18"/>
      <c r="J79" s="175"/>
      <c r="K79" s="18"/>
      <c r="L79" s="174"/>
      <c r="M79" s="18"/>
    </row>
    <row r="80" spans="1:13" ht="21.6" customHeight="1" x14ac:dyDescent="0.4">
      <c r="A80" s="129"/>
      <c r="G80" s="18"/>
      <c r="H80" s="174"/>
      <c r="I80" s="18"/>
      <c r="J80" s="175"/>
      <c r="K80" s="18"/>
      <c r="L80" s="174"/>
      <c r="M80" s="18"/>
    </row>
    <row r="81" spans="1:13" ht="21.6" customHeight="1" x14ac:dyDescent="0.4">
      <c r="A81" s="129"/>
      <c r="G81" s="18"/>
      <c r="H81" s="174"/>
      <c r="I81" s="18"/>
      <c r="J81" s="175"/>
      <c r="K81" s="18"/>
      <c r="L81" s="174"/>
      <c r="M81" s="18"/>
    </row>
    <row r="82" spans="1:13" ht="22.7" customHeight="1" x14ac:dyDescent="0.4">
      <c r="A82" s="129"/>
      <c r="G82" s="18"/>
      <c r="H82" s="174"/>
      <c r="I82" s="18"/>
      <c r="J82" s="175"/>
      <c r="K82" s="18"/>
      <c r="L82" s="174"/>
      <c r="M82" s="18"/>
    </row>
    <row r="83" spans="1:13" ht="22.7" customHeight="1" x14ac:dyDescent="0.4">
      <c r="A83" s="129"/>
      <c r="G83" s="18"/>
      <c r="H83" s="174"/>
      <c r="I83" s="18"/>
      <c r="J83" s="175"/>
      <c r="K83" s="18"/>
      <c r="L83" s="174"/>
      <c r="M83" s="18"/>
    </row>
    <row r="84" spans="1:13" ht="15.75" customHeight="1" x14ac:dyDescent="0.4">
      <c r="A84" s="129"/>
      <c r="G84" s="18"/>
      <c r="H84" s="174"/>
      <c r="I84" s="18"/>
      <c r="J84" s="175"/>
      <c r="K84" s="18"/>
      <c r="L84" s="174"/>
      <c r="M84" s="18"/>
    </row>
    <row r="85" spans="1:13" ht="19.5" customHeight="1" x14ac:dyDescent="0.2">
      <c r="K85" s="130"/>
    </row>
    <row r="86" spans="1:13" ht="9.75" customHeight="1" x14ac:dyDescent="0.2">
      <c r="K86" s="130"/>
    </row>
    <row r="87" spans="1:13" ht="21.95" customHeight="1" x14ac:dyDescent="0.4">
      <c r="A87" s="133" t="str">
        <f>A44</f>
        <v>หมายเหตุประกอบข้อมูลทางการเงินระหว่างกาลแบบย่อเป็นส่วนหนึ่งของข้อมูลทางการเงินระหว่างกาลนี้</v>
      </c>
      <c r="B87" s="133"/>
      <c r="C87" s="133"/>
      <c r="D87" s="133"/>
      <c r="E87" s="134"/>
      <c r="F87" s="133"/>
      <c r="G87" s="20"/>
      <c r="H87" s="176"/>
      <c r="I87" s="20"/>
      <c r="J87" s="177"/>
      <c r="K87" s="20"/>
      <c r="L87" s="176"/>
      <c r="M87" s="20"/>
    </row>
    <row r="88" spans="1:13" ht="21.75" customHeight="1" x14ac:dyDescent="0.4">
      <c r="A88" s="129" t="str">
        <f>+A1</f>
        <v xml:space="preserve">บริษัท สตาร์ ปิโตรเลียม รีไฟน์นิ่ง จำกัด (มหาชน) </v>
      </c>
      <c r="G88" s="18"/>
      <c r="H88" s="174"/>
      <c r="I88" s="18"/>
      <c r="J88" s="175"/>
      <c r="K88" s="18"/>
      <c r="L88" s="174"/>
      <c r="M88" s="18"/>
    </row>
    <row r="89" spans="1:13" ht="21.75" customHeight="1" x14ac:dyDescent="0.2">
      <c r="A89" s="136" t="s">
        <v>0</v>
      </c>
    </row>
    <row r="90" spans="1:13" ht="21.75" customHeight="1" x14ac:dyDescent="0.2">
      <c r="A90" s="178" t="str">
        <f>A47</f>
        <v>ณ วันที่ 30 มิถุนายน พ.ศ. 2565</v>
      </c>
      <c r="B90" s="133"/>
      <c r="C90" s="133"/>
      <c r="D90" s="133"/>
      <c r="E90" s="134"/>
      <c r="F90" s="133"/>
      <c r="G90" s="11"/>
      <c r="H90" s="133"/>
      <c r="I90" s="11"/>
      <c r="J90" s="133"/>
      <c r="K90" s="12"/>
      <c r="L90" s="135"/>
      <c r="M90" s="135"/>
    </row>
    <row r="91" spans="1:13" ht="21.75" customHeight="1" x14ac:dyDescent="0.4">
      <c r="A91" s="129"/>
      <c r="G91" s="18"/>
      <c r="H91" s="174"/>
      <c r="I91" s="18"/>
      <c r="J91" s="175"/>
      <c r="K91" s="18"/>
      <c r="L91" s="174"/>
      <c r="M91" s="18"/>
    </row>
    <row r="92" spans="1:13" ht="21.75" customHeight="1" x14ac:dyDescent="0.2">
      <c r="A92" s="136"/>
      <c r="G92" s="227" t="s">
        <v>1</v>
      </c>
      <c r="H92" s="227"/>
      <c r="I92" s="227"/>
      <c r="K92" s="228" t="s">
        <v>2</v>
      </c>
      <c r="L92" s="228"/>
      <c r="M92" s="228"/>
    </row>
    <row r="93" spans="1:13" ht="21.75" customHeight="1" x14ac:dyDescent="0.2">
      <c r="A93" s="136"/>
      <c r="G93" s="13" t="s">
        <v>3</v>
      </c>
      <c r="H93" s="137"/>
      <c r="I93" s="13" t="s">
        <v>4</v>
      </c>
      <c r="K93" s="13" t="s">
        <v>3</v>
      </c>
      <c r="L93" s="137"/>
      <c r="M93" s="13" t="s">
        <v>4</v>
      </c>
    </row>
    <row r="94" spans="1:13" ht="21.75" customHeight="1" x14ac:dyDescent="0.2">
      <c r="A94" s="136"/>
      <c r="G94" s="14" t="s">
        <v>98</v>
      </c>
      <c r="H94" s="138"/>
      <c r="I94" s="14" t="s">
        <v>5</v>
      </c>
      <c r="K94" s="14" t="s">
        <v>98</v>
      </c>
      <c r="L94" s="138"/>
      <c r="M94" s="139" t="s">
        <v>5</v>
      </c>
    </row>
    <row r="95" spans="1:13" ht="21.75" customHeight="1" x14ac:dyDescent="0.2">
      <c r="F95" s="129"/>
      <c r="G95" s="15" t="s">
        <v>132</v>
      </c>
      <c r="H95" s="129"/>
      <c r="I95" s="15" t="s">
        <v>111</v>
      </c>
      <c r="J95" s="129"/>
      <c r="K95" s="15" t="s">
        <v>132</v>
      </c>
      <c r="L95" s="129"/>
      <c r="M95" s="15" t="s">
        <v>111</v>
      </c>
    </row>
    <row r="96" spans="1:13" ht="8.1" customHeight="1" x14ac:dyDescent="0.4">
      <c r="A96" s="129"/>
      <c r="G96" s="104"/>
      <c r="H96" s="174"/>
      <c r="I96" s="21"/>
      <c r="J96" s="175"/>
      <c r="K96" s="104"/>
      <c r="L96" s="174"/>
      <c r="M96" s="174"/>
    </row>
    <row r="97" spans="1:13" ht="21.75" customHeight="1" x14ac:dyDescent="0.4">
      <c r="A97" s="136" t="s">
        <v>110</v>
      </c>
      <c r="G97" s="104"/>
      <c r="H97" s="174"/>
      <c r="I97" s="21"/>
      <c r="J97" s="175"/>
      <c r="K97" s="104"/>
      <c r="L97" s="174"/>
      <c r="M97" s="174"/>
    </row>
    <row r="98" spans="1:13" ht="8.1" customHeight="1" x14ac:dyDescent="0.4">
      <c r="A98" s="129"/>
      <c r="G98" s="104"/>
      <c r="H98" s="174"/>
      <c r="I98" s="21"/>
      <c r="J98" s="175"/>
      <c r="K98" s="104"/>
      <c r="L98" s="174"/>
      <c r="M98" s="174"/>
    </row>
    <row r="99" spans="1:13" ht="21.75" customHeight="1" x14ac:dyDescent="0.4">
      <c r="A99" s="129" t="s">
        <v>68</v>
      </c>
      <c r="G99" s="104"/>
      <c r="H99" s="174"/>
      <c r="I99" s="21"/>
      <c r="J99" s="175"/>
      <c r="K99" s="104"/>
      <c r="L99" s="174"/>
      <c r="M99" s="174"/>
    </row>
    <row r="100" spans="1:13" ht="8.1" customHeight="1" x14ac:dyDescent="0.4">
      <c r="A100" s="136"/>
      <c r="G100" s="104"/>
      <c r="H100" s="174"/>
      <c r="I100" s="21"/>
      <c r="J100" s="175"/>
      <c r="K100" s="104"/>
      <c r="L100" s="174"/>
      <c r="M100" s="174"/>
    </row>
    <row r="101" spans="1:13" ht="21.75" customHeight="1" x14ac:dyDescent="0.4">
      <c r="A101" s="130" t="s">
        <v>25</v>
      </c>
      <c r="G101" s="104"/>
      <c r="H101" s="174"/>
      <c r="I101" s="21"/>
      <c r="J101" s="175"/>
      <c r="K101" s="104"/>
      <c r="L101" s="174"/>
      <c r="M101" s="174"/>
    </row>
    <row r="102" spans="1:13" ht="21.75" customHeight="1" x14ac:dyDescent="0.2">
      <c r="B102" s="130" t="s">
        <v>26</v>
      </c>
      <c r="G102" s="105"/>
      <c r="H102" s="131"/>
      <c r="I102" s="22"/>
      <c r="J102" s="175"/>
      <c r="K102" s="105"/>
    </row>
    <row r="103" spans="1:13" ht="21.75" customHeight="1" x14ac:dyDescent="0.4">
      <c r="C103" s="179" t="s">
        <v>95</v>
      </c>
      <c r="G103" s="104"/>
      <c r="H103" s="174"/>
      <c r="I103" s="21"/>
      <c r="J103" s="175"/>
      <c r="K103" s="104"/>
      <c r="L103" s="174"/>
      <c r="M103" s="174"/>
    </row>
    <row r="104" spans="1:13" ht="21.75" customHeight="1" thickBot="1" x14ac:dyDescent="0.45">
      <c r="A104" s="126"/>
      <c r="B104" s="126"/>
      <c r="C104" s="126"/>
      <c r="D104" s="126" t="s">
        <v>96</v>
      </c>
      <c r="E104" s="126"/>
      <c r="F104" s="180"/>
      <c r="G104" s="181">
        <v>864713808</v>
      </c>
      <c r="H104" s="125"/>
      <c r="I104" s="182">
        <v>864713808</v>
      </c>
      <c r="J104" s="180"/>
      <c r="K104" s="181">
        <v>30004442705</v>
      </c>
      <c r="L104" s="146"/>
      <c r="M104" s="182">
        <v>30004442705</v>
      </c>
    </row>
    <row r="105" spans="1:13" ht="8.1" customHeight="1" thickTop="1" x14ac:dyDescent="0.4">
      <c r="A105" s="126"/>
      <c r="B105" s="126"/>
      <c r="C105" s="126"/>
      <c r="D105" s="126"/>
      <c r="E105" s="126"/>
      <c r="F105" s="180"/>
      <c r="G105" s="106"/>
      <c r="H105" s="174"/>
      <c r="I105" s="18"/>
      <c r="J105" s="156"/>
      <c r="K105" s="106"/>
      <c r="L105" s="174"/>
      <c r="M105" s="18"/>
    </row>
    <row r="106" spans="1:13" ht="21.75" customHeight="1" x14ac:dyDescent="0.2">
      <c r="B106" s="130" t="s">
        <v>27</v>
      </c>
      <c r="G106" s="120"/>
      <c r="H106" s="156"/>
      <c r="I106" s="156"/>
      <c r="J106" s="156"/>
      <c r="K106" s="120"/>
      <c r="L106" s="156"/>
      <c r="M106" s="156"/>
    </row>
    <row r="107" spans="1:13" ht="21.75" customHeight="1" x14ac:dyDescent="0.4">
      <c r="A107" s="126"/>
      <c r="B107" s="126"/>
      <c r="C107" s="179" t="s">
        <v>95</v>
      </c>
      <c r="D107" s="126"/>
      <c r="E107" s="126"/>
      <c r="F107" s="180"/>
      <c r="G107" s="120"/>
      <c r="H107" s="156"/>
      <c r="I107" s="156"/>
      <c r="J107" s="156"/>
      <c r="K107" s="120"/>
      <c r="L107" s="156"/>
      <c r="M107" s="156"/>
    </row>
    <row r="108" spans="1:13" ht="21.75" customHeight="1" x14ac:dyDescent="0.4">
      <c r="A108" s="126"/>
      <c r="B108" s="126"/>
      <c r="C108" s="179"/>
      <c r="D108" s="126" t="s">
        <v>97</v>
      </c>
      <c r="E108" s="126"/>
      <c r="F108" s="180"/>
      <c r="G108" s="116">
        <v>864713808</v>
      </c>
      <c r="H108" s="125"/>
      <c r="I108" s="145">
        <v>864713808</v>
      </c>
      <c r="J108" s="138"/>
      <c r="K108" s="116">
        <v>30004442705</v>
      </c>
      <c r="L108" s="146"/>
      <c r="M108" s="145">
        <v>30004442705</v>
      </c>
    </row>
    <row r="109" spans="1:13" ht="21.75" customHeight="1" x14ac:dyDescent="0.2">
      <c r="A109" s="130" t="s">
        <v>28</v>
      </c>
      <c r="G109" s="116">
        <v>31917416</v>
      </c>
      <c r="H109" s="125"/>
      <c r="I109" s="145">
        <v>31917416</v>
      </c>
      <c r="J109" s="125"/>
      <c r="K109" s="116">
        <v>977711111</v>
      </c>
      <c r="L109" s="146"/>
      <c r="M109" s="145">
        <v>977711111</v>
      </c>
    </row>
    <row r="110" spans="1:13" ht="21.75" customHeight="1" x14ac:dyDescent="0.2">
      <c r="A110" s="130" t="s">
        <v>29</v>
      </c>
      <c r="G110" s="120"/>
      <c r="H110" s="156"/>
      <c r="I110" s="156"/>
      <c r="J110" s="156"/>
      <c r="K110" s="120"/>
      <c r="L110" s="156"/>
      <c r="M110" s="156"/>
    </row>
    <row r="111" spans="1:13" ht="21.75" customHeight="1" x14ac:dyDescent="0.2">
      <c r="B111" s="130" t="s">
        <v>30</v>
      </c>
      <c r="G111" s="116">
        <v>87865911</v>
      </c>
      <c r="H111" s="125"/>
      <c r="I111" s="145">
        <v>87865911</v>
      </c>
      <c r="J111" s="125"/>
      <c r="K111" s="116">
        <v>3000444271</v>
      </c>
      <c r="L111" s="146"/>
      <c r="M111" s="145">
        <v>3000444271</v>
      </c>
    </row>
    <row r="112" spans="1:13" ht="21.75" customHeight="1" x14ac:dyDescent="0.2">
      <c r="B112" s="130" t="s">
        <v>31</v>
      </c>
      <c r="F112" s="183"/>
      <c r="G112" s="116">
        <v>380737294</v>
      </c>
      <c r="H112" s="125"/>
      <c r="I112" s="145">
        <v>38985958</v>
      </c>
      <c r="J112" s="125"/>
      <c r="K112" s="116">
        <v>16262027094</v>
      </c>
      <c r="L112" s="146"/>
      <c r="M112" s="145">
        <v>4595530147</v>
      </c>
    </row>
    <row r="113" spans="1:13" ht="21.75" customHeight="1" x14ac:dyDescent="0.2">
      <c r="A113" s="130" t="s">
        <v>74</v>
      </c>
      <c r="F113" s="183"/>
      <c r="G113" s="121">
        <v>0</v>
      </c>
      <c r="H113" s="125"/>
      <c r="I113" s="149">
        <v>0</v>
      </c>
      <c r="J113" s="125"/>
      <c r="K113" s="121">
        <v>-1779442682</v>
      </c>
      <c r="L113" s="146"/>
      <c r="M113" s="149">
        <v>-4207401622</v>
      </c>
    </row>
    <row r="114" spans="1:13" ht="8.1" customHeight="1" x14ac:dyDescent="0.4">
      <c r="G114" s="108"/>
      <c r="H114" s="174"/>
      <c r="I114" s="26"/>
      <c r="J114" s="175"/>
      <c r="K114" s="108"/>
      <c r="L114" s="174"/>
      <c r="M114" s="26"/>
    </row>
    <row r="115" spans="1:13" ht="21.75" customHeight="1" x14ac:dyDescent="0.4">
      <c r="A115" s="129" t="s">
        <v>69</v>
      </c>
      <c r="F115" s="183"/>
      <c r="G115" s="107">
        <f>SUM(G108:G113)</f>
        <v>1365234429</v>
      </c>
      <c r="H115" s="174"/>
      <c r="I115" s="20">
        <f>SUM(I108:I113)</f>
        <v>1023483093</v>
      </c>
      <c r="J115" s="131"/>
      <c r="K115" s="107">
        <f>SUM(K108:K113)</f>
        <v>48465182499</v>
      </c>
      <c r="L115" s="174"/>
      <c r="M115" s="20">
        <f>SUM(M108:M113)</f>
        <v>34370726612</v>
      </c>
    </row>
    <row r="116" spans="1:13" ht="8.1" customHeight="1" x14ac:dyDescent="0.4">
      <c r="G116" s="104"/>
      <c r="H116" s="174"/>
      <c r="I116" s="21"/>
      <c r="J116" s="175"/>
      <c r="K116" s="104"/>
      <c r="L116" s="174"/>
      <c r="M116" s="21"/>
    </row>
    <row r="117" spans="1:13" ht="21.75" customHeight="1" thickBot="1" x14ac:dyDescent="0.45">
      <c r="A117" s="129" t="s">
        <v>70</v>
      </c>
      <c r="F117" s="183"/>
      <c r="G117" s="109">
        <f>G78+G115</f>
        <v>2338949946</v>
      </c>
      <c r="H117" s="174"/>
      <c r="I117" s="27">
        <f>I78+I115</f>
        <v>1748491660</v>
      </c>
      <c r="J117" s="131"/>
      <c r="K117" s="109">
        <f>K78+K115</f>
        <v>82938913148</v>
      </c>
      <c r="L117" s="174"/>
      <c r="M117" s="27">
        <f>M78+M115</f>
        <v>58725887305</v>
      </c>
    </row>
    <row r="118" spans="1:13" ht="21.6" customHeight="1" thickTop="1" x14ac:dyDescent="0.4">
      <c r="A118" s="129"/>
      <c r="F118" s="183"/>
      <c r="G118" s="18"/>
      <c r="H118" s="174"/>
      <c r="I118" s="18"/>
      <c r="J118" s="131"/>
      <c r="K118" s="18"/>
      <c r="L118" s="174"/>
      <c r="M118" s="18"/>
    </row>
    <row r="119" spans="1:13" ht="21.6" customHeight="1" x14ac:dyDescent="0.4">
      <c r="A119" s="129"/>
      <c r="F119" s="183"/>
      <c r="G119" s="18"/>
      <c r="H119" s="174"/>
      <c r="I119" s="18"/>
      <c r="J119" s="131"/>
      <c r="K119" s="18"/>
      <c r="L119" s="174"/>
      <c r="M119" s="18"/>
    </row>
    <row r="120" spans="1:13" ht="21.6" customHeight="1" x14ac:dyDescent="0.4">
      <c r="A120" s="129"/>
      <c r="F120" s="183"/>
      <c r="G120" s="18"/>
      <c r="H120" s="174"/>
      <c r="I120" s="18"/>
      <c r="J120" s="131"/>
      <c r="K120" s="18"/>
      <c r="L120" s="174"/>
      <c r="M120" s="18"/>
    </row>
    <row r="121" spans="1:13" ht="21.6" customHeight="1" x14ac:dyDescent="0.2">
      <c r="K121" s="130"/>
    </row>
    <row r="122" spans="1:13" ht="21.6" customHeight="1" x14ac:dyDescent="0.2">
      <c r="K122" s="130"/>
    </row>
    <row r="123" spans="1:13" ht="21.6" customHeight="1" x14ac:dyDescent="0.2">
      <c r="K123" s="130"/>
    </row>
    <row r="124" spans="1:13" ht="21.6" customHeight="1" x14ac:dyDescent="0.2">
      <c r="K124" s="130"/>
    </row>
    <row r="125" spans="1:13" ht="21.6" customHeight="1" x14ac:dyDescent="0.2">
      <c r="K125" s="130"/>
    </row>
    <row r="126" spans="1:13" ht="21.6" customHeight="1" x14ac:dyDescent="0.2">
      <c r="K126" s="130"/>
    </row>
    <row r="127" spans="1:13" ht="24.75" customHeight="1" x14ac:dyDescent="0.2">
      <c r="K127" s="130"/>
    </row>
    <row r="128" spans="1:13" ht="21.95" customHeight="1" x14ac:dyDescent="0.2">
      <c r="A128" s="229" t="str">
        <f>A44</f>
        <v>หมายเหตุประกอบข้อมูลทางการเงินระหว่างกาลแบบย่อเป็นส่วนหนึ่งของข้อมูลทางการเงินระหว่างกาลนี้</v>
      </c>
      <c r="B128" s="229"/>
      <c r="C128" s="229"/>
      <c r="D128" s="229"/>
      <c r="E128" s="229"/>
      <c r="F128" s="229"/>
      <c r="G128" s="229"/>
      <c r="H128" s="229"/>
      <c r="I128" s="229"/>
      <c r="J128" s="229"/>
      <c r="K128" s="229"/>
      <c r="L128" s="229"/>
      <c r="M128" s="229"/>
    </row>
  </sheetData>
  <mergeCells count="10">
    <mergeCell ref="G92:I92"/>
    <mergeCell ref="K92:M92"/>
    <mergeCell ref="A128:M128"/>
    <mergeCell ref="G5:I5"/>
    <mergeCell ref="K5:M5"/>
    <mergeCell ref="A40:M40"/>
    <mergeCell ref="A44:M44"/>
    <mergeCell ref="K48:M48"/>
    <mergeCell ref="G49:I49"/>
    <mergeCell ref="K49:M49"/>
  </mergeCells>
  <pageMargins left="0.8" right="0.5" top="0.5" bottom="0.6" header="0.49" footer="0.4"/>
  <pageSetup paperSize="9" scale="95" firstPageNumber="2" fitToWidth="0" fitToHeight="0" orientation="portrait" useFirstPageNumber="1" horizontalDpi="1200" verticalDpi="1200" r:id="rId1"/>
  <headerFooter>
    <oddFooter>&amp;R&amp;"Browallia New,Regular"&amp;13&amp;P</oddFooter>
  </headerFooter>
  <rowBreaks count="2" manualBreakCount="2">
    <brk id="44" max="16383" man="1"/>
    <brk id="8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EF15FF-3FB7-4A04-857C-A33683684577}">
  <sheetPr codeName="Sheet1"/>
  <dimension ref="A1:N48"/>
  <sheetViews>
    <sheetView zoomScaleNormal="100" zoomScaleSheetLayoutView="90" workbookViewId="0">
      <selection activeCell="P13" sqref="P13"/>
    </sheetView>
  </sheetViews>
  <sheetFormatPr defaultColWidth="11" defaultRowHeight="21.75" customHeight="1" x14ac:dyDescent="0.2"/>
  <cols>
    <col min="1" max="3" width="1.6640625" style="44" customWidth="1"/>
    <col min="4" max="4" width="33.6640625" style="44" customWidth="1"/>
    <col min="5" max="5" width="6.5" style="44" customWidth="1"/>
    <col min="6" max="6" width="0.6640625" style="47" customWidth="1"/>
    <col min="7" max="7" width="15.83203125" style="47" customWidth="1"/>
    <col min="8" max="8" width="0.6640625" style="47" customWidth="1"/>
    <col min="9" max="9" width="15.83203125" style="47" customWidth="1"/>
    <col min="10" max="10" width="0.6640625" style="47" customWidth="1"/>
    <col min="11" max="11" width="15.83203125" style="33" customWidth="1"/>
    <col min="12" max="12" width="0.6640625" style="47" customWidth="1"/>
    <col min="13" max="13" width="15.83203125" style="33" customWidth="1"/>
    <col min="14" max="16384" width="11" style="89"/>
  </cols>
  <sheetData>
    <row r="1" spans="1:14" s="30" customFormat="1" ht="21.75" customHeight="1" x14ac:dyDescent="0.2">
      <c r="A1" s="3" t="str">
        <f>+'BS 2-4 (TH)'!A1</f>
        <v xml:space="preserve">บริษัท สตาร์ ปิโตรเลียม รีไฟน์นิ่ง จำกัด (มหาชน) </v>
      </c>
      <c r="B1" s="81"/>
      <c r="C1" s="31"/>
      <c r="D1" s="31"/>
      <c r="E1" s="31"/>
      <c r="F1" s="82"/>
      <c r="G1" s="82"/>
      <c r="H1" s="82"/>
      <c r="I1" s="82"/>
      <c r="J1" s="82"/>
      <c r="K1" s="33"/>
      <c r="L1" s="82"/>
      <c r="M1" s="33"/>
    </row>
    <row r="2" spans="1:14" s="30" customFormat="1" ht="21.75" customHeight="1" x14ac:dyDescent="0.2">
      <c r="A2" s="3" t="s">
        <v>64</v>
      </c>
      <c r="B2" s="81"/>
      <c r="C2" s="31"/>
      <c r="D2" s="31"/>
      <c r="E2" s="31"/>
      <c r="F2" s="82"/>
      <c r="G2" s="82"/>
      <c r="H2" s="82"/>
      <c r="I2" s="82"/>
      <c r="J2" s="82"/>
      <c r="K2" s="33"/>
      <c r="L2" s="82"/>
      <c r="M2" s="33"/>
    </row>
    <row r="3" spans="1:14" s="30" customFormat="1" ht="21.75" customHeight="1" x14ac:dyDescent="0.2">
      <c r="A3" s="58" t="s">
        <v>133</v>
      </c>
      <c r="B3" s="83"/>
      <c r="C3" s="35"/>
      <c r="D3" s="35"/>
      <c r="E3" s="35"/>
      <c r="F3" s="84"/>
      <c r="G3" s="84"/>
      <c r="H3" s="84"/>
      <c r="I3" s="84"/>
      <c r="J3" s="84"/>
      <c r="K3" s="37"/>
      <c r="L3" s="84"/>
      <c r="M3" s="37"/>
    </row>
    <row r="4" spans="1:14" s="30" customFormat="1" ht="20.100000000000001" customHeight="1" x14ac:dyDescent="0.2">
      <c r="A4" s="39"/>
      <c r="B4" s="39"/>
      <c r="C4" s="40"/>
      <c r="D4" s="40"/>
      <c r="E4" s="40"/>
      <c r="F4" s="85"/>
      <c r="G4" s="85"/>
      <c r="H4" s="85"/>
      <c r="I4" s="85"/>
      <c r="J4" s="85"/>
      <c r="K4" s="29"/>
      <c r="L4" s="85"/>
      <c r="M4" s="29"/>
    </row>
    <row r="5" spans="1:14" s="30" customFormat="1" ht="20.100000000000001" customHeight="1" x14ac:dyDescent="0.2">
      <c r="A5" s="39"/>
      <c r="B5" s="39"/>
      <c r="C5" s="40"/>
      <c r="D5" s="40"/>
      <c r="E5" s="40"/>
      <c r="F5" s="85"/>
      <c r="G5" s="235" t="s">
        <v>1</v>
      </c>
      <c r="H5" s="235"/>
      <c r="I5" s="235"/>
      <c r="J5" s="1"/>
      <c r="K5" s="236" t="s">
        <v>2</v>
      </c>
      <c r="L5" s="236"/>
      <c r="M5" s="236"/>
    </row>
    <row r="6" spans="1:14" s="30" customFormat="1" ht="20.100000000000001" customHeight="1" x14ac:dyDescent="0.2">
      <c r="A6" s="39"/>
      <c r="B6" s="39"/>
      <c r="C6" s="40"/>
      <c r="D6" s="40"/>
      <c r="E6" s="55"/>
      <c r="F6" s="85"/>
      <c r="G6" s="13" t="s">
        <v>3</v>
      </c>
      <c r="H6" s="42"/>
      <c r="I6" s="13" t="s">
        <v>3</v>
      </c>
      <c r="J6" s="43"/>
      <c r="K6" s="13" t="s">
        <v>3</v>
      </c>
      <c r="L6" s="17"/>
      <c r="M6" s="13" t="s">
        <v>3</v>
      </c>
    </row>
    <row r="7" spans="1:14" s="30" customFormat="1" ht="20.100000000000001" customHeight="1" x14ac:dyDescent="0.2">
      <c r="A7" s="44"/>
      <c r="B7" s="44"/>
      <c r="C7" s="44"/>
      <c r="D7" s="44"/>
      <c r="E7" s="55"/>
      <c r="F7" s="47"/>
      <c r="G7" s="46" t="s">
        <v>132</v>
      </c>
      <c r="H7" s="3"/>
      <c r="I7" s="46" t="s">
        <v>111</v>
      </c>
      <c r="J7" s="47"/>
      <c r="K7" s="46" t="s">
        <v>132</v>
      </c>
      <c r="L7" s="3"/>
      <c r="M7" s="46" t="s">
        <v>111</v>
      </c>
    </row>
    <row r="8" spans="1:14" s="44" customFormat="1" ht="8.1" customHeight="1" x14ac:dyDescent="0.2">
      <c r="A8" s="86"/>
      <c r="E8" s="55"/>
      <c r="F8" s="87"/>
      <c r="G8" s="201"/>
      <c r="H8" s="87"/>
      <c r="I8" s="87"/>
      <c r="J8" s="87"/>
      <c r="K8" s="206"/>
      <c r="L8" s="87"/>
      <c r="M8" s="88"/>
    </row>
    <row r="9" spans="1:14" ht="20.100000000000001" customHeight="1" x14ac:dyDescent="0.2">
      <c r="A9" s="44" t="s">
        <v>33</v>
      </c>
      <c r="E9" s="55"/>
      <c r="G9" s="202">
        <v>2204280518</v>
      </c>
      <c r="H9" s="128"/>
      <c r="I9" s="128">
        <v>1308373765</v>
      </c>
      <c r="J9" s="128"/>
      <c r="K9" s="202">
        <v>76276295572</v>
      </c>
      <c r="L9" s="128"/>
      <c r="M9" s="128">
        <v>41248646992</v>
      </c>
    </row>
    <row r="10" spans="1:14" ht="20.100000000000001" customHeight="1" x14ac:dyDescent="0.2">
      <c r="A10" s="44" t="s">
        <v>89</v>
      </c>
      <c r="E10" s="55"/>
      <c r="G10" s="202"/>
      <c r="H10" s="128"/>
      <c r="I10" s="128"/>
      <c r="J10" s="128"/>
      <c r="K10" s="202"/>
      <c r="L10" s="128"/>
      <c r="M10" s="128"/>
      <c r="N10" s="215"/>
    </row>
    <row r="11" spans="1:14" ht="20.100000000000001" customHeight="1" x14ac:dyDescent="0.2">
      <c r="A11" s="89"/>
      <c r="B11" s="44" t="s">
        <v>88</v>
      </c>
      <c r="E11" s="55"/>
      <c r="G11" s="212">
        <v>50161392</v>
      </c>
      <c r="I11" s="110">
        <v>9404473</v>
      </c>
      <c r="K11" s="212">
        <v>1732009835</v>
      </c>
      <c r="M11" s="37">
        <v>296475082</v>
      </c>
    </row>
    <row r="12" spans="1:14" ht="8.1" customHeight="1" x14ac:dyDescent="0.2">
      <c r="E12" s="55"/>
      <c r="G12" s="201"/>
      <c r="I12" s="87"/>
      <c r="K12" s="201"/>
      <c r="M12" s="29"/>
    </row>
    <row r="13" spans="1:14" ht="20.100000000000001" customHeight="1" x14ac:dyDescent="0.2">
      <c r="A13" s="56" t="s">
        <v>34</v>
      </c>
      <c r="E13" s="55"/>
      <c r="G13" s="204">
        <f>SUM(G9:G11)</f>
        <v>2254441910</v>
      </c>
      <c r="I13" s="47">
        <f>SUM(I9:I11)</f>
        <v>1317778238</v>
      </c>
      <c r="K13" s="204">
        <f>SUM(K9:K11)</f>
        <v>78008305407</v>
      </c>
      <c r="M13" s="47">
        <f>SUM(M9:M11)</f>
        <v>41545122074</v>
      </c>
    </row>
    <row r="14" spans="1:14" ht="20.100000000000001" customHeight="1" x14ac:dyDescent="0.2">
      <c r="A14" s="44" t="s">
        <v>35</v>
      </c>
      <c r="E14" s="55"/>
      <c r="G14" s="205">
        <v>-1967772253</v>
      </c>
      <c r="I14" s="111">
        <v>-1276084589</v>
      </c>
      <c r="K14" s="205">
        <v>-68069385325</v>
      </c>
      <c r="M14" s="37">
        <v>-40230298614</v>
      </c>
    </row>
    <row r="15" spans="1:14" s="44" customFormat="1" ht="8.1" customHeight="1" x14ac:dyDescent="0.2">
      <c r="A15" s="86"/>
      <c r="E15" s="55"/>
      <c r="F15" s="87"/>
      <c r="G15" s="206"/>
      <c r="H15" s="87"/>
      <c r="I15" s="88"/>
      <c r="J15" s="87"/>
      <c r="K15" s="206"/>
      <c r="L15" s="87"/>
      <c r="M15" s="88"/>
    </row>
    <row r="16" spans="1:14" s="44" customFormat="1" ht="20.100000000000001" customHeight="1" x14ac:dyDescent="0.2">
      <c r="A16" s="56" t="s">
        <v>119</v>
      </c>
      <c r="F16" s="87"/>
      <c r="G16" s="201">
        <f>SUM(G13:G14)</f>
        <v>286669657</v>
      </c>
      <c r="H16" s="87"/>
      <c r="I16" s="87">
        <f>SUM(I13:I14)</f>
        <v>41693649</v>
      </c>
      <c r="J16" s="87"/>
      <c r="K16" s="201">
        <f>SUM(K13:K14)</f>
        <v>9938920082</v>
      </c>
      <c r="L16" s="87"/>
      <c r="M16" s="87">
        <f>SUM(M13:M14)</f>
        <v>1314823460</v>
      </c>
    </row>
    <row r="17" spans="1:13" s="44" customFormat="1" ht="20.100000000000001" customHeight="1" x14ac:dyDescent="0.2">
      <c r="A17" s="44" t="s">
        <v>36</v>
      </c>
      <c r="E17" s="55"/>
      <c r="F17" s="87"/>
      <c r="G17" s="201">
        <v>403030</v>
      </c>
      <c r="H17" s="87"/>
      <c r="I17" s="87">
        <v>416600</v>
      </c>
      <c r="J17" s="87"/>
      <c r="K17" s="201">
        <v>13947471</v>
      </c>
      <c r="L17" s="87"/>
      <c r="M17" s="87">
        <v>13128008</v>
      </c>
    </row>
    <row r="18" spans="1:13" s="44" customFormat="1" ht="20.100000000000001" customHeight="1" x14ac:dyDescent="0.2">
      <c r="A18" s="44" t="s">
        <v>120</v>
      </c>
      <c r="E18" s="55"/>
      <c r="F18" s="87"/>
      <c r="G18" s="201">
        <v>-8599036</v>
      </c>
      <c r="H18" s="87"/>
      <c r="I18" s="87">
        <v>-920254</v>
      </c>
      <c r="J18" s="87"/>
      <c r="K18" s="201">
        <v>-302313045</v>
      </c>
      <c r="L18" s="87"/>
      <c r="M18" s="87">
        <v>-29405689</v>
      </c>
    </row>
    <row r="19" spans="1:13" s="44" customFormat="1" ht="20.100000000000001" customHeight="1" x14ac:dyDescent="0.2">
      <c r="A19" s="44" t="s">
        <v>144</v>
      </c>
      <c r="E19" s="55"/>
      <c r="F19" s="87"/>
      <c r="G19" s="201"/>
      <c r="H19" s="87"/>
      <c r="I19" s="87"/>
      <c r="J19" s="87"/>
      <c r="K19" s="201"/>
      <c r="L19" s="87"/>
      <c r="M19" s="87"/>
    </row>
    <row r="20" spans="1:13" s="44" customFormat="1" ht="20.100000000000001" customHeight="1" x14ac:dyDescent="0.2">
      <c r="B20" s="44" t="s">
        <v>103</v>
      </c>
      <c r="E20" s="55"/>
      <c r="F20" s="87"/>
      <c r="G20" s="213">
        <v>-9799253</v>
      </c>
      <c r="H20" s="87"/>
      <c r="I20" s="127">
        <v>551223</v>
      </c>
      <c r="J20" s="87"/>
      <c r="K20" s="213">
        <v>-336903865</v>
      </c>
      <c r="L20" s="87"/>
      <c r="M20" s="127">
        <v>17366819</v>
      </c>
    </row>
    <row r="21" spans="1:13" s="44" customFormat="1" ht="8.1" customHeight="1" x14ac:dyDescent="0.2">
      <c r="A21" s="86"/>
      <c r="E21" s="55"/>
      <c r="F21" s="87"/>
      <c r="G21" s="206"/>
      <c r="H21" s="87"/>
      <c r="I21" s="88"/>
      <c r="J21" s="87"/>
      <c r="K21" s="206"/>
      <c r="L21" s="87"/>
      <c r="M21" s="88"/>
    </row>
    <row r="22" spans="1:13" s="44" customFormat="1" ht="20.100000000000001" customHeight="1" x14ac:dyDescent="0.2">
      <c r="A22" s="56" t="s">
        <v>118</v>
      </c>
      <c r="E22" s="55"/>
      <c r="F22" s="28"/>
      <c r="G22" s="201">
        <f>SUM(G16:G20)</f>
        <v>268674398</v>
      </c>
      <c r="H22" s="87"/>
      <c r="I22" s="87">
        <f>SUM(I16:I20)</f>
        <v>41741218</v>
      </c>
      <c r="J22" s="87"/>
      <c r="K22" s="201">
        <f>SUM(K16:K20)</f>
        <v>9313650643</v>
      </c>
      <c r="L22" s="28"/>
      <c r="M22" s="87">
        <f>SUM(M16:M20)</f>
        <v>1315912598</v>
      </c>
    </row>
    <row r="23" spans="1:13" s="44" customFormat="1" ht="20.100000000000001" customHeight="1" x14ac:dyDescent="0.2">
      <c r="A23" s="44" t="s">
        <v>38</v>
      </c>
      <c r="C23" s="56"/>
      <c r="E23" s="55"/>
      <c r="F23" s="87"/>
      <c r="G23" s="206">
        <v>-9170286</v>
      </c>
      <c r="H23" s="87"/>
      <c r="I23" s="88">
        <v>-8469344</v>
      </c>
      <c r="J23" s="87"/>
      <c r="K23" s="206">
        <v>-318242231</v>
      </c>
      <c r="L23" s="87"/>
      <c r="M23" s="88">
        <v>-267044968</v>
      </c>
    </row>
    <row r="24" spans="1:13" s="44" customFormat="1" ht="20.100000000000001" customHeight="1" x14ac:dyDescent="0.2">
      <c r="A24" s="44" t="s">
        <v>39</v>
      </c>
      <c r="C24" s="56"/>
      <c r="E24" s="55"/>
      <c r="F24" s="87"/>
      <c r="G24" s="217">
        <v>-1669650</v>
      </c>
      <c r="H24" s="87"/>
      <c r="I24" s="218">
        <v>-1683459</v>
      </c>
      <c r="J24" s="87"/>
      <c r="K24" s="217">
        <v>-57705662</v>
      </c>
      <c r="L24" s="87"/>
      <c r="M24" s="218">
        <v>-53070822</v>
      </c>
    </row>
    <row r="25" spans="1:13" s="44" customFormat="1" ht="8.1" customHeight="1" x14ac:dyDescent="0.2">
      <c r="A25" s="86"/>
      <c r="E25" s="55"/>
      <c r="F25" s="87"/>
      <c r="G25" s="206"/>
      <c r="H25" s="87"/>
      <c r="I25" s="88"/>
      <c r="J25" s="87"/>
      <c r="K25" s="206"/>
      <c r="L25" s="87"/>
      <c r="M25" s="88"/>
    </row>
    <row r="26" spans="1:13" s="44" customFormat="1" ht="20.100000000000001" customHeight="1" x14ac:dyDescent="0.2">
      <c r="A26" s="56" t="s">
        <v>121</v>
      </c>
      <c r="D26" s="56"/>
      <c r="E26" s="55"/>
      <c r="F26" s="47"/>
      <c r="G26" s="204">
        <f>SUM(G22:G24)</f>
        <v>257834462</v>
      </c>
      <c r="H26" s="47"/>
      <c r="I26" s="47">
        <f>SUM(I22:I24)</f>
        <v>31588415</v>
      </c>
      <c r="J26" s="47"/>
      <c r="K26" s="204">
        <f>SUM(K22:K24)</f>
        <v>8937702750</v>
      </c>
      <c r="L26" s="47"/>
      <c r="M26" s="47">
        <f>SUM(M22:M24)</f>
        <v>995796808</v>
      </c>
    </row>
    <row r="27" spans="1:13" s="44" customFormat="1" ht="20.100000000000001" customHeight="1" x14ac:dyDescent="0.2">
      <c r="A27" s="44" t="s">
        <v>105</v>
      </c>
      <c r="B27" s="56"/>
      <c r="E27" s="55"/>
      <c r="F27" s="87"/>
      <c r="G27" s="207">
        <v>-51395598</v>
      </c>
      <c r="H27" s="87"/>
      <c r="I27" s="112">
        <v>-7055536</v>
      </c>
      <c r="J27" s="87"/>
      <c r="K27" s="207">
        <v>-1781617760</v>
      </c>
      <c r="L27" s="87"/>
      <c r="M27" s="112">
        <v>-222376743</v>
      </c>
    </row>
    <row r="28" spans="1:13" s="44" customFormat="1" ht="8.1" customHeight="1" x14ac:dyDescent="0.2">
      <c r="A28" s="86"/>
      <c r="E28" s="55"/>
      <c r="F28" s="87"/>
      <c r="G28" s="206"/>
      <c r="H28" s="87"/>
      <c r="I28" s="88"/>
      <c r="J28" s="87"/>
      <c r="K28" s="206"/>
      <c r="L28" s="87"/>
      <c r="M28" s="88"/>
    </row>
    <row r="29" spans="1:13" ht="20.100000000000001" customHeight="1" x14ac:dyDescent="0.2">
      <c r="A29" s="81" t="s">
        <v>122</v>
      </c>
      <c r="E29" s="55"/>
      <c r="G29" s="201">
        <f>SUM(G26:G27)</f>
        <v>206438864</v>
      </c>
      <c r="H29" s="87"/>
      <c r="I29" s="87">
        <f>SUM(I26:I27)</f>
        <v>24532879</v>
      </c>
      <c r="J29" s="87"/>
      <c r="K29" s="201">
        <f>SUM(K26:K27)</f>
        <v>7156084990</v>
      </c>
      <c r="L29" s="87"/>
      <c r="M29" s="87">
        <f>SUM(M26:M27)</f>
        <v>773420065</v>
      </c>
    </row>
    <row r="30" spans="1:13" ht="20.100000000000001" customHeight="1" x14ac:dyDescent="0.2">
      <c r="A30" s="56"/>
      <c r="E30" s="55"/>
      <c r="G30" s="206"/>
      <c r="I30" s="88"/>
      <c r="K30" s="206"/>
      <c r="M30" s="88"/>
    </row>
    <row r="31" spans="1:13" ht="20.100000000000001" customHeight="1" x14ac:dyDescent="0.2">
      <c r="A31" s="56" t="s">
        <v>107</v>
      </c>
      <c r="E31" s="55"/>
      <c r="F31" s="89"/>
      <c r="G31" s="196"/>
      <c r="H31" s="90"/>
      <c r="I31" s="29"/>
      <c r="J31" s="90"/>
      <c r="K31" s="196"/>
      <c r="L31" s="91"/>
      <c r="M31" s="29"/>
    </row>
    <row r="32" spans="1:13" ht="20.100000000000001" customHeight="1" x14ac:dyDescent="0.2">
      <c r="A32" s="92" t="s">
        <v>40</v>
      </c>
      <c r="E32" s="89"/>
      <c r="F32" s="89"/>
      <c r="G32" s="196"/>
      <c r="H32" s="90"/>
      <c r="I32" s="29"/>
      <c r="J32" s="90"/>
      <c r="K32" s="196"/>
      <c r="L32" s="91"/>
      <c r="M32" s="29"/>
    </row>
    <row r="33" spans="1:13" ht="20.100000000000001" customHeight="1" x14ac:dyDescent="0.2">
      <c r="B33" s="92" t="s">
        <v>41</v>
      </c>
      <c r="E33" s="89"/>
      <c r="F33" s="89"/>
      <c r="G33" s="196"/>
      <c r="H33" s="90"/>
      <c r="I33" s="29"/>
      <c r="J33" s="90"/>
      <c r="K33" s="196"/>
      <c r="L33" s="91"/>
      <c r="M33" s="29"/>
    </row>
    <row r="34" spans="1:13" ht="20.100000000000001" customHeight="1" x14ac:dyDescent="0.2">
      <c r="A34" s="56"/>
      <c r="B34" s="44" t="s">
        <v>90</v>
      </c>
      <c r="E34" s="89"/>
      <c r="F34" s="89"/>
      <c r="G34" s="204"/>
      <c r="K34" s="204"/>
      <c r="M34" s="47"/>
    </row>
    <row r="35" spans="1:13" ht="20.100000000000001" customHeight="1" x14ac:dyDescent="0.2">
      <c r="A35" s="56"/>
      <c r="C35" s="44" t="s">
        <v>91</v>
      </c>
      <c r="E35" s="89"/>
      <c r="F35" s="89"/>
      <c r="G35" s="204">
        <v>0</v>
      </c>
      <c r="I35" s="47">
        <v>0</v>
      </c>
      <c r="K35" s="204">
        <v>2559491486</v>
      </c>
      <c r="M35" s="47">
        <v>692247464</v>
      </c>
    </row>
    <row r="36" spans="1:13" ht="20.100000000000001" customHeight="1" x14ac:dyDescent="0.2">
      <c r="A36" s="56"/>
      <c r="B36" s="44" t="s">
        <v>83</v>
      </c>
      <c r="E36" s="89"/>
      <c r="F36" s="89"/>
      <c r="G36" s="210"/>
      <c r="H36" s="94"/>
      <c r="I36" s="114"/>
      <c r="J36" s="94"/>
      <c r="K36" s="210"/>
      <c r="L36" s="90"/>
      <c r="M36" s="114"/>
    </row>
    <row r="37" spans="1:13" ht="20.100000000000001" customHeight="1" x14ac:dyDescent="0.2">
      <c r="A37" s="56"/>
      <c r="C37" s="44" t="s">
        <v>85</v>
      </c>
      <c r="E37" s="89"/>
      <c r="F37" s="89"/>
      <c r="G37" s="199">
        <v>0</v>
      </c>
      <c r="H37" s="94"/>
      <c r="I37" s="113">
        <v>-1317438</v>
      </c>
      <c r="J37" s="94"/>
      <c r="K37" s="199">
        <v>0</v>
      </c>
      <c r="L37" s="90"/>
      <c r="M37" s="113">
        <v>-42450343</v>
      </c>
    </row>
    <row r="38" spans="1:13" ht="8.1" customHeight="1" x14ac:dyDescent="0.2">
      <c r="E38" s="89"/>
      <c r="F38" s="89"/>
      <c r="G38" s="209"/>
      <c r="H38" s="90"/>
      <c r="I38" s="90"/>
      <c r="J38" s="90"/>
      <c r="K38" s="209"/>
      <c r="L38" s="91"/>
      <c r="M38" s="29"/>
    </row>
    <row r="39" spans="1:13" ht="20.100000000000001" customHeight="1" x14ac:dyDescent="0.2">
      <c r="A39" s="44" t="s">
        <v>129</v>
      </c>
      <c r="E39" s="89"/>
      <c r="F39" s="89"/>
      <c r="G39" s="199">
        <f>SUM(G34:G38)</f>
        <v>0</v>
      </c>
      <c r="H39" s="94"/>
      <c r="I39" s="113">
        <f>SUM(I34:I38)</f>
        <v>-1317438</v>
      </c>
      <c r="J39" s="94"/>
      <c r="K39" s="199">
        <f>SUM(K34:K38)</f>
        <v>2559491486</v>
      </c>
      <c r="L39" s="90"/>
      <c r="M39" s="113">
        <f>SUM(M34:M38)</f>
        <v>649797121</v>
      </c>
    </row>
    <row r="40" spans="1:13" ht="8.1" customHeight="1" x14ac:dyDescent="0.2">
      <c r="E40" s="89"/>
      <c r="F40" s="89"/>
      <c r="G40" s="210"/>
      <c r="H40" s="95"/>
      <c r="I40" s="114"/>
      <c r="J40" s="95"/>
      <c r="K40" s="210"/>
      <c r="L40" s="91"/>
      <c r="M40" s="114"/>
    </row>
    <row r="41" spans="1:13" ht="20.100000000000001" customHeight="1" thickBot="1" x14ac:dyDescent="0.25">
      <c r="A41" s="53" t="s">
        <v>66</v>
      </c>
      <c r="B41" s="56"/>
      <c r="E41" s="89"/>
      <c r="F41" s="89"/>
      <c r="G41" s="211">
        <f>SUM(G29,G39)</f>
        <v>206438864</v>
      </c>
      <c r="H41" s="91"/>
      <c r="I41" s="115">
        <f>SUM(I29,I39)</f>
        <v>23215441</v>
      </c>
      <c r="J41" s="91"/>
      <c r="K41" s="211">
        <f>SUM(K29,K39)</f>
        <v>9715576476</v>
      </c>
      <c r="L41" s="91"/>
      <c r="M41" s="115">
        <f>SUM(M29,M39)</f>
        <v>1423217186</v>
      </c>
    </row>
    <row r="42" spans="1:13" ht="20.100000000000001" customHeight="1" thickTop="1" x14ac:dyDescent="0.2">
      <c r="A42" s="56"/>
      <c r="E42" s="55"/>
      <c r="G42" s="204"/>
      <c r="K42" s="204"/>
      <c r="M42" s="88"/>
    </row>
    <row r="43" spans="1:13" ht="20.100000000000001" customHeight="1" x14ac:dyDescent="0.2">
      <c r="A43" s="81" t="s">
        <v>123</v>
      </c>
      <c r="E43" s="55"/>
      <c r="G43" s="204"/>
      <c r="K43" s="204"/>
    </row>
    <row r="44" spans="1:13" s="44" customFormat="1" ht="8.1" customHeight="1" x14ac:dyDescent="0.2">
      <c r="A44" s="86"/>
      <c r="E44" s="55"/>
      <c r="F44" s="87"/>
      <c r="G44" s="201"/>
      <c r="H44" s="87"/>
      <c r="I44" s="87"/>
      <c r="J44" s="87"/>
      <c r="K44" s="201"/>
      <c r="L44" s="87"/>
      <c r="M44" s="88"/>
    </row>
    <row r="45" spans="1:13" ht="20.100000000000001" customHeight="1" x14ac:dyDescent="0.2">
      <c r="A45" s="23" t="s">
        <v>124</v>
      </c>
      <c r="E45" s="55"/>
      <c r="F45" s="96"/>
      <c r="G45" s="225">
        <v>0.05</v>
      </c>
      <c r="H45" s="226"/>
      <c r="I45" s="226">
        <v>0.01</v>
      </c>
      <c r="J45" s="226"/>
      <c r="K45" s="225">
        <v>1.65</v>
      </c>
      <c r="L45" s="226"/>
      <c r="M45" s="226">
        <v>0.18</v>
      </c>
    </row>
    <row r="46" spans="1:13" ht="12" customHeight="1" x14ac:dyDescent="0.2">
      <c r="A46" s="23"/>
      <c r="E46" s="55"/>
      <c r="F46" s="96"/>
      <c r="G46" s="97"/>
      <c r="H46" s="96"/>
      <c r="I46" s="97"/>
      <c r="J46" s="96"/>
      <c r="K46" s="97"/>
      <c r="L46" s="96"/>
      <c r="M46" s="97"/>
    </row>
    <row r="47" spans="1:13" ht="12" customHeight="1" x14ac:dyDescent="0.2">
      <c r="A47" s="23"/>
      <c r="E47" s="55"/>
      <c r="F47" s="96"/>
      <c r="G47" s="97"/>
      <c r="H47" s="96"/>
      <c r="I47" s="97"/>
      <c r="J47" s="96"/>
      <c r="K47" s="97"/>
      <c r="L47" s="96"/>
      <c r="M47" s="97"/>
    </row>
    <row r="48" spans="1:13" s="1" customFormat="1" ht="21.95" customHeight="1" x14ac:dyDescent="0.2">
      <c r="A48" s="234" t="s">
        <v>65</v>
      </c>
      <c r="B48" s="234"/>
      <c r="C48" s="234"/>
      <c r="D48" s="234"/>
      <c r="E48" s="234"/>
      <c r="F48" s="234"/>
      <c r="G48" s="234"/>
      <c r="H48" s="234"/>
      <c r="I48" s="234"/>
      <c r="J48" s="234"/>
      <c r="K48" s="234"/>
      <c r="L48" s="234"/>
      <c r="M48" s="234"/>
    </row>
  </sheetData>
  <mergeCells count="3">
    <mergeCell ref="A48:M48"/>
    <mergeCell ref="G5:I5"/>
    <mergeCell ref="K5:M5"/>
  </mergeCells>
  <pageMargins left="0.8" right="0.5" top="0.5" bottom="0.6" header="0.49" footer="0.4"/>
  <pageSetup paperSize="9" scale="90" firstPageNumber="5" fitToHeight="0" orientation="portrait" useFirstPageNumber="1" horizontalDpi="1200" verticalDpi="1200" r:id="rId1"/>
  <headerFooter>
    <oddFooter>&amp;R&amp;"Browallia New,Regular"&amp;13&amp;P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N48"/>
  <sheetViews>
    <sheetView zoomScaleNormal="100" zoomScaleSheetLayoutView="100" workbookViewId="0">
      <selection activeCell="Q14" sqref="Q14"/>
    </sheetView>
  </sheetViews>
  <sheetFormatPr defaultColWidth="11" defaultRowHeight="20.100000000000001" customHeight="1" x14ac:dyDescent="0.2"/>
  <cols>
    <col min="1" max="3" width="1.6640625" style="44" customWidth="1"/>
    <col min="4" max="4" width="33.5" style="44" customWidth="1"/>
    <col min="5" max="5" width="6.6640625" style="44" customWidth="1"/>
    <col min="6" max="6" width="0.6640625" style="47" customWidth="1"/>
    <col min="7" max="7" width="15.83203125" style="47" customWidth="1"/>
    <col min="8" max="8" width="0.6640625" style="47" customWidth="1"/>
    <col min="9" max="9" width="15.83203125" style="47" customWidth="1"/>
    <col min="10" max="10" width="0.6640625" style="47" customWidth="1"/>
    <col min="11" max="11" width="15.83203125" style="33" customWidth="1"/>
    <col min="12" max="12" width="0.6640625" style="47" customWidth="1"/>
    <col min="13" max="13" width="15.83203125" style="33" customWidth="1"/>
    <col min="14" max="16384" width="11" style="89"/>
  </cols>
  <sheetData>
    <row r="1" spans="1:14" s="30" customFormat="1" ht="20.100000000000001" customHeight="1" x14ac:dyDescent="0.2">
      <c r="A1" s="3" t="str">
        <f>+'BS 2-4 (TH)'!A1</f>
        <v xml:space="preserve">บริษัท สตาร์ ปิโตรเลียม รีไฟน์นิ่ง จำกัด (มหาชน) </v>
      </c>
      <c r="B1" s="81"/>
      <c r="C1" s="31"/>
      <c r="D1" s="31"/>
      <c r="E1" s="31"/>
      <c r="F1" s="82"/>
      <c r="G1" s="82"/>
      <c r="H1" s="82"/>
      <c r="I1" s="82"/>
      <c r="J1" s="82"/>
      <c r="K1" s="33"/>
      <c r="L1" s="82"/>
      <c r="M1" s="33"/>
    </row>
    <row r="2" spans="1:14" s="30" customFormat="1" ht="20.100000000000001" customHeight="1" x14ac:dyDescent="0.2">
      <c r="A2" s="3" t="s">
        <v>64</v>
      </c>
      <c r="B2" s="81"/>
      <c r="C2" s="31"/>
      <c r="D2" s="31"/>
      <c r="E2" s="31"/>
      <c r="F2" s="82"/>
      <c r="G2" s="82"/>
      <c r="H2" s="82"/>
      <c r="I2" s="82"/>
      <c r="J2" s="82"/>
      <c r="K2" s="33"/>
      <c r="L2" s="82"/>
      <c r="M2" s="33"/>
    </row>
    <row r="3" spans="1:14" s="30" customFormat="1" ht="20.100000000000001" customHeight="1" x14ac:dyDescent="0.2">
      <c r="A3" s="58" t="s">
        <v>134</v>
      </c>
      <c r="B3" s="83"/>
      <c r="C3" s="35"/>
      <c r="D3" s="35"/>
      <c r="E3" s="35"/>
      <c r="F3" s="84"/>
      <c r="G3" s="84"/>
      <c r="H3" s="84"/>
      <c r="I3" s="84"/>
      <c r="J3" s="84"/>
      <c r="K3" s="37"/>
      <c r="L3" s="84"/>
      <c r="M3" s="37"/>
    </row>
    <row r="4" spans="1:14" s="30" customFormat="1" ht="20.100000000000001" customHeight="1" x14ac:dyDescent="0.2">
      <c r="A4" s="39"/>
      <c r="B4" s="39"/>
      <c r="C4" s="40"/>
      <c r="D4" s="40"/>
      <c r="E4" s="40"/>
      <c r="F4" s="85"/>
      <c r="G4" s="85"/>
      <c r="H4" s="85"/>
      <c r="I4" s="85"/>
      <c r="J4" s="85"/>
      <c r="K4" s="29"/>
      <c r="L4" s="85"/>
      <c r="M4" s="29"/>
    </row>
    <row r="5" spans="1:14" s="30" customFormat="1" ht="20.100000000000001" customHeight="1" x14ac:dyDescent="0.2">
      <c r="A5" s="39"/>
      <c r="B5" s="39"/>
      <c r="C5" s="40"/>
      <c r="D5" s="40"/>
      <c r="E5" s="40"/>
      <c r="F5" s="85"/>
      <c r="G5" s="235" t="s">
        <v>1</v>
      </c>
      <c r="H5" s="235"/>
      <c r="I5" s="235"/>
      <c r="J5" s="1"/>
      <c r="K5" s="236" t="s">
        <v>2</v>
      </c>
      <c r="L5" s="236"/>
      <c r="M5" s="236"/>
    </row>
    <row r="6" spans="1:14" s="30" customFormat="1" ht="20.100000000000001" customHeight="1" x14ac:dyDescent="0.2">
      <c r="A6" s="39"/>
      <c r="B6" s="39"/>
      <c r="C6" s="40"/>
      <c r="D6" s="40"/>
      <c r="E6" s="55"/>
      <c r="F6" s="85"/>
      <c r="G6" s="13" t="s">
        <v>3</v>
      </c>
      <c r="H6" s="42"/>
      <c r="I6" s="13" t="s">
        <v>3</v>
      </c>
      <c r="J6" s="43"/>
      <c r="K6" s="13" t="s">
        <v>3</v>
      </c>
      <c r="L6" s="17"/>
      <c r="M6" s="13" t="s">
        <v>3</v>
      </c>
    </row>
    <row r="7" spans="1:14" s="30" customFormat="1" ht="20.100000000000001" customHeight="1" x14ac:dyDescent="0.2">
      <c r="A7" s="44"/>
      <c r="B7" s="44"/>
      <c r="C7" s="44"/>
      <c r="D7" s="44"/>
      <c r="E7" s="55"/>
      <c r="F7" s="47"/>
      <c r="G7" s="46" t="s">
        <v>132</v>
      </c>
      <c r="H7" s="3"/>
      <c r="I7" s="46" t="s">
        <v>111</v>
      </c>
      <c r="J7" s="47"/>
      <c r="K7" s="46" t="s">
        <v>132</v>
      </c>
      <c r="L7" s="3"/>
      <c r="M7" s="46" t="s">
        <v>111</v>
      </c>
    </row>
    <row r="8" spans="1:14" s="44" customFormat="1" ht="8.1" customHeight="1" x14ac:dyDescent="0.2">
      <c r="A8" s="86"/>
      <c r="E8" s="55"/>
      <c r="F8" s="87"/>
      <c r="G8" s="201"/>
      <c r="H8" s="87"/>
      <c r="I8" s="87"/>
      <c r="J8" s="87"/>
      <c r="K8" s="206"/>
      <c r="L8" s="87"/>
      <c r="M8" s="88"/>
    </row>
    <row r="9" spans="1:14" ht="20.100000000000001" customHeight="1" x14ac:dyDescent="0.2">
      <c r="A9" s="44" t="s">
        <v>33</v>
      </c>
      <c r="E9" s="55"/>
      <c r="G9" s="202">
        <v>4139134799</v>
      </c>
      <c r="H9" s="128"/>
      <c r="I9" s="128">
        <v>2508142280</v>
      </c>
      <c r="J9" s="128"/>
      <c r="K9" s="202">
        <v>140607216582</v>
      </c>
      <c r="L9" s="128"/>
      <c r="M9" s="128">
        <v>77775742436</v>
      </c>
    </row>
    <row r="10" spans="1:14" ht="20.100000000000001" customHeight="1" x14ac:dyDescent="0.2">
      <c r="A10" s="44" t="s">
        <v>89</v>
      </c>
      <c r="E10" s="55"/>
      <c r="G10" s="202"/>
      <c r="H10" s="128"/>
      <c r="I10" s="128"/>
      <c r="J10" s="128"/>
      <c r="K10" s="202"/>
      <c r="L10" s="128"/>
      <c r="M10" s="128"/>
      <c r="N10" s="215"/>
    </row>
    <row r="11" spans="1:14" ht="20.100000000000001" customHeight="1" x14ac:dyDescent="0.2">
      <c r="A11" s="89"/>
      <c r="B11" s="44" t="s">
        <v>88</v>
      </c>
      <c r="E11" s="55"/>
      <c r="G11" s="203">
        <v>82424207</v>
      </c>
      <c r="I11" s="187">
        <v>23101081</v>
      </c>
      <c r="K11" s="203">
        <v>2805162729</v>
      </c>
      <c r="M11" s="37">
        <v>713055985</v>
      </c>
    </row>
    <row r="12" spans="1:14" ht="6" customHeight="1" x14ac:dyDescent="0.2">
      <c r="E12" s="55"/>
      <c r="G12" s="201"/>
      <c r="I12" s="87"/>
      <c r="K12" s="201"/>
      <c r="M12" s="29"/>
    </row>
    <row r="13" spans="1:14" ht="20.100000000000001" customHeight="1" x14ac:dyDescent="0.2">
      <c r="A13" s="56" t="s">
        <v>34</v>
      </c>
      <c r="E13" s="55"/>
      <c r="G13" s="204">
        <f>SUM(G9:G11)</f>
        <v>4221559006</v>
      </c>
      <c r="I13" s="47">
        <f>SUM(I9:I11)</f>
        <v>2531243361</v>
      </c>
      <c r="K13" s="204">
        <f>SUM(K9:K11)</f>
        <v>143412379311</v>
      </c>
      <c r="M13" s="47">
        <f>SUM(M9:M11)</f>
        <v>78488798421</v>
      </c>
    </row>
    <row r="14" spans="1:14" ht="20.100000000000001" customHeight="1" x14ac:dyDescent="0.2">
      <c r="A14" s="44" t="s">
        <v>35</v>
      </c>
      <c r="E14" s="55"/>
      <c r="G14" s="205">
        <v>-3692426472</v>
      </c>
      <c r="I14" s="111">
        <v>-2396334057</v>
      </c>
      <c r="K14" s="205">
        <v>-125402299320</v>
      </c>
      <c r="M14" s="37">
        <v>-74341557626</v>
      </c>
    </row>
    <row r="15" spans="1:14" s="44" customFormat="1" ht="6" customHeight="1" x14ac:dyDescent="0.2">
      <c r="A15" s="86"/>
      <c r="E15" s="55"/>
      <c r="F15" s="87"/>
      <c r="G15" s="206"/>
      <c r="H15" s="87"/>
      <c r="I15" s="88"/>
      <c r="J15" s="87"/>
      <c r="K15" s="206"/>
      <c r="L15" s="87"/>
      <c r="M15" s="88"/>
    </row>
    <row r="16" spans="1:14" s="44" customFormat="1" ht="20.100000000000001" customHeight="1" x14ac:dyDescent="0.2">
      <c r="A16" s="56" t="s">
        <v>119</v>
      </c>
      <c r="F16" s="87"/>
      <c r="G16" s="201">
        <f>SUM(G13:G14)</f>
        <v>529132534</v>
      </c>
      <c r="H16" s="87"/>
      <c r="I16" s="87">
        <f>SUM(I13:I14)</f>
        <v>134909304</v>
      </c>
      <c r="J16" s="87"/>
      <c r="K16" s="201">
        <f>SUM(K13:K14)</f>
        <v>18010079991</v>
      </c>
      <c r="L16" s="87"/>
      <c r="M16" s="87">
        <f>SUM(M13:M14)</f>
        <v>4147240795</v>
      </c>
    </row>
    <row r="17" spans="1:13" s="44" customFormat="1" ht="20.100000000000001" customHeight="1" x14ac:dyDescent="0.2">
      <c r="A17" s="44" t="s">
        <v>36</v>
      </c>
      <c r="E17" s="55"/>
      <c r="F17" s="87"/>
      <c r="G17" s="201">
        <v>876268</v>
      </c>
      <c r="H17" s="87"/>
      <c r="I17" s="87">
        <v>844466</v>
      </c>
      <c r="J17" s="87"/>
      <c r="K17" s="201">
        <v>29657624</v>
      </c>
      <c r="L17" s="87"/>
      <c r="M17" s="87">
        <v>26124015</v>
      </c>
    </row>
    <row r="18" spans="1:13" s="44" customFormat="1" ht="20.100000000000001" customHeight="1" x14ac:dyDescent="0.2">
      <c r="A18" s="44" t="s">
        <v>37</v>
      </c>
      <c r="E18" s="55"/>
      <c r="F18" s="87"/>
      <c r="G18" s="201">
        <v>5595476</v>
      </c>
      <c r="H18" s="87"/>
      <c r="I18" s="87">
        <v>7502047</v>
      </c>
      <c r="J18" s="87"/>
      <c r="K18" s="201">
        <v>167360244</v>
      </c>
      <c r="L18" s="87"/>
      <c r="M18" s="87">
        <v>226601817</v>
      </c>
    </row>
    <row r="19" spans="1:13" s="44" customFormat="1" ht="20.100000000000001" customHeight="1" x14ac:dyDescent="0.2">
      <c r="A19" s="44" t="s">
        <v>106</v>
      </c>
      <c r="E19" s="55"/>
      <c r="F19" s="87"/>
      <c r="G19" s="201"/>
      <c r="H19" s="87"/>
      <c r="I19" s="87"/>
      <c r="J19" s="87"/>
      <c r="K19" s="201"/>
      <c r="L19" s="87"/>
      <c r="M19" s="87"/>
    </row>
    <row r="20" spans="1:13" s="44" customFormat="1" ht="20.100000000000001" customHeight="1" x14ac:dyDescent="0.2">
      <c r="B20" s="44" t="s">
        <v>103</v>
      </c>
      <c r="E20" s="55"/>
      <c r="F20" s="28"/>
      <c r="G20" s="194">
        <v>-16618177</v>
      </c>
      <c r="H20" s="28"/>
      <c r="I20" s="37">
        <v>-9356990</v>
      </c>
      <c r="J20" s="28"/>
      <c r="K20" s="194">
        <v>-564742054</v>
      </c>
      <c r="L20" s="28"/>
      <c r="M20" s="37">
        <v>-286180811</v>
      </c>
    </row>
    <row r="21" spans="1:13" s="44" customFormat="1" ht="6" customHeight="1" x14ac:dyDescent="0.2">
      <c r="E21" s="55"/>
      <c r="F21" s="87"/>
      <c r="G21" s="206"/>
      <c r="H21" s="87"/>
      <c r="I21" s="88"/>
      <c r="J21" s="87"/>
      <c r="K21" s="206"/>
      <c r="L21" s="87"/>
      <c r="M21" s="88"/>
    </row>
    <row r="22" spans="1:13" s="44" customFormat="1" ht="20.100000000000001" customHeight="1" x14ac:dyDescent="0.2">
      <c r="A22" s="56" t="s">
        <v>118</v>
      </c>
      <c r="E22" s="55"/>
      <c r="F22" s="28"/>
      <c r="G22" s="201">
        <f>SUM(G16:G20)</f>
        <v>518986101</v>
      </c>
      <c r="H22" s="87"/>
      <c r="I22" s="87">
        <f>SUM(I16:I20)</f>
        <v>133898827</v>
      </c>
      <c r="J22" s="87"/>
      <c r="K22" s="201">
        <f>SUM(K16:K20)</f>
        <v>17642355805</v>
      </c>
      <c r="L22" s="28"/>
      <c r="M22" s="87">
        <f>SUM(M16:M20)</f>
        <v>4113785816</v>
      </c>
    </row>
    <row r="23" spans="1:13" s="44" customFormat="1" ht="20.100000000000001" customHeight="1" x14ac:dyDescent="0.2">
      <c r="A23" s="44" t="s">
        <v>38</v>
      </c>
      <c r="C23" s="56"/>
      <c r="E23" s="55"/>
      <c r="F23" s="87"/>
      <c r="G23" s="206">
        <v>-59880943</v>
      </c>
      <c r="H23" s="87"/>
      <c r="I23" s="88">
        <v>-16272870</v>
      </c>
      <c r="J23" s="87"/>
      <c r="K23" s="206">
        <v>-2000908779</v>
      </c>
      <c r="L23" s="87"/>
      <c r="M23" s="88">
        <v>-504860457</v>
      </c>
    </row>
    <row r="24" spans="1:13" s="44" customFormat="1" ht="20.100000000000001" customHeight="1" x14ac:dyDescent="0.2">
      <c r="A24" s="44" t="s">
        <v>39</v>
      </c>
      <c r="C24" s="56"/>
      <c r="E24" s="55"/>
      <c r="F24" s="87"/>
      <c r="G24" s="217">
        <v>-2890637</v>
      </c>
      <c r="H24" s="87"/>
      <c r="I24" s="218">
        <v>-3423258</v>
      </c>
      <c r="J24" s="87"/>
      <c r="K24" s="217">
        <v>-98281178</v>
      </c>
      <c r="L24" s="87"/>
      <c r="M24" s="218">
        <v>-106033211</v>
      </c>
    </row>
    <row r="25" spans="1:13" s="44" customFormat="1" ht="6" customHeight="1" x14ac:dyDescent="0.2">
      <c r="A25" s="86"/>
      <c r="E25" s="55"/>
      <c r="F25" s="87"/>
      <c r="G25" s="206"/>
      <c r="H25" s="87"/>
      <c r="I25" s="88"/>
      <c r="J25" s="87"/>
      <c r="K25" s="206"/>
      <c r="L25" s="87"/>
      <c r="M25" s="88"/>
    </row>
    <row r="26" spans="1:13" s="44" customFormat="1" ht="20.100000000000001" customHeight="1" x14ac:dyDescent="0.2">
      <c r="A26" s="56" t="s">
        <v>121</v>
      </c>
      <c r="D26" s="56"/>
      <c r="E26" s="55"/>
      <c r="F26" s="47"/>
      <c r="G26" s="204">
        <f>SUM(G22:G24)</f>
        <v>456214521</v>
      </c>
      <c r="H26" s="47"/>
      <c r="I26" s="47">
        <f>SUM(I22:I24)</f>
        <v>114202699</v>
      </c>
      <c r="J26" s="47"/>
      <c r="K26" s="204">
        <f>SUM(K22:K24)</f>
        <v>15543165848</v>
      </c>
      <c r="L26" s="47"/>
      <c r="M26" s="47">
        <f>SUM(M22:M24)</f>
        <v>3502892148</v>
      </c>
    </row>
    <row r="27" spans="1:13" s="44" customFormat="1" ht="20.100000000000001" customHeight="1" x14ac:dyDescent="0.2">
      <c r="A27" s="44" t="s">
        <v>105</v>
      </c>
      <c r="B27" s="56"/>
      <c r="E27" s="55"/>
      <c r="F27" s="87"/>
      <c r="G27" s="207">
        <v>-91071610</v>
      </c>
      <c r="H27" s="87"/>
      <c r="I27" s="112">
        <v>-23578393</v>
      </c>
      <c r="J27" s="87"/>
      <c r="K27" s="207">
        <v>-3102710372</v>
      </c>
      <c r="L27" s="87"/>
      <c r="M27" s="112">
        <v>-723795811</v>
      </c>
    </row>
    <row r="28" spans="1:13" s="44" customFormat="1" ht="6" customHeight="1" x14ac:dyDescent="0.2">
      <c r="A28" s="86"/>
      <c r="E28" s="55"/>
      <c r="F28" s="87"/>
      <c r="G28" s="206"/>
      <c r="H28" s="87"/>
      <c r="I28" s="88"/>
      <c r="J28" s="87"/>
      <c r="K28" s="206"/>
      <c r="L28" s="87"/>
      <c r="M28" s="88"/>
    </row>
    <row r="29" spans="1:13" ht="20.100000000000001" customHeight="1" x14ac:dyDescent="0.2">
      <c r="A29" s="81" t="s">
        <v>122</v>
      </c>
      <c r="E29" s="55"/>
      <c r="G29" s="201">
        <f>SUM(G26:G27)</f>
        <v>365142911</v>
      </c>
      <c r="H29" s="87"/>
      <c r="I29" s="87">
        <f>SUM(I26:I27)</f>
        <v>90624306</v>
      </c>
      <c r="J29" s="87"/>
      <c r="K29" s="201">
        <f>SUM(K26:K27)</f>
        <v>12440455476</v>
      </c>
      <c r="L29" s="87"/>
      <c r="M29" s="87">
        <f>SUM(M26:M27)</f>
        <v>2779096337</v>
      </c>
    </row>
    <row r="30" spans="1:13" ht="20.100000000000001" customHeight="1" x14ac:dyDescent="0.2">
      <c r="A30" s="56"/>
      <c r="E30" s="55"/>
      <c r="G30" s="206"/>
      <c r="I30" s="88"/>
      <c r="K30" s="206"/>
      <c r="M30" s="88"/>
    </row>
    <row r="31" spans="1:13" ht="20.100000000000001" customHeight="1" x14ac:dyDescent="0.2">
      <c r="A31" s="56" t="s">
        <v>107</v>
      </c>
      <c r="E31" s="55"/>
      <c r="F31" s="89"/>
      <c r="G31" s="196"/>
      <c r="H31" s="90"/>
      <c r="I31" s="29"/>
      <c r="J31" s="90"/>
      <c r="K31" s="196"/>
      <c r="L31" s="91"/>
      <c r="M31" s="29"/>
    </row>
    <row r="32" spans="1:13" ht="20.100000000000001" customHeight="1" x14ac:dyDescent="0.2">
      <c r="A32" s="92" t="s">
        <v>40</v>
      </c>
      <c r="E32" s="89"/>
      <c r="F32" s="89"/>
      <c r="G32" s="196"/>
      <c r="H32" s="90"/>
      <c r="I32" s="29"/>
      <c r="J32" s="90"/>
      <c r="K32" s="196"/>
      <c r="L32" s="91"/>
      <c r="M32" s="29"/>
    </row>
    <row r="33" spans="1:13" ht="20.100000000000001" customHeight="1" x14ac:dyDescent="0.2">
      <c r="B33" s="92" t="s">
        <v>41</v>
      </c>
      <c r="E33" s="89"/>
      <c r="F33" s="89"/>
      <c r="G33" s="196"/>
      <c r="H33" s="90"/>
      <c r="I33" s="29"/>
      <c r="J33" s="90"/>
      <c r="K33" s="196"/>
      <c r="L33" s="91"/>
      <c r="M33" s="29"/>
    </row>
    <row r="34" spans="1:13" ht="20.100000000000001" customHeight="1" x14ac:dyDescent="0.2">
      <c r="A34" s="56"/>
      <c r="B34" s="44" t="s">
        <v>90</v>
      </c>
      <c r="E34" s="89"/>
      <c r="F34" s="89"/>
      <c r="G34" s="204"/>
      <c r="K34" s="204"/>
      <c r="M34" s="47"/>
    </row>
    <row r="35" spans="1:13" ht="20.100000000000001" customHeight="1" x14ac:dyDescent="0.2">
      <c r="A35" s="56"/>
      <c r="C35" s="44" t="s">
        <v>91</v>
      </c>
      <c r="E35" s="89"/>
      <c r="F35" s="89"/>
      <c r="G35" s="208">
        <v>0</v>
      </c>
      <c r="I35" s="91">
        <v>0</v>
      </c>
      <c r="K35" s="208">
        <v>2427958940</v>
      </c>
      <c r="M35" s="47">
        <v>1913193401</v>
      </c>
    </row>
    <row r="36" spans="1:13" ht="20.100000000000001" customHeight="1" x14ac:dyDescent="0.2">
      <c r="A36" s="56"/>
      <c r="B36" s="44" t="s">
        <v>83</v>
      </c>
      <c r="E36" s="89"/>
      <c r="F36" s="89"/>
      <c r="G36" s="204"/>
      <c r="K36" s="204"/>
      <c r="M36" s="47"/>
    </row>
    <row r="37" spans="1:13" ht="20.100000000000001" customHeight="1" x14ac:dyDescent="0.2">
      <c r="A37" s="56"/>
      <c r="C37" s="44" t="s">
        <v>85</v>
      </c>
      <c r="E37" s="89"/>
      <c r="F37" s="89"/>
      <c r="G37" s="199">
        <v>0</v>
      </c>
      <c r="H37" s="93"/>
      <c r="I37" s="113">
        <v>-1317438</v>
      </c>
      <c r="J37" s="93"/>
      <c r="K37" s="199">
        <v>0</v>
      </c>
      <c r="L37" s="91"/>
      <c r="M37" s="113">
        <v>-42450343</v>
      </c>
    </row>
    <row r="38" spans="1:13" ht="8.1" customHeight="1" x14ac:dyDescent="0.2">
      <c r="E38" s="89"/>
      <c r="F38" s="89"/>
      <c r="G38" s="209"/>
      <c r="H38" s="90"/>
      <c r="I38" s="90"/>
      <c r="J38" s="90"/>
      <c r="K38" s="209"/>
      <c r="L38" s="91"/>
      <c r="M38" s="29"/>
    </row>
    <row r="39" spans="1:13" ht="20.100000000000001" customHeight="1" x14ac:dyDescent="0.2">
      <c r="A39" s="44" t="s">
        <v>129</v>
      </c>
      <c r="E39" s="89"/>
      <c r="F39" s="89"/>
      <c r="G39" s="199">
        <f>SUM(G34:G38)</f>
        <v>0</v>
      </c>
      <c r="H39" s="94"/>
      <c r="I39" s="113">
        <f>SUM(I34:I38)</f>
        <v>-1317438</v>
      </c>
      <c r="J39" s="94"/>
      <c r="K39" s="199">
        <f>SUM(K34:K38)</f>
        <v>2427958940</v>
      </c>
      <c r="L39" s="90"/>
      <c r="M39" s="113">
        <f>SUM(M34:M38)</f>
        <v>1870743058</v>
      </c>
    </row>
    <row r="40" spans="1:13" ht="8.1" customHeight="1" x14ac:dyDescent="0.2">
      <c r="E40" s="89"/>
      <c r="F40" s="89"/>
      <c r="G40" s="210"/>
      <c r="H40" s="95"/>
      <c r="I40" s="114"/>
      <c r="J40" s="95"/>
      <c r="K40" s="210"/>
      <c r="L40" s="91"/>
      <c r="M40" s="114"/>
    </row>
    <row r="41" spans="1:13" ht="20.100000000000001" customHeight="1" thickBot="1" x14ac:dyDescent="0.25">
      <c r="A41" s="53" t="s">
        <v>66</v>
      </c>
      <c r="B41" s="56"/>
      <c r="E41" s="89"/>
      <c r="F41" s="89"/>
      <c r="G41" s="211">
        <f>SUM(G29,G39)</f>
        <v>365142911</v>
      </c>
      <c r="H41" s="91"/>
      <c r="I41" s="115">
        <f>SUM(I29,I39)</f>
        <v>89306868</v>
      </c>
      <c r="J41" s="91"/>
      <c r="K41" s="211">
        <f>SUM(K29,K39)</f>
        <v>14868414416</v>
      </c>
      <c r="L41" s="91"/>
      <c r="M41" s="115">
        <f>SUM(M29,M39)</f>
        <v>4649839395</v>
      </c>
    </row>
    <row r="42" spans="1:13" ht="20.100000000000001" customHeight="1" thickTop="1" x14ac:dyDescent="0.2">
      <c r="A42" s="56"/>
      <c r="E42" s="55"/>
      <c r="G42" s="204"/>
      <c r="K42" s="204"/>
      <c r="M42" s="88"/>
    </row>
    <row r="43" spans="1:13" ht="20.100000000000001" customHeight="1" x14ac:dyDescent="0.2">
      <c r="A43" s="81" t="s">
        <v>123</v>
      </c>
      <c r="E43" s="55"/>
      <c r="G43" s="204"/>
      <c r="K43" s="204"/>
    </row>
    <row r="44" spans="1:13" s="44" customFormat="1" ht="8.1" customHeight="1" x14ac:dyDescent="0.2">
      <c r="A44" s="86"/>
      <c r="E44" s="55"/>
      <c r="F44" s="87"/>
      <c r="G44" s="201"/>
      <c r="H44" s="87"/>
      <c r="I44" s="87"/>
      <c r="J44" s="87"/>
      <c r="K44" s="201"/>
      <c r="L44" s="87"/>
      <c r="M44" s="88"/>
    </row>
    <row r="45" spans="1:13" ht="20.100000000000001" customHeight="1" x14ac:dyDescent="0.2">
      <c r="A45" s="23" t="s">
        <v>124</v>
      </c>
      <c r="E45" s="55"/>
      <c r="F45" s="96"/>
      <c r="G45" s="219">
        <v>0.08</v>
      </c>
      <c r="H45" s="96"/>
      <c r="I45" s="220">
        <v>0.02</v>
      </c>
      <c r="J45" s="96"/>
      <c r="K45" s="219">
        <v>2.87</v>
      </c>
      <c r="L45" s="96"/>
      <c r="M45" s="220">
        <v>0.64</v>
      </c>
    </row>
    <row r="46" spans="1:13" ht="20.100000000000001" customHeight="1" x14ac:dyDescent="0.2">
      <c r="A46" s="23"/>
      <c r="E46" s="55"/>
      <c r="F46" s="96"/>
      <c r="G46" s="97"/>
      <c r="H46" s="96"/>
      <c r="I46" s="97"/>
      <c r="J46" s="96"/>
      <c r="K46" s="97"/>
      <c r="L46" s="96"/>
      <c r="M46" s="97"/>
    </row>
    <row r="47" spans="1:13" ht="20.100000000000001" customHeight="1" x14ac:dyDescent="0.2">
      <c r="A47" s="23"/>
      <c r="E47" s="55"/>
      <c r="F47" s="96"/>
      <c r="G47" s="97"/>
      <c r="H47" s="96"/>
      <c r="I47" s="97"/>
      <c r="J47" s="96"/>
      <c r="K47" s="97"/>
      <c r="L47" s="96"/>
      <c r="M47" s="97"/>
    </row>
    <row r="48" spans="1:13" s="1" customFormat="1" ht="21.95" customHeight="1" x14ac:dyDescent="0.2">
      <c r="A48" s="237" t="s">
        <v>65</v>
      </c>
      <c r="B48" s="237"/>
      <c r="C48" s="237"/>
      <c r="D48" s="237"/>
      <c r="E48" s="237"/>
      <c r="F48" s="237"/>
      <c r="G48" s="237"/>
      <c r="H48" s="237"/>
      <c r="I48" s="237"/>
      <c r="J48" s="237"/>
      <c r="K48" s="237"/>
      <c r="L48" s="237"/>
      <c r="M48" s="237"/>
    </row>
  </sheetData>
  <mergeCells count="3">
    <mergeCell ref="G5:I5"/>
    <mergeCell ref="K5:M5"/>
    <mergeCell ref="A48:M48"/>
  </mergeCells>
  <pageMargins left="0.8" right="0.5" top="0.5" bottom="0.6" header="0.49" footer="0.4"/>
  <pageSetup paperSize="9" scale="90" firstPageNumber="6" fitToWidth="0" fitToHeight="0" orientation="portrait" useFirstPageNumber="1" horizontalDpi="1200" verticalDpi="1200" r:id="rId1"/>
  <headerFooter>
    <oddFooter>&amp;R&amp;"Browallia New,Regular"&amp;13&amp;P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O26"/>
  <sheetViews>
    <sheetView topLeftCell="E1" zoomScale="120" zoomScaleNormal="120" zoomScaleSheetLayoutView="100" workbookViewId="0">
      <selection activeCell="M12" sqref="M12"/>
    </sheetView>
  </sheetViews>
  <sheetFormatPr defaultColWidth="9.33203125" defaultRowHeight="21.75" customHeight="1" x14ac:dyDescent="0.2"/>
  <cols>
    <col min="1" max="3" width="2.83203125" style="60" customWidth="1"/>
    <col min="4" max="4" width="37" style="60" customWidth="1"/>
    <col min="5" max="5" width="9.83203125" style="60" customWidth="1"/>
    <col min="6" max="6" width="1.83203125" style="60" customWidth="1"/>
    <col min="7" max="7" width="16.83203125" style="60" customWidth="1"/>
    <col min="8" max="8" width="1.83203125" style="60" customWidth="1"/>
    <col min="9" max="9" width="16.83203125" style="60" customWidth="1"/>
    <col min="10" max="10" width="1.83203125" style="60" customWidth="1"/>
    <col min="11" max="11" width="19.83203125" style="60" customWidth="1"/>
    <col min="12" max="12" width="1.83203125" style="60" customWidth="1"/>
    <col min="13" max="13" width="15.83203125" style="60" customWidth="1"/>
    <col min="14" max="14" width="1.83203125" style="60" customWidth="1"/>
    <col min="15" max="15" width="15.83203125" style="60" customWidth="1"/>
    <col min="16" max="16384" width="9.33203125" style="79"/>
  </cols>
  <sheetData>
    <row r="1" spans="1:15" s="62" customFormat="1" ht="21.75" customHeight="1" x14ac:dyDescent="0.2">
      <c r="A1" s="3" t="s">
        <v>32</v>
      </c>
      <c r="B1" s="60"/>
      <c r="C1" s="60"/>
      <c r="D1" s="60"/>
      <c r="E1" s="60"/>
      <c r="F1" s="60"/>
      <c r="G1" s="61"/>
      <c r="H1" s="61"/>
      <c r="I1" s="61"/>
      <c r="J1" s="61"/>
      <c r="K1" s="61"/>
      <c r="L1" s="61"/>
      <c r="M1" s="61"/>
      <c r="N1" s="61"/>
      <c r="O1" s="61"/>
    </row>
    <row r="2" spans="1:15" s="62" customFormat="1" ht="21.75" customHeight="1" x14ac:dyDescent="0.2">
      <c r="A2" s="3" t="s">
        <v>72</v>
      </c>
      <c r="B2" s="60"/>
      <c r="C2" s="60"/>
      <c r="D2" s="60"/>
      <c r="E2" s="60"/>
      <c r="F2" s="60"/>
      <c r="G2" s="61"/>
      <c r="H2" s="61"/>
      <c r="I2" s="61"/>
      <c r="J2" s="61"/>
      <c r="K2" s="61"/>
      <c r="L2" s="61"/>
      <c r="M2" s="61"/>
      <c r="N2" s="61"/>
      <c r="O2" s="61"/>
    </row>
    <row r="3" spans="1:15" s="62" customFormat="1" ht="21.75" customHeight="1" x14ac:dyDescent="0.2">
      <c r="A3" s="58" t="s">
        <v>134</v>
      </c>
      <c r="B3" s="63"/>
      <c r="C3" s="63"/>
      <c r="D3" s="63"/>
      <c r="E3" s="63"/>
      <c r="F3" s="63"/>
      <c r="G3" s="64"/>
      <c r="H3" s="64"/>
      <c r="I3" s="64"/>
      <c r="J3" s="64"/>
      <c r="K3" s="64"/>
      <c r="L3" s="64"/>
      <c r="M3" s="64"/>
      <c r="N3" s="64"/>
      <c r="O3" s="64"/>
    </row>
    <row r="4" spans="1:15" s="62" customFormat="1" ht="21.75" customHeight="1" x14ac:dyDescent="0.2">
      <c r="A4" s="65"/>
      <c r="B4" s="66"/>
      <c r="C4" s="66"/>
      <c r="D4" s="66"/>
      <c r="E4" s="66"/>
      <c r="F4" s="66"/>
      <c r="G4" s="67"/>
      <c r="H4" s="67"/>
      <c r="I4" s="67"/>
      <c r="J4" s="67"/>
      <c r="K4" s="67"/>
      <c r="L4" s="67"/>
      <c r="M4" s="67"/>
      <c r="N4" s="67"/>
      <c r="O4" s="67"/>
    </row>
    <row r="5" spans="1:15" s="62" customFormat="1" ht="21.75" customHeight="1" x14ac:dyDescent="0.2">
      <c r="A5" s="65"/>
      <c r="B5" s="66"/>
      <c r="C5" s="66"/>
      <c r="D5" s="66"/>
      <c r="E5" s="66"/>
      <c r="F5" s="66"/>
      <c r="G5" s="238" t="s">
        <v>1</v>
      </c>
      <c r="H5" s="238"/>
      <c r="I5" s="238"/>
      <c r="J5" s="238"/>
      <c r="K5" s="238"/>
      <c r="L5" s="238"/>
      <c r="M5" s="238"/>
      <c r="N5" s="238"/>
      <c r="O5" s="238"/>
    </row>
    <row r="6" spans="1:15" s="62" customFormat="1" ht="21.75" customHeight="1" x14ac:dyDescent="0.2">
      <c r="A6" s="60"/>
      <c r="B6" s="60"/>
      <c r="C6" s="60"/>
      <c r="D6" s="60"/>
      <c r="E6" s="60"/>
      <c r="F6" s="61"/>
      <c r="H6" s="69"/>
      <c r="I6" s="70"/>
      <c r="J6" s="69"/>
      <c r="K6" s="239" t="s">
        <v>29</v>
      </c>
      <c r="L6" s="239"/>
      <c r="M6" s="239"/>
      <c r="N6" s="69"/>
    </row>
    <row r="7" spans="1:15" s="62" customFormat="1" ht="21.75" customHeight="1" x14ac:dyDescent="0.2">
      <c r="A7" s="60"/>
      <c r="B7" s="60"/>
      <c r="C7" s="60"/>
      <c r="D7" s="60"/>
      <c r="E7" s="60"/>
      <c r="F7" s="61"/>
      <c r="G7" s="73" t="s">
        <v>42</v>
      </c>
      <c r="H7" s="69"/>
      <c r="I7" s="70"/>
      <c r="J7" s="69"/>
      <c r="K7" s="73" t="s">
        <v>43</v>
      </c>
      <c r="L7" s="48"/>
      <c r="M7" s="48"/>
      <c r="N7" s="69"/>
      <c r="O7" s="74" t="s">
        <v>44</v>
      </c>
    </row>
    <row r="8" spans="1:15" s="62" customFormat="1" ht="21.75" customHeight="1" x14ac:dyDescent="0.2">
      <c r="A8" s="60"/>
      <c r="B8" s="60"/>
      <c r="C8" s="60"/>
      <c r="D8" s="60"/>
      <c r="E8" s="222" t="s">
        <v>6</v>
      </c>
      <c r="F8" s="61"/>
      <c r="G8" s="75" t="s">
        <v>45</v>
      </c>
      <c r="H8" s="69"/>
      <c r="I8" s="75" t="s">
        <v>28</v>
      </c>
      <c r="J8" s="69"/>
      <c r="K8" s="75" t="s">
        <v>46</v>
      </c>
      <c r="L8" s="76"/>
      <c r="M8" s="75" t="s">
        <v>31</v>
      </c>
      <c r="N8" s="69"/>
      <c r="O8" s="75" t="s">
        <v>71</v>
      </c>
    </row>
    <row r="9" spans="1:15" s="62" customFormat="1" ht="8.1" customHeight="1" x14ac:dyDescent="0.2">
      <c r="A9" s="56"/>
      <c r="B9" s="77"/>
      <c r="C9" s="77"/>
      <c r="D9" s="60"/>
      <c r="E9" s="60"/>
      <c r="F9" s="60"/>
      <c r="G9" s="29"/>
      <c r="H9" s="25"/>
      <c r="I9" s="29"/>
      <c r="J9" s="25"/>
      <c r="K9" s="29"/>
      <c r="L9" s="25"/>
      <c r="M9" s="29"/>
      <c r="N9" s="25"/>
      <c r="O9" s="29"/>
    </row>
    <row r="10" spans="1:15" s="62" customFormat="1" ht="21.75" customHeight="1" x14ac:dyDescent="0.2">
      <c r="A10" s="56" t="s">
        <v>114</v>
      </c>
      <c r="B10" s="76"/>
      <c r="C10" s="76"/>
      <c r="D10" s="60"/>
      <c r="E10" s="60"/>
      <c r="F10" s="60"/>
      <c r="G10" s="29">
        <v>864713808</v>
      </c>
      <c r="H10" s="25"/>
      <c r="I10" s="29">
        <v>31917416</v>
      </c>
      <c r="J10" s="25"/>
      <c r="K10" s="29">
        <v>87865911</v>
      </c>
      <c r="L10" s="25"/>
      <c r="M10" s="29">
        <v>-109295790</v>
      </c>
      <c r="N10" s="25"/>
      <c r="O10" s="29">
        <f>SUM(G10:M10)</f>
        <v>875201345</v>
      </c>
    </row>
    <row r="11" spans="1:15" s="62" customFormat="1" ht="21.75" customHeight="1" x14ac:dyDescent="0.2">
      <c r="A11" s="44" t="s">
        <v>66</v>
      </c>
      <c r="B11" s="61"/>
      <c r="C11" s="61"/>
      <c r="D11" s="60"/>
      <c r="E11" s="60"/>
      <c r="F11" s="60"/>
      <c r="G11" s="186">
        <v>0</v>
      </c>
      <c r="H11" s="25"/>
      <c r="I11" s="186">
        <v>0</v>
      </c>
      <c r="J11" s="25"/>
      <c r="K11" s="186">
        <v>0</v>
      </c>
      <c r="L11" s="25"/>
      <c r="M11" s="117">
        <v>89306868</v>
      </c>
      <c r="N11" s="25"/>
      <c r="O11" s="37">
        <f>SUM(G11:M11)</f>
        <v>89306868</v>
      </c>
    </row>
    <row r="12" spans="1:15" s="62" customFormat="1" ht="8.1" customHeight="1" x14ac:dyDescent="0.2">
      <c r="A12" s="77"/>
      <c r="B12" s="61"/>
      <c r="C12" s="61"/>
      <c r="D12" s="60"/>
      <c r="E12" s="60"/>
      <c r="F12" s="60"/>
      <c r="G12" s="25"/>
      <c r="H12" s="25"/>
      <c r="I12" s="25"/>
      <c r="J12" s="25"/>
      <c r="K12" s="25"/>
      <c r="L12" s="25"/>
      <c r="M12" s="25"/>
      <c r="N12" s="25"/>
      <c r="O12" s="25"/>
    </row>
    <row r="13" spans="1:15" s="62" customFormat="1" ht="21.75" customHeight="1" thickBot="1" x14ac:dyDescent="0.25">
      <c r="A13" s="56" t="s">
        <v>116</v>
      </c>
      <c r="B13" s="77"/>
      <c r="C13" s="77"/>
      <c r="D13" s="60"/>
      <c r="E13" s="60"/>
      <c r="F13" s="60"/>
      <c r="G13" s="118">
        <f>SUM(G10:G11)</f>
        <v>864713808</v>
      </c>
      <c r="H13" s="25"/>
      <c r="I13" s="118">
        <f>SUM(I10:I11)</f>
        <v>31917416</v>
      </c>
      <c r="J13" s="25"/>
      <c r="K13" s="118">
        <f>SUM(K10:K11)</f>
        <v>87865911</v>
      </c>
      <c r="L13" s="25"/>
      <c r="M13" s="118">
        <f>SUM(M10:M11)</f>
        <v>-19988922</v>
      </c>
      <c r="N13" s="25"/>
      <c r="O13" s="118">
        <f>SUM(G13:M13)</f>
        <v>964508213</v>
      </c>
    </row>
    <row r="14" spans="1:15" s="62" customFormat="1" ht="21.75" customHeight="1" thickTop="1" x14ac:dyDescent="0.2">
      <c r="A14" s="56"/>
      <c r="B14" s="77"/>
      <c r="C14" s="77"/>
      <c r="D14" s="60"/>
      <c r="E14" s="60"/>
      <c r="F14" s="60"/>
      <c r="G14" s="80"/>
      <c r="H14" s="24"/>
      <c r="I14" s="80"/>
      <c r="J14" s="24"/>
      <c r="K14" s="80"/>
      <c r="L14" s="24"/>
      <c r="M14" s="80"/>
      <c r="N14" s="24"/>
      <c r="O14" s="80"/>
    </row>
    <row r="15" spans="1:15" s="62" customFormat="1" ht="21.75" customHeight="1" x14ac:dyDescent="0.2">
      <c r="A15" s="56" t="s">
        <v>135</v>
      </c>
      <c r="B15" s="76"/>
      <c r="C15" s="76"/>
      <c r="D15" s="60"/>
      <c r="E15" s="60"/>
      <c r="F15" s="60"/>
      <c r="G15" s="196">
        <v>864713808</v>
      </c>
      <c r="H15" s="25"/>
      <c r="I15" s="196">
        <v>31917416</v>
      </c>
      <c r="J15" s="25"/>
      <c r="K15" s="196">
        <v>87865911</v>
      </c>
      <c r="L15" s="25"/>
      <c r="M15" s="196">
        <v>38985958</v>
      </c>
      <c r="N15" s="25"/>
      <c r="O15" s="196">
        <f>SUM(G15:M15)</f>
        <v>1023483093</v>
      </c>
    </row>
    <row r="16" spans="1:15" s="62" customFormat="1" ht="21.75" customHeight="1" x14ac:dyDescent="0.2">
      <c r="A16" s="44" t="s">
        <v>138</v>
      </c>
      <c r="B16" s="76"/>
      <c r="C16" s="76"/>
      <c r="D16" s="60"/>
      <c r="E16" s="221">
        <v>11</v>
      </c>
      <c r="F16" s="60"/>
      <c r="G16" s="196">
        <v>0</v>
      </c>
      <c r="H16" s="25"/>
      <c r="I16" s="196">
        <v>0</v>
      </c>
      <c r="J16" s="25"/>
      <c r="K16" s="196">
        <v>0</v>
      </c>
      <c r="L16" s="25"/>
      <c r="M16" s="196">
        <v>-23391575</v>
      </c>
      <c r="N16" s="25"/>
      <c r="O16" s="196">
        <f>SUM(G16:M16)</f>
        <v>-23391575</v>
      </c>
    </row>
    <row r="17" spans="1:15" s="62" customFormat="1" ht="21.75" customHeight="1" x14ac:dyDescent="0.2">
      <c r="A17" s="44" t="s">
        <v>66</v>
      </c>
      <c r="B17" s="61"/>
      <c r="C17" s="61"/>
      <c r="D17" s="60"/>
      <c r="E17" s="60"/>
      <c r="F17" s="60"/>
      <c r="G17" s="121">
        <v>0</v>
      </c>
      <c r="H17" s="25"/>
      <c r="I17" s="121">
        <v>0</v>
      </c>
      <c r="J17" s="25"/>
      <c r="K17" s="121">
        <v>0</v>
      </c>
      <c r="L17" s="25"/>
      <c r="M17" s="200">
        <v>365142911</v>
      </c>
      <c r="N17" s="25"/>
      <c r="O17" s="194">
        <f>SUM(G17:M17)</f>
        <v>365142911</v>
      </c>
    </row>
    <row r="18" spans="1:15" s="62" customFormat="1" ht="8.1" customHeight="1" x14ac:dyDescent="0.2">
      <c r="A18" s="77"/>
      <c r="B18" s="61"/>
      <c r="C18" s="61"/>
      <c r="D18" s="60"/>
      <c r="E18" s="60"/>
      <c r="F18" s="60"/>
      <c r="G18" s="195"/>
      <c r="H18" s="25"/>
      <c r="I18" s="195"/>
      <c r="J18" s="25"/>
      <c r="K18" s="195"/>
      <c r="L18" s="25"/>
      <c r="M18" s="195"/>
      <c r="N18" s="25"/>
      <c r="O18" s="195"/>
    </row>
    <row r="19" spans="1:15" s="62" customFormat="1" ht="21.75" customHeight="1" thickBot="1" x14ac:dyDescent="0.25">
      <c r="A19" s="56" t="s">
        <v>136</v>
      </c>
      <c r="B19" s="77"/>
      <c r="C19" s="77"/>
      <c r="D19" s="60"/>
      <c r="E19" s="60"/>
      <c r="F19" s="60"/>
      <c r="G19" s="198">
        <f>SUM(G15:G17)</f>
        <v>864713808</v>
      </c>
      <c r="H19" s="25"/>
      <c r="I19" s="198">
        <f>SUM(I15:I17)</f>
        <v>31917416</v>
      </c>
      <c r="J19" s="25"/>
      <c r="K19" s="198">
        <f>SUM(K15:K17)</f>
        <v>87865911</v>
      </c>
      <c r="L19" s="25"/>
      <c r="M19" s="198">
        <f>SUM(M15:M17)</f>
        <v>380737294</v>
      </c>
      <c r="N19" s="25"/>
      <c r="O19" s="198">
        <f>SUM(G19:M19)</f>
        <v>1365234429</v>
      </c>
    </row>
    <row r="20" spans="1:15" s="62" customFormat="1" ht="21.75" customHeight="1" thickTop="1" x14ac:dyDescent="0.2">
      <c r="A20" s="56"/>
      <c r="B20" s="77"/>
      <c r="C20" s="77"/>
      <c r="D20" s="60"/>
      <c r="E20" s="60"/>
      <c r="F20" s="60"/>
      <c r="G20" s="80"/>
      <c r="H20" s="24"/>
      <c r="I20" s="80"/>
      <c r="J20" s="24"/>
      <c r="K20" s="80"/>
      <c r="L20" s="24"/>
      <c r="M20" s="80"/>
      <c r="N20" s="24"/>
      <c r="O20" s="80"/>
    </row>
    <row r="21" spans="1:15" s="62" customFormat="1" ht="21.75" customHeight="1" x14ac:dyDescent="0.2">
      <c r="A21" s="56"/>
      <c r="B21" s="77"/>
      <c r="C21" s="77"/>
      <c r="D21" s="60"/>
      <c r="E21" s="60"/>
      <c r="F21" s="60"/>
      <c r="G21" s="80"/>
      <c r="H21" s="24"/>
      <c r="I21" s="80"/>
      <c r="J21" s="24"/>
      <c r="K21" s="80"/>
      <c r="L21" s="24"/>
      <c r="M21" s="80"/>
      <c r="N21" s="24"/>
      <c r="O21" s="80"/>
    </row>
    <row r="22" spans="1:15" s="62" customFormat="1" ht="21.75" customHeight="1" x14ac:dyDescent="0.2">
      <c r="A22" s="56"/>
      <c r="B22" s="77"/>
      <c r="C22" s="77"/>
      <c r="D22" s="60"/>
      <c r="E22" s="60"/>
      <c r="F22" s="60"/>
      <c r="G22" s="80"/>
      <c r="H22" s="24"/>
      <c r="I22" s="80"/>
      <c r="J22" s="24"/>
      <c r="K22" s="80"/>
      <c r="L22" s="24"/>
      <c r="M22" s="80"/>
      <c r="N22" s="24"/>
      <c r="O22" s="80"/>
    </row>
    <row r="23" spans="1:15" s="62" customFormat="1" ht="21.75" customHeight="1" x14ac:dyDescent="0.2">
      <c r="A23" s="56"/>
      <c r="B23" s="77"/>
      <c r="C23" s="77"/>
      <c r="D23" s="60"/>
      <c r="E23" s="60"/>
      <c r="F23" s="60"/>
      <c r="G23" s="80"/>
      <c r="H23" s="24"/>
      <c r="I23" s="80"/>
      <c r="J23" s="24"/>
      <c r="K23" s="80"/>
      <c r="L23" s="24"/>
      <c r="M23" s="80"/>
      <c r="N23" s="24"/>
      <c r="O23" s="80"/>
    </row>
    <row r="24" spans="1:15" s="62" customFormat="1" ht="21.75" customHeight="1" x14ac:dyDescent="0.2">
      <c r="A24" s="56"/>
      <c r="B24" s="77"/>
      <c r="C24" s="77"/>
      <c r="D24" s="60"/>
      <c r="E24" s="60"/>
      <c r="F24" s="60"/>
      <c r="G24" s="80"/>
      <c r="H24" s="24"/>
      <c r="I24" s="80"/>
      <c r="J24" s="24"/>
      <c r="K24" s="80"/>
      <c r="L24" s="24"/>
      <c r="M24" s="80"/>
      <c r="N24" s="24"/>
      <c r="O24" s="80"/>
    </row>
    <row r="25" spans="1:15" s="62" customFormat="1" ht="12" customHeight="1" x14ac:dyDescent="0.2">
      <c r="A25" s="56"/>
      <c r="B25" s="77"/>
      <c r="C25" s="77"/>
      <c r="D25" s="60"/>
      <c r="E25" s="60"/>
      <c r="F25" s="60"/>
      <c r="G25" s="80"/>
      <c r="H25" s="24"/>
      <c r="I25" s="80"/>
      <c r="J25" s="24"/>
      <c r="K25" s="80"/>
      <c r="L25" s="24"/>
      <c r="M25" s="80"/>
      <c r="N25" s="24"/>
      <c r="O25" s="80"/>
    </row>
    <row r="26" spans="1:15" ht="21.95" customHeight="1" x14ac:dyDescent="0.2">
      <c r="A26" s="63" t="s">
        <v>65</v>
      </c>
      <c r="B26" s="63"/>
      <c r="C26" s="63"/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63"/>
    </row>
  </sheetData>
  <mergeCells count="2">
    <mergeCell ref="G5:O5"/>
    <mergeCell ref="K6:M6"/>
  </mergeCells>
  <pageMargins left="0.6" right="0.6" top="0.5" bottom="0.6" header="0.49" footer="0.4"/>
  <pageSetup paperSize="9" firstPageNumber="7" fitToHeight="0" orientation="landscape" useFirstPageNumber="1" horizontalDpi="1200" verticalDpi="1200" r:id="rId1"/>
  <headerFooter>
    <oddFooter>&amp;R&amp;"Browallia New,Regular"&amp;13&amp;P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Q27"/>
  <sheetViews>
    <sheetView zoomScale="120" zoomScaleNormal="120" zoomScaleSheetLayoutView="95" workbookViewId="0">
      <selection activeCell="M13" sqref="M13"/>
    </sheetView>
  </sheetViews>
  <sheetFormatPr defaultColWidth="9.33203125" defaultRowHeight="21.75" customHeight="1" x14ac:dyDescent="0.2"/>
  <cols>
    <col min="1" max="3" width="1.83203125" style="60" customWidth="1"/>
    <col min="4" max="4" width="33" style="60" customWidth="1"/>
    <col min="5" max="5" width="8.83203125" style="60" customWidth="1"/>
    <col min="6" max="6" width="1" style="60" customWidth="1"/>
    <col min="7" max="7" width="16.83203125" style="60" customWidth="1"/>
    <col min="8" max="8" width="1" style="60" customWidth="1"/>
    <col min="9" max="9" width="16.83203125" style="60" customWidth="1"/>
    <col min="10" max="10" width="1" style="60" customWidth="1"/>
    <col min="11" max="11" width="16.83203125" style="60" customWidth="1"/>
    <col min="12" max="12" width="1" style="60" customWidth="1"/>
    <col min="13" max="13" width="16.83203125" style="60" customWidth="1"/>
    <col min="14" max="14" width="1" style="60" customWidth="1"/>
    <col min="15" max="15" width="20.6640625" style="60" customWidth="1"/>
    <col min="16" max="16" width="1" style="60" customWidth="1"/>
    <col min="17" max="17" width="16.83203125" style="60" customWidth="1"/>
    <col min="18" max="16384" width="9.33203125" style="79"/>
  </cols>
  <sheetData>
    <row r="1" spans="1:17" s="62" customFormat="1" ht="21.75" customHeight="1" x14ac:dyDescent="0.2">
      <c r="A1" s="3" t="s">
        <v>32</v>
      </c>
      <c r="B1" s="60"/>
      <c r="C1" s="60"/>
      <c r="D1" s="60"/>
      <c r="E1" s="60"/>
      <c r="F1" s="60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</row>
    <row r="2" spans="1:17" s="62" customFormat="1" ht="21.75" customHeight="1" x14ac:dyDescent="0.2">
      <c r="A2" s="3" t="s">
        <v>72</v>
      </c>
      <c r="B2" s="60"/>
      <c r="C2" s="60"/>
      <c r="D2" s="60"/>
      <c r="E2" s="60"/>
      <c r="F2" s="60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</row>
    <row r="3" spans="1:17" s="62" customFormat="1" ht="21.75" customHeight="1" x14ac:dyDescent="0.2">
      <c r="A3" s="58" t="s">
        <v>134</v>
      </c>
      <c r="B3" s="63"/>
      <c r="C3" s="63"/>
      <c r="D3" s="63"/>
      <c r="E3" s="63"/>
      <c r="F3" s="63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</row>
    <row r="4" spans="1:17" s="62" customFormat="1" ht="21.75" customHeight="1" x14ac:dyDescent="0.2">
      <c r="A4" s="65"/>
      <c r="B4" s="66"/>
      <c r="C4" s="66"/>
      <c r="D4" s="66"/>
      <c r="E4" s="66"/>
      <c r="F4" s="66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</row>
    <row r="5" spans="1:17" s="62" customFormat="1" ht="21.75" customHeight="1" x14ac:dyDescent="0.2">
      <c r="A5" s="65"/>
      <c r="B5" s="66"/>
      <c r="C5" s="66"/>
      <c r="D5" s="66"/>
      <c r="E5" s="66"/>
      <c r="F5" s="66"/>
      <c r="G5" s="238" t="s">
        <v>2</v>
      </c>
      <c r="H5" s="238"/>
      <c r="I5" s="238"/>
      <c r="J5" s="238"/>
      <c r="K5" s="238"/>
      <c r="L5" s="238"/>
      <c r="M5" s="238"/>
      <c r="N5" s="238"/>
      <c r="O5" s="238"/>
      <c r="P5" s="238"/>
      <c r="Q5" s="238"/>
    </row>
    <row r="6" spans="1:17" s="62" customFormat="1" ht="21.75" customHeight="1" x14ac:dyDescent="0.2">
      <c r="A6" s="60"/>
      <c r="B6" s="60"/>
      <c r="C6" s="60"/>
      <c r="D6" s="60"/>
      <c r="E6" s="60"/>
      <c r="F6" s="61"/>
      <c r="H6" s="69"/>
      <c r="I6" s="70"/>
      <c r="J6" s="69"/>
      <c r="N6" s="69"/>
      <c r="O6" s="68" t="s">
        <v>47</v>
      </c>
      <c r="P6" s="69"/>
    </row>
    <row r="7" spans="1:17" s="62" customFormat="1" ht="21.75" customHeight="1" x14ac:dyDescent="0.2">
      <c r="A7" s="60"/>
      <c r="B7" s="60"/>
      <c r="C7" s="60"/>
      <c r="D7" s="60"/>
      <c r="E7" s="60"/>
      <c r="F7" s="61"/>
      <c r="H7" s="69"/>
      <c r="I7" s="70"/>
      <c r="J7" s="69"/>
      <c r="K7" s="239" t="s">
        <v>29</v>
      </c>
      <c r="L7" s="239"/>
      <c r="M7" s="239"/>
      <c r="N7" s="69"/>
      <c r="O7" s="71" t="s">
        <v>68</v>
      </c>
      <c r="P7" s="69"/>
    </row>
    <row r="8" spans="1:17" s="62" customFormat="1" ht="21.75" customHeight="1" x14ac:dyDescent="0.2">
      <c r="A8" s="60"/>
      <c r="B8" s="60"/>
      <c r="C8" s="60"/>
      <c r="D8" s="60"/>
      <c r="F8" s="60"/>
      <c r="H8" s="69"/>
      <c r="I8" s="70"/>
      <c r="J8" s="69"/>
      <c r="K8" s="73" t="s">
        <v>43</v>
      </c>
      <c r="L8" s="48"/>
      <c r="M8" s="48"/>
      <c r="N8" s="69"/>
      <c r="O8" s="72" t="s">
        <v>76</v>
      </c>
      <c r="P8" s="69"/>
    </row>
    <row r="9" spans="1:17" s="62" customFormat="1" ht="21.75" customHeight="1" x14ac:dyDescent="0.2">
      <c r="A9" s="60"/>
      <c r="B9" s="60"/>
      <c r="C9" s="60"/>
      <c r="D9" s="60"/>
      <c r="E9" s="60"/>
      <c r="F9" s="60"/>
      <c r="G9" s="73" t="s">
        <v>42</v>
      </c>
      <c r="H9" s="69"/>
      <c r="I9" s="70"/>
      <c r="J9" s="69"/>
      <c r="K9" s="70" t="s">
        <v>87</v>
      </c>
      <c r="L9" s="48"/>
      <c r="M9" s="48"/>
      <c r="N9" s="69"/>
      <c r="O9" s="68" t="s">
        <v>117</v>
      </c>
      <c r="P9" s="69"/>
      <c r="Q9" s="74" t="s">
        <v>44</v>
      </c>
    </row>
    <row r="10" spans="1:17" s="62" customFormat="1" ht="21.75" customHeight="1" x14ac:dyDescent="0.2">
      <c r="A10" s="60"/>
      <c r="B10" s="60"/>
      <c r="C10" s="60"/>
      <c r="D10" s="60"/>
      <c r="E10" s="222" t="s">
        <v>6</v>
      </c>
      <c r="F10" s="60"/>
      <c r="G10" s="75" t="s">
        <v>45</v>
      </c>
      <c r="H10" s="69"/>
      <c r="I10" s="75" t="s">
        <v>28</v>
      </c>
      <c r="J10" s="69"/>
      <c r="K10" s="75" t="s">
        <v>86</v>
      </c>
      <c r="L10" s="76"/>
      <c r="M10" s="75" t="s">
        <v>31</v>
      </c>
      <c r="N10" s="69"/>
      <c r="O10" s="214" t="s">
        <v>91</v>
      </c>
      <c r="P10" s="69"/>
      <c r="Q10" s="75" t="s">
        <v>71</v>
      </c>
    </row>
    <row r="11" spans="1:17" s="62" customFormat="1" ht="8.1" customHeight="1" x14ac:dyDescent="0.2">
      <c r="A11" s="56"/>
      <c r="B11" s="77"/>
      <c r="C11" s="77"/>
      <c r="D11" s="60"/>
      <c r="E11" s="60"/>
      <c r="F11" s="60"/>
      <c r="G11" s="29"/>
      <c r="H11" s="25"/>
      <c r="I11" s="29"/>
      <c r="J11" s="25"/>
      <c r="K11" s="29"/>
      <c r="L11" s="25"/>
      <c r="M11" s="29"/>
      <c r="N11" s="25"/>
      <c r="O11" s="25"/>
      <c r="P11" s="25"/>
      <c r="Q11" s="29"/>
    </row>
    <row r="12" spans="1:17" s="62" customFormat="1" ht="21.75" customHeight="1" x14ac:dyDescent="0.2">
      <c r="A12" s="56" t="s">
        <v>114</v>
      </c>
      <c r="B12" s="76"/>
      <c r="C12" s="76"/>
      <c r="D12" s="60"/>
      <c r="E12" s="60"/>
      <c r="F12" s="60"/>
      <c r="G12" s="29">
        <v>30004442705</v>
      </c>
      <c r="H12" s="25"/>
      <c r="I12" s="29">
        <v>977711111</v>
      </c>
      <c r="J12" s="25"/>
      <c r="K12" s="29">
        <v>3000444271</v>
      </c>
      <c r="L12" s="25"/>
      <c r="M12" s="29">
        <v>-108482479</v>
      </c>
      <c r="N12" s="25"/>
      <c r="O12" s="25">
        <v>-7447029440</v>
      </c>
      <c r="P12" s="25"/>
      <c r="Q12" s="29">
        <f>SUM(G12:O12)</f>
        <v>26427086168</v>
      </c>
    </row>
    <row r="13" spans="1:17" s="62" customFormat="1" ht="21.75" customHeight="1" x14ac:dyDescent="0.2">
      <c r="A13" s="44" t="s">
        <v>66</v>
      </c>
      <c r="B13" s="61"/>
      <c r="C13" s="61"/>
      <c r="D13" s="60"/>
      <c r="E13" s="60"/>
      <c r="F13" s="60"/>
      <c r="G13" s="37">
        <v>0</v>
      </c>
      <c r="H13" s="78"/>
      <c r="I13" s="113">
        <v>0</v>
      </c>
      <c r="J13" s="78"/>
      <c r="K13" s="37">
        <v>0</v>
      </c>
      <c r="L13" s="25"/>
      <c r="M13" s="37">
        <v>2736645994</v>
      </c>
      <c r="N13" s="25"/>
      <c r="O13" s="37">
        <v>1913193401</v>
      </c>
      <c r="P13" s="25"/>
      <c r="Q13" s="37">
        <f>SUM(G13:O13)</f>
        <v>4649839395</v>
      </c>
    </row>
    <row r="14" spans="1:17" s="62" customFormat="1" ht="8.1" customHeight="1" x14ac:dyDescent="0.2">
      <c r="A14" s="77"/>
      <c r="B14" s="61"/>
      <c r="C14" s="61"/>
      <c r="D14" s="60"/>
      <c r="E14" s="60"/>
      <c r="F14" s="60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</row>
    <row r="15" spans="1:17" s="62" customFormat="1" ht="21.75" customHeight="1" thickBot="1" x14ac:dyDescent="0.25">
      <c r="A15" s="56" t="s">
        <v>115</v>
      </c>
      <c r="B15" s="77"/>
      <c r="C15" s="77"/>
      <c r="D15" s="60"/>
      <c r="E15" s="60"/>
      <c r="F15" s="60"/>
      <c r="G15" s="118">
        <f>SUM(G12:G13)</f>
        <v>30004442705</v>
      </c>
      <c r="H15" s="25"/>
      <c r="I15" s="118">
        <f>SUM(I12:I13)</f>
        <v>977711111</v>
      </c>
      <c r="J15" s="25"/>
      <c r="K15" s="118">
        <f>SUM(K12:K13)</f>
        <v>3000444271</v>
      </c>
      <c r="L15" s="25"/>
      <c r="M15" s="118">
        <f>SUM(M12:M13)</f>
        <v>2628163515</v>
      </c>
      <c r="N15" s="25"/>
      <c r="O15" s="118">
        <f>SUM(O12:O13)</f>
        <v>-5533836039</v>
      </c>
      <c r="P15" s="25"/>
      <c r="Q15" s="118">
        <f>SUM(Q12:Q13)</f>
        <v>31076925563</v>
      </c>
    </row>
    <row r="16" spans="1:17" s="62" customFormat="1" ht="21.75" customHeight="1" thickTop="1" x14ac:dyDescent="0.2">
      <c r="A16" s="56"/>
      <c r="B16" s="77"/>
      <c r="C16" s="77"/>
      <c r="D16" s="60"/>
      <c r="F16" s="60"/>
      <c r="G16" s="29"/>
      <c r="H16" s="25"/>
      <c r="I16" s="29"/>
      <c r="J16" s="25"/>
      <c r="K16" s="29"/>
      <c r="L16" s="25"/>
      <c r="M16" s="29"/>
      <c r="N16" s="25"/>
      <c r="O16" s="29"/>
      <c r="P16" s="25"/>
      <c r="Q16" s="29"/>
    </row>
    <row r="17" spans="1:17" s="62" customFormat="1" ht="21.75" customHeight="1" x14ac:dyDescent="0.2">
      <c r="A17" s="56" t="s">
        <v>135</v>
      </c>
      <c r="B17" s="76"/>
      <c r="C17" s="76"/>
      <c r="D17" s="60"/>
      <c r="E17" s="60"/>
      <c r="F17" s="60"/>
      <c r="G17" s="196">
        <v>30004442705</v>
      </c>
      <c r="H17" s="25"/>
      <c r="I17" s="196">
        <v>977711111</v>
      </c>
      <c r="J17" s="25"/>
      <c r="K17" s="196">
        <v>3000444271</v>
      </c>
      <c r="L17" s="25"/>
      <c r="M17" s="196">
        <v>4595530147</v>
      </c>
      <c r="N17" s="25"/>
      <c r="O17" s="195">
        <v>-4207401622</v>
      </c>
      <c r="P17" s="25"/>
      <c r="Q17" s="196">
        <f>SUM(G17:O17)</f>
        <v>34370726612</v>
      </c>
    </row>
    <row r="18" spans="1:17" s="62" customFormat="1" ht="21.75" customHeight="1" x14ac:dyDescent="0.2">
      <c r="A18" s="44" t="s">
        <v>138</v>
      </c>
      <c r="B18" s="76"/>
      <c r="C18" s="76"/>
      <c r="D18" s="60"/>
      <c r="E18" s="221">
        <v>11</v>
      </c>
      <c r="F18" s="60"/>
      <c r="G18" s="196">
        <v>0</v>
      </c>
      <c r="H18" s="25"/>
      <c r="I18" s="196">
        <v>0</v>
      </c>
      <c r="J18" s="25"/>
      <c r="K18" s="196">
        <v>0</v>
      </c>
      <c r="L18" s="25"/>
      <c r="M18" s="196">
        <v>-773958529</v>
      </c>
      <c r="N18" s="25"/>
      <c r="O18" s="196">
        <v>0</v>
      </c>
      <c r="Q18" s="196">
        <f>SUM(G18:O18)</f>
        <v>-773958529</v>
      </c>
    </row>
    <row r="19" spans="1:17" s="62" customFormat="1" ht="21.75" customHeight="1" x14ac:dyDescent="0.2">
      <c r="A19" s="44" t="s">
        <v>66</v>
      </c>
      <c r="B19" s="61"/>
      <c r="C19" s="61"/>
      <c r="D19" s="60"/>
      <c r="E19" s="60"/>
      <c r="F19" s="60"/>
      <c r="G19" s="194">
        <v>0</v>
      </c>
      <c r="H19" s="78"/>
      <c r="I19" s="199">
        <v>0</v>
      </c>
      <c r="J19" s="78"/>
      <c r="K19" s="194">
        <v>0</v>
      </c>
      <c r="L19" s="25"/>
      <c r="M19" s="194">
        <v>12440455476</v>
      </c>
      <c r="N19" s="25"/>
      <c r="O19" s="194">
        <v>2427958940</v>
      </c>
      <c r="P19" s="25"/>
      <c r="Q19" s="194">
        <f>SUM(G19:O19)</f>
        <v>14868414416</v>
      </c>
    </row>
    <row r="20" spans="1:17" s="62" customFormat="1" ht="8.1" customHeight="1" x14ac:dyDescent="0.2">
      <c r="A20" s="77"/>
      <c r="B20" s="61"/>
      <c r="C20" s="61"/>
      <c r="D20" s="60"/>
      <c r="E20" s="60"/>
      <c r="F20" s="60"/>
      <c r="G20" s="195"/>
      <c r="H20" s="25"/>
      <c r="I20" s="195"/>
      <c r="J20" s="25"/>
      <c r="K20" s="195"/>
      <c r="L20" s="25"/>
      <c r="M20" s="195"/>
      <c r="N20" s="25"/>
      <c r="O20" s="195"/>
      <c r="P20" s="25"/>
      <c r="Q20" s="195"/>
    </row>
    <row r="21" spans="1:17" s="62" customFormat="1" ht="21.75" customHeight="1" thickBot="1" x14ac:dyDescent="0.25">
      <c r="A21" s="56" t="s">
        <v>137</v>
      </c>
      <c r="B21" s="77"/>
      <c r="C21" s="77"/>
      <c r="D21" s="60"/>
      <c r="E21" s="60"/>
      <c r="F21" s="60"/>
      <c r="G21" s="198">
        <f>SUM(G17:G19)</f>
        <v>30004442705</v>
      </c>
      <c r="H21" s="25"/>
      <c r="I21" s="198">
        <f>SUM(I17:I19)</f>
        <v>977711111</v>
      </c>
      <c r="J21" s="25"/>
      <c r="K21" s="198">
        <f>SUM(K17:K19)</f>
        <v>3000444271</v>
      </c>
      <c r="L21" s="25"/>
      <c r="M21" s="198">
        <f>SUM(M17:M19)</f>
        <v>16262027094</v>
      </c>
      <c r="N21" s="25"/>
      <c r="O21" s="198">
        <f>SUM(O17:O19)</f>
        <v>-1779442682</v>
      </c>
      <c r="P21" s="25"/>
      <c r="Q21" s="198">
        <f>SUM(Q17:Q19)</f>
        <v>48465182499</v>
      </c>
    </row>
    <row r="22" spans="1:17" s="62" customFormat="1" ht="16.5" customHeight="1" thickTop="1" x14ac:dyDescent="0.2">
      <c r="A22" s="56"/>
      <c r="B22" s="77"/>
      <c r="C22" s="77"/>
      <c r="D22" s="60"/>
      <c r="E22" s="60"/>
      <c r="F22" s="60"/>
      <c r="G22" s="29"/>
      <c r="H22" s="25"/>
      <c r="I22" s="29"/>
      <c r="J22" s="25"/>
      <c r="K22" s="29"/>
      <c r="L22" s="25"/>
      <c r="M22" s="29"/>
      <c r="N22" s="25"/>
      <c r="O22" s="29"/>
      <c r="P22" s="25"/>
      <c r="Q22" s="29"/>
    </row>
    <row r="23" spans="1:17" s="62" customFormat="1" ht="16.5" customHeight="1" x14ac:dyDescent="0.2">
      <c r="A23" s="56"/>
      <c r="B23" s="77"/>
      <c r="C23" s="77"/>
      <c r="D23" s="60"/>
      <c r="E23" s="60"/>
      <c r="F23" s="60"/>
      <c r="G23" s="29"/>
      <c r="H23" s="25"/>
      <c r="I23" s="29"/>
      <c r="J23" s="25"/>
      <c r="K23" s="29"/>
      <c r="L23" s="25"/>
      <c r="M23" s="29"/>
      <c r="N23" s="25"/>
      <c r="O23" s="29"/>
      <c r="P23" s="25"/>
      <c r="Q23" s="29"/>
    </row>
    <row r="24" spans="1:17" s="62" customFormat="1" ht="16.5" customHeight="1" x14ac:dyDescent="0.2">
      <c r="A24" s="56"/>
      <c r="B24" s="77"/>
      <c r="C24" s="77"/>
      <c r="D24" s="60"/>
      <c r="E24" s="60"/>
      <c r="F24" s="60"/>
      <c r="G24" s="29"/>
      <c r="H24" s="25"/>
      <c r="I24" s="29"/>
      <c r="J24" s="25"/>
      <c r="K24" s="29"/>
      <c r="L24" s="25"/>
      <c r="M24" s="29"/>
      <c r="N24" s="25"/>
      <c r="O24" s="29"/>
      <c r="P24" s="25"/>
      <c r="Q24" s="29"/>
    </row>
    <row r="25" spans="1:17" s="62" customFormat="1" ht="16.5" customHeight="1" x14ac:dyDescent="0.2">
      <c r="A25" s="56"/>
      <c r="B25" s="77"/>
      <c r="C25" s="77"/>
      <c r="D25" s="60"/>
      <c r="E25" s="60"/>
      <c r="F25" s="60"/>
      <c r="G25" s="29"/>
      <c r="H25" s="25"/>
      <c r="I25" s="29"/>
      <c r="J25" s="25"/>
      <c r="K25" s="29"/>
      <c r="L25" s="25"/>
      <c r="M25" s="29"/>
      <c r="N25" s="25"/>
      <c r="O25" s="29"/>
      <c r="P25" s="25"/>
      <c r="Q25" s="29"/>
    </row>
    <row r="26" spans="1:17" s="62" customFormat="1" ht="11.25" customHeight="1" x14ac:dyDescent="0.2">
      <c r="A26" s="56"/>
      <c r="B26" s="77"/>
      <c r="C26" s="77"/>
      <c r="D26" s="60"/>
      <c r="F26" s="60"/>
      <c r="G26" s="29"/>
      <c r="H26" s="25"/>
      <c r="I26" s="29"/>
      <c r="J26" s="25"/>
      <c r="K26" s="29"/>
      <c r="L26" s="25"/>
      <c r="M26" s="29"/>
      <c r="N26" s="25"/>
      <c r="O26" s="29"/>
      <c r="P26" s="25"/>
      <c r="Q26" s="29"/>
    </row>
    <row r="27" spans="1:17" ht="21.95" customHeight="1" x14ac:dyDescent="0.2">
      <c r="A27" s="63" t="s">
        <v>65</v>
      </c>
      <c r="B27" s="122"/>
      <c r="C27" s="122"/>
      <c r="D27" s="123"/>
      <c r="E27" s="124"/>
      <c r="F27" s="122"/>
      <c r="G27" s="124"/>
      <c r="H27" s="124"/>
      <c r="I27" s="124"/>
      <c r="J27" s="122"/>
      <c r="K27" s="122"/>
      <c r="L27" s="63"/>
      <c r="M27" s="63"/>
      <c r="N27" s="63"/>
      <c r="O27" s="63"/>
      <c r="P27" s="63"/>
      <c r="Q27" s="63"/>
    </row>
  </sheetData>
  <mergeCells count="2">
    <mergeCell ref="G5:Q5"/>
    <mergeCell ref="K7:M7"/>
  </mergeCells>
  <pageMargins left="0.3" right="0.3" top="0.5" bottom="0.6" header="0.49" footer="0.4"/>
  <pageSetup paperSize="9" firstPageNumber="8" fitToWidth="0" fitToHeight="0" orientation="landscape" useFirstPageNumber="1" horizontalDpi="1200" verticalDpi="1200" r:id="rId1"/>
  <headerFooter>
    <oddFooter>&amp;R&amp;"Browallia New,Regular"&amp;13&amp;P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M85"/>
  <sheetViews>
    <sheetView tabSelected="1" zoomScaleNormal="100" zoomScaleSheetLayoutView="114" workbookViewId="0">
      <selection activeCell="U9" sqref="U9"/>
    </sheetView>
  </sheetViews>
  <sheetFormatPr defaultColWidth="11" defaultRowHeight="21.75" customHeight="1" x14ac:dyDescent="0.2"/>
  <cols>
    <col min="1" max="1" width="1.6640625" style="44" customWidth="1"/>
    <col min="2" max="3" width="2" style="44" customWidth="1"/>
    <col min="4" max="4" width="29.33203125" style="44" customWidth="1"/>
    <col min="5" max="5" width="8.5" style="44" customWidth="1"/>
    <col min="6" max="6" width="0.6640625" style="45" customWidth="1"/>
    <col min="7" max="7" width="14.83203125" style="45" customWidth="1"/>
    <col min="8" max="8" width="0.6640625" style="45" customWidth="1"/>
    <col min="9" max="9" width="14.83203125" style="45" customWidth="1"/>
    <col min="10" max="10" width="0.6640625" style="45" customWidth="1"/>
    <col min="11" max="11" width="14.83203125" style="33" customWidth="1"/>
    <col min="12" max="12" width="0.6640625" style="45" customWidth="1"/>
    <col min="13" max="13" width="14.83203125" style="33" customWidth="1"/>
    <col min="14" max="16384" width="11" style="30"/>
  </cols>
  <sheetData>
    <row r="1" spans="1:13" ht="21.75" customHeight="1" x14ac:dyDescent="0.2">
      <c r="A1" s="3" t="s">
        <v>32</v>
      </c>
      <c r="B1" s="28"/>
      <c r="C1" s="28"/>
      <c r="D1" s="28"/>
      <c r="E1" s="28"/>
      <c r="F1" s="25"/>
      <c r="G1" s="25"/>
      <c r="H1" s="25"/>
      <c r="I1" s="25"/>
      <c r="J1" s="25"/>
      <c r="K1" s="29"/>
      <c r="L1" s="25"/>
      <c r="M1" s="29"/>
    </row>
    <row r="2" spans="1:13" ht="21.75" customHeight="1" x14ac:dyDescent="0.2">
      <c r="A2" s="3" t="s">
        <v>48</v>
      </c>
      <c r="B2" s="31"/>
      <c r="C2" s="31"/>
      <c r="D2" s="31"/>
      <c r="E2" s="31"/>
      <c r="F2" s="32"/>
      <c r="G2" s="32"/>
      <c r="H2" s="32"/>
      <c r="I2" s="32"/>
      <c r="J2" s="32"/>
      <c r="L2" s="32"/>
    </row>
    <row r="3" spans="1:13" s="38" customFormat="1" ht="21.75" customHeight="1" x14ac:dyDescent="0.2">
      <c r="A3" s="34" t="s">
        <v>134</v>
      </c>
      <c r="B3" s="35"/>
      <c r="C3" s="35"/>
      <c r="D3" s="35"/>
      <c r="E3" s="35"/>
      <c r="F3" s="36"/>
      <c r="G3" s="36"/>
      <c r="H3" s="36"/>
      <c r="I3" s="36"/>
      <c r="J3" s="36"/>
      <c r="K3" s="37"/>
      <c r="L3" s="36"/>
      <c r="M3" s="37"/>
    </row>
    <row r="4" spans="1:13" ht="21.75" customHeight="1" x14ac:dyDescent="0.2">
      <c r="A4" s="39"/>
      <c r="B4" s="40"/>
      <c r="C4" s="40"/>
      <c r="D4" s="40"/>
      <c r="E4" s="40"/>
      <c r="F4" s="41"/>
      <c r="G4" s="41"/>
      <c r="H4" s="41"/>
      <c r="I4" s="41"/>
      <c r="J4" s="41"/>
      <c r="K4" s="29"/>
      <c r="L4" s="41"/>
      <c r="M4" s="29"/>
    </row>
    <row r="5" spans="1:13" ht="20.100000000000001" customHeight="1" x14ac:dyDescent="0.2">
      <c r="A5" s="39"/>
      <c r="B5" s="40"/>
      <c r="C5" s="40"/>
      <c r="D5" s="40"/>
      <c r="E5" s="40"/>
      <c r="F5" s="41"/>
      <c r="G5" s="235" t="s">
        <v>1</v>
      </c>
      <c r="H5" s="235"/>
      <c r="I5" s="235"/>
      <c r="J5" s="1"/>
      <c r="K5" s="236" t="s">
        <v>2</v>
      </c>
      <c r="L5" s="236"/>
      <c r="M5" s="236"/>
    </row>
    <row r="6" spans="1:13" ht="20.100000000000001" customHeight="1" x14ac:dyDescent="0.2">
      <c r="A6" s="39"/>
      <c r="B6" s="40"/>
      <c r="C6" s="40"/>
      <c r="D6" s="40"/>
      <c r="E6" s="40"/>
      <c r="F6" s="41"/>
      <c r="G6" s="13" t="s">
        <v>3</v>
      </c>
      <c r="H6" s="42"/>
      <c r="I6" s="13" t="s">
        <v>3</v>
      </c>
      <c r="J6" s="43"/>
      <c r="K6" s="13" t="s">
        <v>3</v>
      </c>
      <c r="L6" s="17"/>
      <c r="M6" s="13" t="s">
        <v>3</v>
      </c>
    </row>
    <row r="7" spans="1:13" ht="20.100000000000001" customHeight="1" x14ac:dyDescent="0.2">
      <c r="E7" s="224" t="s">
        <v>6</v>
      </c>
      <c r="G7" s="46" t="s">
        <v>132</v>
      </c>
      <c r="H7" s="3"/>
      <c r="I7" s="46" t="s">
        <v>111</v>
      </c>
      <c r="J7" s="47"/>
      <c r="K7" s="46" t="s">
        <v>132</v>
      </c>
      <c r="L7" s="3"/>
      <c r="M7" s="46" t="s">
        <v>111</v>
      </c>
    </row>
    <row r="8" spans="1:13" ht="8.1" customHeight="1" x14ac:dyDescent="0.2">
      <c r="E8" s="48"/>
      <c r="G8" s="188"/>
      <c r="H8" s="3"/>
      <c r="I8" s="49"/>
      <c r="J8" s="47"/>
      <c r="K8" s="188"/>
      <c r="L8" s="3"/>
      <c r="M8" s="49"/>
    </row>
    <row r="9" spans="1:13" ht="20.100000000000001" customHeight="1" x14ac:dyDescent="0.2">
      <c r="A9" s="50" t="s">
        <v>49</v>
      </c>
      <c r="B9" s="28"/>
      <c r="C9" s="28"/>
      <c r="D9" s="28"/>
      <c r="E9" s="28"/>
      <c r="F9" s="25"/>
      <c r="G9" s="189"/>
      <c r="H9" s="51"/>
      <c r="I9" s="51"/>
      <c r="J9" s="51"/>
      <c r="K9" s="193"/>
      <c r="L9" s="51"/>
      <c r="M9" s="52"/>
    </row>
    <row r="10" spans="1:13" ht="20.100000000000001" customHeight="1" x14ac:dyDescent="0.2">
      <c r="A10" s="1" t="s">
        <v>121</v>
      </c>
      <c r="C10" s="28"/>
      <c r="D10" s="28"/>
      <c r="E10" s="28"/>
      <c r="G10" s="120">
        <v>456214521</v>
      </c>
      <c r="I10" s="45">
        <v>114202699</v>
      </c>
      <c r="K10" s="120">
        <v>15543165848</v>
      </c>
      <c r="M10" s="33">
        <v>3502892148</v>
      </c>
    </row>
    <row r="11" spans="1:13" ht="20.100000000000001" customHeight="1" x14ac:dyDescent="0.2">
      <c r="A11" s="50" t="s">
        <v>50</v>
      </c>
      <c r="C11" s="28"/>
      <c r="D11" s="28"/>
      <c r="E11" s="28"/>
      <c r="G11" s="120"/>
      <c r="K11" s="120"/>
      <c r="M11" s="45"/>
    </row>
    <row r="12" spans="1:13" ht="20.100000000000001" customHeight="1" x14ac:dyDescent="0.2">
      <c r="A12" s="53"/>
      <c r="B12" s="1" t="s">
        <v>51</v>
      </c>
      <c r="C12" s="28"/>
      <c r="D12" s="28"/>
      <c r="E12" s="54"/>
      <c r="G12" s="120">
        <v>-50127</v>
      </c>
      <c r="I12" s="45">
        <v>-53162</v>
      </c>
      <c r="K12" s="120">
        <v>-1702289</v>
      </c>
      <c r="M12" s="33">
        <v>-1647133</v>
      </c>
    </row>
    <row r="13" spans="1:13" ht="20.100000000000001" customHeight="1" x14ac:dyDescent="0.2">
      <c r="A13" s="53"/>
      <c r="B13" s="1" t="s">
        <v>39</v>
      </c>
      <c r="C13" s="28"/>
      <c r="D13" s="28"/>
      <c r="E13" s="54"/>
      <c r="G13" s="120">
        <v>2890637</v>
      </c>
      <c r="I13" s="45">
        <v>3423258</v>
      </c>
      <c r="K13" s="120">
        <v>98281178</v>
      </c>
      <c r="M13" s="33">
        <v>106033211</v>
      </c>
    </row>
    <row r="14" spans="1:13" ht="20.100000000000001" customHeight="1" x14ac:dyDescent="0.2">
      <c r="A14" s="53"/>
      <c r="B14" s="1" t="s">
        <v>52</v>
      </c>
      <c r="C14" s="28"/>
      <c r="D14" s="28"/>
      <c r="E14" s="54">
        <v>7</v>
      </c>
      <c r="G14" s="120">
        <v>36345944</v>
      </c>
      <c r="I14" s="45">
        <v>44410504</v>
      </c>
      <c r="K14" s="120">
        <v>1231641479</v>
      </c>
      <c r="M14" s="33">
        <v>1375674204</v>
      </c>
    </row>
    <row r="15" spans="1:13" ht="20.100000000000001" customHeight="1" x14ac:dyDescent="0.2">
      <c r="A15" s="53"/>
      <c r="B15" s="1" t="s">
        <v>53</v>
      </c>
      <c r="C15" s="28"/>
      <c r="D15" s="28"/>
      <c r="E15" s="54"/>
      <c r="G15" s="120">
        <v>611619</v>
      </c>
      <c r="I15" s="45">
        <v>674933</v>
      </c>
      <c r="K15" s="120">
        <v>20718124</v>
      </c>
      <c r="M15" s="33">
        <v>20895626</v>
      </c>
    </row>
    <row r="16" spans="1:13" ht="20.100000000000001" customHeight="1" x14ac:dyDescent="0.2">
      <c r="B16" s="1" t="s">
        <v>37</v>
      </c>
      <c r="C16" s="1"/>
      <c r="E16" s="55"/>
      <c r="G16" s="120">
        <v>-14619458</v>
      </c>
      <c r="I16" s="45">
        <v>-6542777</v>
      </c>
      <c r="K16" s="120">
        <v>-495428610</v>
      </c>
      <c r="M16" s="33">
        <v>-202682794</v>
      </c>
    </row>
    <row r="17" spans="1:13" ht="20.100000000000001" customHeight="1" x14ac:dyDescent="0.2">
      <c r="B17" s="44" t="s">
        <v>106</v>
      </c>
      <c r="C17" s="1"/>
      <c r="E17" s="55"/>
      <c r="G17" s="120"/>
      <c r="K17" s="120"/>
    </row>
    <row r="18" spans="1:13" ht="20.100000000000001" customHeight="1" x14ac:dyDescent="0.4">
      <c r="B18" s="184"/>
      <c r="C18" s="1" t="s">
        <v>103</v>
      </c>
      <c r="E18" s="55"/>
      <c r="G18" s="120">
        <v>16618177</v>
      </c>
      <c r="I18" s="45">
        <v>9356990</v>
      </c>
      <c r="K18" s="120">
        <v>564742054</v>
      </c>
      <c r="L18" s="33"/>
      <c r="M18" s="33">
        <v>286180811</v>
      </c>
    </row>
    <row r="19" spans="1:13" ht="20.100000000000001" customHeight="1" x14ac:dyDescent="0.2">
      <c r="B19" s="1" t="s">
        <v>125</v>
      </c>
      <c r="C19" s="1"/>
      <c r="E19" s="55"/>
      <c r="G19" s="120">
        <v>730876</v>
      </c>
      <c r="I19" s="45">
        <v>817782</v>
      </c>
      <c r="K19" s="120">
        <v>25270814</v>
      </c>
      <c r="M19" s="33">
        <v>25661460</v>
      </c>
    </row>
    <row r="20" spans="1:13" ht="20.100000000000001" customHeight="1" x14ac:dyDescent="0.2">
      <c r="B20" s="1" t="s">
        <v>140</v>
      </c>
      <c r="C20" s="1"/>
      <c r="E20" s="55"/>
      <c r="G20" s="120">
        <v>7086823</v>
      </c>
      <c r="I20" s="45">
        <v>0</v>
      </c>
      <c r="K20" s="120">
        <v>251325658</v>
      </c>
      <c r="M20" s="33">
        <v>0</v>
      </c>
    </row>
    <row r="21" spans="1:13" s="44" customFormat="1" ht="20.100000000000001" customHeight="1" x14ac:dyDescent="0.2">
      <c r="B21" s="1" t="s">
        <v>80</v>
      </c>
      <c r="C21" s="1"/>
      <c r="D21" s="1"/>
      <c r="E21" s="55"/>
      <c r="F21" s="45"/>
      <c r="G21" s="190"/>
      <c r="K21" s="190"/>
      <c r="M21" s="185"/>
    </row>
    <row r="22" spans="1:13" s="44" customFormat="1" ht="20.100000000000001" customHeight="1" x14ac:dyDescent="0.2">
      <c r="B22" s="1"/>
      <c r="C22" s="1" t="s">
        <v>81</v>
      </c>
      <c r="D22" s="1"/>
      <c r="E22" s="55"/>
      <c r="F22" s="45"/>
      <c r="G22" s="120">
        <v>662794</v>
      </c>
      <c r="H22" s="45"/>
      <c r="I22" s="45">
        <v>2279943</v>
      </c>
      <c r="J22" s="45"/>
      <c r="K22" s="120">
        <v>22523102</v>
      </c>
      <c r="L22" s="45"/>
      <c r="M22" s="185">
        <v>71554872</v>
      </c>
    </row>
    <row r="23" spans="1:13" ht="8.1" customHeight="1" x14ac:dyDescent="0.2">
      <c r="B23" s="1"/>
      <c r="C23" s="30"/>
      <c r="G23" s="120"/>
      <c r="K23" s="120"/>
    </row>
    <row r="24" spans="1:13" ht="20.100000000000001" customHeight="1" x14ac:dyDescent="0.2">
      <c r="A24" s="3" t="s">
        <v>77</v>
      </c>
      <c r="B24" s="56"/>
      <c r="C24" s="56"/>
      <c r="G24" s="120"/>
      <c r="K24" s="120"/>
    </row>
    <row r="25" spans="1:13" ht="20.100000000000001" customHeight="1" x14ac:dyDescent="0.2">
      <c r="A25" s="3"/>
      <c r="B25" s="56" t="s">
        <v>78</v>
      </c>
      <c r="C25" s="56"/>
      <c r="G25" s="120"/>
      <c r="K25" s="120"/>
    </row>
    <row r="26" spans="1:13" ht="20.100000000000001" customHeight="1" x14ac:dyDescent="0.2">
      <c r="B26" s="1" t="s">
        <v>54</v>
      </c>
      <c r="G26" s="120">
        <v>-280935767</v>
      </c>
      <c r="I26" s="45">
        <v>-44215665</v>
      </c>
      <c r="K26" s="120">
        <v>-9520435569</v>
      </c>
      <c r="M26" s="33">
        <v>-1369717305</v>
      </c>
    </row>
    <row r="27" spans="1:13" ht="20.100000000000001" customHeight="1" x14ac:dyDescent="0.2">
      <c r="B27" s="1" t="s">
        <v>55</v>
      </c>
      <c r="G27" s="120">
        <v>-367391736</v>
      </c>
      <c r="I27" s="45">
        <v>-149512521</v>
      </c>
      <c r="K27" s="120">
        <v>-12450281358</v>
      </c>
      <c r="M27" s="33">
        <v>-4631613841</v>
      </c>
    </row>
    <row r="28" spans="1:13" ht="20.100000000000001" customHeight="1" x14ac:dyDescent="0.2">
      <c r="B28" s="1" t="s">
        <v>84</v>
      </c>
      <c r="C28" s="30"/>
      <c r="G28" s="120">
        <v>-376912</v>
      </c>
      <c r="I28" s="45">
        <v>1424826</v>
      </c>
      <c r="K28" s="120">
        <v>-12772901</v>
      </c>
      <c r="M28" s="33">
        <v>44138374</v>
      </c>
    </row>
    <row r="29" spans="1:13" ht="20.100000000000001" customHeight="1" x14ac:dyDescent="0.2">
      <c r="B29" s="1" t="s">
        <v>18</v>
      </c>
      <c r="E29" s="57"/>
      <c r="G29" s="120">
        <v>239397664</v>
      </c>
      <c r="I29" s="45">
        <v>95707265</v>
      </c>
      <c r="K29" s="120">
        <v>8112779851</v>
      </c>
      <c r="M29" s="33">
        <v>2964829220</v>
      </c>
    </row>
    <row r="30" spans="1:13" ht="20.100000000000001" customHeight="1" x14ac:dyDescent="0.2">
      <c r="B30" s="1" t="s">
        <v>17</v>
      </c>
      <c r="C30" s="30"/>
      <c r="G30" s="191">
        <v>-22784540</v>
      </c>
      <c r="I30" s="119">
        <v>-7156970</v>
      </c>
      <c r="K30" s="191">
        <v>-772129318</v>
      </c>
      <c r="M30" s="37">
        <v>-221709342</v>
      </c>
    </row>
    <row r="31" spans="1:13" ht="8.1" customHeight="1" x14ac:dyDescent="0.2">
      <c r="G31" s="192"/>
      <c r="I31" s="30"/>
      <c r="K31" s="192"/>
      <c r="M31" s="25"/>
    </row>
    <row r="32" spans="1:13" ht="20.100000000000001" customHeight="1" x14ac:dyDescent="0.2">
      <c r="A32" s="3" t="s">
        <v>141</v>
      </c>
      <c r="E32" s="55"/>
      <c r="G32" s="120">
        <f>SUM(G10:G30)</f>
        <v>74400515</v>
      </c>
      <c r="I32" s="45">
        <f>SUM(I10:I30)</f>
        <v>64817105</v>
      </c>
      <c r="K32" s="120">
        <f>SUM(K10:K30)</f>
        <v>2617698063</v>
      </c>
      <c r="M32" s="45">
        <f>SUM(M10:M30)</f>
        <v>1970489511</v>
      </c>
    </row>
    <row r="33" spans="1:13" ht="20.100000000000001" customHeight="1" x14ac:dyDescent="0.2">
      <c r="B33" s="1" t="s">
        <v>56</v>
      </c>
      <c r="E33" s="55"/>
      <c r="G33" s="120">
        <v>50316</v>
      </c>
      <c r="I33" s="45">
        <v>51547</v>
      </c>
      <c r="K33" s="120">
        <v>1706571</v>
      </c>
      <c r="M33" s="29">
        <v>1593862</v>
      </c>
    </row>
    <row r="34" spans="1:13" ht="20.100000000000001" customHeight="1" x14ac:dyDescent="0.2">
      <c r="B34" s="1" t="s">
        <v>57</v>
      </c>
      <c r="E34" s="55"/>
      <c r="G34" s="120">
        <v>-2826546</v>
      </c>
      <c r="I34" s="45">
        <v>-3454213</v>
      </c>
      <c r="K34" s="120">
        <v>-95667232</v>
      </c>
      <c r="M34" s="29">
        <v>-106513033</v>
      </c>
    </row>
    <row r="35" spans="1:13" ht="20.100000000000001" customHeight="1" x14ac:dyDescent="0.2">
      <c r="B35" s="1" t="s">
        <v>58</v>
      </c>
      <c r="E35" s="55"/>
      <c r="G35" s="191">
        <v>-607408</v>
      </c>
      <c r="H35" s="25"/>
      <c r="I35" s="119">
        <v>-235670</v>
      </c>
      <c r="J35" s="25"/>
      <c r="K35" s="191">
        <v>-20591829</v>
      </c>
      <c r="L35" s="25"/>
      <c r="M35" s="37">
        <v>-7309019</v>
      </c>
    </row>
    <row r="36" spans="1:13" ht="8.1" customHeight="1" x14ac:dyDescent="0.2">
      <c r="E36" s="55"/>
      <c r="G36" s="120"/>
      <c r="K36" s="120"/>
      <c r="M36" s="25"/>
    </row>
    <row r="37" spans="1:13" ht="20.100000000000001" customHeight="1" x14ac:dyDescent="0.2">
      <c r="A37" s="3" t="s">
        <v>142</v>
      </c>
      <c r="B37" s="56"/>
      <c r="E37" s="55"/>
      <c r="G37" s="191">
        <f>SUM(G32:G35)</f>
        <v>71016877</v>
      </c>
      <c r="I37" s="119">
        <f>SUM(I32:I35)</f>
        <v>61178769</v>
      </c>
      <c r="K37" s="191">
        <f>SUM(K32:K35)</f>
        <v>2503145573</v>
      </c>
      <c r="M37" s="119">
        <f>SUM(M32:M35)</f>
        <v>1858261321</v>
      </c>
    </row>
    <row r="38" spans="1:13" ht="20.100000000000001" customHeight="1" x14ac:dyDescent="0.2">
      <c r="A38" s="3"/>
      <c r="B38" s="56"/>
      <c r="E38" s="55"/>
      <c r="G38" s="25"/>
      <c r="I38" s="25"/>
      <c r="K38" s="25"/>
      <c r="M38" s="25"/>
    </row>
    <row r="39" spans="1:13" ht="20.100000000000001" customHeight="1" x14ac:dyDescent="0.2">
      <c r="A39" s="3"/>
      <c r="B39" s="56"/>
      <c r="E39" s="55"/>
      <c r="G39" s="25"/>
      <c r="I39" s="25"/>
      <c r="K39" s="25"/>
      <c r="M39" s="25"/>
    </row>
    <row r="40" spans="1:13" ht="20.100000000000001" customHeight="1" x14ac:dyDescent="0.2">
      <c r="A40" s="3"/>
      <c r="B40" s="56"/>
      <c r="E40" s="55"/>
      <c r="G40" s="25"/>
      <c r="I40" s="25"/>
      <c r="K40" s="25"/>
      <c r="L40" s="25"/>
      <c r="M40" s="25"/>
    </row>
    <row r="41" spans="1:13" ht="26.25" customHeight="1" x14ac:dyDescent="0.2">
      <c r="A41" s="3"/>
      <c r="B41" s="56"/>
      <c r="E41" s="55"/>
      <c r="G41" s="25"/>
      <c r="I41" s="25"/>
      <c r="K41" s="25"/>
      <c r="L41" s="25"/>
      <c r="M41" s="25"/>
    </row>
    <row r="42" spans="1:13" ht="21.95" customHeight="1" x14ac:dyDescent="0.2">
      <c r="A42" s="237" t="s">
        <v>65</v>
      </c>
      <c r="B42" s="237"/>
      <c r="C42" s="237"/>
      <c r="D42" s="237"/>
      <c r="E42" s="237"/>
      <c r="F42" s="237"/>
      <c r="G42" s="237"/>
      <c r="H42" s="237"/>
      <c r="I42" s="237"/>
      <c r="J42" s="237"/>
      <c r="K42" s="237"/>
      <c r="L42" s="237"/>
      <c r="M42" s="237"/>
    </row>
    <row r="43" spans="1:13" ht="21.75" customHeight="1" x14ac:dyDescent="0.2">
      <c r="A43" s="3" t="str">
        <f>+A1</f>
        <v xml:space="preserve">บริษัท สตาร์ ปิโตรเลียม รีไฟน์นิ่ง จำกัด (มหาชน) </v>
      </c>
      <c r="B43" s="28"/>
      <c r="C43" s="28"/>
      <c r="D43" s="28"/>
      <c r="E43" s="28"/>
      <c r="F43" s="25"/>
      <c r="G43" s="25"/>
      <c r="H43" s="25"/>
      <c r="I43" s="25"/>
      <c r="J43" s="25"/>
      <c r="K43" s="29"/>
      <c r="L43" s="25"/>
      <c r="M43" s="29"/>
    </row>
    <row r="44" spans="1:13" ht="21.75" customHeight="1" x14ac:dyDescent="0.2">
      <c r="A44" s="56" t="s">
        <v>67</v>
      </c>
      <c r="B44" s="31"/>
      <c r="C44" s="31"/>
      <c r="D44" s="31"/>
      <c r="E44" s="31"/>
      <c r="F44" s="32"/>
      <c r="G44" s="32"/>
      <c r="H44" s="32"/>
      <c r="I44" s="32"/>
      <c r="J44" s="32"/>
      <c r="L44" s="32"/>
    </row>
    <row r="45" spans="1:13" ht="21.75" customHeight="1" x14ac:dyDescent="0.2">
      <c r="A45" s="58" t="str">
        <f>+A3</f>
        <v>สำหรับงวดหกเดือนสิ้นสุดวันที่ 30 มิถุนายน พ.ศ. 2565</v>
      </c>
      <c r="B45" s="35"/>
      <c r="C45" s="35"/>
      <c r="D45" s="35"/>
      <c r="E45" s="35"/>
      <c r="F45" s="36"/>
      <c r="G45" s="36"/>
      <c r="H45" s="36"/>
      <c r="I45" s="36"/>
      <c r="J45" s="36"/>
      <c r="K45" s="37"/>
      <c r="L45" s="36"/>
      <c r="M45" s="37"/>
    </row>
    <row r="46" spans="1:13" ht="20.100000000000001" customHeight="1" x14ac:dyDescent="0.2">
      <c r="A46" s="39"/>
      <c r="B46" s="40"/>
      <c r="C46" s="40"/>
      <c r="D46" s="40"/>
      <c r="E46" s="40"/>
      <c r="F46" s="41"/>
      <c r="G46" s="41"/>
      <c r="H46" s="41"/>
      <c r="I46" s="41"/>
      <c r="J46" s="41"/>
      <c r="K46" s="29"/>
      <c r="L46" s="41"/>
      <c r="M46" s="29"/>
    </row>
    <row r="47" spans="1:13" ht="20.100000000000001" customHeight="1" x14ac:dyDescent="0.2">
      <c r="A47" s="39"/>
      <c r="B47" s="40"/>
      <c r="C47" s="40"/>
      <c r="D47" s="40"/>
      <c r="E47" s="40"/>
      <c r="F47" s="41"/>
      <c r="G47" s="235" t="s">
        <v>1</v>
      </c>
      <c r="H47" s="235"/>
      <c r="I47" s="235"/>
      <c r="J47" s="1"/>
      <c r="K47" s="236" t="s">
        <v>2</v>
      </c>
      <c r="L47" s="236"/>
      <c r="M47" s="236"/>
    </row>
    <row r="48" spans="1:13" ht="20.100000000000001" customHeight="1" x14ac:dyDescent="0.2">
      <c r="A48" s="39"/>
      <c r="B48" s="40"/>
      <c r="C48" s="40"/>
      <c r="D48" s="40"/>
      <c r="E48" s="40"/>
      <c r="F48" s="41"/>
      <c r="G48" s="13" t="s">
        <v>3</v>
      </c>
      <c r="H48" s="42"/>
      <c r="I48" s="13" t="s">
        <v>3</v>
      </c>
      <c r="J48" s="43"/>
      <c r="K48" s="13" t="s">
        <v>3</v>
      </c>
      <c r="L48" s="17"/>
      <c r="M48" s="13" t="s">
        <v>3</v>
      </c>
    </row>
    <row r="49" spans="1:13" ht="20.100000000000001" customHeight="1" x14ac:dyDescent="0.2">
      <c r="E49" s="224" t="s">
        <v>6</v>
      </c>
      <c r="G49" s="46" t="s">
        <v>132</v>
      </c>
      <c r="H49" s="3"/>
      <c r="I49" s="46" t="s">
        <v>111</v>
      </c>
      <c r="J49" s="47"/>
      <c r="K49" s="46" t="s">
        <v>132</v>
      </c>
      <c r="L49" s="3"/>
      <c r="M49" s="46" t="s">
        <v>111</v>
      </c>
    </row>
    <row r="50" spans="1:13" ht="8.1" customHeight="1" x14ac:dyDescent="0.2">
      <c r="E50" s="40"/>
      <c r="G50" s="120"/>
      <c r="K50" s="197"/>
      <c r="M50" s="59"/>
    </row>
    <row r="51" spans="1:13" ht="20.100000000000001" customHeight="1" x14ac:dyDescent="0.2">
      <c r="A51" s="50" t="s">
        <v>59</v>
      </c>
      <c r="E51" s="40"/>
      <c r="G51" s="120"/>
      <c r="K51" s="116"/>
    </row>
    <row r="52" spans="1:13" ht="20.100000000000001" customHeight="1" x14ac:dyDescent="0.2">
      <c r="A52" s="1" t="s">
        <v>130</v>
      </c>
      <c r="E52" s="40"/>
      <c r="G52" s="120"/>
      <c r="K52" s="116"/>
    </row>
    <row r="53" spans="1:13" ht="20.100000000000001" customHeight="1" x14ac:dyDescent="0.2">
      <c r="A53" s="1"/>
      <c r="B53" s="1" t="s">
        <v>75</v>
      </c>
      <c r="C53" s="1"/>
      <c r="D53" s="1"/>
      <c r="E53" s="40"/>
      <c r="G53" s="194">
        <v>-2068020</v>
      </c>
      <c r="I53" s="37">
        <v>-1048590</v>
      </c>
      <c r="K53" s="194">
        <v>-70081683</v>
      </c>
      <c r="M53" s="37">
        <v>-32483310</v>
      </c>
    </row>
    <row r="54" spans="1:13" ht="8.1" customHeight="1" x14ac:dyDescent="0.2">
      <c r="A54" s="1"/>
      <c r="E54" s="40"/>
      <c r="F54" s="30"/>
      <c r="G54" s="195"/>
      <c r="H54" s="30"/>
      <c r="I54" s="25"/>
      <c r="J54" s="30"/>
      <c r="K54" s="195"/>
      <c r="L54" s="30"/>
      <c r="M54" s="25"/>
    </row>
    <row r="55" spans="1:13" ht="20.100000000000001" customHeight="1" x14ac:dyDescent="0.2">
      <c r="A55" s="50" t="s">
        <v>60</v>
      </c>
      <c r="E55" s="40"/>
      <c r="G55" s="194">
        <f>SUM(G53:G54)</f>
        <v>-2068020</v>
      </c>
      <c r="I55" s="37">
        <f>SUM(I53:I54)</f>
        <v>-1048590</v>
      </c>
      <c r="K55" s="194">
        <f>SUM(K53:K54)</f>
        <v>-70081683</v>
      </c>
      <c r="M55" s="37">
        <f>SUM(M53:M54)</f>
        <v>-32483310</v>
      </c>
    </row>
    <row r="56" spans="1:13" ht="20.100000000000001" customHeight="1" x14ac:dyDescent="0.2">
      <c r="E56" s="40"/>
      <c r="G56" s="195"/>
      <c r="I56" s="25"/>
      <c r="K56" s="195"/>
      <c r="M56" s="25"/>
    </row>
    <row r="57" spans="1:13" ht="20.100000000000001" customHeight="1" x14ac:dyDescent="0.2">
      <c r="A57" s="3" t="s">
        <v>61</v>
      </c>
      <c r="B57" s="1"/>
      <c r="C57" s="1"/>
      <c r="E57" s="40"/>
      <c r="G57" s="195"/>
      <c r="I57" s="25"/>
      <c r="K57" s="195"/>
      <c r="M57" s="25"/>
    </row>
    <row r="58" spans="1:13" ht="20.100000000000001" customHeight="1" x14ac:dyDescent="0.2">
      <c r="A58" s="1" t="s">
        <v>145</v>
      </c>
      <c r="B58" s="1"/>
      <c r="C58" s="1"/>
      <c r="E58" s="40"/>
      <c r="G58" s="195"/>
      <c r="I58" s="25"/>
      <c r="K58" s="195"/>
      <c r="L58" s="33"/>
      <c r="M58" s="29"/>
    </row>
    <row r="59" spans="1:13" ht="20.100000000000001" customHeight="1" x14ac:dyDescent="0.2">
      <c r="A59" s="1"/>
      <c r="B59" s="1" t="s">
        <v>109</v>
      </c>
      <c r="C59" s="1"/>
      <c r="E59" s="40">
        <v>8</v>
      </c>
      <c r="G59" s="195">
        <v>-37500000</v>
      </c>
      <c r="I59" s="25">
        <v>-7500000</v>
      </c>
      <c r="K59" s="195">
        <v>-1303732500</v>
      </c>
      <c r="L59" s="33"/>
      <c r="M59" s="29">
        <v>-239722500</v>
      </c>
    </row>
    <row r="60" spans="1:13" ht="20.100000000000001" customHeight="1" x14ac:dyDescent="0.2">
      <c r="A60" s="1" t="s">
        <v>108</v>
      </c>
      <c r="B60" s="1"/>
      <c r="C60" s="1"/>
      <c r="E60" s="40">
        <v>11</v>
      </c>
      <c r="G60" s="194">
        <v>-22415735</v>
      </c>
      <c r="I60" s="37">
        <v>0</v>
      </c>
      <c r="K60" s="194">
        <v>-773958529</v>
      </c>
      <c r="L60" s="33"/>
      <c r="M60" s="37">
        <v>0</v>
      </c>
    </row>
    <row r="61" spans="1:13" ht="8.1" customHeight="1" x14ac:dyDescent="0.2">
      <c r="A61" s="44" t="s">
        <v>101</v>
      </c>
      <c r="E61" s="40"/>
      <c r="G61" s="195"/>
      <c r="I61" s="25"/>
      <c r="K61" s="195"/>
      <c r="M61" s="25"/>
    </row>
    <row r="62" spans="1:13" ht="20.100000000000001" customHeight="1" x14ac:dyDescent="0.2">
      <c r="A62" s="3"/>
      <c r="B62" s="3" t="s">
        <v>143</v>
      </c>
      <c r="C62" s="30"/>
      <c r="D62" s="30"/>
      <c r="E62" s="40"/>
      <c r="G62" s="194">
        <f>SUM(G58:H60)</f>
        <v>-59915735</v>
      </c>
      <c r="I62" s="37">
        <f>SUM(I58:J60)</f>
        <v>-7500000</v>
      </c>
      <c r="K62" s="194">
        <f>SUM(K58:L60)</f>
        <v>-2077691029</v>
      </c>
      <c r="M62" s="37">
        <f>SUM(M58:M60)</f>
        <v>-239722500</v>
      </c>
    </row>
    <row r="63" spans="1:13" ht="20.100000000000001" customHeight="1" x14ac:dyDescent="0.2">
      <c r="E63" s="40"/>
      <c r="G63" s="195"/>
      <c r="I63" s="25"/>
      <c r="K63" s="195"/>
      <c r="M63" s="25"/>
    </row>
    <row r="64" spans="1:13" ht="20.100000000000001" customHeight="1" x14ac:dyDescent="0.2">
      <c r="A64" s="56" t="s">
        <v>9</v>
      </c>
      <c r="E64" s="40"/>
      <c r="G64" s="195"/>
      <c r="I64" s="25"/>
      <c r="K64" s="195"/>
      <c r="M64" s="25"/>
    </row>
    <row r="65" spans="1:13" ht="20.100000000000001" customHeight="1" x14ac:dyDescent="0.2">
      <c r="A65" s="56"/>
      <c r="B65" s="56" t="s">
        <v>126</v>
      </c>
      <c r="E65" s="40"/>
      <c r="G65" s="195">
        <f>SUM(G62,G55,G37)</f>
        <v>9033122</v>
      </c>
      <c r="I65" s="25">
        <f>SUM(I62,I55,I37)</f>
        <v>52630179</v>
      </c>
      <c r="K65" s="195">
        <f>SUM(K62,K55,K37)</f>
        <v>355372861</v>
      </c>
      <c r="M65" s="25">
        <f>SUM(M62,M55,M37)</f>
        <v>1586055511</v>
      </c>
    </row>
    <row r="66" spans="1:13" ht="20.100000000000001" customHeight="1" x14ac:dyDescent="0.2">
      <c r="A66" s="1" t="s">
        <v>62</v>
      </c>
      <c r="E66" s="40"/>
      <c r="G66" s="195">
        <v>87660208</v>
      </c>
      <c r="I66" s="25">
        <v>54122578</v>
      </c>
      <c r="K66" s="195">
        <v>2944760616</v>
      </c>
      <c r="M66" s="25">
        <v>1634869479</v>
      </c>
    </row>
    <row r="67" spans="1:13" ht="20.100000000000001" customHeight="1" x14ac:dyDescent="0.2">
      <c r="A67" s="1" t="s">
        <v>128</v>
      </c>
      <c r="E67" s="40"/>
      <c r="G67" s="195"/>
      <c r="I67" s="25"/>
      <c r="K67" s="195"/>
      <c r="M67" s="25"/>
    </row>
    <row r="68" spans="1:13" ht="20.100000000000001" customHeight="1" x14ac:dyDescent="0.2">
      <c r="A68" s="1"/>
      <c r="B68" s="44" t="s">
        <v>127</v>
      </c>
      <c r="G68" s="194">
        <v>514582</v>
      </c>
      <c r="I68" s="37">
        <v>-237299</v>
      </c>
      <c r="K68" s="194">
        <v>147228489</v>
      </c>
      <c r="M68" s="37">
        <v>211205432</v>
      </c>
    </row>
    <row r="69" spans="1:13" ht="8.1" customHeight="1" x14ac:dyDescent="0.2">
      <c r="G69" s="195"/>
      <c r="I69" s="25"/>
      <c r="K69" s="195"/>
      <c r="M69" s="25"/>
    </row>
    <row r="70" spans="1:13" ht="20.100000000000001" customHeight="1" thickBot="1" x14ac:dyDescent="0.25">
      <c r="A70" s="3" t="s">
        <v>63</v>
      </c>
      <c r="G70" s="198">
        <f>SUM(G65:G69)</f>
        <v>97207912</v>
      </c>
      <c r="I70" s="118">
        <f>SUM(I65:I69)</f>
        <v>106515458</v>
      </c>
      <c r="K70" s="198">
        <f>SUM(K65:K69)</f>
        <v>3447361966</v>
      </c>
      <c r="M70" s="118">
        <f>SUM(M65:M69)</f>
        <v>3432130422</v>
      </c>
    </row>
    <row r="71" spans="1:13" ht="20.100000000000001" customHeight="1" thickTop="1" x14ac:dyDescent="0.2">
      <c r="B71" s="56"/>
      <c r="K71" s="45"/>
      <c r="M71" s="25"/>
    </row>
    <row r="72" spans="1:13" ht="20.100000000000001" customHeight="1" x14ac:dyDescent="0.2">
      <c r="B72" s="56"/>
      <c r="K72" s="45"/>
      <c r="M72" s="25"/>
    </row>
    <row r="73" spans="1:13" ht="20.100000000000001" customHeight="1" x14ac:dyDescent="0.2">
      <c r="B73" s="56"/>
      <c r="K73" s="45"/>
      <c r="M73" s="25"/>
    </row>
    <row r="74" spans="1:13" ht="20.100000000000001" customHeight="1" x14ac:dyDescent="0.2">
      <c r="B74" s="56"/>
      <c r="K74" s="45"/>
      <c r="M74" s="25"/>
    </row>
    <row r="75" spans="1:13" ht="20.100000000000001" customHeight="1" x14ac:dyDescent="0.2">
      <c r="B75" s="56"/>
      <c r="K75" s="45"/>
      <c r="M75" s="25"/>
    </row>
    <row r="76" spans="1:13" ht="20.100000000000001" customHeight="1" x14ac:dyDescent="0.2">
      <c r="B76" s="56"/>
      <c r="K76" s="45"/>
      <c r="M76" s="25"/>
    </row>
    <row r="77" spans="1:13" ht="20.100000000000001" customHeight="1" x14ac:dyDescent="0.2">
      <c r="B77" s="56"/>
      <c r="K77" s="45"/>
      <c r="M77" s="25"/>
    </row>
    <row r="78" spans="1:13" ht="20.100000000000001" customHeight="1" x14ac:dyDescent="0.2">
      <c r="B78" s="56"/>
      <c r="K78" s="45"/>
      <c r="M78" s="25"/>
    </row>
    <row r="79" spans="1:13" ht="20.100000000000001" customHeight="1" x14ac:dyDescent="0.2">
      <c r="B79" s="56"/>
      <c r="K79" s="45"/>
      <c r="M79" s="25"/>
    </row>
    <row r="80" spans="1:13" ht="20.100000000000001" customHeight="1" x14ac:dyDescent="0.2">
      <c r="B80" s="56"/>
      <c r="K80" s="45"/>
      <c r="M80" s="25"/>
    </row>
    <row r="81" spans="1:13" ht="20.100000000000001" customHeight="1" x14ac:dyDescent="0.2">
      <c r="B81" s="56"/>
      <c r="K81" s="45"/>
      <c r="M81" s="25"/>
    </row>
    <row r="82" spans="1:13" ht="20.100000000000001" customHeight="1" x14ac:dyDescent="0.2">
      <c r="E82" s="55"/>
      <c r="K82" s="45"/>
      <c r="M82" s="25"/>
    </row>
    <row r="83" spans="1:13" ht="14.25" customHeight="1" x14ac:dyDescent="0.2">
      <c r="A83" s="1"/>
      <c r="B83" s="1"/>
      <c r="E83" s="55"/>
      <c r="K83" s="29"/>
      <c r="M83" s="29"/>
    </row>
    <row r="84" spans="1:13" ht="13.5" customHeight="1" x14ac:dyDescent="0.2">
      <c r="A84" s="1"/>
      <c r="B84" s="1"/>
      <c r="E84" s="55"/>
      <c r="K84" s="29"/>
      <c r="M84" s="29"/>
    </row>
    <row r="85" spans="1:13" ht="21.95" customHeight="1" x14ac:dyDescent="0.2">
      <c r="A85" s="237" t="str">
        <f>+'Equity 8 THB (TH)'!A27</f>
        <v>หมายเหตุประกอบข้อมูลทางการเงินระหว่างกาลแบบย่อเป็นส่วนหนึ่งของข้อมูลทางการเงินระหว่างกาลนี้</v>
      </c>
      <c r="B85" s="237"/>
      <c r="C85" s="237"/>
      <c r="D85" s="237"/>
      <c r="E85" s="237"/>
      <c r="F85" s="237"/>
      <c r="G85" s="237"/>
      <c r="H85" s="237"/>
      <c r="I85" s="237"/>
      <c r="J85" s="237"/>
      <c r="K85" s="237"/>
      <c r="L85" s="237"/>
      <c r="M85" s="237"/>
    </row>
  </sheetData>
  <mergeCells count="6">
    <mergeCell ref="A85:M85"/>
    <mergeCell ref="G5:I5"/>
    <mergeCell ref="K5:M5"/>
    <mergeCell ref="G47:I47"/>
    <mergeCell ref="K47:M47"/>
    <mergeCell ref="A42:M42"/>
  </mergeCells>
  <pageMargins left="0.8" right="0.5" top="0.5" bottom="0.6" header="0.49" footer="0.4"/>
  <pageSetup paperSize="9" scale="95" firstPageNumber="9" fitToHeight="0" orientation="portrait" useFirstPageNumber="1" horizontalDpi="1200" verticalDpi="1200" r:id="rId1"/>
  <headerFooter>
    <oddFooter>&amp;R&amp;"Browallia New,Regular"&amp;13&amp;P</oddFooter>
  </headerFooter>
  <rowBreaks count="1" manualBreakCount="1">
    <brk id="42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BS 2-4 (TH)</vt:lpstr>
      <vt:lpstr>PL 5 (TH) (3M)</vt:lpstr>
      <vt:lpstr>PL 6 (TH) (6M)</vt:lpstr>
      <vt:lpstr>Equity 7 USD (TH)</vt:lpstr>
      <vt:lpstr>Equity 8 THB (TH)</vt:lpstr>
      <vt:lpstr>CF 9-10 (TH)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Siriwan Boonsawat</cp:lastModifiedBy>
  <cp:lastPrinted>2022-08-04T03:11:19Z</cp:lastPrinted>
  <dcterms:created xsi:type="dcterms:W3CDTF">2013-05-03T09:25:02Z</dcterms:created>
  <dcterms:modified xsi:type="dcterms:W3CDTF">2022-08-04T03:13:55Z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th_sprd" linkTarget="prop_eth_sprd">
    <vt:r8>0</vt:r8>
  </property>
  <property fmtid="{D5CDD505-2E9C-101B-9397-08002B2CF9AE}" pid="3" name="marg" linkTarget="prop_marg">
    <vt:r8>0</vt:r8>
  </property>
</Properties>
</file>