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Star Petroleum Refining Public Company Limited\Star Petroleum_Dec2025 (Suphamas-14)\"/>
    </mc:Choice>
  </mc:AlternateContent>
  <xr:revisionPtr revIDLastSave="0" documentId="13_ncr:1_{1381E57B-E5D4-471C-847E-3C3628E3F562}" xr6:coauthVersionLast="47" xr6:coauthVersionMax="47" xr10:uidLastSave="{00000000-0000-0000-0000-000000000000}"/>
  <bookViews>
    <workbookView xWindow="-120" yWindow="-120" windowWidth="29040" windowHeight="15720" tabRatio="755" activeTab="6" xr2:uid="{3DC8A783-A878-4475-AD4F-5E5FD5C522F6}"/>
  </bookViews>
  <sheets>
    <sheet name="5-10 BS" sheetId="1" r:id="rId1"/>
    <sheet name="11-14 PL 12 month" sheetId="2" r:id="rId2"/>
    <sheet name="15 Equity Conso USD" sheetId="6" r:id="rId3"/>
    <sheet name="16 Equity Conso THB" sheetId="7" r:id="rId4"/>
    <sheet name="17 Equity USD" sheetId="3" r:id="rId5"/>
    <sheet name="18 Equity THB" sheetId="4" r:id="rId6"/>
    <sheet name="19-22 CF" sheetId="5" r:id="rId7"/>
  </sheets>
  <definedNames>
    <definedName name="_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Sort" hidden="1">#REF!</definedName>
    <definedName name="_Table1_In1" hidden="1">#REF!</definedName>
    <definedName name="_Table1_Out" hidden="1">#REF!</definedName>
    <definedName name="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aa" hidden="1">{"'con_010'!$A$1:$AN$63"}</definedName>
    <definedName name="AAA" hidden="1">{"'Appendix 3 Currency'!$A$1:$U$96"}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pndx" hidden="1">{"'Appendix 3 Currency'!$A$1:$U$96"}</definedName>
    <definedName name="AS2DocOpenMode" hidden="1">"AS2DocumentEdit"</definedName>
    <definedName name="AS2LinkLS" hidden="1">#REF!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DFDS" hidden="1">{"'Appendix 3 Currency'!$A$1:$U$96"}</definedName>
    <definedName name="asdfds1" hidden="1">{"'Appendix 3 Currency'!$A$1:$U$96"}</definedName>
    <definedName name="asdfds2" hidden="1">{"'Appendix 3 Currency'!$A$1:$U$96"}</definedName>
    <definedName name="atc" hidden="1">{"'con_010'!$A$1:$AN$63"}</definedName>
    <definedName name="b" hidden="1">{"'Appendix 3 Currency'!$A$1:$U$96"}</definedName>
    <definedName name="BG_Del" hidden="1">15</definedName>
    <definedName name="BG_Ins" hidden="1">4</definedName>
    <definedName name="BG_Mod" hidden="1">6</definedName>
    <definedName name="blah" hidden="1">{#N/A,#N/A,TRUE,"COVERSHEET";#N/A,#N/A,TRUE,"LEGEND";#N/A,#N/A,TRUE,"LIST"}</definedName>
    <definedName name="blah2" hidden="1">{#N/A,#N/A,TRUE,"COVERSHEET";#N/A,#N/A,TRUE,"LEGEND";#N/A,#N/A,TRUE,"LIST"}</definedName>
    <definedName name="blah3" hidden="1">{#N/A,#N/A,TRUE,"COVERSHEET";#N/A,#N/A,TRUE,"LEGEND";#N/A,#N/A,TRUE,"LIST"}</definedName>
    <definedName name="blah3a" hidden="1">{#N/A,#N/A,TRUE,"COVERSHEET";#N/A,#N/A,TRUE,"LEGEND";#N/A,#N/A,TRUE,"LIST"}</definedName>
    <definedName name="bn" hidden="1">{"'con_010'!$A$1:$AN$63"}</definedName>
    <definedName name="candi" hidden="1">{"'Appendix 3 Currency'!$A$1:$U$96"}</definedName>
    <definedName name="CBWorkbookPriority" hidden="1">-911611058</definedName>
    <definedName name="cc" hidden="1">{"'Appendix 3 Currency'!$A$1:$U$96"}</definedName>
    <definedName name="ccc" hidden="1">{"'Appendix 3 Currency'!$A$1:$U$96"}</definedName>
    <definedName name="d" hidden="1">{"'con_010'!$A$1:$AN$63"}</definedName>
    <definedName name="dd" hidden="1">{"'Appendix 3 Currency'!$A$1:$U$96"}</definedName>
    <definedName name="ee" hidden="1">{"'Appendix 3 Currency'!$A$1:$U$96"}</definedName>
    <definedName name="hpdga1" hidden="1">{#N/A,#N/A,TRUE,"COVERSHEET";#N/A,#N/A,TRUE,"LEGEND";#N/A,#N/A,TRUE,"LIST"}</definedName>
    <definedName name="hpdga2" hidden="1">{#N/A,#N/A,TRUE,"COVERSHEET";#N/A,#N/A,TRUE,"LEGEND";#N/A,#N/A,TRUE,"LIST"}</definedName>
    <definedName name="HTML" hidden="1">{"'Appendix 3 Currency'!$A$1:$U$96"}</definedName>
    <definedName name="HTML_CodePage" hidden="1">949</definedName>
    <definedName name="HTML_Control" hidden="1">{"'con_010'!$A$1:$AN$63"}</definedName>
    <definedName name="HTML_Description" hidden="1">""</definedName>
    <definedName name="HTML_Email" hidden="1">""</definedName>
    <definedName name="HTML_Header" hidden="1">"Construction SOV"</definedName>
    <definedName name="HTML_LastUpdate" hidden="1">"03-17-00"</definedName>
    <definedName name="HTML_LineAfter" hidden="1">FALSE</definedName>
    <definedName name="HTML_LineBefore" hidden="1">TRUE</definedName>
    <definedName name="HTML_Name" hidden="1">"skec"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Documents\Const_Sov_REV\MyHTML.htm"</definedName>
    <definedName name="HTML_PathTemplate" hidden="1">"C:\My Documents\Const_Sov_REV\HTMLTemp.htm"</definedName>
    <definedName name="HTML_Title" hidden="1">"SOV"</definedName>
    <definedName name="kljnjhkl" hidden="1">{#N/A,#N/A,TRUE,"COVERSHEET";#N/A,#N/A,TRUE,"LEGEND";#N/A,#N/A,TRUE,"LIST"}</definedName>
    <definedName name="limcount" hidden="1">2</definedName>
    <definedName name="lowsulfurdiesel" hidden="1">{"PAGE1",#N/A,FALSE,"YIELDS";"PAGE2",#N/A,FALSE,"YIELDS";"PAGE3",#N/A,FALSE,"YIELDS"}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oijo" hidden="1">{#N/A,#N/A,TRUE,"COVERSHEET";#N/A,#N/A,TRUE,"LEGEND";#N/A,#N/A,TRUE,"LIST"}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_xlnm.Print_Area" localSheetId="1">'11-14 PL 12 month'!$A$1:$Z$99</definedName>
    <definedName name="_xlnm.Print_Area" localSheetId="2">'15 Equity Conso USD'!$A$1:$AB$43</definedName>
    <definedName name="_xlnm.Print_Area" localSheetId="3">'16 Equity Conso THB'!$A$1:$AB$43</definedName>
    <definedName name="_xlnm.Print_Area" localSheetId="6">'19-22 CF'!$A$1:$Z$100</definedName>
    <definedName name="_xlnm.Print_Area" localSheetId="0">'5-10 BS'!$A$1:$Z$132</definedName>
    <definedName name="sencount" hidden="1">491</definedName>
    <definedName name="SPLENDID" hidden="1">{#N/A,#N/A,TRUE,"COVERSHEET";#N/A,#N/A,TRUE,"LEGEND";#N/A,#N/A,TRUE,"LIST"}</definedName>
    <definedName name="sss" hidden="1">{"PAGE1",#N/A,FALSE,"YIELDS";"PAGE2",#N/A,FALSE,"YIELDS";"PAGE3",#N/A,FALSE,"YIELDS"}</definedName>
    <definedName name="sustor" hidden="1">{#N/A,#N/A,TRUE,"COVERSHEET";#N/A,#N/A,TRUE,"LEGEND";#N/A,#N/A,TRUE,"LIST"}</definedName>
    <definedName name="sustor2" hidden="1">{#N/A,#N/A,TRUE,"COVERSHEET";#N/A,#N/A,TRUE,"LEGEND";#N/A,#N/A,TRUE,"LIST"}</definedName>
    <definedName name="TextRefCopyRangeCount" hidden="1">3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 hidden="1">{"'Appendix 3 Currency'!$A$1:$U$96"}</definedName>
    <definedName name="we" hidden="1">{"Print Summary",#N/A,TRUE,"BASIN";"99 Outlook vs 98 Actual",#N/A,TRUE,"BASIN";"99 Outlook vs 99 Obj",#N/A,TRUE,"BASIN";"00 vs 99 Outlook",#N/A,TRUE,"BASIN";"01 vs 00",#N/A,TRUE,"BASIN";"02 vs 01",#N/A,TRUE,"BASIN"}</definedName>
    <definedName name="wrn" hidden="1">{"sweet",#N/A,FALSE,"CNTRYTYPE"}</definedName>
    <definedName name="wrn.ALL." hidden="1">{"PAGE1",#N/A,FALSE,"YIELDS";"PAGE2",#N/A,FALSE,"YIELDS";"PAGE3",#N/A,FALSE,"YIELDS"}</definedName>
    <definedName name="wrn.charts." hidden="1">{"newyork",#N/A,FALSE,"Plots-Annually";"florida",#N/A,FALSE,"Plots-Annually"}</definedName>
    <definedName name="wrn.colorcrvs." hidden="1">{"BPCCOLOR",#N/A,FALSE,"CRVS";"NUCCOLOR",#N/A,FALSE,"CRVS";"FOSCOLOR",#N/A,FALSE,"CRVS"}</definedName>
    <definedName name="wrn.condensate." hidden="1">{"condensate",#N/A,FALSE,"CNTRYTYPE"}</definedName>
    <definedName name="wrn.crude." hidden="1">{"Padd1crd",#N/A,FALSE,"REFINERY";"padd2crd",#N/A,FALSE,"REFINERY";"padd3crd",#N/A,FALSE,"REFINERY";"padd4crd",#N/A,FALSE,"REFINERY";"padd5crd",#N/A,FALSE,"REFINERY"}</definedName>
    <definedName name="wrn.data." hidden="1">{"data",#N/A,FALSE,"OP_SUM"}</definedName>
    <definedName name="wrn.DELTA." hidden="1">{"table II 1",#N/A,FALSE,"DTables";"table II 2",#N/A,FALSE,"DTables";"table III 3",#N/A,FALSE,"DTables";"table III 4",#N/A,FALSE,"DTables"}</definedName>
    <definedName name="wrn.Demand._.MT." hidden="1">{"Demand by Product MT",#N/A,TRUE,"PRDEMPOR";"Demand by Sector MT",#N/A,TRUE,"PRDEMPOR"}</definedName>
    <definedName name="wrn.Demand._.MTOE." hidden="1">{"Demand by Product MTOE",#N/A,TRUE,"PRDEMPOR";"Demand by Sector MTOE",#N/A,TRUE,"PRDEMPOR"}</definedName>
    <definedName name="wrn.Equipment._.List." hidden="1">{#N/A,#N/A,TRUE,"COVERSHEET";#N/A,#N/A,TRUE,"LEGEND";#N/A,#N/A,TRUE,"LIST"}</definedName>
    <definedName name="wrn.GASCOND." hidden="1">{"GASCOND",#N/A,FALSE,"CONDENSATE";"CRUDECOND",#N/A,FALSE,"CONDENSATE";"TOTALCOND",#N/A,FALSE,"CONDENSATE"}</definedName>
    <definedName name="wrn.GASODEM." hidden="1">{"monthly",#N/A,FALSE,"GASODEM";"qtr to yr",#N/A,FALSE,"GASODEM"}</definedName>
    <definedName name="wrn.heavy." hidden="1">{"heavy",#N/A,FALSE,"CNTRYTYPE"}</definedName>
    <definedName name="wrn.Input._.and._.Growths." hidden="1">{"Product Demands Input",#N/A,TRUE,"PRDEMPOR";"Annual Growth Rates",#N/A,TRUE,"PRDEMPOR"}</definedName>
    <definedName name="wrn.light._.sour." hidden="1">{"light sour",#N/A,FALSE,"CNTRYTYPE"}</definedName>
    <definedName name="wrn.New._.York." hidden="1">{"NY PRICES",#N/A,FALSE,"CURRENT";"NY PRICES B",#N/A,FALSE,"CURRENT";"NY PRICES",#N/A,FALSE,"CONSTANT";"NY PRICES B",#N/A,FALSE,"CONSTANT"}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les." hidden="1">{"BPC",#N/A,FALSE,"PRO";"NUC",#N/A,FALSE,"PRO";"FOS",#N/A,FALSE,"PRO"}</definedName>
    <definedName name="wrn.REFINERY." hidden="1">{"Padd I to III",#N/A,FALSE,"REFINERY";"Padd IV to US",#N/A,FALSE,"REFINERY";"Crude Balance I",#N/A,FALSE,"REFINERY";"Crude Balance II",#N/A,FALSE,"REFINERY"}</definedName>
    <definedName name="wrn.region." hidden="1">{"Region",#N/A,FALSE,"CNTRYTYPE"}</definedName>
    <definedName name="wrn.SAMPLE." hidden="1">{#N/A,#N/A,TRUE,"Crude";#N/A,#N/A,TRUE,"Products"}</definedName>
    <definedName name="wrn.Sim._.Report._.Printing." hidden="1">{"SIM Report",#N/A,FALSE,"Output";"Price Report",#N/A,FALSE,"Data Input "}</definedName>
    <definedName name="wrn.SUBREGION." hidden="1">{"SUBREGION",#N/A,FALSE,"CNTRYTYPE"}</definedName>
    <definedName name="wrn.Summary." hidden="1">{"Growth Supply Demand",#N/A,TRUE,"Summary";"Primary Energy Balance",#N/A,TRUE,"Summary"}</definedName>
    <definedName name="wrn.sweet." hidden="1">{"sweet",#N/A,FALSE,"CNTRYTYPE"}</definedName>
    <definedName name="wrn.Tables." hidden="1">{"Current",#N/A,FALSE,"Currentcal";"Current B",#N/A,FALSE,"Currentcal";"Constant",#N/A,FALSE,"Constantcal";"Constant B",#N/A,FALSE,"Constantcal"}</definedName>
    <definedName name="wrn.total." hidden="1">{"total",#N/A,FALSE,"CNTRYTYPE"}</definedName>
    <definedName name="xxxxx" hidden="1">{"monthly",#N/A,FALSE,"GASODEM";"qtr to yr",#N/A,FALSE,"GASODEM"}</definedName>
    <definedName name="zero" hidden="1">{"SIM Report",#N/A,FALSE,"Output";"Price Report",#N/A,FALSE,"Data Input "}</definedName>
    <definedName name="zz" hidden="1">{"'Appendix 3 Currency'!$A$1:$U$96"}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1" i="6" l="1"/>
  <c r="T25" i="6"/>
  <c r="T45" i="2" l="1"/>
  <c r="T25" i="7"/>
  <c r="V25" i="7" s="1"/>
  <c r="AB25" i="7" s="1"/>
  <c r="T26" i="7" l="1"/>
  <c r="V25" i="6" l="1"/>
  <c r="AB25" i="6" s="1"/>
  <c r="T26" i="6"/>
  <c r="G45" i="2" l="1"/>
  <c r="X45" i="2"/>
  <c r="K45" i="2"/>
  <c r="I83" i="5" l="1"/>
  <c r="Z45" i="2" l="1"/>
  <c r="V45" i="2"/>
  <c r="M45" i="2"/>
  <c r="I45" i="2"/>
  <c r="L18" i="4" l="1"/>
  <c r="K16" i="3"/>
  <c r="M19" i="3"/>
  <c r="T18" i="6"/>
  <c r="T19" i="6"/>
  <c r="V18" i="6"/>
  <c r="T17" i="6"/>
  <c r="Z83" i="5" l="1"/>
  <c r="Z70" i="5"/>
  <c r="V83" i="5"/>
  <c r="V70" i="5"/>
  <c r="M83" i="5"/>
  <c r="M70" i="5"/>
  <c r="I70" i="5"/>
  <c r="Z13" i="2"/>
  <c r="Z16" i="2" s="1"/>
  <c r="Z21" i="2" s="1"/>
  <c r="Z26" i="2" s="1"/>
  <c r="Z29" i="2" s="1"/>
  <c r="V13" i="2"/>
  <c r="V16" i="2" s="1"/>
  <c r="V21" i="2" s="1"/>
  <c r="V26" i="2" s="1"/>
  <c r="V29" i="2" s="1"/>
  <c r="M13" i="2"/>
  <c r="M16" i="2" s="1"/>
  <c r="M21" i="2" s="1"/>
  <c r="M26" i="2" s="1"/>
  <c r="M29" i="2" s="1"/>
  <c r="I13" i="2"/>
  <c r="I16" i="2" s="1"/>
  <c r="I21" i="2" s="1"/>
  <c r="I26" i="2" s="1"/>
  <c r="I29" i="2" s="1"/>
  <c r="I48" i="2" s="1"/>
  <c r="Z118" i="1"/>
  <c r="Z122" i="1" s="1"/>
  <c r="Z79" i="1"/>
  <c r="Z69" i="1"/>
  <c r="Z34" i="1"/>
  <c r="Z19" i="1"/>
  <c r="V118" i="1"/>
  <c r="V122" i="1" s="1"/>
  <c r="V79" i="1"/>
  <c r="V69" i="1"/>
  <c r="V34" i="1"/>
  <c r="V19" i="1"/>
  <c r="V36" i="1" s="1"/>
  <c r="M118" i="1"/>
  <c r="M122" i="1" s="1"/>
  <c r="M79" i="1"/>
  <c r="M69" i="1"/>
  <c r="M34" i="1"/>
  <c r="M19" i="1"/>
  <c r="I118" i="1"/>
  <c r="I122" i="1" s="1"/>
  <c r="I79" i="1"/>
  <c r="I69" i="1"/>
  <c r="I34" i="1"/>
  <c r="I19" i="1"/>
  <c r="I36" i="1" s="1"/>
  <c r="K79" i="1"/>
  <c r="G79" i="1"/>
  <c r="M81" i="1" l="1"/>
  <c r="I81" i="1"/>
  <c r="I124" i="1" s="1"/>
  <c r="M36" i="1"/>
  <c r="V81" i="1"/>
  <c r="Z36" i="1"/>
  <c r="M124" i="1"/>
  <c r="Z81" i="1"/>
  <c r="Z124" i="1" s="1"/>
  <c r="V124" i="1"/>
  <c r="M48" i="2"/>
  <c r="M68" i="2" s="1"/>
  <c r="M71" i="2" s="1"/>
  <c r="M11" i="5"/>
  <c r="M38" i="5" s="1"/>
  <c r="V11" i="5"/>
  <c r="V38" i="5" s="1"/>
  <c r="Z48" i="2"/>
  <c r="Z68" i="2" s="1"/>
  <c r="Z71" i="2" s="1"/>
  <c r="Z11" i="5"/>
  <c r="Z38" i="5" s="1"/>
  <c r="I68" i="2"/>
  <c r="I71" i="2" s="1"/>
  <c r="I11" i="5"/>
  <c r="I38" i="5" s="1"/>
  <c r="Z76" i="2"/>
  <c r="Z61" i="2"/>
  <c r="Z64" i="2" s="1"/>
  <c r="V76" i="2"/>
  <c r="V61" i="2"/>
  <c r="V64" i="2" s="1"/>
  <c r="V48" i="2"/>
  <c r="V68" i="2" s="1"/>
  <c r="V71" i="2" s="1"/>
  <c r="M76" i="2"/>
  <c r="M61" i="2"/>
  <c r="M64" i="2" s="1"/>
  <c r="I76" i="2"/>
  <c r="I61" i="2"/>
  <c r="I64" i="2" s="1"/>
  <c r="Z28" i="6"/>
  <c r="X28" i="6"/>
  <c r="L28" i="6"/>
  <c r="J28" i="6"/>
  <c r="H28" i="6"/>
  <c r="F28" i="6"/>
  <c r="Z28" i="7"/>
  <c r="X28" i="7"/>
  <c r="L28" i="7"/>
  <c r="J28" i="7"/>
  <c r="H28" i="7"/>
  <c r="F28" i="7"/>
  <c r="P16" i="4"/>
  <c r="P18" i="4" s="1"/>
  <c r="P15" i="4"/>
  <c r="P14" i="4"/>
  <c r="V44" i="5" l="1"/>
  <c r="V85" i="5" s="1"/>
  <c r="V89" i="5" s="1"/>
  <c r="Z44" i="5"/>
  <c r="Z85" i="5" s="1"/>
  <c r="Z89" i="5" s="1"/>
  <c r="I44" i="5"/>
  <c r="I85" i="5" s="1"/>
  <c r="I89" i="5" s="1"/>
  <c r="M44" i="5"/>
  <c r="M85" i="5" s="1"/>
  <c r="M89" i="5" s="1"/>
  <c r="M12" i="3"/>
  <c r="E16" i="3"/>
  <c r="AB19" i="6"/>
  <c r="AB18" i="6" l="1"/>
  <c r="F21" i="6"/>
  <c r="P28" i="6"/>
  <c r="R28" i="7" l="1"/>
  <c r="T28" i="6" l="1"/>
  <c r="R28" i="6"/>
  <c r="P28" i="7"/>
  <c r="T28" i="7" l="1"/>
  <c r="K34" i="1"/>
  <c r="Z21" i="7" l="1"/>
  <c r="X21" i="7"/>
  <c r="R21" i="7"/>
  <c r="P21" i="7"/>
  <c r="N21" i="7"/>
  <c r="L21" i="7"/>
  <c r="J21" i="7"/>
  <c r="H21" i="7"/>
  <c r="F21" i="7"/>
  <c r="T19" i="7"/>
  <c r="V19" i="7" s="1"/>
  <c r="AB19" i="7" s="1"/>
  <c r="T18" i="7"/>
  <c r="V18" i="7" s="1"/>
  <c r="AB18" i="7" s="1"/>
  <c r="T17" i="7"/>
  <c r="V17" i="7" s="1"/>
  <c r="AB17" i="7" s="1"/>
  <c r="I21" i="6"/>
  <c r="J21" i="6"/>
  <c r="H21" i="6"/>
  <c r="L21" i="6"/>
  <c r="N21" i="6"/>
  <c r="P21" i="6"/>
  <c r="R21" i="6"/>
  <c r="X21" i="6"/>
  <c r="AB21" i="7" l="1"/>
  <c r="T21" i="6"/>
  <c r="V21" i="7"/>
  <c r="T21" i="7"/>
  <c r="N18" i="4" l="1"/>
  <c r="J18" i="4"/>
  <c r="H18" i="4"/>
  <c r="F18" i="4"/>
  <c r="I16" i="3"/>
  <c r="G16" i="3"/>
  <c r="M14" i="3"/>
  <c r="M13" i="3"/>
  <c r="T70" i="5"/>
  <c r="G70" i="5"/>
  <c r="G69" i="1"/>
  <c r="V17" i="6"/>
  <c r="AB17" i="6" s="1"/>
  <c r="M16" i="3" l="1"/>
  <c r="G81" i="1"/>
  <c r="AB21" i="6"/>
  <c r="N44" i="1" l="1"/>
  <c r="N91" i="1" l="1"/>
  <c r="A91" i="1"/>
  <c r="A47" i="1"/>
  <c r="A89" i="1"/>
  <c r="A45" i="1"/>
  <c r="N88" i="1"/>
  <c r="A88" i="1"/>
  <c r="A132" i="1"/>
  <c r="A43" i="7"/>
  <c r="A43" i="6"/>
  <c r="A50" i="2"/>
  <c r="N100" i="5"/>
  <c r="N53" i="5"/>
  <c r="N50" i="5"/>
  <c r="N3" i="5"/>
  <c r="A3" i="7"/>
  <c r="A3" i="6"/>
  <c r="V21" i="6"/>
  <c r="N50" i="2"/>
  <c r="N99" i="2"/>
  <c r="A99" i="2"/>
  <c r="N132" i="1"/>
  <c r="N47" i="1"/>
  <c r="A100" i="5" l="1"/>
  <c r="A53" i="5"/>
  <c r="A50" i="5"/>
  <c r="A3" i="5"/>
  <c r="A30" i="4"/>
  <c r="N25" i="4"/>
  <c r="J25" i="4"/>
  <c r="H25" i="4"/>
  <c r="F25" i="4"/>
  <c r="P22" i="4"/>
  <c r="P21" i="4"/>
  <c r="A30" i="3"/>
  <c r="I23" i="3"/>
  <c r="G23" i="3"/>
  <c r="E23" i="3"/>
  <c r="M20" i="3"/>
  <c r="A3" i="3"/>
  <c r="A3" i="4" s="1"/>
  <c r="A1" i="2"/>
  <c r="A1" i="3" l="1"/>
  <c r="N1" i="5" s="1"/>
  <c r="N51" i="5" s="1"/>
  <c r="A51" i="2"/>
  <c r="N51" i="2"/>
  <c r="A1" i="5" l="1"/>
  <c r="A51" i="5" s="1"/>
  <c r="N45" i="1"/>
  <c r="N1" i="2" s="1"/>
  <c r="N89" i="1"/>
  <c r="K13" i="2" l="1"/>
  <c r="K16" i="2" l="1"/>
  <c r="K69" i="1" l="1"/>
  <c r="K81" i="1" s="1"/>
  <c r="K19" i="1"/>
  <c r="K36" i="1" s="1"/>
  <c r="K70" i="5" l="1"/>
  <c r="X70" i="5" l="1"/>
  <c r="K21" i="2" l="1"/>
  <c r="K26" i="2" l="1"/>
  <c r="K11" i="5" l="1"/>
  <c r="K38" i="5" s="1"/>
  <c r="K44" i="5" s="1"/>
  <c r="K29" i="2"/>
  <c r="K21" i="3" s="1"/>
  <c r="M21" i="3" l="1"/>
  <c r="M23" i="3" s="1"/>
  <c r="K23" i="3"/>
  <c r="K61" i="2"/>
  <c r="K64" i="2" s="1"/>
  <c r="K76" i="2"/>
  <c r="K48" i="2"/>
  <c r="K68" i="2" s="1"/>
  <c r="K71" i="2" s="1"/>
  <c r="K83" i="5" l="1"/>
  <c r="K85" i="5" s="1"/>
  <c r="K89" i="5" s="1"/>
  <c r="X83" i="5" l="1"/>
  <c r="T83" i="5"/>
  <c r="G83" i="5"/>
  <c r="G19" i="1" l="1"/>
  <c r="G13" i="2" l="1"/>
  <c r="X79" i="1" l="1"/>
  <c r="X69" i="1" l="1"/>
  <c r="X81" i="1" s="1"/>
  <c r="X19" i="1"/>
  <c r="X34" i="1" l="1"/>
  <c r="X36" i="1" s="1"/>
  <c r="T19" i="1"/>
  <c r="X13" i="2" l="1"/>
  <c r="T13" i="2" l="1"/>
  <c r="X16" i="2"/>
  <c r="X21" i="2" s="1"/>
  <c r="X26" i="2" s="1"/>
  <c r="X11" i="5" l="1"/>
  <c r="X38" i="5" s="1"/>
  <c r="X44" i="5" s="1"/>
  <c r="X85" i="5" s="1"/>
  <c r="X89" i="5" s="1"/>
  <c r="X29" i="2"/>
  <c r="X61" i="2" l="1"/>
  <c r="X64" i="2" s="1"/>
  <c r="X76" i="2"/>
  <c r="X48" i="2"/>
  <c r="X68" i="2" s="1"/>
  <c r="X71" i="2" s="1"/>
  <c r="K118" i="1"/>
  <c r="K122" i="1" s="1"/>
  <c r="K124" i="1" s="1"/>
  <c r="P23" i="4" l="1"/>
  <c r="P25" i="4" s="1"/>
  <c r="L25" i="4"/>
  <c r="X118" i="1" s="1"/>
  <c r="X122" i="1" s="1"/>
  <c r="X124" i="1" s="1"/>
  <c r="T79" i="1" l="1"/>
  <c r="G34" i="1"/>
  <c r="G36" i="1" s="1"/>
  <c r="T69" i="1" l="1"/>
  <c r="T81" i="1" s="1"/>
  <c r="T34" i="1"/>
  <c r="T36" i="1" s="1"/>
  <c r="T16" i="2" l="1"/>
  <c r="T21" i="2" s="1"/>
  <c r="T26" i="2" s="1"/>
  <c r="G16" i="2"/>
  <c r="G21" i="2" s="1"/>
  <c r="T11" i="5" l="1"/>
  <c r="T38" i="5" s="1"/>
  <c r="T44" i="5" s="1"/>
  <c r="T85" i="5" s="1"/>
  <c r="T89" i="5" s="1"/>
  <c r="T29" i="2"/>
  <c r="T61" i="2" s="1"/>
  <c r="T64" i="2" s="1"/>
  <c r="G26" i="2"/>
  <c r="G11" i="5" s="1"/>
  <c r="G38" i="5" s="1"/>
  <c r="G44" i="5" s="1"/>
  <c r="G85" i="5" s="1"/>
  <c r="G89" i="5" s="1"/>
  <c r="T48" i="2" l="1"/>
  <c r="T68" i="2" s="1"/>
  <c r="T71" i="2" s="1"/>
  <c r="V26" i="7"/>
  <c r="T76" i="2"/>
  <c r="G29" i="2"/>
  <c r="N28" i="7" l="1"/>
  <c r="T118" i="1" s="1"/>
  <c r="T122" i="1" s="1"/>
  <c r="T124" i="1" s="1"/>
  <c r="G48" i="2"/>
  <c r="G68" i="2" s="1"/>
  <c r="G71" i="2" s="1"/>
  <c r="G61" i="2"/>
  <c r="G64" i="2" s="1"/>
  <c r="G76" i="2"/>
  <c r="AB26" i="7"/>
  <c r="AB28" i="7" s="1"/>
  <c r="V28" i="7"/>
  <c r="V26" i="6"/>
  <c r="N28" i="6"/>
  <c r="G118" i="1" s="1"/>
  <c r="G122" i="1" s="1"/>
  <c r="G124" i="1" s="1"/>
  <c r="AB26" i="6" l="1"/>
  <c r="AB28" i="6" s="1"/>
  <c r="V28" i="6"/>
</calcChain>
</file>

<file path=xl/sharedStrings.xml><?xml version="1.0" encoding="utf-8"?>
<sst xmlns="http://schemas.openxmlformats.org/spreadsheetml/2006/main" count="694" uniqueCount="226">
  <si>
    <t>Star Petroleum Refining Public Company Limited</t>
  </si>
  <si>
    <t>Statement of Financial Position</t>
  </si>
  <si>
    <t>As at 31 December 2025</t>
  </si>
  <si>
    <t>Consolidated 
financial statements</t>
  </si>
  <si>
    <t>Separate 
financial statements</t>
  </si>
  <si>
    <t>2025</t>
  </si>
  <si>
    <t>2024</t>
  </si>
  <si>
    <t>Notes</t>
  </si>
  <si>
    <t>US Dollar</t>
  </si>
  <si>
    <t>Baht</t>
  </si>
  <si>
    <t>Assets</t>
  </si>
  <si>
    <t>Current assets</t>
  </si>
  <si>
    <t>Cash and cash equivalents</t>
  </si>
  <si>
    <t>Trade and other current receivables, net</t>
  </si>
  <si>
    <t>Inventories</t>
  </si>
  <si>
    <t>Other current assets</t>
  </si>
  <si>
    <t>Total current assets</t>
  </si>
  <si>
    <t>Non-current assets</t>
  </si>
  <si>
    <t>Investment in an associate</t>
  </si>
  <si>
    <t>Investment in subsidiaries</t>
  </si>
  <si>
    <t>Financial asset measured at fair value</t>
  </si>
  <si>
    <t>through other comprehensive income</t>
  </si>
  <si>
    <t>Prepaid income tax</t>
  </si>
  <si>
    <t>Property, plant and equipment</t>
  </si>
  <si>
    <t>Intangible assets</t>
  </si>
  <si>
    <t>Long-term loans to subsidiaries</t>
  </si>
  <si>
    <t>Deferred tax assets</t>
  </si>
  <si>
    <t>Other non-current assets</t>
  </si>
  <si>
    <t>Total non-current assets</t>
  </si>
  <si>
    <t>Total assets</t>
  </si>
  <si>
    <t>Director  __________________________________        Director  __________________________________</t>
  </si>
  <si>
    <t xml:space="preserve">                                          (Mr. Brant Thomas Fish)                                                (Mr. Herbert Matthew Payne II)</t>
  </si>
  <si>
    <t>The notes to the consolidated and separate financial statements are an integral part of these financial statements.</t>
  </si>
  <si>
    <t>Liabilities and equity</t>
  </si>
  <si>
    <t>Current liabilities</t>
  </si>
  <si>
    <t xml:space="preserve">Short-term borrowings from </t>
  </si>
  <si>
    <t>financial institutions</t>
  </si>
  <si>
    <t>Current portion of long-term borrowings</t>
  </si>
  <si>
    <t>from financial institutions</t>
  </si>
  <si>
    <t>Trade and other current payables</t>
  </si>
  <si>
    <t>Current portion of lease liabilities</t>
  </si>
  <si>
    <t>Excise tax payable</t>
  </si>
  <si>
    <t>Corporate income tax payable</t>
  </si>
  <si>
    <t>Short-term provision</t>
  </si>
  <si>
    <t>Other current liabilities</t>
  </si>
  <si>
    <t>Total current liabilities</t>
  </si>
  <si>
    <t>Non-current liabilities</t>
  </si>
  <si>
    <t>Long-term borrowings from</t>
  </si>
  <si>
    <t>Lease liabilities</t>
  </si>
  <si>
    <t>Employee benefit obligations</t>
  </si>
  <si>
    <t>Other non-current liability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</si>
  <si>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</si>
  <si>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</si>
  <si>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(continued)</t>
    </r>
  </si>
  <si>
    <t>Equity</t>
  </si>
  <si>
    <t>Share capital</t>
  </si>
  <si>
    <t>Authorized share capital</t>
  </si>
  <si>
    <t>Ordinary shares 4,335,902,125 shares</t>
  </si>
  <si>
    <t>at par value of Baht 6.92 each</t>
  </si>
  <si>
    <t xml:space="preserve">Issued and paid-up share capital </t>
  </si>
  <si>
    <t xml:space="preserve">Ordinary shares 4,335,902,125 shares </t>
  </si>
  <si>
    <t>paid-up at Baht 6.92 each</t>
  </si>
  <si>
    <t>Premium on share capital</t>
  </si>
  <si>
    <t xml:space="preserve">Surplus from business combination </t>
  </si>
  <si>
    <t>under common control</t>
  </si>
  <si>
    <t xml:space="preserve">Retained earnings </t>
  </si>
  <si>
    <t>Appropriated - legal reserve</t>
  </si>
  <si>
    <t xml:space="preserve">Unappropriated 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</si>
  <si>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</si>
  <si>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</si>
  <si>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</si>
  <si>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</si>
  <si>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</si>
  <si>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</t>
  </si>
  <si>
    <t>For the year ended 31 December 2025</t>
  </si>
  <si>
    <t xml:space="preserve">Sales </t>
  </si>
  <si>
    <t>Liquefied Petroleum Gas and fuel subsidies</t>
  </si>
  <si>
    <t>Total revenue</t>
  </si>
  <si>
    <t>Cost of sales</t>
  </si>
  <si>
    <t>Gross profit</t>
  </si>
  <si>
    <t xml:space="preserve">Share of profit of associate </t>
  </si>
  <si>
    <t>Other income</t>
  </si>
  <si>
    <t>Gain on exchange rate</t>
  </si>
  <si>
    <t>Profit before expenses</t>
  </si>
  <si>
    <t>Selling and administrative expenses</t>
  </si>
  <si>
    <t>Other expenses</t>
  </si>
  <si>
    <t>Finance costs</t>
  </si>
  <si>
    <t>Profit before income tax</t>
  </si>
  <si>
    <t xml:space="preserve">Income tax </t>
  </si>
  <si>
    <t>Profit for the year</t>
  </si>
  <si>
    <t>Other comprehensive income:</t>
  </si>
  <si>
    <t>Items that will be reclassified</t>
  </si>
  <si>
    <t xml:space="preserve">Items that will be reclassified </t>
  </si>
  <si>
    <t>subsequently to profit or loss</t>
  </si>
  <si>
    <t>Currency translation differences</t>
  </si>
  <si>
    <t xml:space="preserve">Remeasurement of employee </t>
  </si>
  <si>
    <t>benefit obligations, net of tax</t>
  </si>
  <si>
    <t>Changes in fair value of financial asset</t>
  </si>
  <si>
    <t xml:space="preserve">measured at fair value through </t>
  </si>
  <si>
    <t>other comprehensive income, net of tax</t>
  </si>
  <si>
    <t>Other comprehensive income (expense)</t>
  </si>
  <si>
    <t>for the period, net of tax</t>
  </si>
  <si>
    <t>Total comprehensive income (expense)</t>
  </si>
  <si>
    <t>for the year</t>
  </si>
  <si>
    <t>Note</t>
  </si>
  <si>
    <t>Profit (loss) attributable to:</t>
  </si>
  <si>
    <t xml:space="preserve">Owners of the parent </t>
  </si>
  <si>
    <t>attributable to:</t>
  </si>
  <si>
    <t>Owners of the parent</t>
  </si>
  <si>
    <t xml:space="preserve">Earnings per share </t>
  </si>
  <si>
    <t xml:space="preserve">Basic earnings per share </t>
  </si>
  <si>
    <t xml:space="preserve">Statement of Changes in Equity </t>
  </si>
  <si>
    <t>Consolidated financial statements</t>
  </si>
  <si>
    <t>Attributable to owners of the parent</t>
  </si>
  <si>
    <t>Retained earnings</t>
  </si>
  <si>
    <t>Other component of equity</t>
  </si>
  <si>
    <t>Equity attributable</t>
  </si>
  <si>
    <t>Surplus</t>
  </si>
  <si>
    <t>Changes in fair value of</t>
  </si>
  <si>
    <t>to the former</t>
  </si>
  <si>
    <t>from business</t>
  </si>
  <si>
    <t>financial asset measured</t>
  </si>
  <si>
    <t>shareholder before</t>
  </si>
  <si>
    <t>Issued and</t>
  </si>
  <si>
    <t>combination</t>
  </si>
  <si>
    <t>at fair value through</t>
  </si>
  <si>
    <t>Currency</t>
  </si>
  <si>
    <t>Total other</t>
  </si>
  <si>
    <t>the business</t>
  </si>
  <si>
    <t>Non-</t>
  </si>
  <si>
    <t>paid-up</t>
  </si>
  <si>
    <t>Premium on</t>
  </si>
  <si>
    <t>under common</t>
  </si>
  <si>
    <t>Appropriated</t>
  </si>
  <si>
    <t>other comprehensive</t>
  </si>
  <si>
    <t>translation</t>
  </si>
  <si>
    <t xml:space="preserve">component of </t>
  </si>
  <si>
    <t>to owners</t>
  </si>
  <si>
    <t>combination under</t>
  </si>
  <si>
    <t>controlling</t>
  </si>
  <si>
    <t>Total</t>
  </si>
  <si>
    <t>share capital</t>
  </si>
  <si>
    <t>control</t>
  </si>
  <si>
    <t>legal reserve</t>
  </si>
  <si>
    <t>Unappropriated</t>
  </si>
  <si>
    <t>income, net of tax</t>
  </si>
  <si>
    <t>differences</t>
  </si>
  <si>
    <t>equity</t>
  </si>
  <si>
    <t>of the parent</t>
  </si>
  <si>
    <t>common control</t>
  </si>
  <si>
    <t>interests</t>
  </si>
  <si>
    <t>Beginning balance 1 January 2024</t>
  </si>
  <si>
    <t xml:space="preserve">Business combination under common control		</t>
  </si>
  <si>
    <t>Dividends</t>
  </si>
  <si>
    <t>Total comprehensive income for the year</t>
  </si>
  <si>
    <t>Ending balance 31 December 2024</t>
  </si>
  <si>
    <t>Beginning balance 1 January 2025</t>
  </si>
  <si>
    <t>Ending balance 31 December 2025</t>
  </si>
  <si>
    <t>Statement of Changes in Equity</t>
  </si>
  <si>
    <t xml:space="preserve">Total other </t>
  </si>
  <si>
    <t>Separate financial statements</t>
  </si>
  <si>
    <t xml:space="preserve">Other component </t>
  </si>
  <si>
    <t xml:space="preserve">of equity </t>
  </si>
  <si>
    <t xml:space="preserve">Exchange </t>
  </si>
  <si>
    <t xml:space="preserve">differences on </t>
  </si>
  <si>
    <t xml:space="preserve">Statement of Cash Flows </t>
  </si>
  <si>
    <t>Cash flows from operating activities</t>
  </si>
  <si>
    <t>Adjustments for:</t>
  </si>
  <si>
    <t>Finance income</t>
  </si>
  <si>
    <t>Depreciation</t>
  </si>
  <si>
    <t>Amortization</t>
  </si>
  <si>
    <t>Share of profit from investment in an associate</t>
  </si>
  <si>
    <t>Loss (gain) from disposal and write-off of assets</t>
  </si>
  <si>
    <t>Loss on exchange rate</t>
  </si>
  <si>
    <t>Allowance for expected credit loss</t>
  </si>
  <si>
    <t>Provision for other receivable</t>
  </si>
  <si>
    <t>Loss on obsolete materials and supplies</t>
  </si>
  <si>
    <t>Loss (reversal) on write down of inventories to</t>
  </si>
  <si>
    <t>net realizable value</t>
  </si>
  <si>
    <t>Retirement benefit expenses</t>
  </si>
  <si>
    <t>Dividend income from a subsidiary</t>
  </si>
  <si>
    <t>Change in operating assets and liabilities</t>
  </si>
  <si>
    <t>Trade and other current receivables</t>
  </si>
  <si>
    <t>Other current and non-current assets</t>
  </si>
  <si>
    <t>Short-term provision paid</t>
  </si>
  <si>
    <t>Retirement benefit paid</t>
  </si>
  <si>
    <t>Other current and non-current liabilities</t>
  </si>
  <si>
    <t>Cash generated from operations</t>
  </si>
  <si>
    <t>Interest received</t>
  </si>
  <si>
    <t>Interest paid</t>
  </si>
  <si>
    <t>Income tax paid</t>
  </si>
  <si>
    <t>Income tax refund</t>
  </si>
  <si>
    <t>Net cash generated from operating activities</t>
  </si>
  <si>
    <t>Statement of Cash Flows</t>
  </si>
  <si>
    <t>Cash flows from investing activities</t>
  </si>
  <si>
    <t>Payments for acquisition of a subsidiary</t>
  </si>
  <si>
    <t>Payments for acquisition of an associate</t>
  </si>
  <si>
    <t>Dividends received from an associate and a subsidiary</t>
  </si>
  <si>
    <t>Receipt (payment) for long-term loan to a subsidiary</t>
  </si>
  <si>
    <t xml:space="preserve">Consideration paid on business combination </t>
  </si>
  <si>
    <t>Purchases of equipment and intangible asset</t>
  </si>
  <si>
    <t>Proceeds from disposal of property, plant and equipment</t>
  </si>
  <si>
    <t>Net cash used in investing activities</t>
  </si>
  <si>
    <t>Cash flows from financing activities</t>
  </si>
  <si>
    <t>Net repayments for short-term</t>
  </si>
  <si>
    <t>borrowings from financial institutions</t>
  </si>
  <si>
    <t>Payment for principal element of lease payment</t>
  </si>
  <si>
    <t xml:space="preserve">Proceeds from long-term borrowings </t>
  </si>
  <si>
    <t>Repayments of long-term borrowings</t>
  </si>
  <si>
    <t>Dividends paid to shareholders</t>
  </si>
  <si>
    <t>Dividend paid to non-controlling interests</t>
  </si>
  <si>
    <t>Net cash used in financing activities</t>
  </si>
  <si>
    <t>Net increase (decrease) in cash and cash equivalents</t>
  </si>
  <si>
    <t>Cash and cash equivalents at the beginning of year</t>
  </si>
  <si>
    <t>Adjustment from foreign exchange translation</t>
  </si>
  <si>
    <t>Cash and cash equivalents at the ending of year</t>
  </si>
  <si>
    <t>Material non-cash items</t>
  </si>
  <si>
    <t xml:space="preserve">Acquisitions of fixed assets and intangible assets </t>
  </si>
  <si>
    <t>Acquisitions of fixed assets and intangible assets</t>
  </si>
  <si>
    <t>which have not been paid</t>
  </si>
  <si>
    <t xml:space="preserve">Increase in right-of-use assets under property, </t>
  </si>
  <si>
    <t>plant and equipment</t>
  </si>
  <si>
    <t xml:space="preserve">Total comprehensive income (expense) </t>
  </si>
  <si>
    <t>Items that will not be reclassifiedto profit or loss</t>
  </si>
  <si>
    <t>Items that will not be reclassified to profit or loss</t>
  </si>
  <si>
    <t>component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</si>
</sst>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5">
    <numFmt numFmtId="6" formatCode="&quot;£&quot;#,##0;[Red]\-&quot;£&quot;#,##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;\(#,##0\);\-"/>
    <numFmt numFmtId="168" formatCode="#,##0;\ \(#,##0\);\-"/>
    <numFmt numFmtId="169" formatCode="_(#,##0_);\(#,##0\);_(&quot;-&quot;??_)"/>
    <numFmt numFmtId="170" formatCode="#,##0;\(#,##0\)"/>
    <numFmt numFmtId="171" formatCode="#,##0.00;\(#,##0.00\);\-"/>
    <numFmt numFmtId="172" formatCode="#,##0_)"/>
    <numFmt numFmtId="173" formatCode="#,##0.0"/>
    <numFmt numFmtId="174" formatCode="#,##0.00000000_)__;\(#,##0.00000000\)__"/>
    <numFmt numFmtId="175" formatCode="0.000_);\(0.000\)"/>
    <numFmt numFmtId="176" formatCode="General_)"/>
    <numFmt numFmtId="177" formatCode="0.000_)"/>
    <numFmt numFmtId="178" formatCode="#,##0.00\ &quot;F&quot;;\-#,##0.00\ &quot;F&quot;"/>
    <numFmt numFmtId="179" formatCode="_(* #,##0.00_);_(* \(#,##0.00\);_(* &quot;-&quot;_);_(@_)"/>
    <numFmt numFmtId="180" formatCode="#,##0.0_);\(#,##0.0\)"/>
    <numFmt numFmtId="181" formatCode="#,##0.000_);\(#,##0.000\)"/>
    <numFmt numFmtId="182" formatCode="* \(#,##0\);* #,##0_);&quot;-&quot;??_);@"/>
    <numFmt numFmtId="183" formatCode="dd\-mmm\-yy_)"/>
    <numFmt numFmtId="184" formatCode="* #,##0_);* \(#,##0\);&quot;-&quot;??_);@"/>
    <numFmt numFmtId="185" formatCode="0.0%"/>
    <numFmt numFmtId="186" formatCode="#,##0.000"/>
    <numFmt numFmtId="187" formatCode="0.00_)"/>
    <numFmt numFmtId="188" formatCode="_(* #,##0_);_(* \(#,##0\);_(* &quot;&quot;_);_(@_)"/>
    <numFmt numFmtId="189" formatCode="####"/>
    <numFmt numFmtId="190" formatCode="#,##0.000_)__;\(#,##0.000\)__"/>
    <numFmt numFmtId="191" formatCode="_(* #,##0.0_);_(* \(#,##0.0\);;_(@_)"/>
    <numFmt numFmtId="192" formatCode="0____"/>
    <numFmt numFmtId="193" formatCode="[&lt;0.01]&quot;&quot;;0.0;0.0"/>
    <numFmt numFmtId="194" formatCode="_-* #,##0.00\ &quot;€&quot;_-;\-* #,##0.00\ &quot;€&quot;_-;_-* &quot;-&quot;??\ &quot;€&quot;_-;_-@_-"/>
    <numFmt numFmtId="195" formatCode="\$#."/>
    <numFmt numFmtId="196" formatCode="_([$€-2]* #,##0.00_);_([$€-2]* \(#,##0.00\);_([$€-2]* &quot;-&quot;??_)"/>
    <numFmt numFmtId="197" formatCode="[=0]&quot;&quot;;\-0;0"/>
    <numFmt numFmtId="198" formatCode="0_ ;[Red]\-0\ "/>
    <numFmt numFmtId="199" formatCode="ddd\ h:mm"/>
    <numFmt numFmtId="200" formatCode="&quot;Yes&quot;;&quot;&quot;;&quot;No&quot;"/>
    <numFmt numFmtId="201" formatCode="_ * #,##0_ ;_ * \-#,##0_ ;_ * &quot;-&quot;_ ;_ @_ "/>
    <numFmt numFmtId="202" formatCode="_-* #,##0.00\ _€_-;\-* #,##0.00\ _€_-;_-* &quot;-&quot;??\ _€_-;_-@_-"/>
    <numFmt numFmtId="203" formatCode="[$-409]mmm\-yy;@"/>
    <numFmt numFmtId="204" formatCode="[$-409]mmmm\-yy;@"/>
    <numFmt numFmtId="205" formatCode="#,###,###,##0_);\(#,###,###,##0\)_)"/>
  </numFmts>
  <fonts count="156">
    <font>
      <sz val="10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Arial"/>
      <family val="2"/>
    </font>
    <font>
      <sz val="14"/>
      <name val="Cordia New"/>
      <family val="2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Arial"/>
      <family val="2"/>
    </font>
    <font>
      <sz val="14"/>
      <name val="Cordia New"/>
      <family val="2"/>
      <charset val="22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indexed="8"/>
      <name val="Tahoma"/>
      <family val="2"/>
      <charset val="222"/>
    </font>
    <font>
      <sz val="16"/>
      <name val="Arial"/>
      <family val="2"/>
    </font>
    <font>
      <sz val="11"/>
      <color indexed="9"/>
      <name val="Tahoma"/>
      <family val="2"/>
      <charset val="222"/>
    </font>
    <font>
      <sz val="8"/>
      <name val="Arial"/>
      <family val="2"/>
    </font>
    <font>
      <sz val="11"/>
      <name val="Tms Rmn"/>
      <family val="1"/>
    </font>
    <font>
      <sz val="14"/>
      <name val="AngsanaUPC"/>
      <family val="1"/>
    </font>
    <font>
      <sz val="10"/>
      <name val="MS Sans Serif"/>
      <family val="2"/>
      <charset val="222"/>
    </font>
    <font>
      <sz val="10"/>
      <name val="Helvetica"/>
      <family val="2"/>
    </font>
    <font>
      <sz val="12"/>
      <name val="Tms Rmn"/>
    </font>
    <font>
      <sz val="8"/>
      <name val="Arial"/>
      <family val="2"/>
      <charset val="222"/>
    </font>
    <font>
      <sz val="12"/>
      <color indexed="8"/>
      <name val="Helv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2"/>
      <name val="SWISS"/>
    </font>
    <font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"/>
      <name val="MS Sans"/>
      <family val="2"/>
    </font>
    <font>
      <sz val="11"/>
      <name val="돋움"/>
      <charset val="129"/>
    </font>
    <font>
      <b/>
      <sz val="10"/>
      <color indexed="12"/>
      <name val="Arial"/>
      <family val="2"/>
    </font>
    <font>
      <sz val="1"/>
      <color indexed="8"/>
      <name val="Courier"/>
      <family val="3"/>
    </font>
    <font>
      <b/>
      <sz val="12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8"/>
      <name val="Arial"/>
      <family val="2"/>
    </font>
    <font>
      <sz val="9"/>
      <color indexed="18"/>
      <name val="Arial"/>
      <family val="2"/>
    </font>
    <font>
      <sz val="12"/>
      <name val="นูลมรผ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명조"/>
      <family val="3"/>
      <charset val="129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color indexed="12"/>
      <name val="Arial"/>
      <family val="2"/>
    </font>
    <font>
      <b/>
      <sz val="8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u/>
      <sz val="10"/>
      <color rgb="FF0563C1"/>
      <name val="Georgia"/>
      <family val="1"/>
    </font>
    <font>
      <sz val="14"/>
      <name val="MS Sans Serif"/>
    </font>
    <font>
      <sz val="14"/>
      <name val="MS Sans Serif"/>
      <family val="2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u/>
      <sz val="8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  <charset val="222"/>
      <scheme val="minor"/>
    </font>
    <font>
      <sz val="14"/>
      <name val="CordiaUPC"/>
      <family val="2"/>
      <charset val="222"/>
    </font>
    <font>
      <sz val="11"/>
      <color theme="1"/>
      <name val="Calibri"/>
      <family val="2"/>
      <charset val="222"/>
    </font>
    <font>
      <sz val="10"/>
      <color theme="1"/>
      <name val="Arial"/>
      <family val="2"/>
      <charset val="22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  <charset val="222"/>
    </font>
    <font>
      <sz val="8"/>
      <color indexed="39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63"/>
      <name val="Arial"/>
      <family val="2"/>
    </font>
    <font>
      <b/>
      <sz val="8"/>
      <color indexed="9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u/>
      <sz val="9"/>
      <name val="Arial"/>
      <family val="2"/>
    </font>
    <font>
      <i/>
      <sz val="9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Gray">
        <fgColor indexed="26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lightGray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indexed="10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200">
    <xf numFmtId="0" fontId="0" fillId="0" borderId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7" fillId="0" borderId="0"/>
    <xf numFmtId="0" fontId="72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72" fillId="0" borderId="0" applyNumberForma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0" fontId="27" fillId="0" borderId="0"/>
    <xf numFmtId="172" fontId="30" fillId="33" borderId="0" applyFont="0" applyFill="0" applyBorder="0" applyAlignment="0" applyProtection="0"/>
    <xf numFmtId="0" fontId="31" fillId="0" borderId="0" applyNumberFormat="0"/>
    <xf numFmtId="1" fontId="32" fillId="0" borderId="0">
      <alignment horizontal="right"/>
    </xf>
    <xf numFmtId="173" fontId="27" fillId="0" borderId="0" applyFont="0" applyFill="0" applyBorder="0" applyAlignment="0" applyProtection="0">
      <alignment horizontal="right"/>
    </xf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3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3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3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3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3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174" fontId="34" fillId="0" borderId="0"/>
    <xf numFmtId="39" fontId="30" fillId="0" borderId="0" applyFont="0" applyFill="0" applyBorder="0" applyAlignment="0" applyProtection="0">
      <alignment horizontal="right"/>
    </xf>
    <xf numFmtId="175" fontId="6" fillId="0" borderId="0" applyFont="0" applyFill="0" applyBorder="0" applyAlignment="0" applyProtection="0">
      <protection locked="0"/>
    </xf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3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3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3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3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3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3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37" borderId="0" applyNumberFormat="0" applyBorder="0" applyAlignment="0" applyProtection="0"/>
    <xf numFmtId="0" fontId="33" fillId="40" borderId="0" applyNumberFormat="0" applyBorder="0" applyAlignment="0" applyProtection="0"/>
    <xf numFmtId="0" fontId="33" fillId="43" borderId="0" applyNumberFormat="0" applyBorder="0" applyAlignment="0" applyProtection="0"/>
    <xf numFmtId="0" fontId="22" fillId="12" borderId="0" applyNumberFormat="0" applyBorder="0" applyAlignment="0" applyProtection="0"/>
    <xf numFmtId="0" fontId="35" fillId="44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35" fillId="41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20" borderId="0" applyNumberFormat="0" applyBorder="0" applyAlignment="0" applyProtection="0"/>
    <xf numFmtId="0" fontId="35" fillId="42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4" borderId="0" applyNumberFormat="0" applyBorder="0" applyAlignment="0" applyProtection="0"/>
    <xf numFmtId="0" fontId="35" fillId="45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8" borderId="0" applyNumberFormat="0" applyBorder="0" applyAlignment="0" applyProtection="0"/>
    <xf numFmtId="0" fontId="35" fillId="46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32" borderId="0" applyNumberFormat="0" applyBorder="0" applyAlignment="0" applyProtection="0"/>
    <xf numFmtId="0" fontId="35" fillId="47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35" fillId="44" borderId="0" applyNumberFormat="0" applyBorder="0" applyAlignment="0" applyProtection="0"/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5" borderId="0" applyNumberFormat="0" applyBorder="0" applyAlignment="0" applyProtection="0"/>
    <xf numFmtId="0" fontId="35" fillId="46" borderId="0" applyNumberFormat="0" applyBorder="0" applyAlignment="0" applyProtection="0"/>
    <xf numFmtId="0" fontId="35" fillId="47" borderId="0" applyNumberFormat="0" applyBorder="0" applyAlignment="0" applyProtection="0"/>
    <xf numFmtId="9" fontId="38" fillId="0" borderId="0"/>
    <xf numFmtId="0" fontId="22" fillId="9" borderId="0" applyNumberFormat="0" applyBorder="0" applyAlignment="0" applyProtection="0"/>
    <xf numFmtId="0" fontId="35" fillId="48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3" borderId="0" applyNumberFormat="0" applyBorder="0" applyAlignment="0" applyProtection="0"/>
    <xf numFmtId="0" fontId="35" fillId="49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35" fillId="50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35" fillId="45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35" fillId="46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35" fillId="51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2" fontId="27" fillId="0" borderId="0" applyNumberFormat="0" applyFill="0" applyBorder="0" applyAlignment="0">
      <protection locked="0"/>
    </xf>
    <xf numFmtId="9" fontId="27" fillId="0" borderId="0" applyFont="0" applyFill="0" applyBorder="0" applyAlignment="0" applyProtection="0"/>
    <xf numFmtId="0" fontId="12" fillId="3" borderId="0" applyNumberFormat="0" applyBorder="0" applyAlignment="0" applyProtection="0"/>
    <xf numFmtId="0" fontId="59" fillId="35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176" fontId="36" fillId="52" borderId="0" applyNumberFormat="0" applyFont="0" applyBorder="0" applyAlignment="0" applyProtection="0"/>
    <xf numFmtId="176" fontId="36" fillId="52" borderId="0" applyFont="0" applyBorder="0" applyAlignment="0" applyProtection="0"/>
    <xf numFmtId="0" fontId="73" fillId="0" borderId="0" applyFill="0" applyBorder="0" applyAlignment="0"/>
    <xf numFmtId="0" fontId="16" fillId="6" borderId="6" applyNumberFormat="0" applyAlignment="0" applyProtection="0"/>
    <xf numFmtId="0" fontId="61" fillId="53" borderId="13" applyNumberFormat="0" applyAlignment="0" applyProtection="0"/>
    <xf numFmtId="0" fontId="16" fillId="6" borderId="6" applyNumberFormat="0" applyAlignment="0" applyProtection="0"/>
    <xf numFmtId="0" fontId="16" fillId="6" borderId="6" applyNumberFormat="0" applyAlignment="0" applyProtection="0"/>
    <xf numFmtId="0" fontId="16" fillId="6" borderId="6" applyNumberFormat="0" applyAlignment="0" applyProtection="0"/>
    <xf numFmtId="0" fontId="16" fillId="6" borderId="6" applyNumberFormat="0" applyAlignment="0" applyProtection="0"/>
    <xf numFmtId="0" fontId="16" fillId="6" borderId="6" applyNumberFormat="0" applyAlignment="0" applyProtection="0"/>
    <xf numFmtId="0" fontId="74" fillId="54" borderId="0">
      <alignment horizontal="center"/>
      <protection locked="0"/>
    </xf>
    <xf numFmtId="0" fontId="29" fillId="0" borderId="0" applyNumberFormat="0" applyFill="0" applyBorder="0" applyProtection="0">
      <alignment horizontal="centerContinuous"/>
    </xf>
    <xf numFmtId="0" fontId="18" fillId="7" borderId="9" applyNumberFormat="0" applyAlignment="0" applyProtection="0"/>
    <xf numFmtId="0" fontId="57" fillId="55" borderId="14" applyNumberFormat="0" applyAlignment="0" applyProtection="0"/>
    <xf numFmtId="0" fontId="18" fillId="7" borderId="9" applyNumberFormat="0" applyAlignment="0" applyProtection="0"/>
    <xf numFmtId="0" fontId="18" fillId="7" borderId="9" applyNumberFormat="0" applyAlignment="0" applyProtection="0"/>
    <xf numFmtId="0" fontId="18" fillId="7" borderId="9" applyNumberFormat="0" applyAlignment="0" applyProtection="0"/>
    <xf numFmtId="0" fontId="18" fillId="7" borderId="9" applyNumberFormat="0" applyAlignment="0" applyProtection="0"/>
    <xf numFmtId="0" fontId="18" fillId="7" borderId="9" applyNumberFormat="0" applyAlignment="0" applyProtection="0"/>
    <xf numFmtId="43" fontId="1" fillId="0" borderId="0" applyFont="0" applyFill="0" applyBorder="0" applyAlignment="0" applyProtection="0"/>
    <xf numFmtId="177" fontId="37" fillId="0" borderId="0"/>
    <xf numFmtId="177" fontId="37" fillId="0" borderId="0"/>
    <xf numFmtId="177" fontId="37" fillId="0" borderId="0"/>
    <xf numFmtId="177" fontId="37" fillId="0" borderId="0"/>
    <xf numFmtId="177" fontId="37" fillId="0" borderId="0"/>
    <xf numFmtId="177" fontId="37" fillId="0" borderId="0"/>
    <xf numFmtId="177" fontId="37" fillId="0" borderId="0"/>
    <xf numFmtId="177" fontId="37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0" fontId="27" fillId="0" borderId="0" applyFont="0" applyFill="0" applyBorder="0" applyAlignment="0" applyProtection="0"/>
    <xf numFmtId="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" fontId="26" fillId="0" borderId="0" applyFont="0" applyFill="0" applyBorder="0" applyAlignment="0" applyProtection="0"/>
    <xf numFmtId="4" fontId="26" fillId="0" borderId="0" applyFont="0" applyFill="0" applyBorder="0" applyAlignment="0" applyProtection="0"/>
    <xf numFmtId="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6" fillId="0" borderId="0" applyFont="0" applyFill="0" applyBorder="0" applyAlignment="0" applyProtection="0"/>
    <xf numFmtId="4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4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6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38" fillId="0" borderId="0"/>
    <xf numFmtId="37" fontId="27" fillId="0" borderId="0" applyFill="0" applyBorder="0" applyAlignment="0" applyProtection="0"/>
    <xf numFmtId="179" fontId="40" fillId="0" borderId="15" applyBorder="0"/>
    <xf numFmtId="179" fontId="40" fillId="0" borderId="15" applyBorder="0"/>
    <xf numFmtId="1" fontId="30" fillId="33" borderId="0" applyFont="0" applyBorder="0" applyAlignment="0" applyProtection="0"/>
    <xf numFmtId="37" fontId="27" fillId="56" borderId="0" applyFont="0" applyBorder="0" applyAlignment="0" applyProtection="0"/>
    <xf numFmtId="180" fontId="30" fillId="56" borderId="0" applyFont="0" applyBorder="0" applyAlignment="0" applyProtection="0"/>
    <xf numFmtId="39" fontId="30" fillId="56" borderId="0" applyFont="0" applyBorder="0" applyAlignment="0" applyProtection="0"/>
    <xf numFmtId="181" fontId="30" fillId="56" borderId="0" applyFont="0" applyBorder="0" applyAlignment="0" applyProtection="0"/>
    <xf numFmtId="182" fontId="5" fillId="0" borderId="0" applyFill="0" applyBorder="0" applyProtection="0"/>
    <xf numFmtId="193" fontId="27" fillId="0" borderId="0">
      <alignment horizontal="center"/>
    </xf>
    <xf numFmtId="194" fontId="27" fillId="0" borderId="0" applyFont="0" applyFill="0" applyBorder="0" applyAlignment="0" applyProtection="0"/>
    <xf numFmtId="195" fontId="75" fillId="0" borderId="0">
      <protection locked="0"/>
    </xf>
    <xf numFmtId="183" fontId="38" fillId="0" borderId="0"/>
    <xf numFmtId="0" fontId="27" fillId="0" borderId="0">
      <protection locked="0"/>
    </xf>
    <xf numFmtId="184" fontId="5" fillId="0" borderId="0" applyFill="0" applyBorder="0" applyProtection="0"/>
    <xf numFmtId="185" fontId="38" fillId="0" borderId="0"/>
    <xf numFmtId="37" fontId="30" fillId="33" borderId="0" applyFont="0" applyFill="0" applyBorder="0" applyAlignment="0" applyProtection="0"/>
    <xf numFmtId="180" fontId="30" fillId="33" borderId="0" applyFont="0" applyFill="0" applyBorder="0" applyAlignment="0" applyProtection="0"/>
    <xf numFmtId="39" fontId="30" fillId="33" borderId="0" applyFont="0" applyFill="0" applyBorder="0" applyAlignment="0" applyProtection="0"/>
    <xf numFmtId="175" fontId="30" fillId="0" borderId="0" applyFont="0" applyBorder="0" applyAlignment="0" applyProtection="0"/>
    <xf numFmtId="0" fontId="41" fillId="0" borderId="0" applyNumberFormat="0" applyFill="0" applyBorder="0" applyAlignment="0" applyProtection="0"/>
    <xf numFmtId="196" fontId="24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4" fontId="27" fillId="0" borderId="0">
      <protection locked="0"/>
    </xf>
    <xf numFmtId="0" fontId="11" fillId="2" borderId="0" applyNumberFormat="0" applyBorder="0" applyAlignment="0" applyProtection="0"/>
    <xf numFmtId="0" fontId="65" fillId="36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38" fontId="42" fillId="57" borderId="0" applyNumberFormat="0" applyBorder="0" applyAlignment="0" applyProtection="0"/>
    <xf numFmtId="186" fontId="32" fillId="0" borderId="0"/>
    <xf numFmtId="0" fontId="76" fillId="0" borderId="16" applyNumberFormat="0" applyAlignment="0" applyProtection="0">
      <alignment horizontal="left" vertical="center"/>
    </xf>
    <xf numFmtId="0" fontId="76" fillId="0" borderId="17">
      <alignment horizontal="left" vertical="center"/>
    </xf>
    <xf numFmtId="0" fontId="76" fillId="0" borderId="0"/>
    <xf numFmtId="0" fontId="8" fillId="0" borderId="3" applyNumberFormat="0" applyFill="0" applyAlignment="0" applyProtection="0"/>
    <xf numFmtId="0" fontId="69" fillId="0" borderId="18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70" fillId="0" borderId="19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71" fillId="0" borderId="20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7" fillId="0" borderId="0">
      <protection locked="0"/>
    </xf>
    <xf numFmtId="0" fontId="27" fillId="0" borderId="0">
      <protection locked="0"/>
    </xf>
    <xf numFmtId="0" fontId="27" fillId="0" borderId="0">
      <alignment horizontal="right"/>
    </xf>
    <xf numFmtId="40" fontId="27" fillId="0" borderId="0">
      <protection locked="0"/>
    </xf>
    <xf numFmtId="1" fontId="43" fillId="0" borderId="21"/>
    <xf numFmtId="197" fontId="27" fillId="0" borderId="0" applyBorder="0">
      <alignment horizontal="center"/>
    </xf>
    <xf numFmtId="10" fontId="42" fillId="54" borderId="22" applyNumberFormat="0" applyBorder="0" applyAlignment="0" applyProtection="0"/>
    <xf numFmtId="0" fontId="14" fillId="5" borderId="6" applyNumberFormat="0" applyAlignment="0" applyProtection="0"/>
    <xf numFmtId="0" fontId="66" fillId="39" borderId="13" applyNumberFormat="0" applyAlignment="0" applyProtection="0"/>
    <xf numFmtId="0" fontId="14" fillId="5" borderId="6" applyNumberFormat="0" applyAlignment="0" applyProtection="0"/>
    <xf numFmtId="0" fontId="91" fillId="5" borderId="6" applyNumberFormat="0" applyAlignment="0" applyProtection="0"/>
    <xf numFmtId="0" fontId="91" fillId="5" borderId="6" applyNumberFormat="0" applyAlignment="0" applyProtection="0"/>
    <xf numFmtId="0" fontId="91" fillId="5" borderId="6" applyNumberFormat="0" applyAlignment="0" applyProtection="0"/>
    <xf numFmtId="0" fontId="14" fillId="5" borderId="6" applyNumberFormat="0" applyAlignment="0" applyProtection="0"/>
    <xf numFmtId="0" fontId="14" fillId="5" borderId="6" applyNumberFormat="0" applyAlignment="0" applyProtection="0"/>
    <xf numFmtId="40" fontId="27" fillId="0" borderId="0">
      <alignment horizontal="right"/>
    </xf>
    <xf numFmtId="0" fontId="17" fillId="0" borderId="8" applyNumberFormat="0" applyFill="0" applyAlignment="0" applyProtection="0"/>
    <xf numFmtId="0" fontId="58" fillId="0" borderId="23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40" fontId="27" fillId="0" borderId="0">
      <alignment horizontal="right"/>
    </xf>
    <xf numFmtId="164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92" fillId="4" borderId="0" applyNumberFormat="0" applyBorder="0" applyAlignment="0" applyProtection="0"/>
    <xf numFmtId="0" fontId="67" fillId="58" borderId="0" applyNumberFormat="0" applyBorder="0" applyAlignment="0" applyProtection="0"/>
    <xf numFmtId="0" fontId="92" fillId="4" borderId="0" applyNumberFormat="0" applyBorder="0" applyAlignment="0" applyProtection="0"/>
    <xf numFmtId="0" fontId="92" fillId="4" borderId="0" applyNumberFormat="0" applyBorder="0" applyAlignment="0" applyProtection="0"/>
    <xf numFmtId="0" fontId="92" fillId="4" borderId="0" applyNumberFormat="0" applyBorder="0" applyAlignment="0" applyProtection="0"/>
    <xf numFmtId="0" fontId="92" fillId="4" borderId="0" applyNumberFormat="0" applyBorder="0" applyAlignment="0" applyProtection="0"/>
    <xf numFmtId="0" fontId="92" fillId="4" borderId="0" applyNumberFormat="0" applyBorder="0" applyAlignment="0" applyProtection="0"/>
    <xf numFmtId="37" fontId="44" fillId="0" borderId="0"/>
    <xf numFmtId="39" fontId="27" fillId="0" borderId="0">
      <alignment horizontal="center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1" fontId="32" fillId="0" borderId="0" applyFill="0">
      <alignment horizontal="center"/>
    </xf>
    <xf numFmtId="187" fontId="45" fillId="0" borderId="0"/>
    <xf numFmtId="0" fontId="1" fillId="0" borderId="0"/>
    <xf numFmtId="0" fontId="8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5" fillId="0" borderId="0"/>
    <xf numFmtId="0" fontId="27" fillId="0" borderId="0"/>
    <xf numFmtId="0" fontId="89" fillId="0" borderId="0"/>
    <xf numFmtId="0" fontId="1" fillId="0" borderId="0"/>
    <xf numFmtId="0" fontId="1" fillId="0" borderId="0"/>
    <xf numFmtId="0" fontId="88" fillId="0" borderId="0"/>
    <xf numFmtId="0" fontId="27" fillId="0" borderId="0"/>
    <xf numFmtId="0" fontId="25" fillId="0" borderId="0"/>
    <xf numFmtId="0" fontId="8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8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7" fillId="0" borderId="0"/>
    <xf numFmtId="0" fontId="25" fillId="0" borderId="0"/>
    <xf numFmtId="0" fontId="25" fillId="0" borderId="0"/>
    <xf numFmtId="0" fontId="27" fillId="0" borderId="0"/>
    <xf numFmtId="0" fontId="9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46" fillId="59" borderId="24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188" fontId="27" fillId="0" borderId="0" applyFont="0" applyBorder="0" applyAlignment="0">
      <protection hidden="1"/>
    </xf>
    <xf numFmtId="189" fontId="30" fillId="0" borderId="0" applyFont="0" applyBorder="0" applyAlignment="0" applyProtection="0">
      <alignment horizontal="center"/>
    </xf>
    <xf numFmtId="0" fontId="47" fillId="60" borderId="25"/>
    <xf numFmtId="0" fontId="47" fillId="60" borderId="25"/>
    <xf numFmtId="0" fontId="15" fillId="6" borderId="7" applyNumberFormat="0" applyAlignment="0" applyProtection="0"/>
    <xf numFmtId="0" fontId="60" fillId="53" borderId="26" applyNumberFormat="0" applyAlignment="0" applyProtection="0"/>
    <xf numFmtId="0" fontId="15" fillId="6" borderId="7" applyNumberFormat="0" applyAlignment="0" applyProtection="0"/>
    <xf numFmtId="0" fontId="15" fillId="6" borderId="7" applyNumberFormat="0" applyAlignment="0" applyProtection="0"/>
    <xf numFmtId="0" fontId="15" fillId="6" borderId="7" applyNumberFormat="0" applyAlignment="0" applyProtection="0"/>
    <xf numFmtId="0" fontId="15" fillId="6" borderId="7" applyNumberFormat="0" applyAlignment="0" applyProtection="0"/>
    <xf numFmtId="0" fontId="15" fillId="6" borderId="7" applyNumberFormat="0" applyAlignment="0" applyProtection="0"/>
    <xf numFmtId="40" fontId="77" fillId="61" borderId="0">
      <alignment horizontal="right"/>
    </xf>
    <xf numFmtId="0" fontId="78" fillId="61" borderId="0">
      <alignment horizontal="right"/>
    </xf>
    <xf numFmtId="0" fontId="79" fillId="61" borderId="27"/>
    <xf numFmtId="0" fontId="79" fillId="0" borderId="0" applyBorder="0">
      <alignment horizontal="centerContinuous"/>
    </xf>
    <xf numFmtId="0" fontId="80" fillId="0" borderId="0" applyBorder="0">
      <alignment horizontal="centerContinuous"/>
    </xf>
    <xf numFmtId="10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7" fillId="0" borderId="0" applyFont="0" applyFill="0" applyBorder="0" applyAlignment="0" applyProtection="0"/>
    <xf numFmtId="190" fontId="34" fillId="0" borderId="0"/>
    <xf numFmtId="4" fontId="27" fillId="0" borderId="0">
      <alignment horizontal="center"/>
    </xf>
    <xf numFmtId="37" fontId="48" fillId="0" borderId="0"/>
    <xf numFmtId="1" fontId="27" fillId="0" borderId="28" applyNumberFormat="0" applyFill="0" applyAlignment="0" applyProtection="0">
      <alignment horizontal="center" vertical="center"/>
    </xf>
    <xf numFmtId="4" fontId="49" fillId="58" borderId="29" applyNumberFormat="0" applyProtection="0">
      <alignment vertical="center"/>
    </xf>
    <xf numFmtId="4" fontId="49" fillId="58" borderId="29" applyNumberFormat="0" applyProtection="0">
      <alignment vertical="center"/>
    </xf>
    <xf numFmtId="4" fontId="50" fillId="62" borderId="29" applyNumberFormat="0" applyProtection="0">
      <alignment vertical="center"/>
    </xf>
    <xf numFmtId="4" fontId="50" fillId="62" borderId="29" applyNumberFormat="0" applyProtection="0">
      <alignment vertical="center"/>
    </xf>
    <xf numFmtId="4" fontId="49" fillId="62" borderId="29" applyNumberFormat="0" applyProtection="0">
      <alignment horizontal="left" vertical="center" indent="1"/>
    </xf>
    <xf numFmtId="4" fontId="49" fillId="62" borderId="29" applyNumberFormat="0" applyProtection="0">
      <alignment horizontal="left" vertical="center" indent="1"/>
    </xf>
    <xf numFmtId="0" fontId="49" fillId="62" borderId="29" applyNumberFormat="0" applyProtection="0">
      <alignment horizontal="left" vertical="top" indent="1"/>
    </xf>
    <xf numFmtId="0" fontId="49" fillId="62" borderId="29" applyNumberFormat="0" applyProtection="0">
      <alignment horizontal="left" vertical="top" indent="1"/>
    </xf>
    <xf numFmtId="4" fontId="6" fillId="63" borderId="0" applyNumberFormat="0" applyProtection="0">
      <alignment horizontal="left" vertical="center" indent="1"/>
    </xf>
    <xf numFmtId="4" fontId="51" fillId="35" borderId="29" applyNumberFormat="0" applyProtection="0">
      <alignment horizontal="right" vertical="center"/>
    </xf>
    <xf numFmtId="4" fontId="51" fillId="35" borderId="29" applyNumberFormat="0" applyProtection="0">
      <alignment horizontal="right" vertical="center"/>
    </xf>
    <xf numFmtId="4" fontId="51" fillId="41" borderId="29" applyNumberFormat="0" applyProtection="0">
      <alignment horizontal="right" vertical="center"/>
    </xf>
    <xf numFmtId="4" fontId="51" fillId="41" borderId="29" applyNumberFormat="0" applyProtection="0">
      <alignment horizontal="right" vertical="center"/>
    </xf>
    <xf numFmtId="4" fontId="51" fillId="49" borderId="29" applyNumberFormat="0" applyProtection="0">
      <alignment horizontal="right" vertical="center"/>
    </xf>
    <xf numFmtId="4" fontId="51" fillId="49" borderId="29" applyNumberFormat="0" applyProtection="0">
      <alignment horizontal="right" vertical="center"/>
    </xf>
    <xf numFmtId="4" fontId="51" fillId="43" borderId="29" applyNumberFormat="0" applyProtection="0">
      <alignment horizontal="right" vertical="center"/>
    </xf>
    <xf numFmtId="4" fontId="51" fillId="43" borderId="29" applyNumberFormat="0" applyProtection="0">
      <alignment horizontal="right" vertical="center"/>
    </xf>
    <xf numFmtId="4" fontId="51" fillId="47" borderId="29" applyNumberFormat="0" applyProtection="0">
      <alignment horizontal="right" vertical="center"/>
    </xf>
    <xf numFmtId="4" fontId="51" fillId="47" borderId="29" applyNumberFormat="0" applyProtection="0">
      <alignment horizontal="right" vertical="center"/>
    </xf>
    <xf numFmtId="4" fontId="51" fillId="51" borderId="29" applyNumberFormat="0" applyProtection="0">
      <alignment horizontal="right" vertical="center"/>
    </xf>
    <xf numFmtId="4" fontId="51" fillId="51" borderId="29" applyNumberFormat="0" applyProtection="0">
      <alignment horizontal="right" vertical="center"/>
    </xf>
    <xf numFmtId="4" fontId="51" fillId="50" borderId="29" applyNumberFormat="0" applyProtection="0">
      <alignment horizontal="right" vertical="center"/>
    </xf>
    <xf numFmtId="4" fontId="51" fillId="50" borderId="29" applyNumberFormat="0" applyProtection="0">
      <alignment horizontal="right" vertical="center"/>
    </xf>
    <xf numFmtId="4" fontId="51" fillId="64" borderId="29" applyNumberFormat="0" applyProtection="0">
      <alignment horizontal="right" vertical="center"/>
    </xf>
    <xf numFmtId="4" fontId="51" fillId="64" borderId="29" applyNumberFormat="0" applyProtection="0">
      <alignment horizontal="right" vertical="center"/>
    </xf>
    <xf numFmtId="4" fontId="51" fillId="42" borderId="29" applyNumberFormat="0" applyProtection="0">
      <alignment horizontal="right" vertical="center"/>
    </xf>
    <xf numFmtId="4" fontId="51" fillId="42" borderId="29" applyNumberFormat="0" applyProtection="0">
      <alignment horizontal="right" vertical="center"/>
    </xf>
    <xf numFmtId="4" fontId="49" fillId="0" borderId="0" applyNumberFormat="0" applyProtection="0">
      <alignment horizontal="left" vertical="center" indent="1"/>
    </xf>
    <xf numFmtId="4" fontId="51" fillId="65" borderId="0" applyNumberFormat="0" applyProtection="0">
      <alignment horizontal="left" vertical="center" indent="1"/>
    </xf>
    <xf numFmtId="4" fontId="52" fillId="66" borderId="0" applyNumberFormat="0" applyProtection="0">
      <alignment horizontal="left" vertical="center" indent="1"/>
    </xf>
    <xf numFmtId="4" fontId="51" fillId="67" borderId="29" applyNumberFormat="0" applyProtection="0">
      <alignment horizontal="right" vertical="center"/>
    </xf>
    <xf numFmtId="4" fontId="51" fillId="67" borderId="29" applyNumberFormat="0" applyProtection="0">
      <alignment horizontal="right" vertical="center"/>
    </xf>
    <xf numFmtId="4" fontId="53" fillId="0" borderId="0" applyNumberFormat="0" applyProtection="0">
      <alignment horizontal="left" vertical="center" indent="1"/>
    </xf>
    <xf numFmtId="4" fontId="6" fillId="63" borderId="0" applyNumberFormat="0" applyProtection="0">
      <alignment horizontal="left" vertical="center" indent="1"/>
    </xf>
    <xf numFmtId="0" fontId="6" fillId="43" borderId="29" applyNumberFormat="0" applyProtection="0">
      <alignment horizontal="left" vertical="center" indent="1"/>
    </xf>
    <xf numFmtId="0" fontId="6" fillId="43" borderId="29" applyNumberFormat="0" applyProtection="0">
      <alignment horizontal="left" vertical="center" indent="1"/>
    </xf>
    <xf numFmtId="0" fontId="6" fillId="43" borderId="29" applyNumberFormat="0" applyProtection="0">
      <alignment horizontal="left" vertical="top" indent="1"/>
    </xf>
    <xf numFmtId="0" fontId="6" fillId="43" borderId="29" applyNumberFormat="0" applyProtection="0">
      <alignment horizontal="left" vertical="top" indent="1"/>
    </xf>
    <xf numFmtId="0" fontId="6" fillId="67" borderId="29" applyNumberFormat="0" applyProtection="0">
      <alignment horizontal="left" vertical="center" indent="1"/>
    </xf>
    <xf numFmtId="0" fontId="6" fillId="67" borderId="29" applyNumberFormat="0" applyProtection="0">
      <alignment horizontal="left" vertical="center" indent="1"/>
    </xf>
    <xf numFmtId="0" fontId="6" fillId="67" borderId="29" applyNumberFormat="0" applyProtection="0">
      <alignment horizontal="left" vertical="top" indent="1"/>
    </xf>
    <xf numFmtId="0" fontId="6" fillId="67" borderId="29" applyNumberFormat="0" applyProtection="0">
      <alignment horizontal="left" vertical="top" indent="1"/>
    </xf>
    <xf numFmtId="0" fontId="6" fillId="68" borderId="29" applyNumberFormat="0" applyProtection="0">
      <alignment horizontal="left" vertical="center" indent="1"/>
    </xf>
    <xf numFmtId="0" fontId="6" fillId="68" borderId="29" applyNumberFormat="0" applyProtection="0">
      <alignment horizontal="left" vertical="center" indent="1"/>
    </xf>
    <xf numFmtId="0" fontId="6" fillId="69" borderId="29" applyNumberFormat="0" applyProtection="0">
      <alignment horizontal="left" vertical="top" indent="1"/>
    </xf>
    <xf numFmtId="0" fontId="6" fillId="69" borderId="29" applyNumberFormat="0" applyProtection="0">
      <alignment horizontal="left" vertical="top" indent="1"/>
    </xf>
    <xf numFmtId="0" fontId="6" fillId="0" borderId="29" applyNumberFormat="0" applyProtection="0">
      <alignment horizontal="left" vertical="center" indent="1"/>
    </xf>
    <xf numFmtId="0" fontId="6" fillId="0" borderId="29" applyNumberFormat="0" applyProtection="0">
      <alignment horizontal="left" vertical="center" indent="1"/>
    </xf>
    <xf numFmtId="0" fontId="6" fillId="0" borderId="29" applyNumberFormat="0" applyProtection="0">
      <alignment horizontal="left" vertical="top" indent="1"/>
    </xf>
    <xf numFmtId="0" fontId="6" fillId="0" borderId="29" applyNumberFormat="0" applyProtection="0">
      <alignment horizontal="left" vertical="top" indent="1"/>
    </xf>
    <xf numFmtId="4" fontId="51" fillId="54" borderId="29" applyNumberFormat="0" applyProtection="0">
      <alignment vertical="center"/>
    </xf>
    <xf numFmtId="4" fontId="51" fillId="54" borderId="29" applyNumberFormat="0" applyProtection="0">
      <alignment vertical="center"/>
    </xf>
    <xf numFmtId="4" fontId="54" fillId="54" borderId="29" applyNumberFormat="0" applyProtection="0">
      <alignment vertical="center"/>
    </xf>
    <xf numFmtId="4" fontId="54" fillId="54" borderId="29" applyNumberFormat="0" applyProtection="0">
      <alignment vertical="center"/>
    </xf>
    <xf numFmtId="4" fontId="51" fillId="54" borderId="29" applyNumberFormat="0" applyProtection="0">
      <alignment horizontal="left" vertical="center" indent="1"/>
    </xf>
    <xf numFmtId="4" fontId="51" fillId="54" borderId="29" applyNumberFormat="0" applyProtection="0">
      <alignment horizontal="left" vertical="center" indent="1"/>
    </xf>
    <xf numFmtId="0" fontId="51" fillId="54" borderId="29" applyNumberFormat="0" applyProtection="0">
      <alignment horizontal="left" vertical="top" indent="1"/>
    </xf>
    <xf numFmtId="0" fontId="51" fillId="54" borderId="29" applyNumberFormat="0" applyProtection="0">
      <alignment horizontal="left" vertical="top" indent="1"/>
    </xf>
    <xf numFmtId="4" fontId="53" fillId="0" borderId="29" applyNumberFormat="0" applyProtection="0">
      <alignment horizontal="right" vertical="center"/>
    </xf>
    <xf numFmtId="4" fontId="53" fillId="0" borderId="29" applyNumberFormat="0" applyProtection="0">
      <alignment horizontal="right" vertical="center"/>
    </xf>
    <xf numFmtId="4" fontId="54" fillId="52" borderId="29" applyNumberFormat="0" applyProtection="0">
      <alignment horizontal="right" vertical="center"/>
    </xf>
    <xf numFmtId="4" fontId="54" fillId="52" borderId="29" applyNumberFormat="0" applyProtection="0">
      <alignment horizontal="right" vertical="center"/>
    </xf>
    <xf numFmtId="4" fontId="53" fillId="65" borderId="29" applyNumberFormat="0" applyProtection="0">
      <alignment horizontal="left" vertical="center" indent="1"/>
    </xf>
    <xf numFmtId="4" fontId="53" fillId="65" borderId="29" applyNumberFormat="0" applyProtection="0">
      <alignment horizontal="left" vertical="center" indent="1"/>
    </xf>
    <xf numFmtId="0" fontId="53" fillId="67" borderId="29" applyNumberFormat="0" applyProtection="0">
      <alignment horizontal="left" vertical="top" indent="1"/>
    </xf>
    <xf numFmtId="0" fontId="53" fillId="67" borderId="29" applyNumberFormat="0" applyProtection="0">
      <alignment horizontal="left" vertical="top" indent="1"/>
    </xf>
    <xf numFmtId="4" fontId="55" fillId="0" borderId="0" applyNumberFormat="0" applyProtection="0">
      <alignment horizontal="left" vertical="center" indent="1"/>
    </xf>
    <xf numFmtId="4" fontId="56" fillId="52" borderId="29" applyNumberFormat="0" applyProtection="0">
      <alignment horizontal="right" vertical="center"/>
    </xf>
    <xf numFmtId="4" fontId="56" fillId="52" borderId="29" applyNumberFormat="0" applyProtection="0">
      <alignment horizontal="right" vertical="center"/>
    </xf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39" fillId="0" borderId="0">
      <alignment textRotation="90"/>
    </xf>
    <xf numFmtId="198" fontId="27" fillId="0" borderId="0">
      <alignment horizontal="center"/>
    </xf>
    <xf numFmtId="0" fontId="27" fillId="0" borderId="0"/>
    <xf numFmtId="0" fontId="27" fillId="0" borderId="0"/>
    <xf numFmtId="4" fontId="81" fillId="0" borderId="0" applyFill="0" applyBorder="0" applyAlignment="0" applyProtection="0"/>
    <xf numFmtId="191" fontId="27" fillId="0" borderId="0"/>
    <xf numFmtId="199" fontId="82" fillId="0" borderId="30">
      <alignment horizontal="center"/>
    </xf>
    <xf numFmtId="40" fontId="27" fillId="0" borderId="0">
      <alignment horizontal="left"/>
      <protection locked="0"/>
    </xf>
    <xf numFmtId="0" fontId="9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192" fontId="34" fillId="0" borderId="0"/>
    <xf numFmtId="0" fontId="21" fillId="0" borderId="11" applyNumberFormat="0" applyFill="0" applyAlignment="0" applyProtection="0"/>
    <xf numFmtId="0" fontId="68" fillId="0" borderId="3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4" fontId="27" fillId="0" borderId="0">
      <protection locked="0"/>
    </xf>
    <xf numFmtId="0" fontId="1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" fontId="34" fillId="0" borderId="0">
      <alignment horizontal="center"/>
    </xf>
    <xf numFmtId="1" fontId="27" fillId="0" borderId="0">
      <alignment horizontal="centerContinuous"/>
    </xf>
    <xf numFmtId="176" fontId="36" fillId="59" borderId="0" applyNumberFormat="0" applyFont="0" applyBorder="0" applyAlignment="0" applyProtection="0"/>
    <xf numFmtId="200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57" fillId="55" borderId="14" applyNumberFormat="0" applyAlignment="0" applyProtection="0"/>
    <xf numFmtId="0" fontId="58" fillId="0" borderId="23" applyNumberFormat="0" applyFill="0" applyAlignment="0" applyProtection="0"/>
    <xf numFmtId="0" fontId="59" fillId="35" borderId="0" applyNumberFormat="0" applyBorder="0" applyAlignment="0" applyProtection="0"/>
    <xf numFmtId="0" fontId="60" fillId="53" borderId="26" applyNumberFormat="0" applyAlignment="0" applyProtection="0"/>
    <xf numFmtId="0" fontId="60" fillId="53" borderId="26" applyNumberFormat="0" applyAlignment="0" applyProtection="0"/>
    <xf numFmtId="0" fontId="61" fillId="53" borderId="13" applyNumberFormat="0" applyAlignment="0" applyProtection="0"/>
    <xf numFmtId="0" fontId="61" fillId="53" borderId="13" applyNumberFormat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36" borderId="0" applyNumberFormat="0" applyBorder="0" applyAlignment="0" applyProtection="0"/>
    <xf numFmtId="9" fontId="83" fillId="0" borderId="0" applyFont="0" applyFill="0" applyBorder="0" applyAlignment="0" applyProtection="0"/>
    <xf numFmtId="0" fontId="24" fillId="0" borderId="0"/>
    <xf numFmtId="0" fontId="66" fillId="39" borderId="13" applyNumberFormat="0" applyAlignment="0" applyProtection="0"/>
    <xf numFmtId="0" fontId="66" fillId="39" borderId="13" applyNumberFormat="0" applyAlignment="0" applyProtection="0"/>
    <xf numFmtId="0" fontId="67" fillId="58" borderId="0" applyNumberFormat="0" applyBorder="0" applyAlignment="0" applyProtection="0"/>
    <xf numFmtId="0" fontId="68" fillId="0" borderId="31" applyNumberFormat="0" applyFill="0" applyAlignment="0" applyProtection="0"/>
    <xf numFmtId="0" fontId="68" fillId="0" borderId="31" applyNumberFormat="0" applyFill="0" applyAlignment="0" applyProtection="0"/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3" fillId="0" borderId="0"/>
    <xf numFmtId="0" fontId="35" fillId="48" borderId="0" applyNumberFormat="0" applyBorder="0" applyAlignment="0" applyProtection="0"/>
    <xf numFmtId="0" fontId="35" fillId="49" borderId="0" applyNumberFormat="0" applyBorder="0" applyAlignment="0" applyProtection="0"/>
    <xf numFmtId="0" fontId="35" fillId="50" borderId="0" applyNumberFormat="0" applyBorder="0" applyAlignment="0" applyProtection="0"/>
    <xf numFmtId="0" fontId="35" fillId="45" borderId="0" applyNumberFormat="0" applyBorder="0" applyAlignment="0" applyProtection="0"/>
    <xf numFmtId="0" fontId="35" fillId="46" borderId="0" applyNumberFormat="0" applyBorder="0" applyAlignment="0" applyProtection="0"/>
    <xf numFmtId="0" fontId="35" fillId="51" borderId="0" applyNumberFormat="0" applyBorder="0" applyAlignment="0" applyProtection="0"/>
    <xf numFmtId="0" fontId="46" fillId="59" borderId="24" applyNumberFormat="0" applyFont="0" applyAlignment="0" applyProtection="0"/>
    <xf numFmtId="0" fontId="46" fillId="59" borderId="24" applyNumberFormat="0" applyFont="0" applyAlignment="0" applyProtection="0"/>
    <xf numFmtId="0" fontId="69" fillId="0" borderId="18" applyNumberFormat="0" applyFill="0" applyAlignment="0" applyProtection="0"/>
    <xf numFmtId="0" fontId="70" fillId="0" borderId="19" applyNumberFormat="0" applyFill="0" applyAlignment="0" applyProtection="0"/>
    <xf numFmtId="0" fontId="71" fillId="0" borderId="20" applyNumberFormat="0" applyFill="0" applyAlignment="0" applyProtection="0"/>
    <xf numFmtId="0" fontId="71" fillId="0" borderId="0" applyNumberFormat="0" applyFill="0" applyBorder="0" applyAlignment="0" applyProtection="0"/>
    <xf numFmtId="0" fontId="84" fillId="0" borderId="0"/>
    <xf numFmtId="201" fontId="85" fillId="0" borderId="0" applyFont="0" applyFill="0" applyBorder="0" applyAlignment="0" applyProtection="0"/>
    <xf numFmtId="0" fontId="86" fillId="0" borderId="32"/>
    <xf numFmtId="0" fontId="85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32" fillId="0" borderId="0"/>
    <xf numFmtId="43" fontId="28" fillId="0" borderId="0" applyFont="0" applyFill="0" applyBorder="0" applyAlignment="0" applyProtection="0"/>
    <xf numFmtId="0" fontId="28" fillId="0" borderId="0"/>
    <xf numFmtId="39" fontId="27" fillId="0" borderId="0"/>
    <xf numFmtId="0" fontId="1" fillId="8" borderId="10" applyNumberFormat="0" applyFont="0" applyAlignment="0" applyProtection="0"/>
    <xf numFmtId="43" fontId="1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89" fillId="0" borderId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37" borderId="0" applyNumberFormat="0" applyBorder="0" applyAlignment="0" applyProtection="0"/>
    <xf numFmtId="0" fontId="33" fillId="40" borderId="0" applyNumberFormat="0" applyBorder="0" applyAlignment="0" applyProtection="0"/>
    <xf numFmtId="0" fontId="33" fillId="43" borderId="0" applyNumberFormat="0" applyBorder="0" applyAlignment="0" applyProtection="0"/>
    <xf numFmtId="0" fontId="46" fillId="59" borderId="24" applyNumberFormat="0" applyFont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5" fillId="0" borderId="0"/>
    <xf numFmtId="0" fontId="66" fillId="39" borderId="13" applyNumberFormat="0" applyAlignment="0" applyProtection="0"/>
    <xf numFmtId="0" fontId="25" fillId="0" borderId="0"/>
    <xf numFmtId="0" fontId="89" fillId="0" borderId="0"/>
    <xf numFmtId="43" fontId="27" fillId="0" borderId="0" applyFont="0" applyFill="0" applyBorder="0" applyAlignment="0" applyProtection="0"/>
    <xf numFmtId="20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35" applyNumberFormat="0" applyFill="0" applyAlignment="0">
      <protection locked="0"/>
    </xf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/>
    <xf numFmtId="0" fontId="27" fillId="0" borderId="0"/>
    <xf numFmtId="0" fontId="99" fillId="0" borderId="0"/>
    <xf numFmtId="43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0" fontId="24" fillId="0" borderId="0"/>
    <xf numFmtId="4" fontId="26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0" fontId="99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9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202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66" fillId="39" borderId="13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22" fillId="20" borderId="0" applyNumberFormat="0" applyBorder="0" applyAlignment="0" applyProtection="0"/>
    <xf numFmtId="0" fontId="22" fillId="24" borderId="0" applyNumberFormat="0" applyBorder="0" applyAlignment="0" applyProtection="0"/>
    <xf numFmtId="0" fontId="22" fillId="28" borderId="0" applyNumberFormat="0" applyBorder="0" applyAlignment="0" applyProtection="0"/>
    <xf numFmtId="0" fontId="22" fillId="32" borderId="0" applyNumberFormat="0" applyBorder="0" applyAlignment="0" applyProtection="0"/>
    <xf numFmtId="0" fontId="22" fillId="9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12" fillId="3" borderId="0" applyNumberFormat="0" applyBorder="0" applyAlignment="0" applyProtection="0"/>
    <xf numFmtId="0" fontId="16" fillId="6" borderId="6" applyNumberFormat="0" applyAlignment="0" applyProtection="0"/>
    <xf numFmtId="0" fontId="18" fillId="7" borderId="9" applyNumberFormat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" fontId="26" fillId="0" borderId="0" applyFont="0" applyFill="0" applyBorder="0" applyAlignment="0" applyProtection="0"/>
    <xf numFmtId="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4" fillId="5" borderId="6" applyNumberFormat="0" applyAlignment="0" applyProtection="0"/>
    <xf numFmtId="0" fontId="14" fillId="5" borderId="6" applyNumberFormat="0" applyAlignment="0" applyProtection="0"/>
    <xf numFmtId="0" fontId="91" fillId="5" borderId="6" applyNumberFormat="0" applyAlignment="0" applyProtection="0"/>
    <xf numFmtId="0" fontId="17" fillId="0" borderId="8" applyNumberFormat="0" applyFill="0" applyAlignment="0" applyProtection="0"/>
    <xf numFmtId="0" fontId="92" fillId="4" borderId="0" applyNumberFormat="0" applyBorder="0" applyAlignment="0" applyProtection="0"/>
    <xf numFmtId="0" fontId="1" fillId="0" borderId="0"/>
    <xf numFmtId="0" fontId="27" fillId="0" borderId="0"/>
    <xf numFmtId="0" fontId="88" fillId="0" borderId="0"/>
    <xf numFmtId="0" fontId="25" fillId="0" borderId="0"/>
    <xf numFmtId="0" fontId="88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90" fillId="0" borderId="0"/>
    <xf numFmtId="0" fontId="1" fillId="8" borderId="10" applyNumberFormat="0" applyFont="0" applyAlignment="0" applyProtection="0"/>
    <xf numFmtId="0" fontId="15" fillId="6" borderId="7" applyNumberFormat="0" applyAlignment="0" applyProtection="0"/>
    <xf numFmtId="0" fontId="9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7" fillId="0" borderId="0"/>
    <xf numFmtId="0" fontId="100" fillId="0" borderId="0"/>
    <xf numFmtId="0" fontId="100" fillId="0" borderId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1" fillId="0" borderId="0" applyNumberFormat="0" applyFill="0" applyBorder="0" applyAlignment="0" applyProtection="0">
      <alignment wrapText="1"/>
    </xf>
    <xf numFmtId="0" fontId="97" fillId="0" borderId="0" applyNumberFormat="0" applyFill="0" applyBorder="0" applyAlignment="0" applyProtection="0">
      <alignment vertical="top"/>
      <protection locked="0"/>
    </xf>
    <xf numFmtId="0" fontId="101" fillId="0" borderId="35" applyNumberFormat="0" applyFill="0" applyBorder="0" applyAlignment="0">
      <alignment wrapText="1"/>
      <protection locked="0"/>
    </xf>
    <xf numFmtId="0" fontId="27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102" fillId="0" borderId="0"/>
    <xf numFmtId="43" fontId="10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88" fillId="0" borderId="0">
      <protection locked="0"/>
    </xf>
    <xf numFmtId="0" fontId="88" fillId="0" borderId="0">
      <protection locked="0"/>
    </xf>
    <xf numFmtId="0" fontId="89" fillId="0" borderId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104" fillId="34" borderId="0" applyNumberFormat="0" applyBorder="0" applyAlignment="0" applyProtection="0"/>
    <xf numFmtId="0" fontId="104" fillId="35" borderId="0" applyNumberFormat="0" applyBorder="0" applyAlignment="0" applyProtection="0"/>
    <xf numFmtId="0" fontId="104" fillId="36" borderId="0" applyNumberFormat="0" applyBorder="0" applyAlignment="0" applyProtection="0"/>
    <xf numFmtId="0" fontId="104" fillId="37" borderId="0" applyNumberFormat="0" applyBorder="0" applyAlignment="0" applyProtection="0"/>
    <xf numFmtId="0" fontId="104" fillId="38" borderId="0" applyNumberFormat="0" applyBorder="0" applyAlignment="0" applyProtection="0"/>
    <xf numFmtId="0" fontId="104" fillId="39" borderId="0" applyNumberFormat="0" applyBorder="0" applyAlignment="0" applyProtection="0"/>
    <xf numFmtId="0" fontId="104" fillId="40" borderId="0" applyNumberFormat="0" applyBorder="0" applyAlignment="0" applyProtection="0"/>
    <xf numFmtId="0" fontId="104" fillId="41" borderId="0" applyNumberFormat="0" applyBorder="0" applyAlignment="0" applyProtection="0"/>
    <xf numFmtId="0" fontId="104" fillId="42" borderId="0" applyNumberFormat="0" applyBorder="0" applyAlignment="0" applyProtection="0"/>
    <xf numFmtId="0" fontId="104" fillId="37" borderId="0" applyNumberFormat="0" applyBorder="0" applyAlignment="0" applyProtection="0"/>
    <xf numFmtId="0" fontId="104" fillId="40" borderId="0" applyNumberFormat="0" applyBorder="0" applyAlignment="0" applyProtection="0"/>
    <xf numFmtId="0" fontId="104" fillId="43" borderId="0" applyNumberFormat="0" applyBorder="0" applyAlignment="0" applyProtection="0"/>
    <xf numFmtId="0" fontId="105" fillId="44" borderId="0" applyNumberFormat="0" applyBorder="0" applyAlignment="0" applyProtection="0"/>
    <xf numFmtId="0" fontId="105" fillId="41" borderId="0" applyNumberFormat="0" applyBorder="0" applyAlignment="0" applyProtection="0"/>
    <xf numFmtId="0" fontId="105" fillId="42" borderId="0" applyNumberFormat="0" applyBorder="0" applyAlignment="0" applyProtection="0"/>
    <xf numFmtId="0" fontId="105" fillId="45" borderId="0" applyNumberFormat="0" applyBorder="0" applyAlignment="0" applyProtection="0"/>
    <xf numFmtId="0" fontId="105" fillId="46" borderId="0" applyNumberFormat="0" applyBorder="0" applyAlignment="0" applyProtection="0"/>
    <xf numFmtId="0" fontId="105" fillId="47" borderId="0" applyNumberFormat="0" applyBorder="0" applyAlignment="0" applyProtection="0"/>
    <xf numFmtId="0" fontId="105" fillId="48" borderId="0" applyNumberFormat="0" applyBorder="0" applyAlignment="0" applyProtection="0"/>
    <xf numFmtId="0" fontId="105" fillId="49" borderId="0" applyNumberFormat="0" applyBorder="0" applyAlignment="0" applyProtection="0"/>
    <xf numFmtId="0" fontId="105" fillId="50" borderId="0" applyNumberFormat="0" applyBorder="0" applyAlignment="0" applyProtection="0"/>
    <xf numFmtId="0" fontId="105" fillId="45" borderId="0" applyNumberFormat="0" applyBorder="0" applyAlignment="0" applyProtection="0"/>
    <xf numFmtId="0" fontId="105" fillId="46" borderId="0" applyNumberFormat="0" applyBorder="0" applyAlignment="0" applyProtection="0"/>
    <xf numFmtId="0" fontId="105" fillId="51" borderId="0" applyNumberFormat="0" applyBorder="0" applyAlignment="0" applyProtection="0"/>
    <xf numFmtId="0" fontId="106" fillId="35" borderId="0" applyNumberFormat="0" applyBorder="0" applyAlignment="0" applyProtection="0"/>
    <xf numFmtId="0" fontId="107" fillId="53" borderId="13" applyNumberFormat="0" applyAlignment="0" applyProtection="0"/>
    <xf numFmtId="0" fontId="108" fillId="55" borderId="14" applyNumberFormat="0" applyAlignment="0" applyProtection="0"/>
    <xf numFmtId="43" fontId="27" fillId="0" borderId="0" applyFont="0" applyFill="0" applyBorder="0" applyAlignment="0" applyProtection="0"/>
    <xf numFmtId="0" fontId="38" fillId="0" borderId="0"/>
    <xf numFmtId="0" fontId="38" fillId="0" borderId="0"/>
    <xf numFmtId="0" fontId="109" fillId="0" borderId="0" applyNumberFormat="0" applyFill="0" applyBorder="0" applyAlignment="0" applyProtection="0"/>
    <xf numFmtId="0" fontId="110" fillId="36" borderId="0" applyNumberFormat="0" applyBorder="0" applyAlignment="0" applyProtection="0"/>
    <xf numFmtId="38" fontId="36" fillId="57" borderId="0" applyNumberFormat="0" applyBorder="0" applyAlignment="0" applyProtection="0"/>
    <xf numFmtId="0" fontId="39" fillId="0" borderId="0"/>
    <xf numFmtId="0" fontId="39" fillId="0" borderId="0"/>
    <xf numFmtId="0" fontId="111" fillId="0" borderId="18" applyNumberFormat="0" applyFill="0" applyAlignment="0" applyProtection="0"/>
    <xf numFmtId="0" fontId="112" fillId="0" borderId="19" applyNumberFormat="0" applyFill="0" applyAlignment="0" applyProtection="0"/>
    <xf numFmtId="0" fontId="113" fillId="0" borderId="20" applyNumberFormat="0" applyFill="0" applyAlignment="0" applyProtection="0"/>
    <xf numFmtId="0" fontId="113" fillId="0" borderId="0" applyNumberFormat="0" applyFill="0" applyBorder="0" applyAlignment="0" applyProtection="0"/>
    <xf numFmtId="0" fontId="114" fillId="39" borderId="13" applyNumberFormat="0" applyAlignment="0" applyProtection="0"/>
    <xf numFmtId="10" fontId="36" fillId="54" borderId="22" applyNumberFormat="0" applyBorder="0" applyAlignment="0" applyProtection="0"/>
    <xf numFmtId="0" fontId="115" fillId="0" borderId="23" applyNumberFormat="0" applyFill="0" applyAlignment="0" applyProtection="0"/>
    <xf numFmtId="0" fontId="116" fillId="58" borderId="0" applyNumberFormat="0" applyBorder="0" applyAlignment="0" applyProtection="0"/>
    <xf numFmtId="0" fontId="45" fillId="0" borderId="0"/>
    <xf numFmtId="0" fontId="27" fillId="59" borderId="24" applyNumberFormat="0" applyFont="0" applyAlignment="0" applyProtection="0"/>
    <xf numFmtId="0" fontId="117" fillId="53" borderId="26" applyNumberFormat="0" applyAlignment="0" applyProtection="0"/>
    <xf numFmtId="43" fontId="27" fillId="0" borderId="0" applyFont="0" applyFill="0" applyBorder="0" applyAlignment="0" applyProtection="0"/>
    <xf numFmtId="0" fontId="118" fillId="0" borderId="0" applyNumberFormat="0" applyFill="0" applyBorder="0" applyAlignment="0" applyProtection="0"/>
    <xf numFmtId="0" fontId="119" fillId="0" borderId="31" applyNumberFormat="0" applyFill="0" applyAlignment="0" applyProtection="0"/>
    <xf numFmtId="0" fontId="120" fillId="0" borderId="0" applyNumberFormat="0" applyFill="0" applyBorder="0" applyAlignment="0" applyProtection="0"/>
    <xf numFmtId="0" fontId="1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04" fillId="34" borderId="0" applyNumberFormat="0" applyBorder="0" applyAlignment="0" applyProtection="0"/>
    <xf numFmtId="0" fontId="104" fillId="35" borderId="0" applyNumberFormat="0" applyBorder="0" applyAlignment="0" applyProtection="0"/>
    <xf numFmtId="0" fontId="104" fillId="36" borderId="0" applyNumberFormat="0" applyBorder="0" applyAlignment="0" applyProtection="0"/>
    <xf numFmtId="0" fontId="104" fillId="37" borderId="0" applyNumberFormat="0" applyBorder="0" applyAlignment="0" applyProtection="0"/>
    <xf numFmtId="0" fontId="104" fillId="38" borderId="0" applyNumberFormat="0" applyBorder="0" applyAlignment="0" applyProtection="0"/>
    <xf numFmtId="0" fontId="104" fillId="39" borderId="0" applyNumberFormat="0" applyBorder="0" applyAlignment="0" applyProtection="0"/>
    <xf numFmtId="0" fontId="104" fillId="40" borderId="0" applyNumberFormat="0" applyBorder="0" applyAlignment="0" applyProtection="0"/>
    <xf numFmtId="0" fontId="104" fillId="41" borderId="0" applyNumberFormat="0" applyBorder="0" applyAlignment="0" applyProtection="0"/>
    <xf numFmtId="0" fontId="104" fillId="42" borderId="0" applyNumberFormat="0" applyBorder="0" applyAlignment="0" applyProtection="0"/>
    <xf numFmtId="0" fontId="104" fillId="37" borderId="0" applyNumberFormat="0" applyBorder="0" applyAlignment="0" applyProtection="0"/>
    <xf numFmtId="0" fontId="104" fillId="40" borderId="0" applyNumberFormat="0" applyBorder="0" applyAlignment="0" applyProtection="0"/>
    <xf numFmtId="0" fontId="104" fillId="43" borderId="0" applyNumberFormat="0" applyBorder="0" applyAlignment="0" applyProtection="0"/>
    <xf numFmtId="0" fontId="105" fillId="44" borderId="0" applyNumberFormat="0" applyBorder="0" applyAlignment="0" applyProtection="0"/>
    <xf numFmtId="0" fontId="105" fillId="41" borderId="0" applyNumberFormat="0" applyBorder="0" applyAlignment="0" applyProtection="0"/>
    <xf numFmtId="0" fontId="105" fillId="42" borderId="0" applyNumberFormat="0" applyBorder="0" applyAlignment="0" applyProtection="0"/>
    <xf numFmtId="0" fontId="105" fillId="45" borderId="0" applyNumberFormat="0" applyBorder="0" applyAlignment="0" applyProtection="0"/>
    <xf numFmtId="0" fontId="105" fillId="46" borderId="0" applyNumberFormat="0" applyBorder="0" applyAlignment="0" applyProtection="0"/>
    <xf numFmtId="0" fontId="105" fillId="47" borderId="0" applyNumberFormat="0" applyBorder="0" applyAlignment="0" applyProtection="0"/>
    <xf numFmtId="0" fontId="105" fillId="48" borderId="0" applyNumberFormat="0" applyBorder="0" applyAlignment="0" applyProtection="0"/>
    <xf numFmtId="0" fontId="105" fillId="49" borderId="0" applyNumberFormat="0" applyBorder="0" applyAlignment="0" applyProtection="0"/>
    <xf numFmtId="0" fontId="105" fillId="50" borderId="0" applyNumberFormat="0" applyBorder="0" applyAlignment="0" applyProtection="0"/>
    <xf numFmtId="0" fontId="105" fillId="45" borderId="0" applyNumberFormat="0" applyBorder="0" applyAlignment="0" applyProtection="0"/>
    <xf numFmtId="0" fontId="105" fillId="46" borderId="0" applyNumberFormat="0" applyBorder="0" applyAlignment="0" applyProtection="0"/>
    <xf numFmtId="0" fontId="105" fillId="51" borderId="0" applyNumberFormat="0" applyBorder="0" applyAlignment="0" applyProtection="0"/>
    <xf numFmtId="0" fontId="106" fillId="35" borderId="0" applyNumberFormat="0" applyBorder="0" applyAlignment="0" applyProtection="0"/>
    <xf numFmtId="0" fontId="107" fillId="53" borderId="13" applyNumberFormat="0" applyAlignment="0" applyProtection="0"/>
    <xf numFmtId="0" fontId="108" fillId="55" borderId="14" applyNumberFormat="0" applyAlignment="0" applyProtection="0"/>
    <xf numFmtId="43" fontId="27" fillId="0" borderId="0" applyFont="0" applyFill="0" applyBorder="0" applyAlignment="0" applyProtection="0"/>
    <xf numFmtId="0" fontId="109" fillId="0" borderId="0" applyNumberFormat="0" applyFill="0" applyBorder="0" applyAlignment="0" applyProtection="0"/>
    <xf numFmtId="0" fontId="110" fillId="36" borderId="0" applyNumberFormat="0" applyBorder="0" applyAlignment="0" applyProtection="0"/>
    <xf numFmtId="0" fontId="111" fillId="0" borderId="18" applyNumberFormat="0" applyFill="0" applyAlignment="0" applyProtection="0"/>
    <xf numFmtId="0" fontId="112" fillId="0" borderId="19" applyNumberFormat="0" applyFill="0" applyAlignment="0" applyProtection="0"/>
    <xf numFmtId="0" fontId="113" fillId="0" borderId="20" applyNumberFormat="0" applyFill="0" applyAlignment="0" applyProtection="0"/>
    <xf numFmtId="0" fontId="113" fillId="0" borderId="0" applyNumberFormat="0" applyFill="0" applyBorder="0" applyAlignment="0" applyProtection="0"/>
    <xf numFmtId="0" fontId="114" fillId="39" borderId="13" applyNumberFormat="0" applyAlignment="0" applyProtection="0"/>
    <xf numFmtId="0" fontId="115" fillId="0" borderId="23" applyNumberFormat="0" applyFill="0" applyAlignment="0" applyProtection="0"/>
    <xf numFmtId="0" fontId="116" fillId="58" borderId="0" applyNumberFormat="0" applyBorder="0" applyAlignment="0" applyProtection="0"/>
    <xf numFmtId="0" fontId="27" fillId="59" borderId="24" applyNumberFormat="0" applyFont="0" applyAlignment="0" applyProtection="0"/>
    <xf numFmtId="0" fontId="117" fillId="53" borderId="26" applyNumberFormat="0" applyAlignment="0" applyProtection="0"/>
    <xf numFmtId="0" fontId="118" fillId="0" borderId="0" applyNumberFormat="0" applyFill="0" applyBorder="0" applyAlignment="0" applyProtection="0"/>
    <xf numFmtId="0" fontId="119" fillId="0" borderId="31" applyNumberFormat="0" applyFill="0" applyAlignment="0" applyProtection="0"/>
    <xf numFmtId="0" fontId="120" fillId="0" borderId="0" applyNumberFormat="0" applyFill="0" applyBorder="0" applyAlignment="0" applyProtection="0"/>
    <xf numFmtId="0" fontId="1" fillId="0" borderId="0"/>
    <xf numFmtId="0" fontId="38" fillId="0" borderId="0"/>
    <xf numFmtId="0" fontId="38" fillId="0" borderId="0"/>
    <xf numFmtId="185" fontId="38" fillId="0" borderId="0"/>
    <xf numFmtId="38" fontId="36" fillId="57" borderId="0" applyNumberFormat="0" applyBorder="0" applyAlignment="0" applyProtection="0"/>
    <xf numFmtId="0" fontId="39" fillId="0" borderId="0"/>
    <xf numFmtId="0" fontId="39" fillId="0" borderId="0"/>
    <xf numFmtId="1" fontId="43" fillId="0" borderId="21"/>
    <xf numFmtId="10" fontId="36" fillId="54" borderId="22" applyNumberFormat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22" fillId="34" borderId="0" applyNumberFormat="0" applyBorder="0" applyAlignment="0" applyProtection="0"/>
    <xf numFmtId="0" fontId="122" fillId="35" borderId="0" applyNumberFormat="0" applyBorder="0" applyAlignment="0" applyProtection="0"/>
    <xf numFmtId="0" fontId="122" fillId="36" borderId="0" applyNumberFormat="0" applyBorder="0" applyAlignment="0" applyProtection="0"/>
    <xf numFmtId="0" fontId="122" fillId="37" borderId="0" applyNumberFormat="0" applyBorder="0" applyAlignment="0" applyProtection="0"/>
    <xf numFmtId="0" fontId="122" fillId="38" borderId="0" applyNumberFormat="0" applyBorder="0" applyAlignment="0" applyProtection="0"/>
    <xf numFmtId="0" fontId="122" fillId="39" borderId="0" applyNumberFormat="0" applyBorder="0" applyAlignment="0" applyProtection="0"/>
    <xf numFmtId="0" fontId="122" fillId="40" borderId="0" applyNumberFormat="0" applyBorder="0" applyAlignment="0" applyProtection="0"/>
    <xf numFmtId="0" fontId="122" fillId="41" borderId="0" applyNumberFormat="0" applyBorder="0" applyAlignment="0" applyProtection="0"/>
    <xf numFmtId="0" fontId="122" fillId="42" borderId="0" applyNumberFormat="0" applyBorder="0" applyAlignment="0" applyProtection="0"/>
    <xf numFmtId="0" fontId="122" fillId="37" borderId="0" applyNumberFormat="0" applyBorder="0" applyAlignment="0" applyProtection="0"/>
    <xf numFmtId="0" fontId="122" fillId="40" borderId="0" applyNumberFormat="0" applyBorder="0" applyAlignment="0" applyProtection="0"/>
    <xf numFmtId="0" fontId="122" fillId="43" borderId="0" applyNumberFormat="0" applyBorder="0" applyAlignment="0" applyProtection="0"/>
    <xf numFmtId="0" fontId="123" fillId="44" borderId="0" applyNumberFormat="0" applyBorder="0" applyAlignment="0" applyProtection="0"/>
    <xf numFmtId="0" fontId="123" fillId="41" borderId="0" applyNumberFormat="0" applyBorder="0" applyAlignment="0" applyProtection="0"/>
    <xf numFmtId="0" fontId="123" fillId="42" borderId="0" applyNumberFormat="0" applyBorder="0" applyAlignment="0" applyProtection="0"/>
    <xf numFmtId="0" fontId="123" fillId="45" borderId="0" applyNumberFormat="0" applyBorder="0" applyAlignment="0" applyProtection="0"/>
    <xf numFmtId="0" fontId="123" fillId="46" borderId="0" applyNumberFormat="0" applyBorder="0" applyAlignment="0" applyProtection="0"/>
    <xf numFmtId="0" fontId="123" fillId="47" borderId="0" applyNumberFormat="0" applyBorder="0" applyAlignment="0" applyProtection="0"/>
    <xf numFmtId="0" fontId="123" fillId="48" borderId="0" applyNumberFormat="0" applyBorder="0" applyAlignment="0" applyProtection="0"/>
    <xf numFmtId="0" fontId="123" fillId="49" borderId="0" applyNumberFormat="0" applyBorder="0" applyAlignment="0" applyProtection="0"/>
    <xf numFmtId="0" fontId="123" fillId="50" borderId="0" applyNumberFormat="0" applyBorder="0" applyAlignment="0" applyProtection="0"/>
    <xf numFmtId="0" fontId="123" fillId="45" borderId="0" applyNumberFormat="0" applyBorder="0" applyAlignment="0" applyProtection="0"/>
    <xf numFmtId="0" fontId="123" fillId="46" borderId="0" applyNumberFormat="0" applyBorder="0" applyAlignment="0" applyProtection="0"/>
    <xf numFmtId="0" fontId="123" fillId="51" borderId="0" applyNumberFormat="0" applyBorder="0" applyAlignment="0" applyProtection="0"/>
    <xf numFmtId="0" fontId="124" fillId="35" borderId="0" applyNumberFormat="0" applyBorder="0" applyAlignment="0" applyProtection="0"/>
    <xf numFmtId="0" fontId="125" fillId="53" borderId="13" applyNumberFormat="0" applyAlignment="0" applyProtection="0"/>
    <xf numFmtId="0" fontId="126" fillId="55" borderId="14" applyNumberFormat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3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0" fontId="131" fillId="0" borderId="0" applyNumberFormat="0" applyFill="0" applyBorder="0" applyAlignment="0" applyProtection="0"/>
    <xf numFmtId="0" fontId="132" fillId="36" borderId="0" applyNumberFormat="0" applyBorder="0" applyAlignment="0" applyProtection="0"/>
    <xf numFmtId="0" fontId="133" fillId="0" borderId="18" applyNumberFormat="0" applyFill="0" applyAlignment="0" applyProtection="0"/>
    <xf numFmtId="0" fontId="134" fillId="0" borderId="19" applyNumberFormat="0" applyFill="0" applyAlignment="0" applyProtection="0"/>
    <xf numFmtId="0" fontId="135" fillId="0" borderId="20" applyNumberFormat="0" applyFill="0" applyAlignment="0" applyProtection="0"/>
    <xf numFmtId="0" fontId="135" fillId="0" borderId="0" applyNumberFormat="0" applyFill="0" applyBorder="0" applyAlignment="0" applyProtection="0"/>
    <xf numFmtId="0" fontId="136" fillId="39" borderId="13" applyNumberFormat="0" applyAlignment="0" applyProtection="0"/>
    <xf numFmtId="0" fontId="137" fillId="0" borderId="23" applyNumberFormat="0" applyFill="0" applyAlignment="0" applyProtection="0"/>
    <xf numFmtId="0" fontId="138" fillId="5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7" fillId="0" borderId="0"/>
    <xf numFmtId="0" fontId="127" fillId="0" borderId="0"/>
    <xf numFmtId="0" fontId="1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7" fillId="0" borderId="0"/>
    <xf numFmtId="0" fontId="129" fillId="0" borderId="0"/>
    <xf numFmtId="0" fontId="139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27" fillId="0" borderId="0"/>
    <xf numFmtId="0" fontId="127" fillId="0" borderId="0"/>
    <xf numFmtId="0" fontId="6" fillId="0" borderId="0"/>
    <xf numFmtId="0" fontId="5" fillId="0" borderId="0"/>
    <xf numFmtId="0" fontId="127" fillId="0" borderId="0"/>
    <xf numFmtId="0" fontId="46" fillId="0" borderId="0"/>
    <xf numFmtId="0" fontId="27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130" fillId="0" borderId="0"/>
    <xf numFmtId="0" fontId="1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4" fontId="46" fillId="0" borderId="0"/>
    <xf numFmtId="204" fontId="46" fillId="0" borderId="0"/>
    <xf numFmtId="204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0" fillId="0" borderId="0"/>
    <xf numFmtId="204" fontId="46" fillId="0" borderId="0"/>
    <xf numFmtId="204" fontId="46" fillId="0" borderId="0"/>
    <xf numFmtId="204" fontId="46" fillId="0" borderId="0"/>
    <xf numFmtId="204" fontId="46" fillId="0" borderId="0"/>
    <xf numFmtId="204" fontId="46" fillId="0" borderId="0"/>
    <xf numFmtId="204" fontId="46" fillId="0" borderId="0"/>
    <xf numFmtId="204" fontId="46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7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7" fillId="0" borderId="0"/>
    <xf numFmtId="0" fontId="27" fillId="0" borderId="0"/>
    <xf numFmtId="0" fontId="5" fillId="59" borderId="24" applyNumberFormat="0" applyFont="0" applyAlignment="0" applyProtection="0"/>
    <xf numFmtId="0" fontId="141" fillId="53" borderId="26" applyNumberFormat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42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5" fontId="29" fillId="0" borderId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81" fillId="0" borderId="0" applyNumberFormat="0" applyFill="0" applyBorder="0" applyProtection="0">
      <alignment horizontal="center"/>
    </xf>
    <xf numFmtId="0" fontId="81" fillId="0" borderId="0" applyNumberFormat="0" applyFill="0" applyBorder="0" applyProtection="0">
      <alignment horizontal="center"/>
    </xf>
    <xf numFmtId="0" fontId="95" fillId="0" borderId="0" applyNumberFormat="0" applyFill="0" applyBorder="0" applyProtection="0">
      <alignment horizontal="center"/>
    </xf>
    <xf numFmtId="0" fontId="95" fillId="71" borderId="0" applyNumberFormat="0" applyBorder="0" applyAlignment="0" applyProtection="0"/>
    <xf numFmtId="4" fontId="81" fillId="0" borderId="0" applyFill="0" applyBorder="0" applyAlignment="0" applyProtection="0"/>
    <xf numFmtId="4" fontId="143" fillId="0" borderId="0" applyFill="0" applyBorder="0" applyAlignment="0" applyProtection="0"/>
    <xf numFmtId="0" fontId="144" fillId="72" borderId="0" applyNumberFormat="0" applyBorder="0" applyAlignment="0" applyProtection="0"/>
    <xf numFmtId="4" fontId="145" fillId="72" borderId="0" applyBorder="0" applyAlignment="0" applyProtection="0"/>
    <xf numFmtId="4" fontId="146" fillId="0" borderId="0" applyFill="0" applyBorder="0" applyAlignment="0" applyProtection="0"/>
    <xf numFmtId="4" fontId="146" fillId="0" borderId="0" applyFill="0" applyBorder="0" applyAlignment="0" applyProtection="0"/>
    <xf numFmtId="0" fontId="147" fillId="73" borderId="0" applyNumberFormat="0" applyBorder="0" applyAlignment="0" applyProtection="0"/>
    <xf numFmtId="0" fontId="95" fillId="70" borderId="0" applyNumberFormat="0" applyBorder="0" applyAlignment="0" applyProtection="0"/>
    <xf numFmtId="0" fontId="148" fillId="0" borderId="0" applyNumberFormat="0" applyFill="0" applyBorder="0" applyAlignment="0" applyProtection="0"/>
    <xf numFmtId="0" fontId="149" fillId="0" borderId="31" applyNumberFormat="0" applyFill="0" applyAlignment="0" applyProtection="0"/>
    <xf numFmtId="205" fontId="94" fillId="0" borderId="22">
      <protection locked="0"/>
    </xf>
    <xf numFmtId="0" fontId="150" fillId="0" borderId="0" applyNumberForma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43" fontId="27" fillId="0" borderId="0" applyFont="0" applyFill="0" applyBorder="0" applyAlignment="0" applyProtection="0"/>
    <xf numFmtId="0" fontId="27" fillId="0" borderId="0"/>
    <xf numFmtId="0" fontId="1" fillId="0" borderId="0"/>
    <xf numFmtId="0" fontId="27" fillId="0" borderId="0"/>
    <xf numFmtId="0" fontId="136" fillId="39" borderId="13" applyNumberFormat="0" applyAlignment="0" applyProtection="0"/>
    <xf numFmtId="0" fontId="107" fillId="53" borderId="13" applyNumberFormat="0" applyAlignment="0" applyProtection="0"/>
    <xf numFmtId="0" fontId="113" fillId="0" borderId="20" applyNumberFormat="0" applyFill="0" applyAlignment="0" applyProtection="0"/>
    <xf numFmtId="0" fontId="114" fillId="39" borderId="13" applyNumberFormat="0" applyAlignment="0" applyProtection="0"/>
    <xf numFmtId="10" fontId="36" fillId="54" borderId="22" applyNumberFormat="0" applyBorder="0" applyAlignment="0" applyProtection="0"/>
    <xf numFmtId="0" fontId="114" fillId="39" borderId="13" applyNumberFormat="0" applyAlignment="0" applyProtection="0"/>
    <xf numFmtId="0" fontId="114" fillId="39" borderId="13" applyNumberFormat="0" applyAlignment="0" applyProtection="0"/>
    <xf numFmtId="0" fontId="27" fillId="59" borderId="24" applyNumberFormat="0" applyFont="0" applyAlignment="0" applyProtection="0"/>
    <xf numFmtId="0" fontId="117" fillId="53" borderId="26" applyNumberFormat="0" applyAlignment="0" applyProtection="0"/>
    <xf numFmtId="0" fontId="119" fillId="0" borderId="31" applyNumberFormat="0" applyFill="0" applyAlignment="0" applyProtection="0"/>
    <xf numFmtId="0" fontId="27" fillId="0" borderId="0"/>
    <xf numFmtId="0" fontId="1" fillId="0" borderId="0"/>
    <xf numFmtId="0" fontId="1" fillId="0" borderId="0"/>
    <xf numFmtId="0" fontId="107" fillId="53" borderId="13" applyNumberFormat="0" applyAlignment="0" applyProtection="0"/>
    <xf numFmtId="0" fontId="125" fillId="53" borderId="13" applyNumberFormat="0" applyAlignment="0" applyProtection="0"/>
    <xf numFmtId="0" fontId="113" fillId="0" borderId="20" applyNumberFormat="0" applyFill="0" applyAlignment="0" applyProtection="0"/>
    <xf numFmtId="0" fontId="114" fillId="39" borderId="13" applyNumberFormat="0" applyAlignment="0" applyProtection="0"/>
    <xf numFmtId="0" fontId="27" fillId="59" borderId="24" applyNumberFormat="0" applyFont="0" applyAlignment="0" applyProtection="0"/>
    <xf numFmtId="0" fontId="117" fillId="53" borderId="26" applyNumberFormat="0" applyAlignment="0" applyProtection="0"/>
    <xf numFmtId="0" fontId="119" fillId="0" borderId="31" applyNumberFormat="0" applyFill="0" applyAlignment="0" applyProtection="0"/>
    <xf numFmtId="0" fontId="1" fillId="0" borderId="0"/>
    <xf numFmtId="10" fontId="36" fillId="54" borderId="22" applyNumberFormat="0" applyBorder="0" applyAlignment="0" applyProtection="0"/>
    <xf numFmtId="1" fontId="43" fillId="0" borderId="21"/>
    <xf numFmtId="10" fontId="36" fillId="54" borderId="22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3" fillId="0" borderId="20" applyNumberFormat="0" applyFill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35" fillId="0" borderId="20" applyNumberFormat="0" applyFill="0" applyAlignment="0" applyProtection="0"/>
    <xf numFmtId="0" fontId="125" fillId="53" borderId="13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5" fillId="0" borderId="20" applyNumberFormat="0" applyFill="0" applyAlignment="0" applyProtection="0"/>
    <xf numFmtId="0" fontId="136" fillId="39" borderId="13" applyNumberFormat="0" applyAlignment="0" applyProtection="0"/>
    <xf numFmtId="0" fontId="113" fillId="0" borderId="20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7" fillId="53" borderId="13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0" fontId="36" fillId="54" borderId="22" applyNumberFormat="0" applyBorder="0" applyAlignment="0" applyProtection="0"/>
    <xf numFmtId="0" fontId="5" fillId="59" borderId="24" applyNumberFormat="0" applyFont="0" applyAlignment="0" applyProtection="0"/>
    <xf numFmtId="0" fontId="141" fillId="53" borderId="26" applyNumberFormat="0" applyAlignment="0" applyProtection="0"/>
    <xf numFmtId="0" fontId="107" fillId="53" borderId="13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9" fillId="0" borderId="31" applyNumberFormat="0" applyFill="0" applyAlignment="0" applyProtection="0"/>
    <xf numFmtId="205" fontId="94" fillId="0" borderId="22">
      <protection locked="0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205" fontId="94" fillId="0" borderId="22">
      <protection locked="0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0" fontId="27" fillId="0" borderId="0"/>
    <xf numFmtId="0" fontId="98" fillId="0" borderId="35" applyNumberFormat="0" applyFill="0" applyAlignment="0">
      <protection locked="0"/>
    </xf>
    <xf numFmtId="0" fontId="101" fillId="0" borderId="35" applyNumberFormat="0" applyFill="0" applyBorder="0" applyAlignment="0">
      <alignment wrapText="1"/>
      <protection locked="0"/>
    </xf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9">
    <xf numFmtId="0" fontId="0" fillId="0" borderId="0" xfId="0"/>
    <xf numFmtId="4" fontId="6" fillId="0" borderId="0" xfId="343" applyFont="1" applyFill="1" applyBorder="1" applyAlignment="1">
      <alignment horizontal="left" vertical="center"/>
    </xf>
    <xf numFmtId="4" fontId="6" fillId="0" borderId="0" xfId="343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67" fontId="6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vertical="center"/>
    </xf>
    <xf numFmtId="0" fontId="15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0" fontId="2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right" vertical="center"/>
    </xf>
    <xf numFmtId="168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7" fontId="23" fillId="0" borderId="0" xfId="0" quotePrefix="1" applyNumberFormat="1" applyFont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67" fontId="23" fillId="0" borderId="12" xfId="41" quotePrefix="1" applyNumberFormat="1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167" fontId="23" fillId="0" borderId="0" xfId="0" applyNumberFormat="1" applyFont="1" applyAlignment="1">
      <alignment horizontal="right" vertical="center"/>
    </xf>
    <xf numFmtId="167" fontId="152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vertical="center"/>
    </xf>
    <xf numFmtId="167" fontId="6" fillId="0" borderId="0" xfId="0" applyNumberFormat="1" applyFont="1" applyAlignment="1">
      <alignment vertical="center"/>
    </xf>
    <xf numFmtId="169" fontId="6" fillId="0" borderId="0" xfId="0" applyNumberFormat="1" applyFont="1" applyAlignment="1">
      <alignment vertical="center"/>
    </xf>
    <xf numFmtId="167" fontId="6" fillId="0" borderId="2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67" fontId="151" fillId="0" borderId="0" xfId="0" applyNumberFormat="1" applyFont="1" applyAlignment="1">
      <alignment vertical="center"/>
    </xf>
    <xf numFmtId="0" fontId="6" fillId="0" borderId="1" xfId="0" applyFont="1" applyBorder="1" applyAlignment="1">
      <alignment vertical="center"/>
    </xf>
    <xf numFmtId="168" fontId="23" fillId="0" borderId="0" xfId="0" applyNumberFormat="1" applyFont="1" applyAlignment="1">
      <alignment horizontal="center" vertical="center"/>
    </xf>
    <xf numFmtId="170" fontId="6" fillId="0" borderId="0" xfId="0" applyNumberFormat="1" applyFont="1" applyAlignment="1">
      <alignment vertical="center"/>
    </xf>
    <xf numFmtId="167" fontId="6" fillId="0" borderId="12" xfId="0" applyNumberFormat="1" applyFont="1" applyBorder="1" applyAlignment="1">
      <alignment horizontal="right" vertical="center"/>
    </xf>
    <xf numFmtId="0" fontId="154" fillId="0" borderId="0" xfId="0" applyFont="1" applyAlignment="1">
      <alignment vertical="center"/>
    </xf>
    <xf numFmtId="0" fontId="155" fillId="0" borderId="0" xfId="0" applyFont="1" applyAlignment="1">
      <alignment vertical="center"/>
    </xf>
    <xf numFmtId="167" fontId="155" fillId="0" borderId="0" xfId="0" applyNumberFormat="1" applyFont="1" applyAlignment="1">
      <alignment horizontal="right" vertical="center"/>
    </xf>
    <xf numFmtId="171" fontId="6" fillId="0" borderId="0" xfId="0" applyNumberFormat="1" applyFont="1" applyAlignment="1">
      <alignment horizontal="right" vertical="center"/>
    </xf>
    <xf numFmtId="0" fontId="151" fillId="0" borderId="0" xfId="0" applyFont="1"/>
    <xf numFmtId="0" fontId="6" fillId="0" borderId="0" xfId="0" applyFont="1"/>
    <xf numFmtId="0" fontId="5" fillId="0" borderId="0" xfId="0" applyFont="1"/>
    <xf numFmtId="3" fontId="6" fillId="0" borderId="1" xfId="0" applyNumberFormat="1" applyFont="1" applyBorder="1" applyAlignment="1">
      <alignment vertical="center"/>
    </xf>
    <xf numFmtId="170" fontId="23" fillId="0" borderId="0" xfId="0" applyNumberFormat="1" applyFont="1" applyAlignment="1">
      <alignment vertical="center"/>
    </xf>
    <xf numFmtId="0" fontId="153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7" fontId="6" fillId="0" borderId="33" xfId="0" applyNumberFormat="1" applyFont="1" applyBorder="1" applyAlignment="1">
      <alignment horizontal="right" vertical="center"/>
    </xf>
    <xf numFmtId="166" fontId="6" fillId="0" borderId="0" xfId="0" applyNumberFormat="1" applyFont="1" applyAlignment="1">
      <alignment vertical="center"/>
    </xf>
    <xf numFmtId="171" fontId="6" fillId="0" borderId="0" xfId="0" applyNumberFormat="1" applyFont="1" applyAlignment="1">
      <alignment vertical="center"/>
    </xf>
    <xf numFmtId="0" fontId="23" fillId="0" borderId="0" xfId="532" applyFont="1" applyAlignment="1">
      <alignment vertical="center"/>
    </xf>
    <xf numFmtId="0" fontId="6" fillId="0" borderId="0" xfId="519" applyFont="1" applyAlignment="1">
      <alignment vertical="center"/>
    </xf>
    <xf numFmtId="0" fontId="6" fillId="0" borderId="0" xfId="520" applyFont="1" applyAlignment="1">
      <alignment vertical="center"/>
    </xf>
    <xf numFmtId="170" fontId="6" fillId="0" borderId="0" xfId="532" applyNumberFormat="1" applyFont="1" applyAlignment="1">
      <alignment vertical="center"/>
    </xf>
    <xf numFmtId="0" fontId="6" fillId="0" borderId="0" xfId="481" applyFont="1" applyAlignment="1">
      <alignment vertical="center"/>
    </xf>
    <xf numFmtId="0" fontId="23" fillId="0" borderId="1" xfId="0" applyFont="1" applyBorder="1" applyAlignment="1">
      <alignment vertical="center"/>
    </xf>
    <xf numFmtId="0" fontId="6" fillId="0" borderId="12" xfId="532" applyFont="1" applyBorder="1" applyAlignment="1">
      <alignment vertical="center"/>
    </xf>
    <xf numFmtId="167" fontId="6" fillId="0" borderId="12" xfId="532" applyNumberFormat="1" applyFont="1" applyBorder="1" applyAlignment="1">
      <alignment vertical="center"/>
    </xf>
    <xf numFmtId="170" fontId="6" fillId="0" borderId="12" xfId="532" applyNumberFormat="1" applyFont="1" applyBorder="1" applyAlignment="1">
      <alignment vertical="center"/>
    </xf>
    <xf numFmtId="167" fontId="23" fillId="0" borderId="0" xfId="532" applyNumberFormat="1" applyFont="1" applyAlignment="1">
      <alignment horizontal="center" vertical="center"/>
    </xf>
    <xf numFmtId="167" fontId="23" fillId="0" borderId="0" xfId="532" applyNumberFormat="1" applyFont="1" applyAlignment="1">
      <alignment horizontal="right" vertical="center"/>
    </xf>
    <xf numFmtId="170" fontId="23" fillId="0" borderId="0" xfId="532" applyNumberFormat="1" applyFont="1" applyAlignment="1">
      <alignment horizontal="center" vertical="center"/>
    </xf>
    <xf numFmtId="0" fontId="6" fillId="0" borderId="0" xfId="532" applyFont="1" applyAlignment="1">
      <alignment horizontal="center" vertical="center"/>
    </xf>
    <xf numFmtId="0" fontId="23" fillId="0" borderId="0" xfId="532" applyFont="1" applyAlignment="1">
      <alignment horizontal="right" vertical="center"/>
    </xf>
    <xf numFmtId="170" fontId="23" fillId="0" borderId="0" xfId="532" applyNumberFormat="1" applyFont="1" applyAlignment="1">
      <alignment vertical="center"/>
    </xf>
    <xf numFmtId="170" fontId="23" fillId="0" borderId="0" xfId="532" applyNumberFormat="1" applyFont="1" applyAlignment="1">
      <alignment horizontal="right" vertical="center"/>
    </xf>
    <xf numFmtId="170" fontId="23" fillId="0" borderId="0" xfId="532" applyNumberFormat="1" applyFont="1" applyAlignment="1">
      <alignment horizontal="right" vertical="center" wrapText="1"/>
    </xf>
    <xf numFmtId="0" fontId="23" fillId="0" borderId="0" xfId="521" applyFont="1" applyAlignment="1">
      <alignment horizontal="center" vertical="center"/>
    </xf>
    <xf numFmtId="0" fontId="23" fillId="0" borderId="12" xfId="521" applyFont="1" applyBorder="1" applyAlignment="1">
      <alignment horizontal="center" vertical="center"/>
    </xf>
    <xf numFmtId="167" fontId="23" fillId="0" borderId="12" xfId="532" applyNumberFormat="1" applyFont="1" applyBorder="1" applyAlignment="1">
      <alignment horizontal="right" vertical="center"/>
    </xf>
    <xf numFmtId="170" fontId="23" fillId="0" borderId="12" xfId="532" applyNumberFormat="1" applyFont="1" applyBorder="1" applyAlignment="1">
      <alignment horizontal="right" vertical="center" wrapText="1"/>
    </xf>
    <xf numFmtId="167" fontId="6" fillId="0" borderId="0" xfId="532" applyNumberFormat="1" applyFont="1" applyAlignment="1">
      <alignment horizontal="right" vertical="center"/>
    </xf>
    <xf numFmtId="167" fontId="6" fillId="0" borderId="0" xfId="532" applyNumberFormat="1" applyFont="1" applyAlignment="1">
      <alignment vertical="center"/>
    </xf>
    <xf numFmtId="0" fontId="6" fillId="0" borderId="0" xfId="520" applyFont="1" applyAlignment="1">
      <alignment horizontal="center" vertical="center"/>
    </xf>
    <xf numFmtId="167" fontId="6" fillId="0" borderId="12" xfId="532" applyNumberFormat="1" applyFont="1" applyBorder="1" applyAlignment="1">
      <alignment horizontal="right" vertical="center"/>
    </xf>
    <xf numFmtId="167" fontId="6" fillId="0" borderId="33" xfId="532" applyNumberFormat="1" applyFont="1" applyBorder="1" applyAlignment="1">
      <alignment vertical="center"/>
    </xf>
    <xf numFmtId="167" fontId="6" fillId="0" borderId="0" xfId="481" applyNumberFormat="1" applyFont="1" applyAlignment="1">
      <alignment vertical="center"/>
    </xf>
    <xf numFmtId="0" fontId="6" fillId="0" borderId="12" xfId="532" applyFont="1" applyBorder="1" applyAlignment="1">
      <alignment horizontal="center" vertical="center"/>
    </xf>
    <xf numFmtId="170" fontId="23" fillId="0" borderId="34" xfId="532" applyNumberFormat="1" applyFont="1" applyBorder="1" applyAlignment="1">
      <alignment vertical="center"/>
    </xf>
    <xf numFmtId="0" fontId="6" fillId="0" borderId="0" xfId="532" applyFont="1" applyAlignment="1">
      <alignment vertical="center"/>
    </xf>
    <xf numFmtId="0" fontId="23" fillId="0" borderId="0" xfId="481" applyFont="1" applyAlignment="1">
      <alignment horizontal="center" vertical="center"/>
    </xf>
    <xf numFmtId="0" fontId="23" fillId="0" borderId="0" xfId="481" applyFont="1" applyAlignment="1">
      <alignment horizontal="right" vertical="center"/>
    </xf>
    <xf numFmtId="0" fontId="6" fillId="0" borderId="0" xfId="481" applyFont="1" applyAlignment="1">
      <alignment horizontal="center" vertical="center"/>
    </xf>
    <xf numFmtId="0" fontId="6" fillId="0" borderId="12" xfId="481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7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vertical="center"/>
    </xf>
    <xf numFmtId="0" fontId="4" fillId="0" borderId="0" xfId="0" applyFont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7" fontId="3" fillId="0" borderId="1" xfId="0" applyNumberFormat="1" applyFont="1" applyBorder="1" applyAlignment="1">
      <alignment vertical="center"/>
    </xf>
    <xf numFmtId="170" fontId="3" fillId="0" borderId="1" xfId="0" applyNumberFormat="1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170" fontId="2" fillId="0" borderId="0" xfId="0" applyNumberFormat="1" applyFont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vertical="center"/>
    </xf>
    <xf numFmtId="167" fontId="3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horizontal="center" vertical="center"/>
    </xf>
    <xf numFmtId="167" fontId="3" fillId="0" borderId="1" xfId="0" applyNumberFormat="1" applyFont="1" applyBorder="1" applyAlignment="1">
      <alignment horizontal="right" vertical="center"/>
    </xf>
    <xf numFmtId="167" fontId="3" fillId="0" borderId="2" xfId="0" applyNumberFormat="1" applyFont="1" applyBorder="1" applyAlignment="1">
      <alignment vertical="center"/>
    </xf>
    <xf numFmtId="167" fontId="23" fillId="0" borderId="34" xfId="532" applyNumberFormat="1" applyFont="1" applyBorder="1" applyAlignment="1">
      <alignment horizontal="center" vertical="center"/>
    </xf>
    <xf numFmtId="170" fontId="2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 vertical="center" wrapText="1"/>
    </xf>
    <xf numFmtId="170" fontId="2" fillId="0" borderId="0" xfId="0" applyNumberFormat="1" applyFont="1" applyAlignment="1">
      <alignment horizontal="right" vertical="center" wrapText="1"/>
    </xf>
    <xf numFmtId="170" fontId="2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Alignment="1">
      <alignment vertical="center"/>
    </xf>
    <xf numFmtId="168" fontId="23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6" fillId="0" borderId="0" xfId="521" applyFont="1" applyAlignment="1">
      <alignment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vertical="center"/>
    </xf>
    <xf numFmtId="170" fontId="6" fillId="0" borderId="1" xfId="0" applyNumberFormat="1" applyFont="1" applyBorder="1" applyAlignment="1">
      <alignment horizontal="right" vertical="center"/>
    </xf>
    <xf numFmtId="170" fontId="6" fillId="0" borderId="0" xfId="0" applyNumberFormat="1" applyFont="1" applyAlignment="1">
      <alignment horizontal="right" vertical="center"/>
    </xf>
    <xf numFmtId="170" fontId="6" fillId="0" borderId="12" xfId="0" applyNumberFormat="1" applyFont="1" applyBorder="1" applyAlignment="1">
      <alignment horizontal="right" vertical="center"/>
    </xf>
    <xf numFmtId="168" fontId="6" fillId="0" borderId="12" xfId="0" applyNumberFormat="1" applyFont="1" applyBorder="1" applyAlignment="1">
      <alignment horizontal="right" vertical="center"/>
    </xf>
    <xf numFmtId="168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indent="1"/>
    </xf>
    <xf numFmtId="0" fontId="23" fillId="0" borderId="0" xfId="521" applyFont="1" applyAlignment="1">
      <alignment vertical="center"/>
    </xf>
    <xf numFmtId="167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left" vertical="center"/>
    </xf>
    <xf numFmtId="3" fontId="6" fillId="0" borderId="0" xfId="0" applyNumberFormat="1" applyFont="1" applyAlignment="1">
      <alignment horizontal="right" vertical="center"/>
    </xf>
    <xf numFmtId="167" fontId="2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5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7" fontId="23" fillId="0" borderId="12" xfId="0" applyNumberFormat="1" applyFont="1" applyBorder="1" applyAlignment="1">
      <alignment horizontal="center" vertical="center" wrapText="1"/>
    </xf>
    <xf numFmtId="167" fontId="23" fillId="0" borderId="1" xfId="0" applyNumberFormat="1" applyFont="1" applyBorder="1" applyAlignment="1">
      <alignment horizontal="center" wrapText="1"/>
    </xf>
    <xf numFmtId="0" fontId="5" fillId="0" borderId="1" xfId="0" applyFont="1" applyBorder="1"/>
    <xf numFmtId="167" fontId="23" fillId="0" borderId="12" xfId="0" applyNumberFormat="1" applyFont="1" applyBorder="1" applyAlignment="1">
      <alignment horizontal="center" wrapText="1"/>
    </xf>
    <xf numFmtId="167" fontId="23" fillId="0" borderId="12" xfId="532" applyNumberFormat="1" applyFont="1" applyBorder="1" applyAlignment="1">
      <alignment horizontal="center" vertical="center"/>
    </xf>
    <xf numFmtId="0" fontId="6" fillId="0" borderId="12" xfId="532" applyFont="1" applyBorder="1" applyAlignment="1">
      <alignment horizontal="justify" vertical="center"/>
    </xf>
    <xf numFmtId="0" fontId="6" fillId="0" borderId="12" xfId="519" applyFont="1" applyBorder="1" applyAlignment="1">
      <alignment horizontal="justify" vertical="center"/>
    </xf>
    <xf numFmtId="170" fontId="23" fillId="0" borderId="17" xfId="532" applyNumberFormat="1" applyFont="1" applyBorder="1" applyAlignment="1">
      <alignment horizontal="center" vertical="center"/>
    </xf>
    <xf numFmtId="167" fontId="23" fillId="0" borderId="17" xfId="532" applyNumberFormat="1" applyFont="1" applyBorder="1" applyAlignment="1">
      <alignment horizontal="center" vertical="center"/>
    </xf>
    <xf numFmtId="0" fontId="23" fillId="0" borderId="12" xfId="520" applyFont="1" applyBorder="1" applyAlignment="1">
      <alignment horizontal="center" vertical="center"/>
    </xf>
    <xf numFmtId="0" fontId="6" fillId="0" borderId="12" xfId="520" applyFont="1" applyBorder="1" applyAlignment="1">
      <alignment horizontal="center" vertical="center"/>
    </xf>
    <xf numFmtId="0" fontId="23" fillId="0" borderId="17" xfId="520" applyFont="1" applyBorder="1" applyAlignment="1">
      <alignment horizontal="center" vertical="center"/>
    </xf>
    <xf numFmtId="0" fontId="23" fillId="0" borderId="34" xfId="520" applyFont="1" applyBorder="1" applyAlignment="1">
      <alignment horizontal="center" vertical="center"/>
    </xf>
    <xf numFmtId="0" fontId="6" fillId="0" borderId="12" xfId="520" applyFont="1" applyBorder="1" applyAlignment="1">
      <alignment horizontal="justify" vertical="center"/>
    </xf>
    <xf numFmtId="167" fontId="2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17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0" xfId="481" applyFont="1" applyAlignment="1">
      <alignment horizontal="right" vertical="center"/>
    </xf>
  </cellXfs>
  <cellStyles count="5200">
    <cellStyle name="_Book1" xfId="42" xr:uid="{DB4DB90D-D7AC-44B5-8394-D683CBF3071C}"/>
    <cellStyle name="_Detail for FS_Sep'07" xfId="43" xr:uid="{4BD7FED4-C017-47F9-8409-0B4DFF38D940}"/>
    <cellStyle name="_File Costing Dec 2009" xfId="44" xr:uid="{88BA7FC7-CA20-480E-AAD2-279184206EB5}"/>
    <cellStyle name="_File Costing Dec 2009 10" xfId="5179" xr:uid="{B4C2DA79-1F47-4D1B-A4DC-205E481E2360}"/>
    <cellStyle name="_File Costing Dec 2009 2" xfId="45" xr:uid="{65E4CC32-F2F8-4320-AFD6-73441802BA9C}"/>
    <cellStyle name="_File Costing Dec 2009 2 2" xfId="3704" xr:uid="{E86113AD-5667-4667-98C5-DBB0B718C908}"/>
    <cellStyle name="_File Costing Dec 2009 2 2 2" xfId="4612" xr:uid="{A98C828C-3CBE-4308-9120-DD4956C2B514}"/>
    <cellStyle name="_File Costing Dec 2009 2 3" xfId="4003" xr:uid="{6050CB48-BABB-40BF-9FDC-6A578A961B61}"/>
    <cellStyle name="_File Costing Dec 2009 2 3 2" xfId="4909" xr:uid="{70DED14B-466D-4200-8774-6E36F0BAD3FE}"/>
    <cellStyle name="_File Costing Dec 2009 2 4" xfId="4315" xr:uid="{5750A7BD-95AE-451C-BEB8-C1796224A454}"/>
    <cellStyle name="_File Costing Dec 2009 2 5" xfId="808" xr:uid="{1BA3B3E4-FF3E-452F-AABD-8451E5171626}"/>
    <cellStyle name="_File Costing Dec 2009 3" xfId="927" xr:uid="{731FF8E9-039E-4D7B-8310-33B4767F15BD}"/>
    <cellStyle name="_File Costing Dec 2009 3 2" xfId="3758" xr:uid="{CCE4D255-93C2-4836-B468-14C2B7138DD9}"/>
    <cellStyle name="_File Costing Dec 2009 3 2 2" xfId="4665" xr:uid="{E29D1078-0AB7-46BD-ABE7-69A5171BE4C3}"/>
    <cellStyle name="_File Costing Dec 2009 3 3" xfId="4055" xr:uid="{3559260C-E41E-4BC5-BB8B-59AF43D4BE7B}"/>
    <cellStyle name="_File Costing Dec 2009 3 3 2" xfId="4961" xr:uid="{5F47C89A-09B6-4EB9-9E1D-958125D5E6EB}"/>
    <cellStyle name="_File Costing Dec 2009 3 4" xfId="4368" xr:uid="{D128635B-C9D6-4238-9CEF-BF12491ADC93}"/>
    <cellStyle name="_File Costing Dec 2009 4" xfId="3661" xr:uid="{84FA9BE5-C840-4741-8400-9EB68A40DEF8}"/>
    <cellStyle name="_File Costing Dec 2009 4 2" xfId="3962" xr:uid="{03205C34-0331-436F-BF6C-7B3C8A12E2EE}"/>
    <cellStyle name="_File Costing Dec 2009 4 2 2" xfId="4868" xr:uid="{DA074DA6-63C7-4DF6-B8B7-EBF449240164}"/>
    <cellStyle name="_File Costing Dec 2009 4 3" xfId="4256" xr:uid="{4F9991A1-8FA3-4D14-99E2-28533D7FC5EF}"/>
    <cellStyle name="_File Costing Dec 2009 4 3 2" xfId="5162" xr:uid="{2E345A2E-199F-4114-8B37-EDD69CE9A1EC}"/>
    <cellStyle name="_File Costing Dec 2009 4 4" xfId="4570" xr:uid="{1D9E8761-96AD-41C9-B9AE-FCB9645A1429}"/>
    <cellStyle name="_File Costing Dec 2009 5" xfId="3703" xr:uid="{FCD10748-77D6-4F8A-9DE3-E530B1DD5FFE}"/>
    <cellStyle name="_File Costing Dec 2009 5 2" xfId="4611" xr:uid="{8460D24F-8FDC-4E5E-B3D1-FDD63A324450}"/>
    <cellStyle name="_File Costing Dec 2009 6" xfId="4002" xr:uid="{92856852-CE00-427E-A994-4DE31E87728A}"/>
    <cellStyle name="_File Costing Dec 2009 6 2" xfId="4908" xr:uid="{61287F62-D5B7-4C1B-8610-683234BF2741}"/>
    <cellStyle name="_File Costing Dec 2009 7" xfId="4273" xr:uid="{5A43C862-552C-4E30-987A-813CD6EB84A9}"/>
    <cellStyle name="_File Costing Dec 2009 8" xfId="4314" xr:uid="{8EFAE26E-7C38-4622-B7C4-16DFED88F570}"/>
    <cellStyle name="_File Costing Dec 2009 9" xfId="807" xr:uid="{EEDAF642-613E-40CF-94D3-32DE14A8398C}"/>
    <cellStyle name="_FT_Sep'07 (22 Oct 07)" xfId="46" xr:uid="{4C6BD321-DFE6-4C58-8DE0-B4B62F9166CB}"/>
    <cellStyle name="_Stocks (2)" xfId="47" xr:uid="{47B264C9-7A2E-45DA-B3CF-49AF231FF601}"/>
    <cellStyle name="_Stocks (2) 10" xfId="5180" xr:uid="{0D464D94-A9D8-488A-8D69-C7FD15E0726C}"/>
    <cellStyle name="_Stocks (2) 2" xfId="48" xr:uid="{2A02BA90-40DB-4BDF-AC2D-0C6AB96F8761}"/>
    <cellStyle name="_Stocks (2) 2 2" xfId="3706" xr:uid="{CEBAE582-5295-4FBA-931C-B4A7C4C95D21}"/>
    <cellStyle name="_Stocks (2) 2 2 2" xfId="4614" xr:uid="{1B107961-A39E-42B4-83CD-7F71414F7F17}"/>
    <cellStyle name="_Stocks (2) 2 3" xfId="4005" xr:uid="{BF98F5E0-2C98-487F-B84B-088322B97770}"/>
    <cellStyle name="_Stocks (2) 2 3 2" xfId="4911" xr:uid="{225ABD3B-1A36-4A73-B4C9-3CE8161D8347}"/>
    <cellStyle name="_Stocks (2) 2 4" xfId="4317" xr:uid="{40067388-BA42-41FF-B25B-42C4801FD5F7}"/>
    <cellStyle name="_Stocks (2) 2 5" xfId="810" xr:uid="{3BDB4684-18AC-47BB-9221-6242561DFE95}"/>
    <cellStyle name="_Stocks (2) 3" xfId="928" xr:uid="{FE942A6E-C2E8-4E07-B99B-11F4EFE098C5}"/>
    <cellStyle name="_Stocks (2) 3 2" xfId="3759" xr:uid="{F7BDF684-D48C-4255-A468-C70A24BF06AB}"/>
    <cellStyle name="_Stocks (2) 3 2 2" xfId="4666" xr:uid="{7B449C99-CBC9-459A-9900-B04455426793}"/>
    <cellStyle name="_Stocks (2) 3 3" xfId="4056" xr:uid="{E2723353-D50A-4A24-8612-44B14FD7CB8B}"/>
    <cellStyle name="_Stocks (2) 3 3 2" xfId="4962" xr:uid="{BD01370F-E72F-4F8F-ADE6-C3FC74823B74}"/>
    <cellStyle name="_Stocks (2) 3 4" xfId="4369" xr:uid="{8033DE43-175C-419F-BEB3-900EFDADDD17}"/>
    <cellStyle name="_Stocks (2) 4" xfId="3662" xr:uid="{85B06B0A-B511-4595-96D8-73994B340C9A}"/>
    <cellStyle name="_Stocks (2) 4 2" xfId="3963" xr:uid="{ABA28E57-7B07-41C2-8765-24A20E01F773}"/>
    <cellStyle name="_Stocks (2) 4 2 2" xfId="4869" xr:uid="{08538018-245B-4B9E-AC25-629C3B84C8DB}"/>
    <cellStyle name="_Stocks (2) 4 3" xfId="4257" xr:uid="{4BDED506-5A88-4543-861B-8CDB1C5F5EEB}"/>
    <cellStyle name="_Stocks (2) 4 3 2" xfId="5163" xr:uid="{944C8EE2-D14B-49BD-9973-4C4009CA83C0}"/>
    <cellStyle name="_Stocks (2) 4 4" xfId="4571" xr:uid="{641BE9D0-1EF8-400D-A420-0F7531C79A93}"/>
    <cellStyle name="_Stocks (2) 5" xfId="3705" xr:uid="{18D93E5C-9FDA-4D5D-8072-2C0DF67DDB74}"/>
    <cellStyle name="_Stocks (2) 5 2" xfId="4613" xr:uid="{9EE0AAA8-35F6-435B-B3CA-985EDA19CECE}"/>
    <cellStyle name="_Stocks (2) 6" xfId="4004" xr:uid="{3323CC06-6BFA-45A8-BB60-F75874EAC39C}"/>
    <cellStyle name="_Stocks (2) 6 2" xfId="4910" xr:uid="{F639DD5B-0D29-4743-8575-A9D108C96724}"/>
    <cellStyle name="_Stocks (2) 7" xfId="4274" xr:uid="{16BAEE89-9C9A-46C1-8E76-04BC1B8C50F0}"/>
    <cellStyle name="_Stocks (2) 8" xfId="4316" xr:uid="{45E3987A-BA93-41AD-BD53-156581AF397C}"/>
    <cellStyle name="_Stocks (2) 9" xfId="809" xr:uid="{4B966134-31DE-4C5B-841A-B4F943C80159}"/>
    <cellStyle name="_VB_(Un)ProtectSheets" xfId="49" xr:uid="{85DA10C8-DC46-41C7-9E4F-C5E12BD615DE}"/>
    <cellStyle name="_VB_(Un)ProtectSheets 10" xfId="5181" xr:uid="{085D419D-5F29-4DF2-89D9-A736A87791B3}"/>
    <cellStyle name="_VB_(Un)ProtectSheets 2" xfId="50" xr:uid="{2FE67BF4-335E-47EC-9EAB-185299C021DD}"/>
    <cellStyle name="_VB_(Un)ProtectSheets 2 2" xfId="3708" xr:uid="{0AB4CA47-37D8-4D3A-9C7C-5724B12BE8CC}"/>
    <cellStyle name="_VB_(Un)ProtectSheets 2 2 2" xfId="4616" xr:uid="{B9B53FDF-061E-403E-85EB-833AEDC77E9A}"/>
    <cellStyle name="_VB_(Un)ProtectSheets 2 3" xfId="4007" xr:uid="{7B0C296C-03DD-4D17-9904-2C22DDE32C4B}"/>
    <cellStyle name="_VB_(Un)ProtectSheets 2 3 2" xfId="4913" xr:uid="{E9106DCC-A588-436E-98D5-A2CF69E46D6E}"/>
    <cellStyle name="_VB_(Un)ProtectSheets 2 4" xfId="4319" xr:uid="{F24993BF-E522-4ED7-AA5A-2355F97EAE22}"/>
    <cellStyle name="_VB_(Un)ProtectSheets 2 5" xfId="812" xr:uid="{CBC5011A-4060-42EE-A048-E61FE3E98D45}"/>
    <cellStyle name="_VB_(Un)ProtectSheets 3" xfId="929" xr:uid="{ED239DA3-D575-4B19-BB65-577B092805C8}"/>
    <cellStyle name="_VB_(Un)ProtectSheets 3 2" xfId="3760" xr:uid="{DA953DB6-E571-4C39-90DC-8E6D0C102288}"/>
    <cellStyle name="_VB_(Un)ProtectSheets 3 2 2" xfId="4667" xr:uid="{634C6036-5233-4840-B808-1BFE5D41E4F7}"/>
    <cellStyle name="_VB_(Un)ProtectSheets 3 3" xfId="4057" xr:uid="{14A239AE-2E34-4A19-BE97-D99015E64DB8}"/>
    <cellStyle name="_VB_(Un)ProtectSheets 3 3 2" xfId="4963" xr:uid="{1D66DF63-2E93-4D1A-A42F-7E3FDF807345}"/>
    <cellStyle name="_VB_(Un)ProtectSheets 3 4" xfId="4370" xr:uid="{1FCDC6C6-3E2D-4FD0-922F-71BAF94E0A35}"/>
    <cellStyle name="_VB_(Un)ProtectSheets 4" xfId="3663" xr:uid="{844AEAB9-9C4B-45BD-B97E-8836FD3798AD}"/>
    <cellStyle name="_VB_(Un)ProtectSheets 4 2" xfId="3964" xr:uid="{CD995641-DF31-4155-B76F-863220384D89}"/>
    <cellStyle name="_VB_(Un)ProtectSheets 4 2 2" xfId="4870" xr:uid="{44C1897D-8216-4432-AAB0-7AD6AAAED804}"/>
    <cellStyle name="_VB_(Un)ProtectSheets 4 3" xfId="4258" xr:uid="{F33AD64E-8608-48D8-9229-BD6804B90A12}"/>
    <cellStyle name="_VB_(Un)ProtectSheets 4 3 2" xfId="5164" xr:uid="{464BCCB8-242B-4665-9FD3-245760BE04F5}"/>
    <cellStyle name="_VB_(Un)ProtectSheets 4 4" xfId="4572" xr:uid="{DA160697-D24B-4FBB-ABDB-B98338198DCB}"/>
    <cellStyle name="_VB_(Un)ProtectSheets 5" xfId="3707" xr:uid="{03CFD053-CEE8-4349-8B09-A8031195B54D}"/>
    <cellStyle name="_VB_(Un)ProtectSheets 5 2" xfId="4615" xr:uid="{2D7F7474-A342-4DAD-9EFB-8318173E1B3A}"/>
    <cellStyle name="_VB_(Un)ProtectSheets 6" xfId="4006" xr:uid="{586AC0B2-CDE2-4912-AE71-7205D3E55FF7}"/>
    <cellStyle name="_VB_(Un)ProtectSheets 6 2" xfId="4912" xr:uid="{C87DD751-1CF4-4194-9119-9A301CDAC39C}"/>
    <cellStyle name="_VB_(Un)ProtectSheets 7" xfId="4275" xr:uid="{EC2B73B9-03FB-40C8-AF12-1BBAF85A4EA3}"/>
    <cellStyle name="_VB_(Un)ProtectSheets 8" xfId="4318" xr:uid="{31481BA1-F293-48DE-826A-707F047F0C8D}"/>
    <cellStyle name="_VB_(Un)ProtectSheets 9" xfId="811" xr:uid="{77D5FF26-CA9A-44CC-9D42-4B62AAC69987}"/>
    <cellStyle name="_VB_CreateSheetList" xfId="51" xr:uid="{F09FFEA5-4FDE-446E-A449-4DD8EB9325B1}"/>
    <cellStyle name="_VB_CreateSheetList 10" xfId="5182" xr:uid="{F2EE3541-054D-49F8-92AA-F28991438081}"/>
    <cellStyle name="_VB_CreateSheetList 2" xfId="52" xr:uid="{5B8328ED-8CA0-44FC-9709-2C2C4BF949FB}"/>
    <cellStyle name="_VB_CreateSheetList 2 2" xfId="3710" xr:uid="{53BD752C-2FF3-4414-9580-893DBD020315}"/>
    <cellStyle name="_VB_CreateSheetList 2 2 2" xfId="4618" xr:uid="{84CCAFEF-D4A3-4CB4-849D-FADDE7ADC7DC}"/>
    <cellStyle name="_VB_CreateSheetList 2 3" xfId="4009" xr:uid="{179778D2-5ED7-45D6-9359-25007F05217A}"/>
    <cellStyle name="_VB_CreateSheetList 2 3 2" xfId="4915" xr:uid="{13DF278D-C5CE-4B57-AD87-04DEBCF5280A}"/>
    <cellStyle name="_VB_CreateSheetList 2 4" xfId="4321" xr:uid="{C0DA68BB-C94C-41F6-A5A8-37D4D2E9B3A5}"/>
    <cellStyle name="_VB_CreateSheetList 2 5" xfId="814" xr:uid="{D3B9DA56-84BF-4D84-8053-E33AE4AB190B}"/>
    <cellStyle name="_VB_CreateSheetList 3" xfId="930" xr:uid="{A9D9D75F-2544-4F2D-BE28-B2A15BF86725}"/>
    <cellStyle name="_VB_CreateSheetList 3 2" xfId="3761" xr:uid="{FB337FD8-4FA1-4455-B5C8-E9FBE62EF84F}"/>
    <cellStyle name="_VB_CreateSheetList 3 2 2" xfId="4668" xr:uid="{379917A6-F944-4A16-A282-80060FFC3DDD}"/>
    <cellStyle name="_VB_CreateSheetList 3 3" xfId="4058" xr:uid="{4CD508EF-76A6-4372-B135-06D83D7F6940}"/>
    <cellStyle name="_VB_CreateSheetList 3 3 2" xfId="4964" xr:uid="{F189682E-E1ED-4803-84D1-42FAED43E026}"/>
    <cellStyle name="_VB_CreateSheetList 3 4" xfId="4371" xr:uid="{BB815F12-1E28-4D60-A218-39C3DADB6C4B}"/>
    <cellStyle name="_VB_CreateSheetList 4" xfId="3664" xr:uid="{26930BF9-6B97-475A-AAE1-80A4DF0F3D26}"/>
    <cellStyle name="_VB_CreateSheetList 4 2" xfId="3965" xr:uid="{75A00CD2-5314-4B95-B96A-F6FE20413625}"/>
    <cellStyle name="_VB_CreateSheetList 4 2 2" xfId="4871" xr:uid="{07DF136F-42D7-458B-826D-0FD29438A5DC}"/>
    <cellStyle name="_VB_CreateSheetList 4 3" xfId="4259" xr:uid="{011646E0-E272-4D57-BF5C-5B84EB7590A1}"/>
    <cellStyle name="_VB_CreateSheetList 4 3 2" xfId="5165" xr:uid="{116BFBE9-30EA-4E6D-B1B3-3B2B66477F5E}"/>
    <cellStyle name="_VB_CreateSheetList 4 4" xfId="4573" xr:uid="{6CFFE43A-7EEA-4E90-A651-4F94F7EA9506}"/>
    <cellStyle name="_VB_CreateSheetList 5" xfId="3709" xr:uid="{7D32A421-0A43-4402-A868-53B5C9A365D6}"/>
    <cellStyle name="_VB_CreateSheetList 5 2" xfId="4617" xr:uid="{7BD6A1FC-1FE5-4C2C-ABEE-AE2614A37DDF}"/>
    <cellStyle name="_VB_CreateSheetList 6" xfId="4008" xr:uid="{96C8906E-636F-4962-B056-2A8CFF8A38C0}"/>
    <cellStyle name="_VB_CreateSheetList 6 2" xfId="4914" xr:uid="{1AA99F3E-022B-4926-9F59-05DC7EC51B02}"/>
    <cellStyle name="_VB_CreateSheetList 7" xfId="4276" xr:uid="{1869425B-7E5F-44F3-91DA-670E30B31D4D}"/>
    <cellStyle name="_VB_CreateSheetList 8" xfId="4320" xr:uid="{41875D38-2554-4F82-A84C-0B7C51F0F922}"/>
    <cellStyle name="_VB_CreateSheetList 9" xfId="813" xr:uid="{BFE74840-AB9E-43FA-8E93-149ED4AD6527}"/>
    <cellStyle name="_VB_GetStocks" xfId="53" xr:uid="{38E78EDB-1C21-43DE-B51A-1C993984FDA3}"/>
    <cellStyle name="_VB_GetStocks 10" xfId="5183" xr:uid="{B7CE2889-9172-4541-87B2-AB1705B55528}"/>
    <cellStyle name="_VB_GetStocks 2" xfId="54" xr:uid="{08765EA1-54C1-4021-85B8-06DFAB4BF9D3}"/>
    <cellStyle name="_VB_GetStocks 2 2" xfId="3712" xr:uid="{3B102233-D257-4658-966A-9D1F95257813}"/>
    <cellStyle name="_VB_GetStocks 2 2 2" xfId="4620" xr:uid="{DE3FE64B-C61E-4482-A677-A2FE429DFD3D}"/>
    <cellStyle name="_VB_GetStocks 2 3" xfId="4011" xr:uid="{BCD938E0-B0A5-4086-8C62-35F22EB729BE}"/>
    <cellStyle name="_VB_GetStocks 2 3 2" xfId="4917" xr:uid="{FABEEF37-2BE3-4B4D-9114-FBB70723B66E}"/>
    <cellStyle name="_VB_GetStocks 2 4" xfId="4323" xr:uid="{93C491A5-0E47-4F26-B54F-F80510C253BB}"/>
    <cellStyle name="_VB_GetStocks 2 5" xfId="816" xr:uid="{3AB9E50C-8978-4952-81A7-ABCB082A12DC}"/>
    <cellStyle name="_VB_GetStocks 3" xfId="931" xr:uid="{DEFDC9E2-D58D-44D8-A3DA-6AA1937DF98F}"/>
    <cellStyle name="_VB_GetStocks 3 2" xfId="3762" xr:uid="{D87F82B0-919B-4E8C-BE45-DD48CCFE3BE1}"/>
    <cellStyle name="_VB_GetStocks 3 2 2" xfId="4669" xr:uid="{695E19D7-090D-4F50-8009-7CC83E483C05}"/>
    <cellStyle name="_VB_GetStocks 3 3" xfId="4059" xr:uid="{9A97AE5E-D640-4EDF-B40E-DCF6EE0394E5}"/>
    <cellStyle name="_VB_GetStocks 3 3 2" xfId="4965" xr:uid="{D135A42E-B0F8-4C1F-B8E5-6F1E9625859D}"/>
    <cellStyle name="_VB_GetStocks 3 4" xfId="4372" xr:uid="{D693D0F4-59A8-4941-95F0-6F000D6AACEA}"/>
    <cellStyle name="_VB_GetStocks 4" xfId="3665" xr:uid="{7FC031D6-8A8B-4B94-AA6B-1DF4FFD9FCB1}"/>
    <cellStyle name="_VB_GetStocks 4 2" xfId="3966" xr:uid="{C8CAB1A2-0DA2-4295-B5D3-6D2B57C698D2}"/>
    <cellStyle name="_VB_GetStocks 4 2 2" xfId="4872" xr:uid="{8C4745FD-18C5-4BBA-8BBE-4C54BEDA1B1B}"/>
    <cellStyle name="_VB_GetStocks 4 3" xfId="4260" xr:uid="{5A53F897-E544-483C-AF57-59A54A65F463}"/>
    <cellStyle name="_VB_GetStocks 4 3 2" xfId="5166" xr:uid="{2FFE2CD3-BFB3-4D6C-A35E-5A65193C62C2}"/>
    <cellStyle name="_VB_GetStocks 4 4" xfId="4574" xr:uid="{35953AA0-C53E-4D8E-BEA8-B7C1E5608ACA}"/>
    <cellStyle name="_VB_GetStocks 5" xfId="3711" xr:uid="{60A811D2-8E87-4A55-9E54-000A17CB8B07}"/>
    <cellStyle name="_VB_GetStocks 5 2" xfId="4619" xr:uid="{9BD42EEA-9508-4F5B-BF16-F291527EC809}"/>
    <cellStyle name="_VB_GetStocks 6" xfId="4010" xr:uid="{89A914BC-D4A8-41A5-9FFA-3C5B4BF769A4}"/>
    <cellStyle name="_VB_GetStocks 6 2" xfId="4916" xr:uid="{61D10522-3514-4BDC-A803-6E350B271435}"/>
    <cellStyle name="_VB_GetStocks 7" xfId="4277" xr:uid="{2E3D6AF9-932A-4E9D-8396-B3B503D69729}"/>
    <cellStyle name="_VB_GetStocks 8" xfId="4322" xr:uid="{C674AE55-0A47-4A41-BF4E-4DA56E9831DA}"/>
    <cellStyle name="_VB_GetStocks 9" xfId="815" xr:uid="{CF319CCC-8A70-4439-BF15-6C81D0C363DF}"/>
    <cellStyle name="_VB_HideShowSheets" xfId="55" xr:uid="{285E355F-F8A9-413F-B32D-C198D56FE95E}"/>
    <cellStyle name="_VB_HideShowSheets 10" xfId="5184" xr:uid="{502947E0-DADD-4B2B-9BAF-7194F3EE59CE}"/>
    <cellStyle name="_VB_HideShowSheets 2" xfId="56" xr:uid="{1757D75C-886A-47C2-8044-B4C57B7331FE}"/>
    <cellStyle name="_VB_HideShowSheets 2 2" xfId="3714" xr:uid="{86A2CDB0-6A0A-41D0-9B59-84B24BBC5283}"/>
    <cellStyle name="_VB_HideShowSheets 2 2 2" xfId="4622" xr:uid="{3C020CCB-9C9A-462A-8B2A-7F3CDD7FDE46}"/>
    <cellStyle name="_VB_HideShowSheets 2 3" xfId="4013" xr:uid="{1E70F0BD-3E84-4E58-9149-F9119A816EDC}"/>
    <cellStyle name="_VB_HideShowSheets 2 3 2" xfId="4919" xr:uid="{CBD7DB0A-898C-44EE-B070-A31FC0D87FF9}"/>
    <cellStyle name="_VB_HideShowSheets 2 4" xfId="4325" xr:uid="{2AA3A414-A7F3-4A4B-9BFB-CC91476A6559}"/>
    <cellStyle name="_VB_HideShowSheets 2 5" xfId="818" xr:uid="{D428F801-61AF-430F-8E09-DEEBD955B097}"/>
    <cellStyle name="_VB_HideShowSheets 3" xfId="932" xr:uid="{5C386C99-A8D9-4D42-A08F-B33FC8C8B04F}"/>
    <cellStyle name="_VB_HideShowSheets 3 2" xfId="3763" xr:uid="{5F199C7E-CCA7-432B-B5CA-B5342446F76F}"/>
    <cellStyle name="_VB_HideShowSheets 3 2 2" xfId="4670" xr:uid="{4AB0D883-5381-4B4F-A014-EDEAA958E133}"/>
    <cellStyle name="_VB_HideShowSheets 3 3" xfId="4060" xr:uid="{FBF968A9-ECC8-49B9-92C7-ED1C22C7439B}"/>
    <cellStyle name="_VB_HideShowSheets 3 3 2" xfId="4966" xr:uid="{C36D8E33-A768-44E7-B3AB-289ED7485889}"/>
    <cellStyle name="_VB_HideShowSheets 3 4" xfId="4373" xr:uid="{0255154D-B2CC-4405-ADD6-F2BD806ADC44}"/>
    <cellStyle name="_VB_HideShowSheets 4" xfId="3666" xr:uid="{383203B3-BFE2-432E-8DA5-0401250A8623}"/>
    <cellStyle name="_VB_HideShowSheets 4 2" xfId="3967" xr:uid="{28964CB2-FBCE-4EE9-BAB2-DADE6FE7B043}"/>
    <cellStyle name="_VB_HideShowSheets 4 2 2" xfId="4873" xr:uid="{169123E9-568A-47C8-A626-51118CC3B036}"/>
    <cellStyle name="_VB_HideShowSheets 4 3" xfId="4261" xr:uid="{B94C6DC6-9817-42AF-B48F-243B5A5C9CAE}"/>
    <cellStyle name="_VB_HideShowSheets 4 3 2" xfId="5167" xr:uid="{8862F33F-16CA-4200-BC12-345F9D20EE8A}"/>
    <cellStyle name="_VB_HideShowSheets 4 4" xfId="4575" xr:uid="{B36F3827-5BDF-4B2C-B38A-8EFCEB2E8372}"/>
    <cellStyle name="_VB_HideShowSheets 5" xfId="3713" xr:uid="{3E80B82F-F494-4B74-B222-1FBFAFB34299}"/>
    <cellStyle name="_VB_HideShowSheets 5 2" xfId="4621" xr:uid="{D48F9A4C-2B6F-4D99-BA26-4DE31C57BBD5}"/>
    <cellStyle name="_VB_HideShowSheets 6" xfId="4012" xr:uid="{B1E53BF0-06B5-4D4E-A603-6292037D32E7}"/>
    <cellStyle name="_VB_HideShowSheets 6 2" xfId="4918" xr:uid="{84CE64F4-FD1D-4120-845F-C1380C4026ED}"/>
    <cellStyle name="_VB_HideShowSheets 7" xfId="4278" xr:uid="{D78F2D0C-131C-4200-9579-1E45A92C22F5}"/>
    <cellStyle name="_VB_HideShowSheets 8" xfId="4324" xr:uid="{00E9760E-53F1-416D-98F1-7F11756139EA}"/>
    <cellStyle name="_VB_HideShowSheets 9" xfId="817" xr:uid="{11C1D7C4-6514-4D9C-8DAF-1A3B538EDC89}"/>
    <cellStyle name="_VB_MoveStocks" xfId="57" xr:uid="{B1514F1D-79DC-495C-BF92-6B97BFE38B1F}"/>
    <cellStyle name="_VB_MoveStocks 10" xfId="5185" xr:uid="{219A3DBF-F352-4A3E-9858-4680F13B469B}"/>
    <cellStyle name="_VB_MoveStocks 2" xfId="58" xr:uid="{6E2A3163-2CE6-4A05-B7AB-A7EE77B29EC1}"/>
    <cellStyle name="_VB_MoveStocks 2 2" xfId="3716" xr:uid="{5E0B8E1E-3A51-4093-AC44-19895B7DBD60}"/>
    <cellStyle name="_VB_MoveStocks 2 2 2" xfId="4624" xr:uid="{9730EC28-42D5-41A3-AE2E-DE36CDE874A2}"/>
    <cellStyle name="_VB_MoveStocks 2 3" xfId="4015" xr:uid="{CA9CC933-C021-416B-9752-C9AA4208DE5A}"/>
    <cellStyle name="_VB_MoveStocks 2 3 2" xfId="4921" xr:uid="{0693D46E-8317-4B85-9253-B53117CEEAE8}"/>
    <cellStyle name="_VB_MoveStocks 2 4" xfId="4327" xr:uid="{A0524D7A-3B65-4C2C-8F70-45A543452EE1}"/>
    <cellStyle name="_VB_MoveStocks 2 5" xfId="820" xr:uid="{D6EA5630-67F1-40D7-B1A8-F8AAE955FD63}"/>
    <cellStyle name="_VB_MoveStocks 3" xfId="933" xr:uid="{04E7EBFE-746D-4E15-B0EB-CB2E23B8AC48}"/>
    <cellStyle name="_VB_MoveStocks 3 2" xfId="3764" xr:uid="{DC8177B4-1BF1-4F92-ADDB-3EA70877880C}"/>
    <cellStyle name="_VB_MoveStocks 3 2 2" xfId="4671" xr:uid="{33BB8A4D-4A52-4A20-A9A7-EDED4414CFC7}"/>
    <cellStyle name="_VB_MoveStocks 3 3" xfId="4061" xr:uid="{02135511-CDA0-4996-AB97-DAFD39FAD3C1}"/>
    <cellStyle name="_VB_MoveStocks 3 3 2" xfId="4967" xr:uid="{6664DAAF-BD9E-4926-8A9D-0A928B4D01C7}"/>
    <cellStyle name="_VB_MoveStocks 3 4" xfId="4374" xr:uid="{2AB56F4E-4200-4F37-8514-1B9D0B5727A0}"/>
    <cellStyle name="_VB_MoveStocks 4" xfId="3667" xr:uid="{4B6DA796-5C3C-4D2B-9B7F-064423E4F616}"/>
    <cellStyle name="_VB_MoveStocks 4 2" xfId="3968" xr:uid="{F4EF65A6-1FEC-46B4-8D89-C2FAE2D167FC}"/>
    <cellStyle name="_VB_MoveStocks 4 2 2" xfId="4874" xr:uid="{80FA24FB-3C1B-49E1-AABF-05E782E440BB}"/>
    <cellStyle name="_VB_MoveStocks 4 3" xfId="4262" xr:uid="{CAC3B573-7BB4-45B6-8CBF-9F20661AF805}"/>
    <cellStyle name="_VB_MoveStocks 4 3 2" xfId="5168" xr:uid="{6BFD754B-1472-4824-8ED6-66BE2CFA2291}"/>
    <cellStyle name="_VB_MoveStocks 4 4" xfId="4576" xr:uid="{5C57CBC7-BD5E-4AEA-82B3-CF623010D556}"/>
    <cellStyle name="_VB_MoveStocks 5" xfId="3715" xr:uid="{4A627ECA-0B44-4220-91B6-9D6AE70705D6}"/>
    <cellStyle name="_VB_MoveStocks 5 2" xfId="4623" xr:uid="{838FA793-7D02-4FA9-A291-65F688D3594E}"/>
    <cellStyle name="_VB_MoveStocks 6" xfId="4014" xr:uid="{DC6DBD1E-5DE5-4498-B438-AFF75BAEB422}"/>
    <cellStyle name="_VB_MoveStocks 6 2" xfId="4920" xr:uid="{F3A19CC9-3E96-4F6E-9CFC-72BC8954E311}"/>
    <cellStyle name="_VB_MoveStocks 7" xfId="4279" xr:uid="{3CD52BFA-9CDA-4ED4-B8A3-24BF5183F958}"/>
    <cellStyle name="_VB_MoveStocks 8" xfId="4326" xr:uid="{903BE7F2-2200-4FF4-9F0A-1634B358C28D}"/>
    <cellStyle name="_VB_MoveStocks 9" xfId="819" xr:uid="{14AB2146-CFB2-4647-AC8A-CA6735A0F010}"/>
    <cellStyle name="_VB_SaveRestoreStatus" xfId="59" xr:uid="{90A38530-011D-4F96-93C8-1C564A60C311}"/>
    <cellStyle name="_VB_SaveRestoreStatus 10" xfId="5186" xr:uid="{CC96A3AA-D353-49F1-9340-703B304A589F}"/>
    <cellStyle name="_VB_SaveRestoreStatus 2" xfId="60" xr:uid="{E3919110-2697-4220-B4CC-0E99705B3E68}"/>
    <cellStyle name="_VB_SaveRestoreStatus 2 2" xfId="3718" xr:uid="{001F0A1C-CA98-48EC-94F6-AC41571DE227}"/>
    <cellStyle name="_VB_SaveRestoreStatus 2 2 2" xfId="4626" xr:uid="{4DB3335D-BF1A-4552-A1E8-2C19AA9C2D73}"/>
    <cellStyle name="_VB_SaveRestoreStatus 2 3" xfId="4017" xr:uid="{46A787A5-2F1F-49E2-9C8B-845BE625FBCB}"/>
    <cellStyle name="_VB_SaveRestoreStatus 2 3 2" xfId="4923" xr:uid="{1233CD31-D4A6-4AA1-A09E-00A623CAE4DE}"/>
    <cellStyle name="_VB_SaveRestoreStatus 2 4" xfId="4329" xr:uid="{2EE7E5CA-DDE0-4E4D-A1A1-231CEDED445F}"/>
    <cellStyle name="_VB_SaveRestoreStatus 2 5" xfId="822" xr:uid="{5933C9B2-1499-4801-904A-0CC4BA6930AB}"/>
    <cellStyle name="_VB_SaveRestoreStatus 3" xfId="934" xr:uid="{7A30BAE0-61DB-4095-95C0-569F9C93C4EC}"/>
    <cellStyle name="_VB_SaveRestoreStatus 3 2" xfId="3765" xr:uid="{2E81828A-0565-454F-BF46-B95ABD9BB2D3}"/>
    <cellStyle name="_VB_SaveRestoreStatus 3 2 2" xfId="4672" xr:uid="{06CFF6F0-87D8-490B-8671-CF0DB71F382E}"/>
    <cellStyle name="_VB_SaveRestoreStatus 3 3" xfId="4062" xr:uid="{1C38FC3A-2D7F-4EE4-AB45-1C3474807418}"/>
    <cellStyle name="_VB_SaveRestoreStatus 3 3 2" xfId="4968" xr:uid="{C8E67C0B-7718-4DC3-8C60-2F795BC73EA1}"/>
    <cellStyle name="_VB_SaveRestoreStatus 3 4" xfId="4375" xr:uid="{E8F41D4D-95F0-4B57-A21C-BF98AEADAB10}"/>
    <cellStyle name="_VB_SaveRestoreStatus 4" xfId="3668" xr:uid="{06038F2C-3BA3-4118-AD10-38287BD59323}"/>
    <cellStyle name="_VB_SaveRestoreStatus 4 2" xfId="3969" xr:uid="{EA18EF0A-2FB6-46D4-9800-024AEA272FB8}"/>
    <cellStyle name="_VB_SaveRestoreStatus 4 2 2" xfId="4875" xr:uid="{6EE722C7-7E64-4475-A016-AFA0A0C0FE77}"/>
    <cellStyle name="_VB_SaveRestoreStatus 4 3" xfId="4263" xr:uid="{13AACBBE-7906-44D8-AF7C-1D980ADEE289}"/>
    <cellStyle name="_VB_SaveRestoreStatus 4 3 2" xfId="5169" xr:uid="{06445925-56F2-4F11-A8C8-03C8CEDA5FAA}"/>
    <cellStyle name="_VB_SaveRestoreStatus 4 4" xfId="4577" xr:uid="{E401E406-0ECC-4722-9A78-73A08278E17F}"/>
    <cellStyle name="_VB_SaveRestoreStatus 5" xfId="3717" xr:uid="{B90048B7-C575-4CEE-A2C5-6ED03236FECA}"/>
    <cellStyle name="_VB_SaveRestoreStatus 5 2" xfId="4625" xr:uid="{45398B94-0509-42F8-8071-9C2E304A1213}"/>
    <cellStyle name="_VB_SaveRestoreStatus 6" xfId="4016" xr:uid="{DC2B414F-8690-4FEF-A3E5-A80DB61972D3}"/>
    <cellStyle name="_VB_SaveRestoreStatus 6 2" xfId="4922" xr:uid="{0DE53AAE-7607-45B6-860D-F0C5518D11B1}"/>
    <cellStyle name="_VB_SaveRestoreStatus 7" xfId="4280" xr:uid="{74AB3990-F516-4D02-9268-DCF75441B61F}"/>
    <cellStyle name="_VB_SaveRestoreStatus 8" xfId="4328" xr:uid="{74F7A45F-C1FB-49D1-9737-32AFDD71A92E}"/>
    <cellStyle name="_VB_SaveRestoreStatus 9" xfId="821" xr:uid="{24D2A0E9-CD79-47F4-990E-6F55123D1DAF}"/>
    <cellStyle name="_VB_Scroll" xfId="61" xr:uid="{0FC27181-E93B-4FD5-AD9E-545158E2495C}"/>
    <cellStyle name="_VB_Scroll 10" xfId="5187" xr:uid="{3B7F2FA9-6E9D-4436-9C3B-576C6943FDCC}"/>
    <cellStyle name="_VB_Scroll 2" xfId="62" xr:uid="{A9216DF7-4432-4545-AAF8-CB9E2E5AB735}"/>
    <cellStyle name="_VB_Scroll 2 2" xfId="3720" xr:uid="{A4E4C15D-5B44-45E6-8B5F-3DC1C548224E}"/>
    <cellStyle name="_VB_Scroll 2 2 2" xfId="4628" xr:uid="{06684178-B73F-4502-B07C-939AE1381946}"/>
    <cellStyle name="_VB_Scroll 2 3" xfId="4019" xr:uid="{C7EB824E-C07B-445A-A63E-A1C7ED2E036E}"/>
    <cellStyle name="_VB_Scroll 2 3 2" xfId="4925" xr:uid="{ED830F65-98E2-472A-96B9-641E39489A56}"/>
    <cellStyle name="_VB_Scroll 2 4" xfId="4331" xr:uid="{F054DD98-8DCE-4B4C-9DF4-6E3C84643AD5}"/>
    <cellStyle name="_VB_Scroll 2 5" xfId="824" xr:uid="{A245B9FE-BB87-4EB1-890C-24A509D701FC}"/>
    <cellStyle name="_VB_Scroll 3" xfId="935" xr:uid="{F1AAF2D9-6FE5-4253-B637-793E3A22B111}"/>
    <cellStyle name="_VB_Scroll 3 2" xfId="3766" xr:uid="{A431612E-63A2-4DFE-A943-8B1F9CD9C820}"/>
    <cellStyle name="_VB_Scroll 3 2 2" xfId="4673" xr:uid="{4227EBEF-1A74-41AE-924E-FF9EC97B8C35}"/>
    <cellStyle name="_VB_Scroll 3 3" xfId="4063" xr:uid="{DCA3DDA8-C421-4B26-8586-798E2292FB6A}"/>
    <cellStyle name="_VB_Scroll 3 3 2" xfId="4969" xr:uid="{F631C608-4F62-4801-BC96-07691F9327A4}"/>
    <cellStyle name="_VB_Scroll 3 4" xfId="4376" xr:uid="{0BE03AE9-F43B-4AB4-9BF1-129D312AC69D}"/>
    <cellStyle name="_VB_Scroll 4" xfId="3669" xr:uid="{B628E204-A065-4DAC-A40D-E02A5E55CF25}"/>
    <cellStyle name="_VB_Scroll 4 2" xfId="3970" xr:uid="{8DC1FC63-7CE7-4681-B40E-E3CA82919C41}"/>
    <cellStyle name="_VB_Scroll 4 2 2" xfId="4876" xr:uid="{8A012EF5-1C17-4500-BAC0-3475AE131FBB}"/>
    <cellStyle name="_VB_Scroll 4 3" xfId="4264" xr:uid="{58875D37-9540-4B7B-A743-35620066B139}"/>
    <cellStyle name="_VB_Scroll 4 3 2" xfId="5170" xr:uid="{D5CA2786-2DCF-4935-929D-63C82CD1B72D}"/>
    <cellStyle name="_VB_Scroll 4 4" xfId="4578" xr:uid="{D806017F-F755-4241-BFB2-174837F6D2D8}"/>
    <cellStyle name="_VB_Scroll 5" xfId="3719" xr:uid="{3FDCA4F2-8BA0-41F2-8901-2523A8060FD0}"/>
    <cellStyle name="_VB_Scroll 5 2" xfId="4627" xr:uid="{F09D285F-8400-4AEE-9BAC-4F2CC932014B}"/>
    <cellStyle name="_VB_Scroll 6" xfId="4018" xr:uid="{6C285478-C838-4D58-B4AB-608B530A9E95}"/>
    <cellStyle name="_VB_Scroll 6 2" xfId="4924" xr:uid="{EF61FC04-032D-4981-AA7E-4446F1DDFCF7}"/>
    <cellStyle name="_VB_Scroll 7" xfId="4281" xr:uid="{E1B32E50-01DC-46DA-836C-7FAA10AC3FF9}"/>
    <cellStyle name="_VB_Scroll 8" xfId="4330" xr:uid="{B9875C42-A30B-482E-95EC-7E34C97AD927}"/>
    <cellStyle name="_VB_Scroll 9" xfId="823" xr:uid="{37F3A9ED-F11F-47F4-B394-40BC16AAF36E}"/>
    <cellStyle name="=C:\WINNT\SYSTEM32\COMMAND.COM" xfId="63" xr:uid="{6BE52FB2-7E67-4C2A-97ED-37F7ED5B8E57}"/>
    <cellStyle name="0dp" xfId="64" xr:uid="{86E0F763-C716-4A34-86F0-E533547AFA25}"/>
    <cellStyle name="1" xfId="65" xr:uid="{890FD89F-8C3D-46C1-95D4-E85100F389B0}"/>
    <cellStyle name="1decimal" xfId="66" xr:uid="{433F5EDF-268E-4037-9495-0C383E3B2713}"/>
    <cellStyle name="1dp" xfId="67" xr:uid="{9D56F4D2-6270-45EC-ACD8-63EB34A36DFC}"/>
    <cellStyle name="20% - Accent1" xfId="18" builtinId="30" customBuiltin="1"/>
    <cellStyle name="20% - Accent1 2" xfId="68" xr:uid="{2CD66B44-5EE4-4AD5-B5B2-CABCF66BA5F1}"/>
    <cellStyle name="20% - Accent1 2 2" xfId="69" xr:uid="{7069E4CA-69BA-46A0-9526-FE00EDD5E3FF}"/>
    <cellStyle name="20% - Accent1 2 2 2" xfId="1081" xr:uid="{4B0F46DA-FD7F-4ECB-9933-A1E72CF6C797}"/>
    <cellStyle name="20% - Accent1 2 3" xfId="825" xr:uid="{CD7C9E14-AE3B-4F73-BDE8-2D0435F3040D}"/>
    <cellStyle name="20% - Accent1 2 4" xfId="1016" xr:uid="{7D659582-FF91-459B-A29D-B55FC415B305}"/>
    <cellStyle name="20% - Accent1 2 5" xfId="725" xr:uid="{FD1B1441-7585-46F7-9730-07A6B6EE9412}"/>
    <cellStyle name="20% - Accent1 3" xfId="70" xr:uid="{E0F49EC9-3C7F-45F9-8E24-524EA5569A89}"/>
    <cellStyle name="20% - Accent1 3 2" xfId="71" xr:uid="{B8C2357F-CCEE-46AE-9516-1FF686A08BBF}"/>
    <cellStyle name="20% - Accent1 3 3" xfId="964" xr:uid="{82445B98-69F7-419A-BA67-EC9AD3C2A104}"/>
    <cellStyle name="20% - Accent1 4" xfId="72" xr:uid="{17AD5EC6-BC3F-41F6-A93F-233B50F41DAC}"/>
    <cellStyle name="20% - Accent1 5" xfId="73" xr:uid="{3B850388-C95B-4357-B0CB-1785BBE2D3B2}"/>
    <cellStyle name="20% - Accent1 6" xfId="74" xr:uid="{B4F82388-778D-4E31-A1D6-D56F3A267DC1}"/>
    <cellStyle name="20% - Accent1 7" xfId="75" xr:uid="{9135DA16-5124-4F5F-A3F5-36B6DB596FCC}"/>
    <cellStyle name="20% - Accent2" xfId="22" builtinId="34" customBuiltin="1"/>
    <cellStyle name="20% - Accent2 2" xfId="76" xr:uid="{EFE596F9-9F96-4E4E-A6C7-585A866808B8}"/>
    <cellStyle name="20% - Accent2 2 2" xfId="77" xr:uid="{95E3FA8B-4907-4B25-8DD1-FD19A553D1DF}"/>
    <cellStyle name="20% - Accent2 2 2 2" xfId="1082" xr:uid="{2789E249-3C81-4B89-89DE-8DE2A8EB9925}"/>
    <cellStyle name="20% - Accent2 2 3" xfId="826" xr:uid="{FB15C28E-C633-49EF-8350-C0EB5FD3C3F7}"/>
    <cellStyle name="20% - Accent2 2 4" xfId="1017" xr:uid="{A5B98F3D-78B5-4F19-8760-216E4B8758B4}"/>
    <cellStyle name="20% - Accent2 2 5" xfId="726" xr:uid="{A413C061-BF89-47E1-BF53-12BD3AF1DB41}"/>
    <cellStyle name="20% - Accent2 3" xfId="78" xr:uid="{39576D67-5EDB-4CD9-9984-6EF8B93B1907}"/>
    <cellStyle name="20% - Accent2 3 2" xfId="79" xr:uid="{38D3C04B-F09A-4EC8-A4DE-65454BBFD1ED}"/>
    <cellStyle name="20% - Accent2 3 3" xfId="965" xr:uid="{ABCF3E90-6AA0-4257-A217-254E82538149}"/>
    <cellStyle name="20% - Accent2 4" xfId="80" xr:uid="{6BF4255A-E654-4F66-8853-A54B8DE9EB04}"/>
    <cellStyle name="20% - Accent2 5" xfId="81" xr:uid="{CD2EA4B1-B082-43B8-8B3E-C376C5318EEF}"/>
    <cellStyle name="20% - Accent2 6" xfId="82" xr:uid="{DC16948F-AFA4-44CC-9D24-D1CAC3B40CF2}"/>
    <cellStyle name="20% - Accent2 7" xfId="83" xr:uid="{765410FC-0C64-44BE-9179-A8701AF743A0}"/>
    <cellStyle name="20% - Accent3" xfId="26" builtinId="38" customBuiltin="1"/>
    <cellStyle name="20% - Accent3 2" xfId="84" xr:uid="{B15D3ECA-5045-4F25-8D73-419233112DE5}"/>
    <cellStyle name="20% - Accent3 2 2" xfId="85" xr:uid="{6F94CC61-7728-4F29-8667-24770A931951}"/>
    <cellStyle name="20% - Accent3 2 2 2" xfId="1083" xr:uid="{15496CB9-C9B9-48E8-8EBC-BE2787FB0456}"/>
    <cellStyle name="20% - Accent3 2 3" xfId="827" xr:uid="{60E599FA-FC6A-4A13-AB7A-C3B82A3E113D}"/>
    <cellStyle name="20% - Accent3 2 4" xfId="1018" xr:uid="{F04F25D3-C41C-4612-926F-9B333F66E63C}"/>
    <cellStyle name="20% - Accent3 2 5" xfId="727" xr:uid="{416910DD-925B-4B8D-8BFA-ED2C8568DD58}"/>
    <cellStyle name="20% - Accent3 3" xfId="86" xr:uid="{216108AD-E261-48F0-AB50-2F50BB11642F}"/>
    <cellStyle name="20% - Accent3 3 2" xfId="87" xr:uid="{DD997B7E-A747-4664-8D19-D7A3FDAE128C}"/>
    <cellStyle name="20% - Accent3 3 3" xfId="966" xr:uid="{9A6E8E00-3663-4C00-9346-0363CB7ACC75}"/>
    <cellStyle name="20% - Accent3 4" xfId="88" xr:uid="{71BE10A0-70EB-45F1-9E4E-24CD6EE473DA}"/>
    <cellStyle name="20% - Accent3 5" xfId="89" xr:uid="{20B227D3-F0C9-4CE6-B072-72DD2BADCFC7}"/>
    <cellStyle name="20% - Accent3 6" xfId="90" xr:uid="{14E0A766-4315-4E43-9BBC-7938589D9901}"/>
    <cellStyle name="20% - Accent3 7" xfId="91" xr:uid="{6DD62266-3D6C-49AB-ABBA-0AA2FC3045E9}"/>
    <cellStyle name="20% - Accent4" xfId="30" builtinId="42" customBuiltin="1"/>
    <cellStyle name="20% - Accent4 2" xfId="92" xr:uid="{82A89ABB-F455-4648-A7FD-68A370E0D977}"/>
    <cellStyle name="20% - Accent4 2 2" xfId="93" xr:uid="{770D1D9D-5E92-4538-A695-C6F8940D1575}"/>
    <cellStyle name="20% - Accent4 2 2 2" xfId="1084" xr:uid="{8A4E7304-361F-490E-8B97-151411B92EB1}"/>
    <cellStyle name="20% - Accent4 2 3" xfId="828" xr:uid="{C2858823-7436-4367-A9D9-DFA44B329628}"/>
    <cellStyle name="20% - Accent4 2 4" xfId="1019" xr:uid="{10AB0E7D-9D7A-4E3E-AD28-E741EE65659C}"/>
    <cellStyle name="20% - Accent4 2 5" xfId="728" xr:uid="{E4E9B92A-C356-4EB1-9A1A-22860A8B4065}"/>
    <cellStyle name="20% - Accent4 3" xfId="94" xr:uid="{35CD9E46-C697-4247-8798-486BD93F8F50}"/>
    <cellStyle name="20% - Accent4 3 2" xfId="95" xr:uid="{64D136C1-4938-4BCA-BDC3-53B46452E0CD}"/>
    <cellStyle name="20% - Accent4 3 3" xfId="967" xr:uid="{D4A3B743-BD58-46EC-8D36-25AC94A437BE}"/>
    <cellStyle name="20% - Accent4 4" xfId="96" xr:uid="{C705EB1F-49E4-4C90-BFCA-366B6CC7AE2F}"/>
    <cellStyle name="20% - Accent4 5" xfId="97" xr:uid="{A40EE3E2-14BD-4E69-B0F5-82A27B01DB52}"/>
    <cellStyle name="20% - Accent4 6" xfId="98" xr:uid="{5256E19B-7DE3-425B-9558-70FF5E07CC35}"/>
    <cellStyle name="20% - Accent4 7" xfId="99" xr:uid="{286BB6C6-1A84-4420-8570-9E96126BE0F2}"/>
    <cellStyle name="20% - Accent5" xfId="34" builtinId="46" customBuiltin="1"/>
    <cellStyle name="20% - Accent5 2" xfId="100" xr:uid="{CEB6534B-1AA8-4811-9764-EC9B3BB02B31}"/>
    <cellStyle name="20% - Accent5 2 2" xfId="101" xr:uid="{A0935A69-F4C6-4699-A4B0-A15278C75CD7}"/>
    <cellStyle name="20% - Accent5 2 2 2" xfId="1085" xr:uid="{741E3633-41D9-4381-AAA6-610C99BF612E}"/>
    <cellStyle name="20% - Accent5 2 3" xfId="829" xr:uid="{01478EF3-D000-41A0-AF6F-F2E7A6084B8A}"/>
    <cellStyle name="20% - Accent5 2 4" xfId="1020" xr:uid="{897C8A92-66C7-40C5-B42F-C1BBD4DFFC9D}"/>
    <cellStyle name="20% - Accent5 2 5" xfId="729" xr:uid="{EA77555C-4337-42EB-B643-5452029E8517}"/>
    <cellStyle name="20% - Accent5 3" xfId="102" xr:uid="{8845E1F1-7CF9-46E9-80AE-0DCDAD4C0732}"/>
    <cellStyle name="20% - Accent5 3 2" xfId="103" xr:uid="{4BD7E5A1-1BD7-4DF0-B5B5-39504550221F}"/>
    <cellStyle name="20% - Accent5 3 3" xfId="968" xr:uid="{6095D742-7AD9-4E8D-8120-F0D6947EF10C}"/>
    <cellStyle name="20% - Accent5 4" xfId="104" xr:uid="{4682612A-8F31-4637-99CE-85E395D491CB}"/>
    <cellStyle name="20% - Accent5 5" xfId="105" xr:uid="{CAAA88C7-2AC9-4823-BA60-44057EDAF9E9}"/>
    <cellStyle name="20% - Accent5 6" xfId="106" xr:uid="{0EB47636-6B75-4F67-A36D-5A76FCFC551A}"/>
    <cellStyle name="20% - Accent5 7" xfId="107" xr:uid="{B09D029B-786B-4F77-8E18-46328AB7DC3E}"/>
    <cellStyle name="20% - Accent6" xfId="38" builtinId="50" customBuiltin="1"/>
    <cellStyle name="20% - Accent6 2" xfId="108" xr:uid="{3CF1D519-101A-463A-B508-0419AA58F3E9}"/>
    <cellStyle name="20% - Accent6 2 2" xfId="109" xr:uid="{FAB4E053-F4C3-4A05-85B5-707A322DC476}"/>
    <cellStyle name="20% - Accent6 2 2 2" xfId="1086" xr:uid="{AEA1113F-2AE8-4897-8B48-7A568368D352}"/>
    <cellStyle name="20% - Accent6 2 3" xfId="830" xr:uid="{EF48CEC0-3F09-4A02-B8FB-A35A68CDE6A1}"/>
    <cellStyle name="20% - Accent6 2 4" xfId="1021" xr:uid="{71367FF9-299F-4306-85DB-C83ED24FEE4E}"/>
    <cellStyle name="20% - Accent6 2 5" xfId="730" xr:uid="{541C0934-BE50-4369-A31F-86F9176F8DB6}"/>
    <cellStyle name="20% - Accent6 3" xfId="110" xr:uid="{D55BC08F-BAAF-406F-997D-467A542268A1}"/>
    <cellStyle name="20% - Accent6 3 2" xfId="111" xr:uid="{75545E96-67D0-4647-A328-F35E7479BE83}"/>
    <cellStyle name="20% - Accent6 3 3" xfId="969" xr:uid="{232C6533-7E1C-49DB-A60D-67637EDA9CF9}"/>
    <cellStyle name="20% - Accent6 4" xfId="112" xr:uid="{2569088B-6DB8-46BC-AAD1-DEF2F527B66D}"/>
    <cellStyle name="20% - Accent6 5" xfId="113" xr:uid="{F815B3C4-215C-4C8A-BB7A-9B230E5F1513}"/>
    <cellStyle name="20% - Accent6 6" xfId="114" xr:uid="{5A7E734B-49C0-404D-B29D-35F826F34845}"/>
    <cellStyle name="20% - Accent6 7" xfId="115" xr:uid="{FEDE90D9-699C-4468-B30A-9E5F164BEBD3}"/>
    <cellStyle name="20% - ส่วนที่ถูกเน้น1" xfId="116" xr:uid="{C935C3E1-65DC-4A05-935C-AA73E31B3C21}"/>
    <cellStyle name="20% - ส่วนที่ถูกเน้น2" xfId="117" xr:uid="{7A573F85-C874-4989-A5DA-D0D542B3998F}"/>
    <cellStyle name="20% - ส่วนที่ถูกเน้น3" xfId="118" xr:uid="{3AC6B515-34BC-48DA-B54F-C9DEC433164E}"/>
    <cellStyle name="20% - ส่วนที่ถูกเน้น4" xfId="119" xr:uid="{CE40488D-F2BC-4C54-B2EE-3D2A93D1EFE8}"/>
    <cellStyle name="20% - ส่วนที่ถูกเน้น5" xfId="120" xr:uid="{80BA54B6-3422-45E4-9F43-F2157A730399}"/>
    <cellStyle name="20% - ส่วนที่ถูกเน้น6" xfId="121" xr:uid="{3FFEDEDF-F27B-4D62-805E-F6152789192B}"/>
    <cellStyle name="2dec" xfId="122" xr:uid="{9C43BA3D-7BC4-4954-80C1-63FC3D9A9CB6}"/>
    <cellStyle name="2dp" xfId="123" xr:uid="{379D63CA-E58F-411A-A163-318E20253C39}"/>
    <cellStyle name="3dp" xfId="124" xr:uid="{37D45738-AE5C-4F99-9C3B-A6E691A310E7}"/>
    <cellStyle name="40% - Accent1" xfId="19" builtinId="31" customBuiltin="1"/>
    <cellStyle name="40% - Accent1 2" xfId="125" xr:uid="{8395CA57-6468-46E9-BE8F-25739055A3EC}"/>
    <cellStyle name="40% - Accent1 2 2" xfId="126" xr:uid="{A7D56683-64DA-4189-A3D5-251018B7A872}"/>
    <cellStyle name="40% - Accent1 2 2 2" xfId="1087" xr:uid="{3DC80731-4E96-445A-8A45-5BFBFFB35593}"/>
    <cellStyle name="40% - Accent1 2 3" xfId="831" xr:uid="{2F55EC36-35D9-4F37-872D-50E943C3E726}"/>
    <cellStyle name="40% - Accent1 2 4" xfId="1022" xr:uid="{96CA494E-BADE-46A8-9EC8-87419499AA38}"/>
    <cellStyle name="40% - Accent1 2 5" xfId="731" xr:uid="{E463D355-C84A-4333-87E4-D9CAC8F7A887}"/>
    <cellStyle name="40% - Accent1 3" xfId="127" xr:uid="{97EED6FC-2ACE-430C-A1E3-F65268F129A3}"/>
    <cellStyle name="40% - Accent1 3 2" xfId="128" xr:uid="{CEC274EE-242E-42BE-BDD7-3CACEFC9C26D}"/>
    <cellStyle name="40% - Accent1 3 3" xfId="970" xr:uid="{690D32F3-8CD5-4FDF-BD8A-DF72839F5356}"/>
    <cellStyle name="40% - Accent1 4" xfId="129" xr:uid="{BC12E3AC-4AC6-482F-A749-569C406D6664}"/>
    <cellStyle name="40% - Accent1 5" xfId="130" xr:uid="{62E5F74C-B343-434E-B637-8C35EF1BAFC0}"/>
    <cellStyle name="40% - Accent1 6" xfId="131" xr:uid="{5AA9FB6B-EFD8-4C87-89C4-0A32EB36FB19}"/>
    <cellStyle name="40% - Accent1 7" xfId="132" xr:uid="{4EDCF1EC-0143-40E4-881C-139BD1094EC9}"/>
    <cellStyle name="40% - Accent2" xfId="23" builtinId="35" customBuiltin="1"/>
    <cellStyle name="40% - Accent2 2" xfId="133" xr:uid="{7069792A-E129-4CD9-8079-94298E86E0B0}"/>
    <cellStyle name="40% - Accent2 2 2" xfId="134" xr:uid="{6EC43D29-022B-474F-A047-644F2D13F4E8}"/>
    <cellStyle name="40% - Accent2 2 2 2" xfId="1088" xr:uid="{C1C8A298-2DDE-4239-B22E-F81B7847C1CC}"/>
    <cellStyle name="40% - Accent2 2 3" xfId="832" xr:uid="{04BC688E-26B2-4BDC-9CC0-3F5BB0756FF4}"/>
    <cellStyle name="40% - Accent2 2 4" xfId="1023" xr:uid="{7E8152A5-3B1D-4695-BD99-C682B8B3958D}"/>
    <cellStyle name="40% - Accent2 2 5" xfId="732" xr:uid="{33C0A4EB-69E6-42AF-BCFA-8CFE2652B264}"/>
    <cellStyle name="40% - Accent2 3" xfId="135" xr:uid="{C9DDACB3-061E-4960-AAD3-1389261FF714}"/>
    <cellStyle name="40% - Accent2 3 2" xfId="136" xr:uid="{002E71A0-9F0E-4966-A3A5-C34CEFC3B5F0}"/>
    <cellStyle name="40% - Accent2 3 3" xfId="971" xr:uid="{74D587D9-CEC9-4BC5-BCFD-A3B4A35C2633}"/>
    <cellStyle name="40% - Accent2 4" xfId="137" xr:uid="{0262DFC1-7C61-4D28-BA2B-836980C2572E}"/>
    <cellStyle name="40% - Accent2 5" xfId="138" xr:uid="{0C7C1A0B-E2F1-425B-92D2-AAA5E33D5E05}"/>
    <cellStyle name="40% - Accent2 6" xfId="139" xr:uid="{5109D14E-FF2B-45BC-9641-B907BCF5363E}"/>
    <cellStyle name="40% - Accent2 7" xfId="140" xr:uid="{785CCC44-8349-4DAC-90A1-6573D7C9892D}"/>
    <cellStyle name="40% - Accent3" xfId="27" builtinId="39" customBuiltin="1"/>
    <cellStyle name="40% - Accent3 2" xfId="141" xr:uid="{D1C40E15-2F67-4186-B791-3DF2EC4A6809}"/>
    <cellStyle name="40% - Accent3 2 2" xfId="142" xr:uid="{4868FFB7-3803-4428-B5F1-BFCB4CD741D3}"/>
    <cellStyle name="40% - Accent3 2 2 2" xfId="1089" xr:uid="{2F46F7A6-6EB6-45AC-A4AE-EB918F73AF64}"/>
    <cellStyle name="40% - Accent3 2 3" xfId="833" xr:uid="{DA42DF23-74BA-4B75-9704-CE606836D673}"/>
    <cellStyle name="40% - Accent3 2 4" xfId="1024" xr:uid="{D54E93C6-274E-49F3-A717-A23B19264387}"/>
    <cellStyle name="40% - Accent3 2 5" xfId="733" xr:uid="{6D002EFB-EA91-42F1-946B-FB813B0D543B}"/>
    <cellStyle name="40% - Accent3 3" xfId="143" xr:uid="{516AD3E5-3B40-4C4D-9031-C659D3003D4C}"/>
    <cellStyle name="40% - Accent3 3 2" xfId="144" xr:uid="{0EEDF717-4CA4-45F0-9501-095FD933F7EC}"/>
    <cellStyle name="40% - Accent3 3 3" xfId="972" xr:uid="{B11621C5-16D3-4AD9-8911-7B3048845D64}"/>
    <cellStyle name="40% - Accent3 4" xfId="145" xr:uid="{B1D7FE28-4354-486A-8A27-C951BEDEA64D}"/>
    <cellStyle name="40% - Accent3 5" xfId="146" xr:uid="{7DF3DC03-EC18-4ADB-8F71-F8FB85530AFB}"/>
    <cellStyle name="40% - Accent3 6" xfId="147" xr:uid="{5F2C753E-64C2-498E-B145-E87C65CF1C0F}"/>
    <cellStyle name="40% - Accent3 7" xfId="148" xr:uid="{4E0DB4BD-9050-4059-9757-3119B6CE9D84}"/>
    <cellStyle name="40% - Accent4" xfId="31" builtinId="43" customBuiltin="1"/>
    <cellStyle name="40% - Accent4 2" xfId="149" xr:uid="{CA0D542B-0E0E-47D5-AD1B-141D94950EE0}"/>
    <cellStyle name="40% - Accent4 2 2" xfId="150" xr:uid="{2529D950-D06A-43EE-A798-2A45E41371C5}"/>
    <cellStyle name="40% - Accent4 2 2 2" xfId="1090" xr:uid="{18B2AB2C-F2C5-4061-8EEF-3448BC8FE288}"/>
    <cellStyle name="40% - Accent4 2 3" xfId="834" xr:uid="{BDDE50FE-2A9F-4304-9BDB-28F87BD18958}"/>
    <cellStyle name="40% - Accent4 2 4" xfId="1025" xr:uid="{5538235F-27B1-4206-B8B3-FEB10389DBA8}"/>
    <cellStyle name="40% - Accent4 2 5" xfId="734" xr:uid="{3FC99071-1E05-4B62-A353-C05BDC4226BC}"/>
    <cellStyle name="40% - Accent4 3" xfId="151" xr:uid="{CEF8CDE4-C78E-4CA4-8696-C850A3EC88B9}"/>
    <cellStyle name="40% - Accent4 3 2" xfId="152" xr:uid="{B7C26404-5BE3-4D4F-8B7A-F2F2B614A9ED}"/>
    <cellStyle name="40% - Accent4 3 3" xfId="973" xr:uid="{B79C8C35-841C-407B-8495-C9D72686A64E}"/>
    <cellStyle name="40% - Accent4 4" xfId="153" xr:uid="{950CCBC7-A581-4C14-AD60-0E294883577C}"/>
    <cellStyle name="40% - Accent4 5" xfId="154" xr:uid="{B7888CB1-00F2-486D-8FE0-7DD8B1BEF482}"/>
    <cellStyle name="40% - Accent4 6" xfId="155" xr:uid="{ED3D4C04-7933-4373-9B12-9CAA3BB7B8D1}"/>
    <cellStyle name="40% - Accent4 7" xfId="156" xr:uid="{9CE1AC99-56AF-486E-964D-3C2492A37905}"/>
    <cellStyle name="40% - Accent5" xfId="35" builtinId="47" customBuiltin="1"/>
    <cellStyle name="40% - Accent5 2" xfId="157" xr:uid="{0A9E3FEB-190D-4430-990E-2B784C4830B4}"/>
    <cellStyle name="40% - Accent5 2 2" xfId="158" xr:uid="{34AAEEEC-31DE-4223-A50A-ACC9B62BB922}"/>
    <cellStyle name="40% - Accent5 2 2 2" xfId="1091" xr:uid="{982F3C42-125F-4510-A524-AF1E90C8A80D}"/>
    <cellStyle name="40% - Accent5 2 3" xfId="835" xr:uid="{33692F23-4DA9-4D9E-B536-77E39FD994E6}"/>
    <cellStyle name="40% - Accent5 2 4" xfId="1026" xr:uid="{062DD224-CE55-4A03-8215-8DC4BD0CBAA1}"/>
    <cellStyle name="40% - Accent5 2 5" xfId="735" xr:uid="{89D65EF5-5D35-4DFA-B943-4DB87326B02A}"/>
    <cellStyle name="40% - Accent5 3" xfId="159" xr:uid="{C574B47A-09BD-4D03-847D-5E4311372B70}"/>
    <cellStyle name="40% - Accent5 3 2" xfId="160" xr:uid="{B8B351EF-5E07-4BF0-BCE9-A1A1A4D1D504}"/>
    <cellStyle name="40% - Accent5 3 3" xfId="974" xr:uid="{351A13C8-4D1E-457C-B89E-269510972D3F}"/>
    <cellStyle name="40% - Accent5 4" xfId="161" xr:uid="{37C55149-A15D-438E-9CE1-25126598F5CC}"/>
    <cellStyle name="40% - Accent5 5" xfId="162" xr:uid="{209D213E-9ABE-46AB-B704-9734B78F43F4}"/>
    <cellStyle name="40% - Accent5 6" xfId="163" xr:uid="{94B52A03-97D3-459B-B6BE-09B9671EC4CE}"/>
    <cellStyle name="40% - Accent5 7" xfId="164" xr:uid="{38B3900B-D84B-45D9-A13C-9FE44DA8FE8C}"/>
    <cellStyle name="40% - Accent6" xfId="39" builtinId="51" customBuiltin="1"/>
    <cellStyle name="40% - Accent6 2" xfId="165" xr:uid="{AC6569C3-AFDC-44B9-A72E-341FF49F3C10}"/>
    <cellStyle name="40% - Accent6 2 2" xfId="166" xr:uid="{1D0E1C69-D533-4E8A-B486-E228101BBF2E}"/>
    <cellStyle name="40% - Accent6 2 2 2" xfId="1092" xr:uid="{0031D89B-70D3-4546-B05D-47A24C7F50B4}"/>
    <cellStyle name="40% - Accent6 2 3" xfId="836" xr:uid="{86E4FFEA-758A-4287-8417-1597412ACDEA}"/>
    <cellStyle name="40% - Accent6 2 4" xfId="1027" xr:uid="{475330BF-7A2A-4DE7-97E7-87F8760D9D03}"/>
    <cellStyle name="40% - Accent6 2 5" xfId="736" xr:uid="{1B397AC0-52A6-444A-82E5-E7DC5A33E5B2}"/>
    <cellStyle name="40% - Accent6 3" xfId="167" xr:uid="{72515975-B4F2-4A50-89BB-A5F6E3907089}"/>
    <cellStyle name="40% - Accent6 3 2" xfId="168" xr:uid="{B999BDB1-E86E-4F07-B439-1C4EBCEFF526}"/>
    <cellStyle name="40% - Accent6 3 3" xfId="975" xr:uid="{2B5DD69E-D847-44A7-BEA3-B41FA1145801}"/>
    <cellStyle name="40% - Accent6 4" xfId="169" xr:uid="{48DD8EDD-918C-4B79-9824-9883C4427F2E}"/>
    <cellStyle name="40% - Accent6 5" xfId="170" xr:uid="{DD764BDD-DD0C-4DC1-8B76-BFD351136E6F}"/>
    <cellStyle name="40% - Accent6 6" xfId="171" xr:uid="{2A0B0C84-8BFA-439B-8F4F-0D2A1F995620}"/>
    <cellStyle name="40% - Accent6 7" xfId="172" xr:uid="{741693BD-99F8-40A1-9812-BFC5D017363D}"/>
    <cellStyle name="40% - ส่วนที่ถูกเน้น1" xfId="173" xr:uid="{85BC4263-4186-4273-8E50-F94C97031AFC}"/>
    <cellStyle name="40% - ส่วนที่ถูกเน้น2" xfId="174" xr:uid="{D6C310EA-21DA-4171-9ECA-68FA8106F575}"/>
    <cellStyle name="40% - ส่วนที่ถูกเน้น3" xfId="175" xr:uid="{64A36307-BD77-4729-8B89-20D873830E5B}"/>
    <cellStyle name="40% - ส่วนที่ถูกเน้น4" xfId="176" xr:uid="{A7D8C733-8A72-4DFE-8DED-93AFFC618913}"/>
    <cellStyle name="40% - ส่วนที่ถูกเน้น5" xfId="177" xr:uid="{23E2B49C-867C-4D86-A601-7301D0CA7D92}"/>
    <cellStyle name="40% - ส่วนที่ถูกเน้น6" xfId="178" xr:uid="{62FF703F-44EB-4D95-BFC9-F4AA2E554492}"/>
    <cellStyle name="60% - Accent1" xfId="20" builtinId="32" customBuiltin="1"/>
    <cellStyle name="60% - Accent1 2" xfId="179" xr:uid="{C6418BF5-5B46-4B63-A6C6-082612AF5C64}"/>
    <cellStyle name="60% - Accent1 2 2" xfId="180" xr:uid="{7B11A833-AA4C-4BC4-80C1-1788DF3E847E}"/>
    <cellStyle name="60% - Accent1 2 2 2" xfId="1093" xr:uid="{F5DDB58F-A43A-48B6-AC02-0E5C7407DF17}"/>
    <cellStyle name="60% - Accent1 2 3" xfId="837" xr:uid="{782AF43B-5D87-4756-B389-1E0890938833}"/>
    <cellStyle name="60% - Accent1 2 4" xfId="1028" xr:uid="{F7020AB1-903D-4CC4-A842-1B0AA35B7325}"/>
    <cellStyle name="60% - Accent1 3" xfId="181" xr:uid="{57B2F578-0A2D-4268-B42D-40DC527092E9}"/>
    <cellStyle name="60% - Accent1 3 2" xfId="976" xr:uid="{1D92E4CB-3601-41ED-A91C-951B3626E079}"/>
    <cellStyle name="60% - Accent1 4" xfId="182" xr:uid="{070AA9CC-D62D-4D75-A5C8-734882351F0B}"/>
    <cellStyle name="60% - Accent1 5" xfId="183" xr:uid="{65A455A4-DFB6-4CDE-AC08-A4B6DFD63741}"/>
    <cellStyle name="60% - Accent1 6" xfId="184" xr:uid="{4E3A9085-73A1-4FA0-B5D1-3F94E6C5BC66}"/>
    <cellStyle name="60% - Accent1 7" xfId="185" xr:uid="{8A246A7B-70FC-4A29-AA81-0CC2084EAAF4}"/>
    <cellStyle name="60% - Accent2" xfId="24" builtinId="36" customBuiltin="1"/>
    <cellStyle name="60% - Accent2 2" xfId="186" xr:uid="{FC4A516B-C514-41F8-8ADB-905E3C46F69F}"/>
    <cellStyle name="60% - Accent2 2 2" xfId="187" xr:uid="{9AF43CFA-6D0E-4239-BB10-384BB754AE4F}"/>
    <cellStyle name="60% - Accent2 2 2 2" xfId="1094" xr:uid="{CD510B78-C87A-4CB4-A5C2-CE65BC2C7AEF}"/>
    <cellStyle name="60% - Accent2 2 3" xfId="838" xr:uid="{1F8E3F05-45DB-446C-8E2F-0B8FA0228CC4}"/>
    <cellStyle name="60% - Accent2 2 4" xfId="1029" xr:uid="{16129AB1-E688-4B51-A7CE-67EE648ADB21}"/>
    <cellStyle name="60% - Accent2 3" xfId="188" xr:uid="{D318209D-157B-4EAE-8E50-60B5EE79DC2D}"/>
    <cellStyle name="60% - Accent2 3 2" xfId="977" xr:uid="{71F1308B-2702-40C9-9692-6E3BED1F6B47}"/>
    <cellStyle name="60% - Accent2 4" xfId="189" xr:uid="{073E43B6-CDD5-4605-B55A-F4A64F0B44C9}"/>
    <cellStyle name="60% - Accent2 5" xfId="190" xr:uid="{0E4FD584-F3D6-4398-89A0-94ED66E9FE57}"/>
    <cellStyle name="60% - Accent2 6" xfId="191" xr:uid="{08C9AFE8-4EE2-40D9-9673-EF5CFFF6FE43}"/>
    <cellStyle name="60% - Accent2 7" xfId="192" xr:uid="{7ED8148A-C714-4313-89A2-2A4191F7AA46}"/>
    <cellStyle name="60% - Accent3" xfId="28" builtinId="40" customBuiltin="1"/>
    <cellStyle name="60% - Accent3 2" xfId="193" xr:uid="{49BCAA4C-9128-4DDB-87E2-12DE93A39560}"/>
    <cellStyle name="60% - Accent3 2 2" xfId="194" xr:uid="{B52E767C-B2E1-4FF3-ACB3-4EA36F013C42}"/>
    <cellStyle name="60% - Accent3 2 2 2" xfId="1095" xr:uid="{4BACD28A-EF4E-4B46-B66F-0827F2D02F51}"/>
    <cellStyle name="60% - Accent3 2 3" xfId="839" xr:uid="{FEE0E382-2B2A-4C25-BAA4-1543DEF5046C}"/>
    <cellStyle name="60% - Accent3 2 4" xfId="1030" xr:uid="{E7C3535E-4133-4BBF-8178-8DD9E08AC1BD}"/>
    <cellStyle name="60% - Accent3 3" xfId="195" xr:uid="{8C7C916F-BC1C-42FC-9EEA-BA0596295DF8}"/>
    <cellStyle name="60% - Accent3 3 2" xfId="978" xr:uid="{11FDF9E3-2906-4E91-9760-48BD9CDC07C3}"/>
    <cellStyle name="60% - Accent3 4" xfId="196" xr:uid="{89A09237-B0F8-45FE-971A-49C7938AC7D3}"/>
    <cellStyle name="60% - Accent3 5" xfId="197" xr:uid="{8CF0B861-72E8-413B-940A-C6BDD705CA7A}"/>
    <cellStyle name="60% - Accent3 6" xfId="198" xr:uid="{43C1E4B2-32DC-4DF3-A9B2-EE60CFFECCB7}"/>
    <cellStyle name="60% - Accent3 7" xfId="199" xr:uid="{15B41383-075A-494D-B2D1-A01163D87DCD}"/>
    <cellStyle name="60% - Accent4" xfId="32" builtinId="44" customBuiltin="1"/>
    <cellStyle name="60% - Accent4 2" xfId="200" xr:uid="{38510722-FE4A-4006-821C-D0F822B5C559}"/>
    <cellStyle name="60% - Accent4 2 2" xfId="201" xr:uid="{85AFF995-7E8E-484E-BDBC-3FC405F708C3}"/>
    <cellStyle name="60% - Accent4 2 2 2" xfId="1096" xr:uid="{059A5E3B-DD76-4FC5-AF25-2617C50AC6A1}"/>
    <cellStyle name="60% - Accent4 2 3" xfId="840" xr:uid="{DF337700-3756-4899-A781-472B4BA63564}"/>
    <cellStyle name="60% - Accent4 2 4" xfId="1031" xr:uid="{7C4384B1-412E-4A85-B9DE-D7D0F14E0521}"/>
    <cellStyle name="60% - Accent4 3" xfId="202" xr:uid="{AB341D4D-9BA2-4F03-8455-1E2F22680543}"/>
    <cellStyle name="60% - Accent4 3 2" xfId="979" xr:uid="{0DCDB14F-3E04-4C7A-ACCA-2984C592608C}"/>
    <cellStyle name="60% - Accent4 4" xfId="203" xr:uid="{4FD11C1E-9B34-4302-B582-D700DD205020}"/>
    <cellStyle name="60% - Accent4 5" xfId="204" xr:uid="{488282A3-452A-4CCA-A3D3-9C6511FF72F2}"/>
    <cellStyle name="60% - Accent4 6" xfId="205" xr:uid="{3ED23BB1-ABBD-4172-822D-689227D410CB}"/>
    <cellStyle name="60% - Accent4 7" xfId="206" xr:uid="{69EB6666-C414-4334-842C-D141196C7E15}"/>
    <cellStyle name="60% - Accent5" xfId="36" builtinId="48" customBuiltin="1"/>
    <cellStyle name="60% - Accent5 2" xfId="207" xr:uid="{5F13E858-7222-4FE0-BAE3-69BA69715619}"/>
    <cellStyle name="60% - Accent5 2 2" xfId="208" xr:uid="{1B4D2254-AC8D-4388-8FD6-A716C349C76A}"/>
    <cellStyle name="60% - Accent5 2 2 2" xfId="1097" xr:uid="{70122DBF-1813-4D97-869B-448109881BF1}"/>
    <cellStyle name="60% - Accent5 2 3" xfId="841" xr:uid="{1E9B5C3E-8CDA-4A24-8E08-B2B057D6BBF2}"/>
    <cellStyle name="60% - Accent5 2 4" xfId="1032" xr:uid="{4FA31DD0-5045-4AB3-ACA2-9AD58E7E73BD}"/>
    <cellStyle name="60% - Accent5 3" xfId="209" xr:uid="{1138D50F-F5B3-4376-A452-37A42DC7D0FC}"/>
    <cellStyle name="60% - Accent5 3 2" xfId="980" xr:uid="{B4B88C0E-AABB-42C1-A626-7625509ED5C5}"/>
    <cellStyle name="60% - Accent5 4" xfId="210" xr:uid="{F591E71E-3906-42D7-874A-B36992CF8CF7}"/>
    <cellStyle name="60% - Accent5 5" xfId="211" xr:uid="{76C04340-A469-42A8-91FF-AB6DC2A4248D}"/>
    <cellStyle name="60% - Accent5 6" xfId="212" xr:uid="{518EE335-DAB8-496C-AF9F-017EA61342C1}"/>
    <cellStyle name="60% - Accent5 7" xfId="213" xr:uid="{5F7F1FB7-4CF0-4B23-8466-F088A51C4EE8}"/>
    <cellStyle name="60% - Accent6" xfId="40" builtinId="52" customBuiltin="1"/>
    <cellStyle name="60% - Accent6 2" xfId="214" xr:uid="{4A470FC0-4C51-485C-9C28-C9E80866A91A}"/>
    <cellStyle name="60% - Accent6 2 2" xfId="215" xr:uid="{B1EEF9CB-B93D-4ED9-9B88-58296B72C189}"/>
    <cellStyle name="60% - Accent6 2 2 2" xfId="1098" xr:uid="{5C60EA0B-5553-4770-89F8-7A10DC3904AD}"/>
    <cellStyle name="60% - Accent6 2 3" xfId="842" xr:uid="{81EC8CC1-119E-4C24-96C9-420F5111E0CD}"/>
    <cellStyle name="60% - Accent6 2 4" xfId="1033" xr:uid="{41A398D5-8A90-4BC6-9321-4D4BEEA7E075}"/>
    <cellStyle name="60% - Accent6 3" xfId="216" xr:uid="{DCD72BB7-EF50-4065-A90E-1A3B0AF8C076}"/>
    <cellStyle name="60% - Accent6 3 2" xfId="981" xr:uid="{98DFC788-670D-4E67-8D00-691C9B89E6D0}"/>
    <cellStyle name="60% - Accent6 4" xfId="217" xr:uid="{1516EB2B-B4B6-42CA-B252-27E4C4D14525}"/>
    <cellStyle name="60% - Accent6 5" xfId="218" xr:uid="{22A8EC58-F3E8-4424-8BDC-3A8FA9C057E9}"/>
    <cellStyle name="60% - Accent6 6" xfId="219" xr:uid="{14A1FA6E-2029-42F6-A1D5-44BDB351EFF6}"/>
    <cellStyle name="60% - Accent6 7" xfId="220" xr:uid="{23DBF6F3-1DA2-4CF3-96D5-57A5308694FD}"/>
    <cellStyle name="60% - ส่วนที่ถูกเน้น1" xfId="221" xr:uid="{F55FBCFC-A04B-439A-9439-4522C09C8188}"/>
    <cellStyle name="60% - ส่วนที่ถูกเน้น2" xfId="222" xr:uid="{E772A40F-3DFE-4356-8648-6E8A643C9F6D}"/>
    <cellStyle name="60% - ส่วนที่ถูกเน้น3" xfId="223" xr:uid="{B3D6B2E4-26C5-4C27-9F37-B2993C7968B0}"/>
    <cellStyle name="60% - ส่วนที่ถูกเน้น4" xfId="224" xr:uid="{F243BC22-84EF-416C-BF00-3E1F28C0C7A2}"/>
    <cellStyle name="60% - ส่วนที่ถูกเน้น5" xfId="225" xr:uid="{1C51E30B-BB2B-4882-B9FE-CAC2F619D115}"/>
    <cellStyle name="60% - ส่วนที่ถูกเน้น6" xfId="226" xr:uid="{462470E0-1DD8-4195-A1BB-CA6955BE0F5C}"/>
    <cellStyle name="75" xfId="227" xr:uid="{D033F2C6-EF27-4924-9A53-A4774288443E}"/>
    <cellStyle name="Accent1" xfId="17" builtinId="29" customBuiltin="1"/>
    <cellStyle name="Accent1 2" xfId="228" xr:uid="{1AA3C139-8049-4363-810B-9A62F6571246}"/>
    <cellStyle name="Accent1 2 2" xfId="229" xr:uid="{5AE17EB4-ABFD-4762-89B4-2C8D14BB82FF}"/>
    <cellStyle name="Accent1 2 2 2" xfId="1099" xr:uid="{81E44407-92AA-4BD8-868E-B765538DB5EE}"/>
    <cellStyle name="Accent1 2 3" xfId="843" xr:uid="{54D79D75-8935-4CF9-975B-7F08EFF3E19B}"/>
    <cellStyle name="Accent1 2 4" xfId="1034" xr:uid="{FFB9C880-411E-41FA-93DA-357E111C9050}"/>
    <cellStyle name="Accent1 3" xfId="230" xr:uid="{B79F4C33-F2C0-4C38-8E8D-6B1A5D649CF4}"/>
    <cellStyle name="Accent1 3 2" xfId="982" xr:uid="{A43A3C09-F4D7-4EE4-A847-075CB7776443}"/>
    <cellStyle name="Accent1 4" xfId="231" xr:uid="{BACA9115-1BCA-4F9A-8AB2-7FDDE01403DC}"/>
    <cellStyle name="Accent1 5" xfId="232" xr:uid="{18702C03-81A1-409E-80D4-9499A3CE35EC}"/>
    <cellStyle name="Accent1 6" xfId="233" xr:uid="{72DB28F1-EF9A-47B2-B17A-0323DE7ABFAC}"/>
    <cellStyle name="Accent1 7" xfId="234" xr:uid="{6B57C87E-DB81-46AD-BA2B-2A3BD3114F81}"/>
    <cellStyle name="Accent2" xfId="21" builtinId="33" customBuiltin="1"/>
    <cellStyle name="Accent2 2" xfId="235" xr:uid="{219409EE-3A15-4069-99CF-7E3164DD542E}"/>
    <cellStyle name="Accent2 2 2" xfId="236" xr:uid="{F9F643CB-4859-4486-A4C6-BA8E2471B6BA}"/>
    <cellStyle name="Accent2 2 2 2" xfId="1100" xr:uid="{53042938-B976-4BAB-92E5-BC4DBC439D08}"/>
    <cellStyle name="Accent2 2 3" xfId="844" xr:uid="{F1A28753-C6AC-48FE-9817-940B183A4F34}"/>
    <cellStyle name="Accent2 2 4" xfId="1035" xr:uid="{36125B8C-7D7C-4CB7-8E46-7E64B869FDE9}"/>
    <cellStyle name="Accent2 3" xfId="237" xr:uid="{B980FB42-3581-4053-8E98-894AD2738FD7}"/>
    <cellStyle name="Accent2 3 2" xfId="983" xr:uid="{9A09059A-E2C2-433C-842F-D785D8E93E21}"/>
    <cellStyle name="Accent2 4" xfId="238" xr:uid="{2061080F-7B97-4EA4-ADEF-1B280ECCCDBD}"/>
    <cellStyle name="Accent2 5" xfId="239" xr:uid="{7434EECD-64C1-4B44-A97B-359E4596A99D}"/>
    <cellStyle name="Accent2 6" xfId="240" xr:uid="{863265EC-A2A7-47A8-8C48-32D8CB0CE585}"/>
    <cellStyle name="Accent2 7" xfId="241" xr:uid="{C16AF2B9-0B4E-4739-B4DB-1796B99AAE76}"/>
    <cellStyle name="Accent3" xfId="25" builtinId="37" customBuiltin="1"/>
    <cellStyle name="Accent3 2" xfId="242" xr:uid="{1FF2ABE4-53C3-4EEA-9F09-15A5C0B9CBFA}"/>
    <cellStyle name="Accent3 2 2" xfId="243" xr:uid="{83E531BD-35D2-4EFD-9FED-693133AAA5E6}"/>
    <cellStyle name="Accent3 2 2 2" xfId="1101" xr:uid="{6D3BBDF8-1576-4E89-93A6-4E6E1B3F5DCD}"/>
    <cellStyle name="Accent3 2 3" xfId="845" xr:uid="{FAD8D57C-3133-4A69-AB8A-C0804E8928E4}"/>
    <cellStyle name="Accent3 2 4" xfId="1036" xr:uid="{E27E00DD-CB04-45AF-9C45-F77F3350545A}"/>
    <cellStyle name="Accent3 3" xfId="244" xr:uid="{C599D1EE-42AB-4682-99BA-2531F0C50809}"/>
    <cellStyle name="Accent3 3 2" xfId="984" xr:uid="{46D6D413-067E-4191-8151-D37B18FCE4D4}"/>
    <cellStyle name="Accent3 4" xfId="245" xr:uid="{80DCA4F4-DC2C-4F21-A32C-51F671CD2C95}"/>
    <cellStyle name="Accent3 5" xfId="246" xr:uid="{D05920FF-C01A-4427-8728-A70110694228}"/>
    <cellStyle name="Accent3 6" xfId="247" xr:uid="{8E0953BB-3135-4E2B-85E5-A8CD307C76F0}"/>
    <cellStyle name="Accent3 7" xfId="248" xr:uid="{6C2080A9-01BF-48C3-B58A-35F00AB18343}"/>
    <cellStyle name="Accent4" xfId="29" builtinId="41" customBuiltin="1"/>
    <cellStyle name="Accent4 2" xfId="249" xr:uid="{25FF73A2-7682-42DB-9A73-78E316F210D4}"/>
    <cellStyle name="Accent4 2 2" xfId="250" xr:uid="{896C9C71-085B-42C3-8854-31769139F210}"/>
    <cellStyle name="Accent4 2 2 2" xfId="1102" xr:uid="{4FE8D37C-EA19-4BF4-AA9F-EC3BCAA91CA2}"/>
    <cellStyle name="Accent4 2 3" xfId="846" xr:uid="{C2DD6E88-D9AE-4A77-AC1F-7415C1DE5A5F}"/>
    <cellStyle name="Accent4 2 4" xfId="1037" xr:uid="{F1D20781-B831-4B42-883B-FBD22D1A7B5C}"/>
    <cellStyle name="Accent4 3" xfId="251" xr:uid="{EFA8B3F4-A0BE-4617-8E2A-09659594BC6A}"/>
    <cellStyle name="Accent4 3 2" xfId="985" xr:uid="{A5C5AE90-41B7-4E43-BE11-B346C0736DB3}"/>
    <cellStyle name="Accent4 4" xfId="252" xr:uid="{CB906AFF-558E-4467-B7DE-12C80A3481E5}"/>
    <cellStyle name="Accent4 5" xfId="253" xr:uid="{6D43604B-4249-496D-9605-F89265870183}"/>
    <cellStyle name="Accent4 6" xfId="254" xr:uid="{38C8F9B9-BE69-4E8E-8783-B0EF1C76B696}"/>
    <cellStyle name="Accent4 7" xfId="255" xr:uid="{C11DC6DB-1D52-4668-953A-E874512269EE}"/>
    <cellStyle name="Accent5" xfId="33" builtinId="45" customBuiltin="1"/>
    <cellStyle name="Accent5 2" xfId="256" xr:uid="{9172C935-1EDE-4CF8-8941-E2D160C63E42}"/>
    <cellStyle name="Accent5 2 2" xfId="257" xr:uid="{08EB3DA8-92F0-4A6D-B97C-AE8B74FFCB83}"/>
    <cellStyle name="Accent5 2 2 2" xfId="1103" xr:uid="{5EBD0FDE-93A2-4E6F-958F-9EFDF1A82E96}"/>
    <cellStyle name="Accent5 2 3" xfId="847" xr:uid="{6624EC67-B26B-4750-AFD8-A5528240B143}"/>
    <cellStyle name="Accent5 2 4" xfId="1038" xr:uid="{C76EE574-CFD6-4F85-81F2-B5023B35E7AA}"/>
    <cellStyle name="Accent5 3" xfId="258" xr:uid="{42E6665F-8BB6-40AB-A2E8-9B3F2EE90825}"/>
    <cellStyle name="Accent5 3 2" xfId="986" xr:uid="{086A998B-B40B-455B-A36E-11951A0AB17A}"/>
    <cellStyle name="Accent5 4" xfId="259" xr:uid="{B2C91737-36A4-4D12-91BB-F2D47B8ACB99}"/>
    <cellStyle name="Accent5 5" xfId="260" xr:uid="{0040A5CA-A9D6-498E-ACEB-9A600F12069A}"/>
    <cellStyle name="Accent5 6" xfId="261" xr:uid="{7D68CB02-FD5D-4493-AA59-8BCEEBAB85AC}"/>
    <cellStyle name="Accent5 7" xfId="262" xr:uid="{DD9FBF44-9D93-4F61-B27A-6F1907D0825F}"/>
    <cellStyle name="Accent6" xfId="37" builtinId="49" customBuiltin="1"/>
    <cellStyle name="Accent6 2" xfId="263" xr:uid="{B2258A50-8539-4C0F-9C56-7C3702172551}"/>
    <cellStyle name="Accent6 2 2" xfId="264" xr:uid="{61AA7D7F-1AA5-4ADF-8F57-42AEE1724A77}"/>
    <cellStyle name="Accent6 2 2 2" xfId="1104" xr:uid="{09D15EC1-5F42-4B75-85A7-4BE5B6CBEF59}"/>
    <cellStyle name="Accent6 2 3" xfId="848" xr:uid="{E0D62FF2-A32D-413B-99A6-0EE2CA1010D6}"/>
    <cellStyle name="Accent6 2 4" xfId="1039" xr:uid="{7B3DA0AB-D972-4BB8-8DF9-3170BF41572F}"/>
    <cellStyle name="Accent6 3" xfId="265" xr:uid="{65FECC51-F465-4361-8062-25B3E06653F5}"/>
    <cellStyle name="Accent6 3 2" xfId="987" xr:uid="{C1B99920-F5B5-41F5-BA30-378DE6F7FF8F}"/>
    <cellStyle name="Accent6 4" xfId="266" xr:uid="{F0C6DB55-742E-4540-9143-D7FEB15DABBB}"/>
    <cellStyle name="Accent6 5" xfId="267" xr:uid="{C269077D-60E1-46B0-A27C-A85016BB0974}"/>
    <cellStyle name="Accent6 6" xfId="268" xr:uid="{F33B3454-8887-4330-A1F2-7A30E821E17F}"/>
    <cellStyle name="Accent6 7" xfId="269" xr:uid="{0EBDF7E5-475F-4A94-BE7A-28A02AB2DAA7}"/>
    <cellStyle name="Adjustable" xfId="270" xr:uid="{DEABED47-C357-4947-AC03-B40D120481F9}"/>
    <cellStyle name="AutoFormat Options" xfId="271" xr:uid="{E58EB066-7249-4F78-B4A6-F48A8CCD107C}"/>
    <cellStyle name="Bad" xfId="7" builtinId="27" customBuiltin="1"/>
    <cellStyle name="Bad 2" xfId="272" xr:uid="{F2531CEA-D2F4-4315-BF4D-5A55460AC454}"/>
    <cellStyle name="Bad 2 2" xfId="273" xr:uid="{850EF9B1-7C6A-487B-8F29-5F3B6B1C84A8}"/>
    <cellStyle name="Bad 2 2 2" xfId="1105" xr:uid="{0D976555-C513-47BC-8680-5E8C3165A869}"/>
    <cellStyle name="Bad 2 3" xfId="849" xr:uid="{745227FF-E386-4F81-9F65-FC0CAD3775F1}"/>
    <cellStyle name="Bad 2 4" xfId="1040" xr:uid="{3149CF6C-69AC-482D-A3DF-F79E7C44F905}"/>
    <cellStyle name="Bad 3" xfId="274" xr:uid="{1528B5BA-4627-400B-9215-0641CBB8A8D9}"/>
    <cellStyle name="Bad 3 2" xfId="988" xr:uid="{30331891-D3EF-439A-A46E-92E598C618AE}"/>
    <cellStyle name="Bad 4" xfId="275" xr:uid="{B8313808-2965-4931-B170-230822C7E2FF}"/>
    <cellStyle name="Bad 5" xfId="276" xr:uid="{64D128AD-B404-4433-AB75-C9B94D116A8A}"/>
    <cellStyle name="Bad 6" xfId="277" xr:uid="{7C897F26-7F24-4335-AF85-ED1AEB361192}"/>
    <cellStyle name="Bad 7" xfId="278" xr:uid="{60A55BFB-77A8-4192-8339-CDFD29CAECAB}"/>
    <cellStyle name="Blue" xfId="279" xr:uid="{D70A7F1E-789F-4CF1-95BB-97168BA6D69A}"/>
    <cellStyle name="BlueH" xfId="280" xr:uid="{8AEE9B7E-84ED-4778-8AF7-30890DA1D1BC}"/>
    <cellStyle name="Calc Currency (0)" xfId="281" xr:uid="{3DF3232E-3BC4-4968-A799-AC58F9024559}"/>
    <cellStyle name="Calculation" xfId="11" builtinId="22" customBuiltin="1"/>
    <cellStyle name="Calculation 2" xfId="282" xr:uid="{2E112D3C-98A0-4512-8C42-79443524ED2E}"/>
    <cellStyle name="Calculation 2 2" xfId="283" xr:uid="{D87BC9CE-F260-4A9A-8141-B72F56AFCAE7}"/>
    <cellStyle name="Calculation 2 2 2" xfId="2449" xr:uid="{DA7A1DF9-8825-4098-9CD2-450EE586F330}"/>
    <cellStyle name="Calculation 2 2 3" xfId="2424" xr:uid="{82B61AFF-254F-46BC-8375-0ED369F6966F}"/>
    <cellStyle name="Calculation 2 2 4" xfId="1106" xr:uid="{CBD39970-44E3-42B9-89BB-92B3AC86E052}"/>
    <cellStyle name="Calculation 2 3" xfId="850" xr:uid="{4EDCFA58-0449-440A-99A2-2DF591749C07}"/>
    <cellStyle name="Calculation 2 3 2" xfId="2423" xr:uid="{A4BB7667-1A6D-468A-99F8-E4636DA7A651}"/>
    <cellStyle name="Calculation 2 4" xfId="2573" xr:uid="{A6549425-6A34-4CA2-B7CA-7FA831103882}"/>
    <cellStyle name="Calculation 2 5" xfId="1041" xr:uid="{B5917FD5-3F8D-47B9-9A03-6CEDB3C446B2}"/>
    <cellStyle name="Calculation 3" xfId="284" xr:uid="{DEF0D8A4-2169-4F05-9C30-89B771D5243D}"/>
    <cellStyle name="Calculation 3 2" xfId="2411" xr:uid="{8A031A13-4DB3-435D-B06E-E7F92C820717}"/>
    <cellStyle name="Calculation 4" xfId="285" xr:uid="{89FE7D64-6A9E-4A31-A293-763E2AB86CCD}"/>
    <cellStyle name="Calculation 4 2" xfId="3011" xr:uid="{41A91880-213D-4672-B6EA-18BAB7BDD5BB}"/>
    <cellStyle name="Calculation 5" xfId="286" xr:uid="{2B2479C4-C192-4CB7-946B-321CA398CD6D}"/>
    <cellStyle name="Calculation 5 2" xfId="989" xr:uid="{FFA7E9FE-BCC6-43C2-AEBF-1E466F06CB46}"/>
    <cellStyle name="Calculation 6" xfId="287" xr:uid="{964C5556-BD42-4ECC-8E0D-56642E63294F}"/>
    <cellStyle name="Calculation 7" xfId="288" xr:uid="{CCC354CF-F49F-430C-AE58-4047980C30A1}"/>
    <cellStyle name="CASAOrUser" xfId="289" xr:uid="{C064F56C-0DD0-4701-A8CA-66324BD6F2DC}"/>
    <cellStyle name="Center" xfId="290" xr:uid="{634083FA-465A-40FA-8777-ABD704360721}"/>
    <cellStyle name="Check Cell" xfId="13" builtinId="23" customBuiltin="1"/>
    <cellStyle name="Check Cell 2" xfId="291" xr:uid="{6A93F475-E0A6-4DB7-A1C8-D7427078E4E9}"/>
    <cellStyle name="Check Cell 2 2" xfId="292" xr:uid="{82782DDB-C2DC-4705-9B46-D218C5916594}"/>
    <cellStyle name="Check Cell 2 2 2" xfId="1107" xr:uid="{E5D1CD40-FEDD-4DE5-BCD3-64A53A54959A}"/>
    <cellStyle name="Check Cell 2 3" xfId="851" xr:uid="{E5D9C3A4-62F4-416D-911C-837E8F2822F4}"/>
    <cellStyle name="Check Cell 2 4" xfId="1042" xr:uid="{4C95D502-52C9-485A-B142-B50F759C40D5}"/>
    <cellStyle name="Check Cell 3" xfId="293" xr:uid="{82BCB3C4-D76C-4293-B8C3-FD34FBE8E3A1}"/>
    <cellStyle name="Check Cell 3 2" xfId="990" xr:uid="{E66A8AB9-CFEC-4EB1-861F-3862A4BE0593}"/>
    <cellStyle name="Check Cell 4" xfId="294" xr:uid="{6BE87AEB-F575-44A6-AFA8-963631C08A64}"/>
    <cellStyle name="Check Cell 5" xfId="295" xr:uid="{D9C8BE47-3EF0-4AF1-8FC6-77774D657BE9}"/>
    <cellStyle name="Check Cell 6" xfId="296" xr:uid="{8951C2BE-B6BF-4923-A9FA-04D4CF1A6B3C}"/>
    <cellStyle name="Check Cell 7" xfId="297" xr:uid="{ED44A52E-DAE5-42F4-A19A-67F646A9D6AF}"/>
    <cellStyle name="Comma  - Style1" xfId="299" xr:uid="{73322A0E-88EE-4388-88FE-094F4BA334D3}"/>
    <cellStyle name="Comma  - Style2" xfId="300" xr:uid="{4A040F8B-47FF-4A78-8A22-6E09B7216359}"/>
    <cellStyle name="Comma  - Style3" xfId="301" xr:uid="{DC069307-3432-4895-B987-211D3BF6CDC2}"/>
    <cellStyle name="Comma  - Style4" xfId="302" xr:uid="{70BF01B6-F1B8-4968-B080-F4CCA2A26EE0}"/>
    <cellStyle name="Comma  - Style5" xfId="303" xr:uid="{94988263-5F81-4FD7-A0B9-7AC1A64B0FB5}"/>
    <cellStyle name="Comma  - Style6" xfId="304" xr:uid="{6B4A700C-E8DA-47DD-BD49-C9E7389AFCA6}"/>
    <cellStyle name="Comma  - Style7" xfId="305" xr:uid="{A0C7E6FB-3E93-4102-9737-8858E8758D0E}"/>
    <cellStyle name="Comma  - Style8" xfId="306" xr:uid="{159002F7-9ACA-4229-B34A-20E6250CED96}"/>
    <cellStyle name="Comma 10" xfId="307" xr:uid="{79101E46-7D44-4768-BBA0-907FE06C4719}"/>
    <cellStyle name="Comma 10 2" xfId="1108" xr:uid="{B8F91385-55C5-430F-BBE1-F8C8B354BD06}"/>
    <cellStyle name="Comma 10 2 2" xfId="956" xr:uid="{F5F63BBD-017A-4B33-BC72-CEB49658A6DF}"/>
    <cellStyle name="Comma 10 2 2 2" xfId="3651" xr:uid="{B2471090-B810-43DF-BE1D-A7EC6CDF4171}"/>
    <cellStyle name="Comma 10 2 2 2 2" xfId="3955" xr:uid="{7FC91D35-F438-445D-995E-44B624053AFE}"/>
    <cellStyle name="Comma 10 2 2 2 2 2" xfId="4862" xr:uid="{EDB05039-4636-4E00-B469-F2A7550D2398}"/>
    <cellStyle name="Comma 10 2 2 2 3" xfId="4252" xr:uid="{40537091-0065-4D3D-9045-3BFB459042D5}"/>
    <cellStyle name="Comma 10 2 2 2 3 2" xfId="5158" xr:uid="{5FC1A3DC-47AD-42F8-BA1B-DEC085866928}"/>
    <cellStyle name="Comma 10 2 2 2 4" xfId="4566" xr:uid="{1E1BC25B-1303-4E6F-8AD4-9DFFA03F2BE6}"/>
    <cellStyle name="Comma 10 2 2 3" xfId="3780" xr:uid="{EFF72290-410B-4C56-8620-525B555E2333}"/>
    <cellStyle name="Comma 10 2 2 3 2" xfId="4687" xr:uid="{2E38A0AE-2CB7-4E67-8A6F-2621785435DD}"/>
    <cellStyle name="Comma 10 2 2 4" xfId="4077" xr:uid="{359D4E96-1F7F-493B-9D2B-0B828D97144D}"/>
    <cellStyle name="Comma 10 2 2 4 2" xfId="4983" xr:uid="{592F79C8-C682-41B2-B1EA-0EAC59E483E2}"/>
    <cellStyle name="Comma 10 2 2 5" xfId="4390" xr:uid="{85D1F127-3E34-4152-A2E9-013C9528D8D5}"/>
    <cellStyle name="Comma 10 2 3" xfId="756" xr:uid="{362CB23C-DE51-47AB-90B0-B8F3844C04DF}"/>
    <cellStyle name="Comma 10 2 3 2" xfId="786" xr:uid="{E13E4404-316C-4EA3-A49A-4C4D73695444}"/>
    <cellStyle name="Comma 10 2 3 2 2" xfId="3700" xr:uid="{DA349023-C122-481B-B0C0-3319504581D1}"/>
    <cellStyle name="Comma 10 2 3 2 2 2" xfId="4609" xr:uid="{2F7596A7-EC51-4C96-A25A-E63AD4A0414C}"/>
    <cellStyle name="Comma 10 2 3 2 3" xfId="4001" xr:uid="{3233DD7F-E6DF-494F-9CFE-BB316121C618}"/>
    <cellStyle name="Comma 10 2 3 2 3 2" xfId="4907" xr:uid="{D5FB85C2-CCCE-41C2-B68F-C0ACDA13F4EC}"/>
    <cellStyle name="Comma 10 2 3 2 4" xfId="4313" xr:uid="{044F6682-3FE8-4B85-94FA-59962BBEB7CE}"/>
    <cellStyle name="Comma 10 2 3 3" xfId="3685" xr:uid="{FB1C8CD6-5E39-44EC-8A12-4B4072FC9166}"/>
    <cellStyle name="Comma 10 2 3 3 2" xfId="4594" xr:uid="{2A500DE0-E627-4C45-A372-A48B04C3E5DE}"/>
    <cellStyle name="Comma 10 2 3 4" xfId="3986" xr:uid="{3F61561C-1B13-4557-BF54-D1A5E0D16E05}"/>
    <cellStyle name="Comma 10 2 3 4 2" xfId="4892" xr:uid="{F93E37E6-2C48-4311-B607-7891E788853C}"/>
    <cellStyle name="Comma 10 2 3 5" xfId="4298" xr:uid="{48BE62CA-0333-4EF9-A81D-2024B30CA029}"/>
    <cellStyle name="Comma 10 2 4" xfId="3792" xr:uid="{49ED5277-F0D4-4C8D-BE1F-84E6D2ED4354}"/>
    <cellStyle name="Comma 10 2 4 2" xfId="4699" xr:uid="{6E15D55D-057E-4C1F-B34B-B24EA952CC64}"/>
    <cellStyle name="Comma 10 2 5" xfId="4089" xr:uid="{E15CC98E-9D08-4B3C-BB3A-31651227E205}"/>
    <cellStyle name="Comma 10 2 5 2" xfId="4995" xr:uid="{D514E845-748C-4A56-B3B9-6284F2534998}"/>
    <cellStyle name="Comma 10 2 6" xfId="4402" xr:uid="{012D20AB-51F1-4C13-8743-36558DBAE7A6}"/>
    <cellStyle name="Comma 10 3" xfId="308" xr:uid="{583D3F17-E495-432E-B2F9-3A46343DCF84}"/>
    <cellStyle name="Comma 100" xfId="761" xr:uid="{B20E7F6A-A9A0-4EA4-AA0A-B182D447F185}"/>
    <cellStyle name="Comma 100 2" xfId="3686" xr:uid="{9487939D-01D0-4A33-B2CC-F35AF03E8CC9}"/>
    <cellStyle name="Comma 100 2 2" xfId="4595" xr:uid="{3C4E2E65-A8FB-40CF-A781-6DD6EAFDB693}"/>
    <cellStyle name="Comma 100 3" xfId="3987" xr:uid="{162350B6-5949-4067-8495-AA15AEA36713}"/>
    <cellStyle name="Comma 100 3 2" xfId="4893" xr:uid="{A28A1484-4943-4FD9-9844-D4BBBCC2A721}"/>
    <cellStyle name="Comma 100 4" xfId="4299" xr:uid="{FFB466B6-B8BD-494C-89C8-7CA92B01C8FB}"/>
    <cellStyle name="Comma 11" xfId="309" xr:uid="{97F9C889-D7E4-4BB1-86D8-A35F57FEFFD6}"/>
    <cellStyle name="Comma 11 10" xfId="852" xr:uid="{25F45AF5-F74A-4B54-B86E-DCAA69635C4F}"/>
    <cellStyle name="Comma 11 11" xfId="5190" xr:uid="{AB739ABC-1B8C-4FC6-B39E-B1C5ADA9DA3B}"/>
    <cellStyle name="Comma 11 2" xfId="310" xr:uid="{B579D67C-7808-494F-8984-73C4B0D723F7}"/>
    <cellStyle name="Comma 11 2 2" xfId="3722" xr:uid="{02F70AA0-8DDD-4539-A01B-6DE2ABE843A5}"/>
    <cellStyle name="Comma 11 2 2 2" xfId="4630" xr:uid="{8B6F467E-9131-496B-9840-582ED2EF3758}"/>
    <cellStyle name="Comma 11 2 3" xfId="4021" xr:uid="{88ED6AAB-FF56-477B-B56F-C76B7AECB154}"/>
    <cellStyle name="Comma 11 2 3 2" xfId="4927" xr:uid="{EDD32E0B-BDD2-4C02-82EC-50F91A1287C6}"/>
    <cellStyle name="Comma 11 2 4" xfId="4333" xr:uid="{DEA0EACF-D14B-423D-A50D-F8D607BE1481}"/>
    <cellStyle name="Comma 11 2 5" xfId="853" xr:uid="{88FCD7AC-96FB-4E05-A792-3C61D7EF421C}"/>
    <cellStyle name="Comma 11 3" xfId="936" xr:uid="{21C88EFB-71C0-4FCE-8E1B-7B1FA9B3104F}"/>
    <cellStyle name="Comma 11 3 2" xfId="3767" xr:uid="{4804477A-4414-4D59-AEEA-373A5CB113F9}"/>
    <cellStyle name="Comma 11 3 2 2" xfId="4674" xr:uid="{3A40C6C3-ABDB-4213-ABED-0E0360D67D12}"/>
    <cellStyle name="Comma 11 3 3" xfId="4064" xr:uid="{C4AADCEA-6798-42CF-BA98-1A1F29626CC0}"/>
    <cellStyle name="Comma 11 3 3 2" xfId="4970" xr:uid="{749C858D-6255-42C3-BF7C-BA49E7C0AD02}"/>
    <cellStyle name="Comma 11 3 4" xfId="4377" xr:uid="{1202827B-A4E2-4DF6-B811-797475B49FE0}"/>
    <cellStyle name="Comma 11 4" xfId="1109" xr:uid="{B2F0FB87-7E6F-4851-B415-E2FCDAF2D95F}"/>
    <cellStyle name="Comma 11 4 2" xfId="3793" xr:uid="{D6FB5F6E-C3E5-4B42-8D30-86174433735F}"/>
    <cellStyle name="Comma 11 4 2 2" xfId="4700" xr:uid="{4EC7082B-8D39-4E8D-9FDF-8763D7508EFE}"/>
    <cellStyle name="Comma 11 4 3" xfId="4090" xr:uid="{4E335A3B-A546-4A4B-A155-4FE4736D61F4}"/>
    <cellStyle name="Comma 11 4 3 2" xfId="4996" xr:uid="{6DEEC94B-4DCB-4894-A6CC-1BCD62EF79A5}"/>
    <cellStyle name="Comma 11 4 4" xfId="4403" xr:uid="{185B5FCD-32D7-4987-B378-EFF6055B71DE}"/>
    <cellStyle name="Comma 11 5" xfId="3670" xr:uid="{5C774506-D621-4075-B32C-DF2BAF36A72B}"/>
    <cellStyle name="Comma 11 5 2" xfId="3971" xr:uid="{D06CCD16-10FA-4A46-AC7D-D2653476D716}"/>
    <cellStyle name="Comma 11 5 2 2" xfId="4877" xr:uid="{898EFCCE-6891-4423-AA97-D93EC2445A79}"/>
    <cellStyle name="Comma 11 5 3" xfId="4265" xr:uid="{1551878E-4953-43F9-8117-BABEAB37F50D}"/>
    <cellStyle name="Comma 11 5 3 2" xfId="5171" xr:uid="{3BF8D578-06EB-47C3-96B2-340FFD32B0CC}"/>
    <cellStyle name="Comma 11 5 4" xfId="4579" xr:uid="{AFA43D71-3547-4A82-8D88-5C6FB1EFF250}"/>
    <cellStyle name="Comma 11 6" xfId="3721" xr:uid="{145EEA48-8938-4D13-A20E-DF920753E868}"/>
    <cellStyle name="Comma 11 6 2" xfId="4629" xr:uid="{45F5D467-076B-49FB-BD93-412E35E42F30}"/>
    <cellStyle name="Comma 11 7" xfId="4020" xr:uid="{359061EF-6BA3-4C7A-B42E-09ACA65ECF85}"/>
    <cellStyle name="Comma 11 7 2" xfId="4926" xr:uid="{33316B3D-7ABA-476D-9C6E-9A1A610B3EED}"/>
    <cellStyle name="Comma 11 8" xfId="4282" xr:uid="{FAEDC844-96FD-476F-AB41-53AC2EF50FB9}"/>
    <cellStyle name="Comma 11 9" xfId="4332" xr:uid="{FF861680-D102-4B4E-ADBC-211B17AFE6DA}"/>
    <cellStyle name="Comma 12" xfId="311" xr:uid="{481D5078-8E88-4F87-A0F4-1B99F634BCFA}"/>
    <cellStyle name="Comma 12 2" xfId="1110" xr:uid="{7B6FB835-7B7D-45C8-A6BE-67B4C246FC8D}"/>
    <cellStyle name="Comma 12 2 2" xfId="3794" xr:uid="{1125E8BC-BBC7-4B90-BA6D-3939E9BA69E2}"/>
    <cellStyle name="Comma 12 2 2 2" xfId="4701" xr:uid="{41DB8AB3-B650-428A-8191-56676A0C51D2}"/>
    <cellStyle name="Comma 12 2 3" xfId="4091" xr:uid="{7D8A5C0F-5602-48A1-B5D8-0187944B2D96}"/>
    <cellStyle name="Comma 12 2 3 2" xfId="4997" xr:uid="{E54FB9A2-0A35-4D30-B46A-1D1BBBA65FF6}"/>
    <cellStyle name="Comma 12 2 4" xfId="4404" xr:uid="{28FF24B2-1469-4D01-A579-F1C66B31623C}"/>
    <cellStyle name="Comma 13" xfId="312" xr:uid="{96194CF7-96A0-4424-AE36-8652403774E0}"/>
    <cellStyle name="Comma 13 2" xfId="1111" xr:uid="{4C663D88-F59B-4F95-85B6-FF5D59E59454}"/>
    <cellStyle name="Comma 13 2 2" xfId="3795" xr:uid="{44A81413-6B83-42CF-B15F-EBAB7205C424}"/>
    <cellStyle name="Comma 13 2 2 2" xfId="4702" xr:uid="{DC92AAE1-F996-4862-A62F-220BAC1F9FAC}"/>
    <cellStyle name="Comma 13 2 3" xfId="4092" xr:uid="{5E705E32-5C7B-4C2A-AA65-B3804AED8EBD}"/>
    <cellStyle name="Comma 13 2 3 2" xfId="4998" xr:uid="{453C36EB-EB4C-4EF3-BE2A-960A9A43107D}"/>
    <cellStyle name="Comma 13 2 4" xfId="4405" xr:uid="{1E3482D9-D896-4710-BFDD-C397FED14888}"/>
    <cellStyle name="Comma 134" xfId="960" xr:uid="{8884F6CB-CECC-48B4-994E-3A5BF4158933}"/>
    <cellStyle name="Comma 134 2" xfId="3781" xr:uid="{993D557E-638E-4CDC-B21A-7E4BAC952C5B}"/>
    <cellStyle name="Comma 134 2 2" xfId="4688" xr:uid="{53CC6C78-616C-4AC9-98EE-2E792E3454D2}"/>
    <cellStyle name="Comma 134 3" xfId="4078" xr:uid="{C8853B1A-129E-4B10-B224-9C98A5F9EC6D}"/>
    <cellStyle name="Comma 134 3 2" xfId="4984" xr:uid="{81ACA135-A8FF-448C-B111-FFAB9FA3FE6B}"/>
    <cellStyle name="Comma 134 4" xfId="4391" xr:uid="{467F492C-1C8B-41C2-AB54-7EC5205E1625}"/>
    <cellStyle name="Comma 14" xfId="313" xr:uid="{73116D31-7E74-469C-8ABB-850F9D58B4E3}"/>
    <cellStyle name="Comma 14 2" xfId="724" xr:uid="{9E2FDA9E-7362-4529-87D5-9A23B822E8A8}"/>
    <cellStyle name="Comma 14 2 2" xfId="772" xr:uid="{251B5E25-8937-4346-B328-D031FCAE4643}"/>
    <cellStyle name="Comma 14 2 2 2" xfId="2395" xr:uid="{2E64C25D-4DBA-4D2F-91A0-1796BE2755EA}"/>
    <cellStyle name="Comma 14 2 2 2 2" xfId="3628" xr:uid="{0DFE04C9-B5D2-445C-B7AD-6596CD6EB73D}"/>
    <cellStyle name="Comma 14 2 2 2 2 2" xfId="3949" xr:uid="{9ECB5242-A562-4D71-A9D1-477C42BE8292}"/>
    <cellStyle name="Comma 14 2 2 2 2 2 2" xfId="4856" xr:uid="{A2AB78E9-204F-4BB4-8830-4B6B0446E089}"/>
    <cellStyle name="Comma 14 2 2 2 2 3" xfId="4246" xr:uid="{B3F682E2-6CE0-4842-8D72-537DC5A434AC}"/>
    <cellStyle name="Comma 14 2 2 2 2 3 2" xfId="5152" xr:uid="{67C8DFC9-DECB-4BD9-8134-28548373FB30}"/>
    <cellStyle name="Comma 14 2 2 2 2 4" xfId="4560" xr:uid="{1F412D1C-9EEE-4927-A976-78431B75265C}"/>
    <cellStyle name="Comma 14 2 2 2 3" xfId="3874" xr:uid="{913BF0CA-75A2-4763-A95E-A419525AD3E9}"/>
    <cellStyle name="Comma 14 2 2 2 3 2" xfId="4781" xr:uid="{64F60400-246C-4ACD-B654-C212A9125CDA}"/>
    <cellStyle name="Comma 14 2 2 2 4" xfId="4171" xr:uid="{67AF3451-1053-48DD-BCCC-2F9D461921F1}"/>
    <cellStyle name="Comma 14 2 2 2 4 2" xfId="5077" xr:uid="{12DBEAB4-DF59-4C23-8C76-AB04780DE46B}"/>
    <cellStyle name="Comma 14 2 2 2 5" xfId="4485" xr:uid="{59334AAB-11EF-470D-9643-8694BB67FDEE}"/>
    <cellStyle name="Comma 14 2 2 3" xfId="3032" xr:uid="{5135E3FD-2CF4-403B-9BE6-0E0881D1F21C}"/>
    <cellStyle name="Comma 14 2 2 3 2" xfId="3911" xr:uid="{CE57A604-D6C2-43C5-84C0-B55FB72831DA}"/>
    <cellStyle name="Comma 14 2 2 3 2 2" xfId="4818" xr:uid="{553C07DE-CED4-4F82-9BDD-67C1652FA4D7}"/>
    <cellStyle name="Comma 14 2 2 3 3" xfId="4208" xr:uid="{077807CF-2410-4BDF-805D-A9E517710E07}"/>
    <cellStyle name="Comma 14 2 2 3 3 2" xfId="5114" xr:uid="{2B90AAE1-DC1D-416C-91EF-43F7A849FB5D}"/>
    <cellStyle name="Comma 14 2 2 3 4" xfId="4522" xr:uid="{059209F6-6290-45FC-8BB2-AF82274DB281}"/>
    <cellStyle name="Comma 14 2 2 4" xfId="3692" xr:uid="{51C41B81-3D3A-49B5-8DA3-D73A73273A9D}"/>
    <cellStyle name="Comma 14 2 2 4 2" xfId="4601" xr:uid="{AFC2911A-28EC-4360-826F-A6152F4DED6F}"/>
    <cellStyle name="Comma 14 2 2 5" xfId="3993" xr:uid="{3D59BD98-F5A1-4F28-82B1-101DB50FF5F1}"/>
    <cellStyle name="Comma 14 2 2 5 2" xfId="4899" xr:uid="{BDE1C32F-7DD2-4005-ADE9-DAC3DBF146DD}"/>
    <cellStyle name="Comma 14 2 2 6" xfId="4305" xr:uid="{7CCA850C-B658-4F63-B8DE-F3EA2D8C149B}"/>
    <cellStyle name="Comma 14 2 3" xfId="763" xr:uid="{789D4A2F-622E-4BCE-A32F-2E6E28CC2F8F}"/>
    <cellStyle name="Comma 14 2 3 2" xfId="3624" xr:uid="{43957AE1-B01C-48D1-9F8E-7D3C9B2DF6E0}"/>
    <cellStyle name="Comma 14 2 3 2 2" xfId="3948" xr:uid="{EC4AC1FC-61FF-4E28-85EC-107F619BD5AC}"/>
    <cellStyle name="Comma 14 2 3 2 2 2" xfId="4855" xr:uid="{4512397E-C3A3-4351-845D-F2EF5E4E1D7D}"/>
    <cellStyle name="Comma 14 2 3 2 3" xfId="4245" xr:uid="{EFF53627-6E5A-4087-B08E-2F9D2C7010A3}"/>
    <cellStyle name="Comma 14 2 3 2 3 2" xfId="5151" xr:uid="{E99C580B-A89C-4698-AE30-9D28F0EE6A8D}"/>
    <cellStyle name="Comma 14 2 3 2 4" xfId="4559" xr:uid="{C1EF7977-C598-4400-969B-AFD0C8DDBF36}"/>
    <cellStyle name="Comma 14 2 3 3" xfId="3687" xr:uid="{2ED00143-4E2E-4E01-9300-10ACF14F25AC}"/>
    <cellStyle name="Comma 14 2 3 3 2" xfId="4596" xr:uid="{10FED9C2-69E1-4B13-A774-3E71AA20E499}"/>
    <cellStyle name="Comma 14 2 3 4" xfId="3988" xr:uid="{BF2D14F0-275F-4E35-AA1E-818A62BE5510}"/>
    <cellStyle name="Comma 14 2 3 4 2" xfId="4894" xr:uid="{3F069C37-D284-4CDB-A2D0-176535F90758}"/>
    <cellStyle name="Comma 14 2 3 5" xfId="4300" xr:uid="{3BE49714-2BC4-47AF-B431-65F813B2E1B2}"/>
    <cellStyle name="Comma 14 2 4" xfId="3028" xr:uid="{36CE2CA9-B758-4CEA-8370-EB916EFFABBB}"/>
    <cellStyle name="Comma 14 2 4 2" xfId="3659" xr:uid="{CFFC4EBC-B3BA-4EFA-B5A9-C016A32EC6B9}"/>
    <cellStyle name="Comma 14 2 4 2 2" xfId="3960" xr:uid="{2BC003FE-63A1-42EC-BBE0-74CD81124C1F}"/>
    <cellStyle name="Comma 14 2 4 2 2 2" xfId="4867" xr:uid="{13E0272B-C7D5-496F-962D-7D4BDBCED33F}"/>
    <cellStyle name="Comma 14 2 4 3" xfId="3910" xr:uid="{8B28C13F-5EFD-4B06-A912-6500AD11E4BE}"/>
    <cellStyle name="Comma 14 2 4 3 2" xfId="4817" xr:uid="{74F1484C-A3DA-484D-9D9C-E2B9ABE74120}"/>
    <cellStyle name="Comma 14 2 4 4" xfId="4207" xr:uid="{9F5CBCF3-8030-4488-B2A4-0003B1BA2C7C}"/>
    <cellStyle name="Comma 14 2 4 4 2" xfId="5113" xr:uid="{B8DA8553-0EAA-4479-BC32-EE623F1EDDF8}"/>
    <cellStyle name="Comma 14 2 4 5" xfId="4521" xr:uid="{2AEDD0FA-6AAB-40D6-B141-1753DBE903A9}"/>
    <cellStyle name="Comma 14 2 5" xfId="1796" xr:uid="{CD55BCB0-0975-4172-BA99-C8B2D67D400E}"/>
    <cellStyle name="Comma 14 2 5 2" xfId="3839" xr:uid="{6D98281A-525E-4176-85A6-CB04C569029C}"/>
    <cellStyle name="Comma 14 2 5 2 2" xfId="4746" xr:uid="{BC03F5A8-BA14-413A-A664-5D27616A1723}"/>
    <cellStyle name="Comma 14 2 5 3" xfId="4136" xr:uid="{023A5ECB-FC10-4BBB-8F81-259056E6B387}"/>
    <cellStyle name="Comma 14 2 5 3 2" xfId="5042" xr:uid="{3AD35826-C23A-4650-ABD6-7A424BE46ADB}"/>
    <cellStyle name="Comma 14 2 5 4" xfId="4450" xr:uid="{F0EB01F1-0E73-4B11-9664-7B763C739EFE}"/>
    <cellStyle name="Comma 14 3" xfId="2386" xr:uid="{EE9F4494-360A-4954-BF57-2D9B520DEF25}"/>
    <cellStyle name="Comma 14 3 2" xfId="3619" xr:uid="{6ADAFB36-A5C2-4ED5-A58A-A2DCA8726BB8}"/>
    <cellStyle name="Comma 14 3 2 2" xfId="3946" xr:uid="{DE755D78-C6E0-4EB2-8476-549847616905}"/>
    <cellStyle name="Comma 14 3 2 2 2" xfId="4853" xr:uid="{96641D1A-21B8-4C1B-8D50-C8546D955899}"/>
    <cellStyle name="Comma 14 3 2 3" xfId="4243" xr:uid="{918D19C8-186A-4BC4-BF7A-8274FEF1D09D}"/>
    <cellStyle name="Comma 14 3 2 3 2" xfId="5149" xr:uid="{B53B76EE-2266-483C-823A-C0A350212950}"/>
    <cellStyle name="Comma 14 3 2 4" xfId="4557" xr:uid="{5FF72C22-DC11-4AC1-8F61-C0A27DBE6F5D}"/>
    <cellStyle name="Comma 14 3 3" xfId="3872" xr:uid="{914DB91E-753A-4F8F-BBB3-3C5F0CF94C59}"/>
    <cellStyle name="Comma 14 3 3 2" xfId="4779" xr:uid="{42CCB9EF-758D-48CD-9162-653A293CA606}"/>
    <cellStyle name="Comma 14 3 4" xfId="4169" xr:uid="{72E2B0D6-3D21-4310-8A3F-00C9CE662985}"/>
    <cellStyle name="Comma 14 3 4 2" xfId="5075" xr:uid="{6EB8C353-D9E4-4419-80C5-CD822CA48221}"/>
    <cellStyle name="Comma 14 3 5" xfId="4483" xr:uid="{2FD5DDDB-5573-48F9-BF78-9FED4DFB8E4B}"/>
    <cellStyle name="Comma 14 4" xfId="3023" xr:uid="{C0DFC966-0751-471C-8C0E-C465446BAE3E}"/>
    <cellStyle name="Comma 14 4 2" xfId="3908" xr:uid="{461DE982-999E-46D2-8248-15545FF187F4}"/>
    <cellStyle name="Comma 14 4 2 2" xfId="4815" xr:uid="{D35B775F-0B89-4286-ABC3-92B5D8FED186}"/>
    <cellStyle name="Comma 14 4 3" xfId="4205" xr:uid="{783EBB15-EF3F-4023-B7BC-A0AB6693D681}"/>
    <cellStyle name="Comma 14 4 3 2" xfId="5111" xr:uid="{66CDB2A5-A919-4B29-88DC-B74EBDA27A1D}"/>
    <cellStyle name="Comma 14 4 4" xfId="4519" xr:uid="{E5B0F2F8-4B03-4CCC-A783-28E64618F1BF}"/>
    <cellStyle name="Comma 14 5" xfId="3723" xr:uid="{EE87D5C7-A3E4-44BA-9802-70524D7C5B27}"/>
    <cellStyle name="Comma 14 5 2" xfId="4631" xr:uid="{4CD82FE8-2958-4517-BEC0-6B8EE0ECDA44}"/>
    <cellStyle name="Comma 14 6" xfId="4022" xr:uid="{8B0D2BA9-ED98-402B-B32A-9A333A1C54B6}"/>
    <cellStyle name="Comma 14 6 2" xfId="4928" xr:uid="{67DD42C1-9A63-4FF8-A8DC-6CC5B4841F4A}"/>
    <cellStyle name="Comma 14 7" xfId="4334" xr:uid="{12FF284B-A638-4530-9D45-43687919CA4D}"/>
    <cellStyle name="Comma 14 8" xfId="854" xr:uid="{299DABC1-A960-406C-92E7-8731F4B877FB}"/>
    <cellStyle name="Comma 15" xfId="314" xr:uid="{C1092802-C70E-40DF-85F5-45C77AB8F77D}"/>
    <cellStyle name="Comma 15 2" xfId="1801" xr:uid="{BEA43998-19CA-4B17-B74F-6DFD07448EEE}"/>
    <cellStyle name="Comma 15 2 2" xfId="2396" xr:uid="{C16A340C-C418-4010-B648-FBE875C33504}"/>
    <cellStyle name="Comma 15 2 2 2" xfId="3629" xr:uid="{2EAE10A1-3941-4C46-B595-C85557F9C2A4}"/>
    <cellStyle name="Comma 15 2 2 2 2" xfId="3950" xr:uid="{081CEA11-7B79-421D-A798-9FF7AE3760E0}"/>
    <cellStyle name="Comma 15 2 2 2 2 2" xfId="4857" xr:uid="{8C42DDD3-A0B0-4A0E-BE5C-08E4F1ACD05D}"/>
    <cellStyle name="Comma 15 2 2 2 3" xfId="4247" xr:uid="{56A23D2D-49BC-4F0A-B891-8FB3FCC091C3}"/>
    <cellStyle name="Comma 15 2 2 2 3 2" xfId="5153" xr:uid="{FFEE4215-3BF3-4329-A613-E4BED61F6DCD}"/>
    <cellStyle name="Comma 15 2 2 2 4" xfId="4561" xr:uid="{472F8C2E-B36D-4DE0-A77E-ABE04E912275}"/>
    <cellStyle name="Comma 15 2 2 3" xfId="3875" xr:uid="{14F5EF70-0FDB-4473-8244-C870A3385C79}"/>
    <cellStyle name="Comma 15 2 2 3 2" xfId="4782" xr:uid="{0E31D487-393C-44E7-9FDF-280805D84748}"/>
    <cellStyle name="Comma 15 2 2 4" xfId="4172" xr:uid="{FA9FB14D-4F91-4756-96C8-2785D1CD6F2A}"/>
    <cellStyle name="Comma 15 2 2 4 2" xfId="5078" xr:uid="{692B8739-C161-4878-A2D2-6627A297E479}"/>
    <cellStyle name="Comma 15 2 2 5" xfId="4486" xr:uid="{88050BF3-4725-4BF7-91CA-9C053738F95C}"/>
    <cellStyle name="Comma 15 2 3" xfId="3033" xr:uid="{C7663F44-F9F7-4DDF-B75D-180201081BE0}"/>
    <cellStyle name="Comma 15 2 3 2" xfId="3912" xr:uid="{0BA29859-EE71-4AF1-993D-584B4A4EA47F}"/>
    <cellStyle name="Comma 15 2 3 2 2" xfId="4819" xr:uid="{D2761F84-197B-4B22-9568-E81D28FFB6FD}"/>
    <cellStyle name="Comma 15 2 3 3" xfId="4209" xr:uid="{BF7C107F-D43D-45E9-B4B4-A023194A2940}"/>
    <cellStyle name="Comma 15 2 3 3 2" xfId="5115" xr:uid="{862CB24A-85D4-4F70-9F01-2C572173144A}"/>
    <cellStyle name="Comma 15 2 3 4" xfId="4523" xr:uid="{BF33C916-FE82-4D51-AFA4-641CBD603782}"/>
    <cellStyle name="Comma 15 2 4" xfId="3840" xr:uid="{1B950A23-6609-4388-891A-EEC62B743870}"/>
    <cellStyle name="Comma 15 2 4 2" xfId="4747" xr:uid="{0F73719A-9AA5-4340-8FA4-0EB5417A6992}"/>
    <cellStyle name="Comma 15 2 5" xfId="4137" xr:uid="{209DE944-B805-498F-B2AF-6F7D46118FB7}"/>
    <cellStyle name="Comma 15 2 5 2" xfId="5043" xr:uid="{6045E03D-4991-43D5-A1F1-9C551587EFAA}"/>
    <cellStyle name="Comma 15 2 6" xfId="4451" xr:uid="{CD39D208-7089-426E-A90B-1EA7507BB44B}"/>
    <cellStyle name="Comma 15 3" xfId="2390" xr:uid="{21D9BD7F-2332-4020-A038-F08F6D7B3B31}"/>
    <cellStyle name="Comma 15 3 2" xfId="3623" xr:uid="{0A8B2CE0-EA5C-4732-8CFE-49C90DC173AA}"/>
    <cellStyle name="Comma 15 3 2 2" xfId="3947" xr:uid="{12CB62CF-D243-4A73-A6E3-CE844D599F34}"/>
    <cellStyle name="Comma 15 3 2 2 2" xfId="4854" xr:uid="{7EDB8765-4E32-4C37-B22F-2E262D0C4835}"/>
    <cellStyle name="Comma 15 3 2 3" xfId="4244" xr:uid="{8046F174-9B25-4C32-A158-7357A2F2CF9B}"/>
    <cellStyle name="Comma 15 3 2 3 2" xfId="5150" xr:uid="{0A2CD2F1-ED41-448D-ACE9-0A57372B0967}"/>
    <cellStyle name="Comma 15 3 2 4" xfId="4558" xr:uid="{70FEE61C-9E9C-4A2C-A968-B505AA911AB5}"/>
    <cellStyle name="Comma 15 3 3" xfId="3873" xr:uid="{19795BE1-56B1-40B2-A0CD-3E7C8499AF69}"/>
    <cellStyle name="Comma 15 3 3 2" xfId="4780" xr:uid="{1307D805-EABB-49EA-9449-105831D822DA}"/>
    <cellStyle name="Comma 15 3 4" xfId="4170" xr:uid="{2819DCB1-978F-4C16-8A5D-1C3A9F86A341}"/>
    <cellStyle name="Comma 15 3 4 2" xfId="5076" xr:uid="{B80D8011-0E11-41CA-B7F1-A86C621294C6}"/>
    <cellStyle name="Comma 15 3 5" xfId="4484" xr:uid="{5D6B0BDC-871C-47CB-838C-B8900E2CB687}"/>
    <cellStyle name="Comma 15 4" xfId="3027" xr:uid="{30B45F18-AF4D-4480-92B8-E4A8F599C386}"/>
    <cellStyle name="Comma 15 4 2" xfId="3909" xr:uid="{B2254DAA-2AEB-49EF-A9BC-C4C0ABD6E530}"/>
    <cellStyle name="Comma 15 4 2 2" xfId="4816" xr:uid="{14D24AB6-9FF9-4B9E-AB30-A56B2F1C3406}"/>
    <cellStyle name="Comma 15 4 3" xfId="4206" xr:uid="{06C088D0-5E1E-47F6-9823-BEE9AA27F8FE}"/>
    <cellStyle name="Comma 15 4 3 2" xfId="5112" xr:uid="{29F5B933-E0BA-42CF-B108-E21B7BE3E5B2}"/>
    <cellStyle name="Comma 15 4 4" xfId="4520" xr:uid="{9EB3942C-F3CD-4127-8213-BEECF3613812}"/>
    <cellStyle name="Comma 15 5" xfId="3724" xr:uid="{8106AB24-94A1-494C-A418-56C04FCEAF5B}"/>
    <cellStyle name="Comma 15 5 2" xfId="4632" xr:uid="{EEF2F1C3-2B56-48A5-AFB0-BEB78620F736}"/>
    <cellStyle name="Comma 15 6" xfId="4023" xr:uid="{C468B5E2-E0E6-45E6-956B-720D7479B960}"/>
    <cellStyle name="Comma 15 6 2" xfId="4929" xr:uid="{086CB6BB-26C2-47C1-9FDD-A0853BA1104F}"/>
    <cellStyle name="Comma 15 7" xfId="4335" xr:uid="{AD5CB197-9587-4133-AE85-82E99CA75C82}"/>
    <cellStyle name="Comma 15 8" xfId="855" xr:uid="{7C0FCC68-0683-4B8A-8D76-D3F972A73F07}"/>
    <cellStyle name="Comma 16" xfId="315" xr:uid="{57090804-EACF-4970-BD6B-02FC820F7DAB}"/>
    <cellStyle name="Comma 16 2" xfId="2398" xr:uid="{F8BC28F9-10AD-4CB7-9A6A-2B3F7181B923}"/>
    <cellStyle name="Comma 16 2 2" xfId="3631" xr:uid="{609EA7F1-9AE5-448E-A2C0-4A655FB69464}"/>
    <cellStyle name="Comma 16 2 2 2" xfId="3951" xr:uid="{98FA9B6B-2CB6-4F70-BE8A-3F14D60E16A3}"/>
    <cellStyle name="Comma 16 2 2 2 2" xfId="4858" xr:uid="{A24A116A-692B-4B11-85C9-89D2BBDAA7AC}"/>
    <cellStyle name="Comma 16 2 2 3" xfId="4248" xr:uid="{6A37EDAB-054D-4975-B818-99B9F499CE4D}"/>
    <cellStyle name="Comma 16 2 2 3 2" xfId="5154" xr:uid="{329EEB32-4270-4E4E-A81A-0904D435508E}"/>
    <cellStyle name="Comma 16 2 2 4" xfId="4562" xr:uid="{8E189DBF-17BB-43CB-A0D0-B9D64FA96645}"/>
    <cellStyle name="Comma 16 2 3" xfId="3876" xr:uid="{BBF99D63-4C0D-477F-8AC7-D796420FB535}"/>
    <cellStyle name="Comma 16 2 3 2" xfId="4783" xr:uid="{E1F292F0-02FF-4BB7-9B57-26EC46CB632E}"/>
    <cellStyle name="Comma 16 2 4" xfId="4173" xr:uid="{C2B14320-BFBF-4566-8404-359FFA7DF7A6}"/>
    <cellStyle name="Comma 16 2 4 2" xfId="5079" xr:uid="{5FCE2A89-6597-4B5B-96C5-0E6289380943}"/>
    <cellStyle name="Comma 16 2 5" xfId="4487" xr:uid="{E2BBE80D-E748-4628-B8BB-B36CB47A2903}"/>
    <cellStyle name="Comma 16 3" xfId="3035" xr:uid="{96DC1E67-DA39-4590-8F29-652A707FB8E0}"/>
    <cellStyle name="Comma 16 3 2" xfId="3913" xr:uid="{7E86D02F-9BBB-45C7-B872-44CAAB804CE0}"/>
    <cellStyle name="Comma 16 3 2 2" xfId="4820" xr:uid="{EA1159B6-532D-4BEB-A4CA-22C4AA4DC5A4}"/>
    <cellStyle name="Comma 16 3 3" xfId="4210" xr:uid="{7307F554-93CA-4D89-AC2B-DA5D475F73CD}"/>
    <cellStyle name="Comma 16 3 3 2" xfId="5116" xr:uid="{D0E8FC84-FD8C-4840-9DE5-6ADE6969F6A8}"/>
    <cellStyle name="Comma 16 3 4" xfId="4524" xr:uid="{00EE39BE-EFE2-4EC1-BB3E-146A164B29C4}"/>
    <cellStyle name="Comma 16 4" xfId="3725" xr:uid="{5E24A71D-6838-4559-B6AE-0D2D5D4CD801}"/>
    <cellStyle name="Comma 16 4 2" xfId="4633" xr:uid="{F9D7F685-E437-4717-BFFB-08778FDA1384}"/>
    <cellStyle name="Comma 16 5" xfId="4024" xr:uid="{0E0A4CDA-AFE3-4D1A-9CF4-10BFAEC95BD3}"/>
    <cellStyle name="Comma 16 5 2" xfId="4930" xr:uid="{13631666-EFBF-4EFC-82C9-B5B7D71DA14C}"/>
    <cellStyle name="Comma 16 6" xfId="4336" xr:uid="{9A4CCC22-605F-42AE-B7E3-23D28B0CC9FE}"/>
    <cellStyle name="Comma 16 7" xfId="856" xr:uid="{63F54265-4453-4541-996F-00536684D02A}"/>
    <cellStyle name="Comma 17" xfId="316" xr:uid="{69277F72-50A5-4A00-A915-3CECECDC2B35}"/>
    <cellStyle name="Comma 17 2" xfId="3635" xr:uid="{20F6F1C8-9F17-45F8-BDB4-E2C237497651}"/>
    <cellStyle name="Comma 17 2 2" xfId="3952" xr:uid="{A04CCB16-9157-4A2D-9848-4A6875F0CA5C}"/>
    <cellStyle name="Comma 17 2 2 2" xfId="4859" xr:uid="{720CA8B0-4A4F-4124-8D51-8F97D54C4C5D}"/>
    <cellStyle name="Comma 17 2 3" xfId="4249" xr:uid="{EC520AB9-226A-4CF4-A40D-49E6F6CC659A}"/>
    <cellStyle name="Comma 17 2 3 2" xfId="5155" xr:uid="{F3D2E533-55C5-4BA0-94D2-BE16DCB5AFAA}"/>
    <cellStyle name="Comma 17 2 4" xfId="4563" xr:uid="{A1A7B610-EC2A-4976-99CD-F3AE7AC7EC6F}"/>
    <cellStyle name="Comma 17 3" xfId="3726" xr:uid="{1224B806-BEAD-4C3D-811F-7FAA40D2938A}"/>
    <cellStyle name="Comma 17 3 2" xfId="4634" xr:uid="{D37E3EF0-E102-4234-B769-43D20152D8AF}"/>
    <cellStyle name="Comma 17 4" xfId="4025" xr:uid="{CADA1911-D294-4B92-ACD0-D342E8716514}"/>
    <cellStyle name="Comma 17 4 2" xfId="4931" xr:uid="{C1B2F23E-8AF3-4B67-81B2-16BE3BE5C6AD}"/>
    <cellStyle name="Comma 17 5" xfId="4337" xr:uid="{F465F5E1-E6B9-4CF0-A966-8936CCEE4A42}"/>
    <cellStyle name="Comma 17 6" xfId="857" xr:uid="{055D664B-22B4-402A-9B28-834845935753}"/>
    <cellStyle name="Comma 18" xfId="317" xr:uid="{861B0059-65B0-4E44-AA48-4DCA1399E95A}"/>
    <cellStyle name="Comma 18 2" xfId="3638" xr:uid="{1A07C6DE-6A9D-4371-9202-29862E61E3F4}"/>
    <cellStyle name="Comma 18 2 2" xfId="3953" xr:uid="{0344FA49-65A0-4FBE-9618-7FFB067184F9}"/>
    <cellStyle name="Comma 18 2 2 2" xfId="4860" xr:uid="{6972D325-63C4-4DB2-8723-DF7A2076C5F2}"/>
    <cellStyle name="Comma 18 2 3" xfId="4250" xr:uid="{E884D4BC-AF75-4895-9262-A915BCF5FBBB}"/>
    <cellStyle name="Comma 18 2 3 2" xfId="5156" xr:uid="{4663EE60-4EA1-4BAA-84C2-3E9A19827260}"/>
    <cellStyle name="Comma 18 2 4" xfId="4564" xr:uid="{7A41840F-92E1-4F33-8AB9-CA13FDA8FEC0}"/>
    <cellStyle name="Comma 18 3" xfId="3727" xr:uid="{93AD456A-0FF5-47C7-8028-1EC1CBC76226}"/>
    <cellStyle name="Comma 18 3 2" xfId="4635" xr:uid="{7B9C28B2-9F92-4948-A59C-541E3732CEE9}"/>
    <cellStyle name="Comma 18 4" xfId="4026" xr:uid="{C9653C3B-55B6-4EB6-ADD2-6A6CC5AE81D1}"/>
    <cellStyle name="Comma 18 4 2" xfId="4932" xr:uid="{F5544BE4-238A-40D2-902F-7ED0005BFB0C}"/>
    <cellStyle name="Comma 18 5" xfId="4338" xr:uid="{4CBA07BC-1983-4DFE-97DF-B57A4CD66A5E}"/>
    <cellStyle name="Comma 18 6" xfId="858" xr:uid="{5DE2304A-D004-42DA-8BE9-DED34AB129FB}"/>
    <cellStyle name="Comma 19" xfId="318" xr:uid="{52EDAD67-3B52-42A5-A59D-7A0934A6B1B0}"/>
    <cellStyle name="Comma 19 2" xfId="2406" xr:uid="{F8216C16-838C-4D6B-A797-794CC5F621E1}"/>
    <cellStyle name="Comma 19 2 2" xfId="3877" xr:uid="{77767276-D010-41DF-8ACB-334DD6546AD4}"/>
    <cellStyle name="Comma 19 2 2 2" xfId="4784" xr:uid="{A9639CF7-E9DE-4C60-9271-9E950F0E2580}"/>
    <cellStyle name="Comma 19 2 3" xfId="4174" xr:uid="{270C5993-DF01-46F6-8A62-F71B9A3EE7D5}"/>
    <cellStyle name="Comma 19 2 3 2" xfId="5080" xr:uid="{98C6A2E1-C0C7-4D82-87DA-51998EB0DB91}"/>
    <cellStyle name="Comma 19 2 4" xfId="4488" xr:uid="{C7989AFC-DCA8-4868-A0CE-695042B91BD7}"/>
    <cellStyle name="Comma 19 3" xfId="954" xr:uid="{A55DA1FD-1F59-42F4-9FBD-A66AE9681119}"/>
    <cellStyle name="Comma 19 3 2" xfId="3779" xr:uid="{8F6600DD-110F-49CD-82C3-CF31F998AE0D}"/>
    <cellStyle name="Comma 19 3 2 2" xfId="4686" xr:uid="{EB3847A7-2BD5-43FD-8426-00A0F5F8B8DA}"/>
    <cellStyle name="Comma 19 3 3" xfId="4076" xr:uid="{E86F0FF4-F866-4848-8BCE-D7E0B433D830}"/>
    <cellStyle name="Comma 19 3 3 2" xfId="4982" xr:uid="{82FF6D4B-72C9-436B-8955-5113FBA0F111}"/>
    <cellStyle name="Comma 19 3 4" xfId="4389" xr:uid="{71804BA0-3061-49F0-8E4E-43F0E8624D97}"/>
    <cellStyle name="Comma 19 4" xfId="3728" xr:uid="{C52B9B8B-AF8D-49C1-949E-2B83A883D9F4}"/>
    <cellStyle name="Comma 19 4 2" xfId="4636" xr:uid="{1694A443-0F1B-46D3-AC59-E26C43DA11C0}"/>
    <cellStyle name="Comma 19 5" xfId="4027" xr:uid="{DC3839BF-A501-4730-A83A-2DA359D7405C}"/>
    <cellStyle name="Comma 19 5 2" xfId="4933" xr:uid="{73CA67D7-7051-4C3D-A551-34C2C6CF4D9A}"/>
    <cellStyle name="Comma 19 6" xfId="4339" xr:uid="{B91B966F-8BC6-455D-ADBA-49D7E9AF6099}"/>
    <cellStyle name="Comma 19 7" xfId="859" xr:uid="{575AFD47-D5F1-442D-B7E5-CADF829C6AFC}"/>
    <cellStyle name="Comma 2" xfId="319" xr:uid="{FAC2ADBD-D4DB-4752-AC28-9A7634E9360E}"/>
    <cellStyle name="Comma 2 10" xfId="1112" xr:uid="{DE27CEEA-5B69-4FC3-8F9A-25BC7556BEA1}"/>
    <cellStyle name="Comma 2 10 2" xfId="1823" xr:uid="{746D8A7D-A8C6-410E-AB2C-A4ADBF343CDA}"/>
    <cellStyle name="Comma 2 10 2 2" xfId="3056" xr:uid="{B5502211-2E6C-4B77-A638-A805D841AA6D}"/>
    <cellStyle name="Comma 2 10 2 2 2" xfId="3920" xr:uid="{074EB1A9-9C9E-4E54-A50B-8F0027754963}"/>
    <cellStyle name="Comma 2 10 2 2 2 2" xfId="4827" xr:uid="{F39E76F8-5641-4D2B-903F-E3C4D93FDA3D}"/>
    <cellStyle name="Comma 2 10 2 2 3" xfId="4217" xr:uid="{5A37B2C1-EB74-488C-B363-896300693A8D}"/>
    <cellStyle name="Comma 2 10 2 2 3 2" xfId="5123" xr:uid="{67B13F54-E6CE-475D-9D9D-FF34DFCB735F}"/>
    <cellStyle name="Comma 2 10 2 2 4" xfId="4531" xr:uid="{5DAE1F6E-B654-4B4E-B8F1-9E955AA1243F}"/>
    <cellStyle name="Comma 2 10 2 3" xfId="3846" xr:uid="{81582050-7DF8-42A8-A8E9-E08F09E365EC}"/>
    <cellStyle name="Comma 2 10 2 3 2" xfId="4753" xr:uid="{A4389AAC-C92E-441E-A824-385B4F34D088}"/>
    <cellStyle name="Comma 2 10 2 4" xfId="4143" xr:uid="{57255533-4B2F-4B20-A3E3-E08BCC599EF9}"/>
    <cellStyle name="Comma 2 10 2 4 2" xfId="5049" xr:uid="{E201BE43-C4E6-42DD-B7F8-A420AE3E0247}"/>
    <cellStyle name="Comma 2 10 2 5" xfId="4457" xr:uid="{CDC43D2F-1FAC-4EB9-9EB3-C7ACB7DA09B7}"/>
    <cellStyle name="Comma 2 10 3" xfId="2450" xr:uid="{84B9B601-D9A8-4D00-85F6-F132D989FBE5}"/>
    <cellStyle name="Comma 2 10 3 2" xfId="3882" xr:uid="{36AD5BF9-205F-440E-BD23-DB280CDE555B}"/>
    <cellStyle name="Comma 2 10 3 2 2" xfId="4789" xr:uid="{6FA7A351-E2B8-47E4-B9B0-061EAEDCD30E}"/>
    <cellStyle name="Comma 2 10 3 3" xfId="4179" xr:uid="{AC384935-C158-4DB0-B9E1-EB8884C1FD59}"/>
    <cellStyle name="Comma 2 10 3 3 2" xfId="5085" xr:uid="{EF9BC367-E43B-46CD-BC78-96A422EE01CD}"/>
    <cellStyle name="Comma 2 10 3 4" xfId="4493" xr:uid="{1283489B-8C26-4335-92DA-407C107840D7}"/>
    <cellStyle name="Comma 2 10 4" xfId="3796" xr:uid="{919E8578-C7B2-4D05-81AF-606332D6ED8F}"/>
    <cellStyle name="Comma 2 10 4 2" xfId="4703" xr:uid="{F48DC621-A02D-4815-B053-877AA1205F46}"/>
    <cellStyle name="Comma 2 10 5" xfId="4093" xr:uid="{F5DDA66D-5E27-4F42-983B-47ABBCB83B8D}"/>
    <cellStyle name="Comma 2 10 5 2" xfId="4999" xr:uid="{F84FB68C-1F17-4044-B0A0-723B3A120402}"/>
    <cellStyle name="Comma 2 10 6" xfId="4406" xr:uid="{D9259AEA-F1A0-420B-86EC-89F5754964C0}"/>
    <cellStyle name="Comma 2 11" xfId="1113" xr:uid="{16927D03-669C-45F4-ADBC-B1E9C383E38E}"/>
    <cellStyle name="Comma 2 11 2" xfId="1824" xr:uid="{BA769DC5-7639-4E64-9A6C-F8ABF789B1DA}"/>
    <cellStyle name="Comma 2 11 2 2" xfId="3057" xr:uid="{3D9C100F-25B3-4178-AF74-47A173B673F6}"/>
    <cellStyle name="Comma 2 11 2 2 2" xfId="3921" xr:uid="{7E10828B-E614-4105-A41C-7429F482A903}"/>
    <cellStyle name="Comma 2 11 2 2 2 2" xfId="4828" xr:uid="{869569E4-9B68-46BF-AB33-A159B6D2DC5F}"/>
    <cellStyle name="Comma 2 11 2 2 3" xfId="4218" xr:uid="{A1BD485F-F0C4-41A0-9BDE-8D7CCF899C1B}"/>
    <cellStyle name="Comma 2 11 2 2 3 2" xfId="5124" xr:uid="{75B09D25-EC63-45AF-B9B6-EA43B736E647}"/>
    <cellStyle name="Comma 2 11 2 2 4" xfId="4532" xr:uid="{285FF0C6-2EA6-40B2-A440-21BE40D2E9B9}"/>
    <cellStyle name="Comma 2 11 2 3" xfId="3847" xr:uid="{5B6BB1A1-8107-467B-BA67-410AA694FF7B}"/>
    <cellStyle name="Comma 2 11 2 3 2" xfId="4754" xr:uid="{2B29CA16-0775-4635-8388-5A9254B32D0F}"/>
    <cellStyle name="Comma 2 11 2 4" xfId="4144" xr:uid="{448AAFF8-BEBF-4656-AA81-1EC6EC359662}"/>
    <cellStyle name="Comma 2 11 2 4 2" xfId="5050" xr:uid="{9FB082CF-FA49-4D19-BC60-EEE7A8327BEA}"/>
    <cellStyle name="Comma 2 11 2 5" xfId="4458" xr:uid="{90CD21B7-B103-4875-978D-7DB3D0A95CC1}"/>
    <cellStyle name="Comma 2 11 3" xfId="2451" xr:uid="{F9EA2521-8BA5-4115-A8DE-737A6C5BF972}"/>
    <cellStyle name="Comma 2 11 3 2" xfId="3883" xr:uid="{DBD53350-0F01-49A5-8E12-46278C2E2285}"/>
    <cellStyle name="Comma 2 11 3 2 2" xfId="4790" xr:uid="{2B53D30F-7AAA-4D36-85AB-EF721509F810}"/>
    <cellStyle name="Comma 2 11 3 3" xfId="4180" xr:uid="{17C31535-54BF-4DC1-B6EE-AC5B9197F674}"/>
    <cellStyle name="Comma 2 11 3 3 2" xfId="5086" xr:uid="{B45A81C0-4DEC-4B91-BDB8-BD897B4898D0}"/>
    <cellStyle name="Comma 2 11 3 4" xfId="4494" xr:uid="{BF4F3956-EFE5-4B92-9AA3-1A084E6D4997}"/>
    <cellStyle name="Comma 2 11 4" xfId="3797" xr:uid="{D4C76912-73D9-46E7-A884-1E6D4975E9B0}"/>
    <cellStyle name="Comma 2 11 4 2" xfId="4704" xr:uid="{0732B162-71AA-4F23-8113-2EDCC4242EA0}"/>
    <cellStyle name="Comma 2 11 5" xfId="4094" xr:uid="{665FD9B3-CA2A-4111-9F3E-7D527E262CBA}"/>
    <cellStyle name="Comma 2 11 5 2" xfId="5000" xr:uid="{DE723ED4-332F-4803-842D-DB52CECC3692}"/>
    <cellStyle name="Comma 2 11 6" xfId="4407" xr:uid="{73EB3758-C8A7-4FAF-A8B3-A3E090884247}"/>
    <cellStyle name="Comma 2 12" xfId="1114" xr:uid="{A2FE6E00-77AB-4153-8ABB-DD8930771B0B}"/>
    <cellStyle name="Comma 2 12 2" xfId="1825" xr:uid="{F906C937-D3A7-4D94-BE47-F40B4F0A7ECF}"/>
    <cellStyle name="Comma 2 12 2 2" xfId="3058" xr:uid="{25996AAE-BFE0-4B6E-AFAA-2884BBD91F93}"/>
    <cellStyle name="Comma 2 12 2 2 2" xfId="3922" xr:uid="{FD3FA117-6760-4A77-A205-2EECA32F50ED}"/>
    <cellStyle name="Comma 2 12 2 2 2 2" xfId="4829" xr:uid="{F70A3FEC-1963-49A0-9BC7-D37B3EE6DF10}"/>
    <cellStyle name="Comma 2 12 2 2 3" xfId="4219" xr:uid="{A0021584-42AF-4794-A211-02136E765604}"/>
    <cellStyle name="Comma 2 12 2 2 3 2" xfId="5125" xr:uid="{671FBAC5-E1E4-4BFD-988E-71D29CD76628}"/>
    <cellStyle name="Comma 2 12 2 2 4" xfId="4533" xr:uid="{80A470A9-7718-4CA3-8010-20B14348477B}"/>
    <cellStyle name="Comma 2 12 2 3" xfId="3848" xr:uid="{2CE3B183-C3F1-4196-9839-90164E609B77}"/>
    <cellStyle name="Comma 2 12 2 3 2" xfId="4755" xr:uid="{91A1044A-6FC3-438D-9EC0-9BEA3665FFEB}"/>
    <cellStyle name="Comma 2 12 2 4" xfId="4145" xr:uid="{869C9914-ED7B-4B79-A3C5-A3389EE87CE7}"/>
    <cellStyle name="Comma 2 12 2 4 2" xfId="5051" xr:uid="{45D8F6FC-998D-4C33-84AC-14F140FEF9E4}"/>
    <cellStyle name="Comma 2 12 2 5" xfId="4459" xr:uid="{479F4EFC-140E-4BA4-B309-98281086FE10}"/>
    <cellStyle name="Comma 2 12 3" xfId="2452" xr:uid="{F6D3C013-7FA2-4243-8556-19B0B3225550}"/>
    <cellStyle name="Comma 2 12 3 2" xfId="3884" xr:uid="{7CEE673D-B69B-49B5-B435-C30C24BF4652}"/>
    <cellStyle name="Comma 2 12 3 2 2" xfId="4791" xr:uid="{282C50F9-960F-4C13-9901-382D8A47C877}"/>
    <cellStyle name="Comma 2 12 3 3" xfId="4181" xr:uid="{1020838B-7E51-4757-8D97-8E34DDB7527A}"/>
    <cellStyle name="Comma 2 12 3 3 2" xfId="5087" xr:uid="{2947D800-FACF-4828-9BE0-EE6D763E1C27}"/>
    <cellStyle name="Comma 2 12 3 4" xfId="4495" xr:uid="{D1C95D5F-B6AB-4747-B34C-74B0F5750E72}"/>
    <cellStyle name="Comma 2 12 4" xfId="3798" xr:uid="{0905A2DD-A133-4B70-BB3D-D9CF6D46B071}"/>
    <cellStyle name="Comma 2 12 4 2" xfId="4705" xr:uid="{CF63F441-1B80-4FDF-8470-5FDFBFABF3BA}"/>
    <cellStyle name="Comma 2 12 5" xfId="4095" xr:uid="{E8CE161B-E104-4891-9170-9D02269C3315}"/>
    <cellStyle name="Comma 2 12 5 2" xfId="5001" xr:uid="{36C2B498-A01F-4EC0-9981-EDC289A4A320}"/>
    <cellStyle name="Comma 2 12 6" xfId="4408" xr:uid="{49289FC5-2DB3-4386-BDDC-77A68E949E5F}"/>
    <cellStyle name="Comma 2 13" xfId="1115" xr:uid="{52231CC5-208A-4566-9A4E-4D13D6E5B62D}"/>
    <cellStyle name="Comma 2 13 2" xfId="1826" xr:uid="{7756484E-CFBB-4240-A18C-332661DC6E03}"/>
    <cellStyle name="Comma 2 13 2 2" xfId="3059" xr:uid="{990058F8-31B3-400A-9BB9-7D3B68A9DE58}"/>
    <cellStyle name="Comma 2 13 2 2 2" xfId="3923" xr:uid="{D8854973-E089-4210-A110-E316805D0D62}"/>
    <cellStyle name="Comma 2 13 2 2 2 2" xfId="4830" xr:uid="{3024AFBE-D7E8-416B-9F4E-804F7F08583C}"/>
    <cellStyle name="Comma 2 13 2 2 3" xfId="4220" xr:uid="{1434C5C7-3E17-4922-82E7-1D0EE68EEAB5}"/>
    <cellStyle name="Comma 2 13 2 2 3 2" xfId="5126" xr:uid="{6485A6E4-BEED-471B-A133-CB0C67FAABF0}"/>
    <cellStyle name="Comma 2 13 2 2 4" xfId="4534" xr:uid="{EC4C182A-592A-4AF9-A9F0-787A5CC1D8FE}"/>
    <cellStyle name="Comma 2 13 2 3" xfId="3849" xr:uid="{08668063-06B3-4F6A-B2F4-274F04223096}"/>
    <cellStyle name="Comma 2 13 2 3 2" xfId="4756" xr:uid="{9A79F1FE-C5E8-4C9E-A409-6C4EB1FE4307}"/>
    <cellStyle name="Comma 2 13 2 4" xfId="4146" xr:uid="{BECF7EF9-4E63-470C-B196-489052212C77}"/>
    <cellStyle name="Comma 2 13 2 4 2" xfId="5052" xr:uid="{4F054798-71F3-4A25-83DE-4C9C255154A3}"/>
    <cellStyle name="Comma 2 13 2 5" xfId="4460" xr:uid="{A59F043E-1192-4322-AB9C-BA497A7C6659}"/>
    <cellStyle name="Comma 2 13 3" xfId="2453" xr:uid="{B3292463-CDA7-453A-B266-8D2820509C75}"/>
    <cellStyle name="Comma 2 13 3 2" xfId="3885" xr:uid="{E70ADCF6-D930-4DF1-8587-E3819EF800DB}"/>
    <cellStyle name="Comma 2 13 3 2 2" xfId="4792" xr:uid="{CD77AF38-98A5-4FB5-B42F-B7BA6A13FAB3}"/>
    <cellStyle name="Comma 2 13 3 3" xfId="4182" xr:uid="{BF7862A6-0E6D-4C8F-AA01-155EBF6B2155}"/>
    <cellStyle name="Comma 2 13 3 3 2" xfId="5088" xr:uid="{3F8F8B85-33D5-493D-BC3D-D18CBBC6DC18}"/>
    <cellStyle name="Comma 2 13 3 4" xfId="4496" xr:uid="{7698763A-8654-486E-984D-2030BCF57826}"/>
    <cellStyle name="Comma 2 13 4" xfId="3799" xr:uid="{E4A22E15-B94A-4DBB-BB7B-99993959C4C9}"/>
    <cellStyle name="Comma 2 13 4 2" xfId="4706" xr:uid="{022EA6B3-3202-4B4D-80F9-BB50AE317FD0}"/>
    <cellStyle name="Comma 2 13 5" xfId="4096" xr:uid="{179A16B3-256E-4DB3-80A1-47E2BF241F2F}"/>
    <cellStyle name="Comma 2 13 5 2" xfId="5002" xr:uid="{B22557DD-FCA3-4F35-BE98-81E10155338D}"/>
    <cellStyle name="Comma 2 13 6" xfId="4409" xr:uid="{4F6FB26B-FA87-4592-96E0-B681ACA991B5}"/>
    <cellStyle name="Comma 2 14" xfId="1043" xr:uid="{50DCA2F8-E783-4C53-A7CD-182D19143A57}"/>
    <cellStyle name="Comma 2 14 2" xfId="3786" xr:uid="{BDA7212C-EDD4-428F-A3E5-92AE8C1F88DA}"/>
    <cellStyle name="Comma 2 14 2 2" xfId="4693" xr:uid="{CDF0C42D-61FE-4C60-A0AD-E467829F6311}"/>
    <cellStyle name="Comma 2 14 3" xfId="4083" xr:uid="{7C5ECA83-1073-4516-8B64-360AD885A33A}"/>
    <cellStyle name="Comma 2 14 3 2" xfId="4989" xr:uid="{F903BC9C-7A57-4D93-9A12-5F68CC6893D8}"/>
    <cellStyle name="Comma 2 14 4" xfId="4396" xr:uid="{3BC3F2DE-30D4-4105-B13B-89B4876B37D9}"/>
    <cellStyle name="Comma 2 15" xfId="3681" xr:uid="{B373DBA8-83FF-44AF-84C8-C4B3684C0709}"/>
    <cellStyle name="Comma 2 15 2" xfId="4590" xr:uid="{2AC5699C-6842-41B9-8DDB-78E9AF19734F}"/>
    <cellStyle name="Comma 2 16" xfId="3982" xr:uid="{47456319-F6F5-486E-B186-5757DA3AE67C}"/>
    <cellStyle name="Comma 2 16 2" xfId="4888" xr:uid="{4D48CA05-15FB-4C7B-AE66-5C8EB9796C24}"/>
    <cellStyle name="Comma 2 17" xfId="4294" xr:uid="{2ACAD985-A5FB-483A-BECE-8E78F95EB327}"/>
    <cellStyle name="Comma 2 18" xfId="740" xr:uid="{33E53E72-A713-45B7-9BB7-3832EEFAC42D}"/>
    <cellStyle name="Comma 2 2" xfId="320" xr:uid="{56142100-DEBC-4BD1-AB2B-07C7DD4D2558}"/>
    <cellStyle name="Comma 2 2 10" xfId="765" xr:uid="{F7FCF447-18D9-4F5F-8976-FAC6AF028E60}"/>
    <cellStyle name="Comma 2 2 2" xfId="321" xr:uid="{D4506971-5B53-422E-B3A6-B7E2AAAAA013}"/>
    <cellStyle name="Comma 2 2 2 10" xfId="4306" xr:uid="{87E31D6B-384E-475A-9952-1A5B826FD19F}"/>
    <cellStyle name="Comma 2 2 2 11" xfId="774" xr:uid="{89D367EA-6AFC-4B94-B599-2A0C3955C0CF}"/>
    <cellStyle name="Comma 2 2 2 12" xfId="5191" xr:uid="{DE0A97D6-395F-4B09-8937-6D9078AB2715}"/>
    <cellStyle name="Comma 2 2 2 2" xfId="322" xr:uid="{74AB22CA-C6AA-4770-9759-D5B10DDF80AA}"/>
    <cellStyle name="Comma 2 2 2 2 2" xfId="1118" xr:uid="{C2DCC80D-DEAB-4724-A728-81E6ECBEC4A7}"/>
    <cellStyle name="Comma 2 2 2 2 3" xfId="3731" xr:uid="{853F305F-76D8-4B6A-9B6C-C1AC796E5731}"/>
    <cellStyle name="Comma 2 2 2 2 3 2" xfId="4639" xr:uid="{E4F521E8-7A0B-4642-A592-C01941B871C8}"/>
    <cellStyle name="Comma 2 2 2 2 4" xfId="4030" xr:uid="{47E217FB-1CC7-453E-9CF6-8AF7314D3040}"/>
    <cellStyle name="Comma 2 2 2 2 4 2" xfId="4936" xr:uid="{3D865066-38F0-4805-8BD9-D67863621624}"/>
    <cellStyle name="Comma 2 2 2 2 5" xfId="4342" xr:uid="{DFB6319A-C436-416D-80E0-1F3FF0643CD3}"/>
    <cellStyle name="Comma 2 2 2 2 6" xfId="862" xr:uid="{204A0B19-3F13-4906-B28C-216753828450}"/>
    <cellStyle name="Comma 2 2 2 3" xfId="861" xr:uid="{9D22A031-3BAB-48C2-BC27-7D1B9F82608C}"/>
    <cellStyle name="Comma 2 2 2 3 2" xfId="3730" xr:uid="{3B78FA63-F850-4B2A-B481-5617F56EC31E}"/>
    <cellStyle name="Comma 2 2 2 3 2 2" xfId="4638" xr:uid="{10B13192-EC10-45E8-B07D-77FA139CFD6B}"/>
    <cellStyle name="Comma 2 2 2 3 3" xfId="4029" xr:uid="{E66AC904-8DF0-43B0-9D9D-BCC663C54EE1}"/>
    <cellStyle name="Comma 2 2 2 3 3 2" xfId="4935" xr:uid="{DE735359-20F5-4D66-B028-67D4B9DBF482}"/>
    <cellStyle name="Comma 2 2 2 3 4" xfId="4341" xr:uid="{5C28B8A5-D4DE-4DE7-A500-7518E5CE3441}"/>
    <cellStyle name="Comma 2 2 2 4" xfId="937" xr:uid="{DFAEC3AA-9CFB-4A26-9D00-C4FED119BD4F}"/>
    <cellStyle name="Comma 2 2 2 4 2" xfId="3768" xr:uid="{F698F599-7EDD-4A87-8D11-579893056032}"/>
    <cellStyle name="Comma 2 2 2 4 2 2" xfId="4675" xr:uid="{A5032460-F6A4-45D6-BD99-FB4352F072FF}"/>
    <cellStyle name="Comma 2 2 2 4 3" xfId="4065" xr:uid="{F5CC8CEF-5C48-4B82-8255-C5CAA79CBAF3}"/>
    <cellStyle name="Comma 2 2 2 4 3 2" xfId="4971" xr:uid="{CF3A65A4-AC06-4158-B24A-ED7A08301C50}"/>
    <cellStyle name="Comma 2 2 2 4 4" xfId="4378" xr:uid="{C4626B08-5D58-491E-B28C-CEBA4D5FFB9E}"/>
    <cellStyle name="Comma 2 2 2 5" xfId="1117" xr:uid="{5CF059DE-D8E4-4C4C-9EBE-B900D02BADCC}"/>
    <cellStyle name="Comma 2 2 2 6" xfId="3671" xr:uid="{014049A7-FEA2-4C36-B8B8-8AB9657E3E04}"/>
    <cellStyle name="Comma 2 2 2 6 2" xfId="3972" xr:uid="{8409198F-021B-46D8-A527-511D4850A102}"/>
    <cellStyle name="Comma 2 2 2 6 2 2" xfId="4878" xr:uid="{5BF73451-E01E-4D91-A0C1-30F8B0E40F74}"/>
    <cellStyle name="Comma 2 2 2 6 3" xfId="4266" xr:uid="{660180A6-1749-4E58-AB4C-639521021143}"/>
    <cellStyle name="Comma 2 2 2 6 3 2" xfId="5172" xr:uid="{C86397DA-99AD-4B86-8A20-05C2B7FF4C8A}"/>
    <cellStyle name="Comma 2 2 2 6 4" xfId="4580" xr:uid="{7EEE333E-21FA-4971-972B-9D4595E857A0}"/>
    <cellStyle name="Comma 2 2 2 7" xfId="3693" xr:uid="{ED6A159B-D559-4112-9C48-A342CDBDB2B7}"/>
    <cellStyle name="Comma 2 2 2 7 2" xfId="4602" xr:uid="{B394DAB3-FEBD-47D8-B058-A3E9D5BEE74C}"/>
    <cellStyle name="Comma 2 2 2 8" xfId="3994" xr:uid="{D4E080A9-EB4D-465B-B2E2-B48A0C991D47}"/>
    <cellStyle name="Comma 2 2 2 8 2" xfId="4900" xr:uid="{3CF78BB7-7988-486B-A6B7-3B4D70727078}"/>
    <cellStyle name="Comma 2 2 2 9" xfId="4283" xr:uid="{D2A5C4CB-5A4B-41F1-9A43-1D8FFD368489}"/>
    <cellStyle name="Comma 2 2 3" xfId="323" xr:uid="{25EFB8B0-DDFC-4593-B0AE-C9EAA20BBD5E}"/>
    <cellStyle name="Comma 2 2 3 2" xfId="1120" xr:uid="{467ADA76-B7E4-4D6C-8FFA-C0358D8351BD}"/>
    <cellStyle name="Comma 2 2 3 2 2" xfId="3800" xr:uid="{1F233DE4-5F36-42DE-8983-18AD9EE604F2}"/>
    <cellStyle name="Comma 2 2 3 2 2 2" xfId="4707" xr:uid="{A3AEBCB7-068D-4357-8FF2-10FD9553242E}"/>
    <cellStyle name="Comma 2 2 3 2 3" xfId="4097" xr:uid="{0A05DDAE-7B2E-4DEF-B24E-8A35A32C24BE}"/>
    <cellStyle name="Comma 2 2 3 2 3 2" xfId="5003" xr:uid="{96159B2C-3CA9-41BF-A13D-8A2884E10CAF}"/>
    <cellStyle name="Comma 2 2 3 2 4" xfId="4410" xr:uid="{1DD399A9-EB81-40F8-914D-3280948F7DCB}"/>
    <cellStyle name="Comma 2 2 3 3" xfId="1119" xr:uid="{19084FB5-D3A1-4281-919D-B39032D18965}"/>
    <cellStyle name="Comma 2 2 4" xfId="797" xr:uid="{C6DF2DC4-1AC9-4AFB-8628-FD0A0F9BF191}"/>
    <cellStyle name="Comma 2 2 4 2" xfId="3701" xr:uid="{BAE45C57-6741-4319-9E0F-E0F4180BFEEF}"/>
    <cellStyle name="Comma 2 2 4 2 2" xfId="4610" xr:uid="{55321D5D-64BE-4F14-8650-15EDE719C102}"/>
    <cellStyle name="Comma 2 2 5" xfId="1116" xr:uid="{98D6A01E-CA71-4520-9834-133E1DC741F4}"/>
    <cellStyle name="Comma 2 2 6" xfId="3679" xr:uid="{5A541204-DD0D-485B-A7BF-64C45E712C5E}"/>
    <cellStyle name="Comma 2 2 6 2" xfId="4588" xr:uid="{36FDA045-BBE5-48F4-BA28-7FC5A7AB6DD7}"/>
    <cellStyle name="Comma 2 2 7" xfId="3980" xr:uid="{3500863C-E84C-4955-A22B-1C6EB4ABE8A7}"/>
    <cellStyle name="Comma 2 2 7 2" xfId="4886" xr:uid="{51017E26-E8E2-4DDE-BD74-560D573817D5}"/>
    <cellStyle name="Comma 2 2 8" xfId="4292" xr:uid="{FCDDCC45-2C0D-43B4-9F68-8BC020FD7610}"/>
    <cellStyle name="Comma 2 2 9" xfId="738" xr:uid="{83BD8411-9D46-41EE-A512-30D175FFBF5A}"/>
    <cellStyle name="Comma 2 3" xfId="324" xr:uid="{9E4CD4EB-F096-4390-BCC3-6A71520AA4D8}"/>
    <cellStyle name="Comma 2 3 2" xfId="325" xr:uid="{009F79F1-FFCA-4816-8E95-FFAE54D0EAF0}"/>
    <cellStyle name="Comma 2 3 2 2" xfId="864" xr:uid="{73743056-3D17-4561-99DB-D5AF68C86831}"/>
    <cellStyle name="Comma 2 3 2 2 2" xfId="1123" xr:uid="{AFA47980-F82C-487B-B35A-11E7E87104FF}"/>
    <cellStyle name="Comma 2 3 2 2 2 2" xfId="3802" xr:uid="{A40BD57A-F228-4412-AB0F-A4C2A859B2AF}"/>
    <cellStyle name="Comma 2 3 2 2 2 2 2" xfId="4709" xr:uid="{4ECE315C-B616-46E1-92CC-FB8236305DAC}"/>
    <cellStyle name="Comma 2 3 2 2 2 3" xfId="4099" xr:uid="{D5A274E6-1EA1-4EA4-AAA2-EDC05DD3D54D}"/>
    <cellStyle name="Comma 2 3 2 2 2 3 2" xfId="5005" xr:uid="{C93FB8AF-BA39-4320-98F5-C5D3AE6F8197}"/>
    <cellStyle name="Comma 2 3 2 2 2 4" xfId="4412" xr:uid="{65648905-BE22-4341-BE7C-851528069EAA}"/>
    <cellStyle name="Comma 2 3 2 3" xfId="1124" xr:uid="{3337DE6F-39F1-4199-A6CE-45C20E4CEB73}"/>
    <cellStyle name="Comma 2 3 2 3 10" xfId="3803" xr:uid="{CC17A199-94FE-45C3-9A83-AB69E33E0A12}"/>
    <cellStyle name="Comma 2 3 2 3 10 2" xfId="4710" xr:uid="{FB1E3B7B-98A3-4BA9-B870-74C81FFA1A0C}"/>
    <cellStyle name="Comma 2 3 2 3 11" xfId="4100" xr:uid="{0233C3CC-10AF-4DE3-B3AD-A09207C13277}"/>
    <cellStyle name="Comma 2 3 2 3 11 2" xfId="5006" xr:uid="{39C6D86F-E259-4211-B157-020EAC3FCF92}"/>
    <cellStyle name="Comma 2 3 2 3 12" xfId="4413" xr:uid="{7B51705E-4145-4D98-9C5E-E8C44E6D40E2}"/>
    <cellStyle name="Comma 2 3 2 3 2" xfId="1125" xr:uid="{482BA2ED-BB98-4A4E-BD51-F678598F5B83}"/>
    <cellStyle name="Comma 2 3 2 3 2 2" xfId="1828" xr:uid="{A1CF5DF9-12AA-42F3-B3BF-A4618F37E632}"/>
    <cellStyle name="Comma 2 3 2 3 2 2 2" xfId="3061" xr:uid="{FDDD89C4-5E1A-4A86-8E8D-A37D1519F91B}"/>
    <cellStyle name="Comma 2 3 2 3 2 2 2 2" xfId="3925" xr:uid="{1DB3E7E4-A05A-43CA-B748-EA699325CB1C}"/>
    <cellStyle name="Comma 2 3 2 3 2 2 2 2 2" xfId="4832" xr:uid="{15CEC55D-30D2-43D1-A755-917B1BDD8089}"/>
    <cellStyle name="Comma 2 3 2 3 2 2 2 3" xfId="4222" xr:uid="{A45FEDD9-2ED2-4768-B91A-D0BC8EB4CA66}"/>
    <cellStyle name="Comma 2 3 2 3 2 2 2 3 2" xfId="5128" xr:uid="{888C2C0C-E588-4940-9574-C73B0429F555}"/>
    <cellStyle name="Comma 2 3 2 3 2 2 2 4" xfId="4536" xr:uid="{EE484648-1BC6-4D2B-BCE2-C2F713F8D724}"/>
    <cellStyle name="Comma 2 3 2 3 2 2 3" xfId="3851" xr:uid="{3EAEEB4F-1151-489C-BBBF-503292C3611C}"/>
    <cellStyle name="Comma 2 3 2 3 2 2 3 2" xfId="4758" xr:uid="{F64AD0B9-9195-4D11-B13A-AC9C2E13B4EB}"/>
    <cellStyle name="Comma 2 3 2 3 2 2 4" xfId="4148" xr:uid="{C1F5F04F-E508-4357-A950-AADC1897909F}"/>
    <cellStyle name="Comma 2 3 2 3 2 2 4 2" xfId="5054" xr:uid="{7CAAD642-F052-42AE-AE87-F0684105B54E}"/>
    <cellStyle name="Comma 2 3 2 3 2 2 5" xfId="4462" xr:uid="{C1D177C5-4D65-4CD9-A9D4-73E47BBD7FA4}"/>
    <cellStyle name="Comma 2 3 2 3 2 3" xfId="2455" xr:uid="{E8C4010E-A056-4032-BA96-538333716BDE}"/>
    <cellStyle name="Comma 2 3 2 3 2 3 2" xfId="3887" xr:uid="{E31000E6-BE1B-4ACE-9375-5D3A1A7BCDD1}"/>
    <cellStyle name="Comma 2 3 2 3 2 3 2 2" xfId="4794" xr:uid="{A4650EAE-C004-4A9A-83EC-BD5E127B7527}"/>
    <cellStyle name="Comma 2 3 2 3 2 3 3" xfId="4184" xr:uid="{D4FD17C3-88FE-436A-85D2-5D51A328D284}"/>
    <cellStyle name="Comma 2 3 2 3 2 3 3 2" xfId="5090" xr:uid="{EE2367CC-DF7E-43C8-A568-CDC4886587E3}"/>
    <cellStyle name="Comma 2 3 2 3 2 3 4" xfId="4498" xr:uid="{8763BA69-0101-4871-9CCA-9765148484CC}"/>
    <cellStyle name="Comma 2 3 2 3 2 4" xfId="3804" xr:uid="{BF2534FE-0ED3-4E29-97E8-71E19C012A6F}"/>
    <cellStyle name="Comma 2 3 2 3 2 4 2" xfId="4711" xr:uid="{C2CADAF3-CE05-4F94-842C-FEC2B8FC2CFD}"/>
    <cellStyle name="Comma 2 3 2 3 2 5" xfId="4101" xr:uid="{F0F4FAA4-8D14-41AD-8CEA-1F13512F541B}"/>
    <cellStyle name="Comma 2 3 2 3 2 5 2" xfId="5007" xr:uid="{B2FD5E33-1891-46DF-8665-19F833AE54C1}"/>
    <cellStyle name="Comma 2 3 2 3 2 6" xfId="4414" xr:uid="{B18F0F35-8547-43C4-9C77-42072E0E227F}"/>
    <cellStyle name="Comma 2 3 2 3 3" xfId="1126" xr:uid="{FCE02197-DAF4-4463-AF1C-5CB09C023932}"/>
    <cellStyle name="Comma 2 3 2 3 3 2" xfId="1829" xr:uid="{20F4CEB2-8342-4A01-A2DE-75546A6A532F}"/>
    <cellStyle name="Comma 2 3 2 3 3 2 2" xfId="3062" xr:uid="{83AB0667-A15D-4304-8B75-0D6FB9ABFA8B}"/>
    <cellStyle name="Comma 2 3 2 3 3 2 2 2" xfId="3926" xr:uid="{0717C099-77AF-47DA-8E28-957A1432DC52}"/>
    <cellStyle name="Comma 2 3 2 3 3 2 2 2 2" xfId="4833" xr:uid="{04E9E48C-2909-4BF2-847B-6F81118D9E30}"/>
    <cellStyle name="Comma 2 3 2 3 3 2 2 3" xfId="4223" xr:uid="{5BEE2DD4-9B8D-4F2C-B1AF-B675FA62844D}"/>
    <cellStyle name="Comma 2 3 2 3 3 2 2 3 2" xfId="5129" xr:uid="{1ABBE482-309A-4618-9840-0D5857E4451E}"/>
    <cellStyle name="Comma 2 3 2 3 3 2 2 4" xfId="4537" xr:uid="{D2D08F42-6AA8-448F-9F82-DEFD99E7EB7E}"/>
    <cellStyle name="Comma 2 3 2 3 3 2 3" xfId="3852" xr:uid="{D0670BD2-5287-4B89-BB4B-28333ECE6636}"/>
    <cellStyle name="Comma 2 3 2 3 3 2 3 2" xfId="4759" xr:uid="{0749898B-C13C-438A-8695-E78C82547C8E}"/>
    <cellStyle name="Comma 2 3 2 3 3 2 4" xfId="4149" xr:uid="{E65D4893-F155-4B35-B42B-A671FD53F3CC}"/>
    <cellStyle name="Comma 2 3 2 3 3 2 4 2" xfId="5055" xr:uid="{E58EB8F0-9659-4A9B-AA42-6C15FD165EA0}"/>
    <cellStyle name="Comma 2 3 2 3 3 2 5" xfId="4463" xr:uid="{DFCD3353-478B-4837-9C72-64AEE92738FB}"/>
    <cellStyle name="Comma 2 3 2 3 3 3" xfId="2456" xr:uid="{CC07DA17-E0C6-4CF7-AC83-736343925180}"/>
    <cellStyle name="Comma 2 3 2 3 3 3 2" xfId="3888" xr:uid="{A0B325FF-3E3C-43FF-B624-D2E9F4C5F354}"/>
    <cellStyle name="Comma 2 3 2 3 3 3 2 2" xfId="4795" xr:uid="{CA4242F8-C2D4-4129-9908-1A24C3686A50}"/>
    <cellStyle name="Comma 2 3 2 3 3 3 3" xfId="4185" xr:uid="{0BA1B7B5-3EC2-4921-B801-7894FA9D0251}"/>
    <cellStyle name="Comma 2 3 2 3 3 3 3 2" xfId="5091" xr:uid="{9DFD9C77-2A51-4426-B905-B1E94CF08707}"/>
    <cellStyle name="Comma 2 3 2 3 3 3 4" xfId="4499" xr:uid="{D09A99DE-45A9-4AC2-8D21-0AA16AC1F54F}"/>
    <cellStyle name="Comma 2 3 2 3 3 4" xfId="3805" xr:uid="{7AE0DF6C-001E-452D-8CB0-EAA8DDBEFB85}"/>
    <cellStyle name="Comma 2 3 2 3 3 4 2" xfId="4712" xr:uid="{430969A9-CA1E-4E22-8619-B9D477C5EC36}"/>
    <cellStyle name="Comma 2 3 2 3 3 5" xfId="4102" xr:uid="{50B60ECC-4614-42EC-9D78-F8899E7D7783}"/>
    <cellStyle name="Comma 2 3 2 3 3 5 2" xfId="5008" xr:uid="{EB49D49F-0E13-4764-8A8C-5CB504FB20BC}"/>
    <cellStyle name="Comma 2 3 2 3 3 6" xfId="4415" xr:uid="{EB0B785F-6D0F-4D54-AD3B-A1F81290B561}"/>
    <cellStyle name="Comma 2 3 2 3 4" xfId="1127" xr:uid="{DC18BA40-4C24-4716-8D54-9C22652F1C01}"/>
    <cellStyle name="Comma 2 3 2 3 4 2" xfId="1830" xr:uid="{109DF4DA-CF85-4BEC-984A-94CDEBC52B6D}"/>
    <cellStyle name="Comma 2 3 2 3 4 2 2" xfId="3063" xr:uid="{2EA9F74D-56AF-4199-86D5-A77501FFA04D}"/>
    <cellStyle name="Comma 2 3 2 3 4 2 2 2" xfId="3927" xr:uid="{0BA71381-0851-4DEB-85FC-72391AEB898A}"/>
    <cellStyle name="Comma 2 3 2 3 4 2 2 2 2" xfId="4834" xr:uid="{25D98315-5F8C-48F2-BB09-112B51EF3725}"/>
    <cellStyle name="Comma 2 3 2 3 4 2 2 3" xfId="4224" xr:uid="{4FD9464F-0704-408F-AB89-FEDAF2665201}"/>
    <cellStyle name="Comma 2 3 2 3 4 2 2 3 2" xfId="5130" xr:uid="{D5E5906E-6C3C-44C6-AB34-C6698F7CC670}"/>
    <cellStyle name="Comma 2 3 2 3 4 2 2 4" xfId="4538" xr:uid="{5A505C2A-4D51-494D-BA9A-030427CD38F6}"/>
    <cellStyle name="Comma 2 3 2 3 4 2 3" xfId="3853" xr:uid="{06A219D5-5228-4EB3-8049-A110A6765326}"/>
    <cellStyle name="Comma 2 3 2 3 4 2 3 2" xfId="4760" xr:uid="{17A9187A-C416-4291-A812-B918F43D9A55}"/>
    <cellStyle name="Comma 2 3 2 3 4 2 4" xfId="4150" xr:uid="{097A0926-E97F-47D2-A45E-AAB784AFD1E3}"/>
    <cellStyle name="Comma 2 3 2 3 4 2 4 2" xfId="5056" xr:uid="{300071E1-579A-4596-9301-1C31BDFF82A4}"/>
    <cellStyle name="Comma 2 3 2 3 4 2 5" xfId="4464" xr:uid="{EA517CE8-ACEA-48FC-840F-912E81BCAC28}"/>
    <cellStyle name="Comma 2 3 2 3 4 3" xfId="2457" xr:uid="{403FC6CC-15AA-486A-84FE-61A1027D984D}"/>
    <cellStyle name="Comma 2 3 2 3 4 3 2" xfId="3889" xr:uid="{35E21E17-B37A-49E9-9DE7-56F66B0D4276}"/>
    <cellStyle name="Comma 2 3 2 3 4 3 2 2" xfId="4796" xr:uid="{B5A60155-7483-47AD-8024-B7A552C1193F}"/>
    <cellStyle name="Comma 2 3 2 3 4 3 3" xfId="4186" xr:uid="{C510D46C-C722-4169-A721-A8A29A817B0D}"/>
    <cellStyle name="Comma 2 3 2 3 4 3 3 2" xfId="5092" xr:uid="{D773AA4C-CB7F-427C-A7FC-4E17B0037735}"/>
    <cellStyle name="Comma 2 3 2 3 4 3 4" xfId="4500" xr:uid="{CC9DB164-A2C2-4D81-A507-0E9D69B30F88}"/>
    <cellStyle name="Comma 2 3 2 3 4 4" xfId="3806" xr:uid="{295F45E9-7A8F-48E3-B615-E61920AA79C3}"/>
    <cellStyle name="Comma 2 3 2 3 4 4 2" xfId="4713" xr:uid="{9F85ECF7-C7F3-45CA-A479-78F412C36A84}"/>
    <cellStyle name="Comma 2 3 2 3 4 5" xfId="4103" xr:uid="{37693796-C458-41D2-A124-FB664D203528}"/>
    <cellStyle name="Comma 2 3 2 3 4 5 2" xfId="5009" xr:uid="{1AE91AFF-90BB-4D5C-8A88-682F9EDA0B28}"/>
    <cellStyle name="Comma 2 3 2 3 4 6" xfId="4416" xr:uid="{391495D7-BF30-4211-AF6A-EE80C279B181}"/>
    <cellStyle name="Comma 2 3 2 3 5" xfId="1128" xr:uid="{745FFB35-B0F7-4168-BF4B-10AAF34A6CBF}"/>
    <cellStyle name="Comma 2 3 2 3 5 2" xfId="1831" xr:uid="{F297D1A1-6804-436B-9527-30201B01931E}"/>
    <cellStyle name="Comma 2 3 2 3 5 2 2" xfId="3064" xr:uid="{8A54F023-5D94-46DE-A688-EE1E4FD1A718}"/>
    <cellStyle name="Comma 2 3 2 3 5 2 2 2" xfId="3928" xr:uid="{3D3C75C4-482B-46CF-A4CC-EBB1B183E139}"/>
    <cellStyle name="Comma 2 3 2 3 5 2 2 2 2" xfId="4835" xr:uid="{A4A66162-22E9-49ED-B298-C074F57242DC}"/>
    <cellStyle name="Comma 2 3 2 3 5 2 2 3" xfId="4225" xr:uid="{35354090-714A-43E8-AC60-72E98C5E7913}"/>
    <cellStyle name="Comma 2 3 2 3 5 2 2 3 2" xfId="5131" xr:uid="{AF0CCF07-4393-4DF0-9D7A-2574693398F4}"/>
    <cellStyle name="Comma 2 3 2 3 5 2 2 4" xfId="4539" xr:uid="{5AAD6742-37E1-4A22-8426-CF8387CED912}"/>
    <cellStyle name="Comma 2 3 2 3 5 2 3" xfId="3854" xr:uid="{506B0F1E-5AAF-4031-BA04-F8DAC4A56658}"/>
    <cellStyle name="Comma 2 3 2 3 5 2 3 2" xfId="4761" xr:uid="{99C899D0-3B9D-4C31-AEC9-E38A42740938}"/>
    <cellStyle name="Comma 2 3 2 3 5 2 4" xfId="4151" xr:uid="{AE3B07FF-7116-45F7-A1E4-6C1EBDB023FB}"/>
    <cellStyle name="Comma 2 3 2 3 5 2 4 2" xfId="5057" xr:uid="{1EDC8A65-FD18-4245-8E13-671C55A88A9C}"/>
    <cellStyle name="Comma 2 3 2 3 5 2 5" xfId="4465" xr:uid="{7081C7BE-4A24-4313-AF7C-68F02E0315DE}"/>
    <cellStyle name="Comma 2 3 2 3 5 3" xfId="2458" xr:uid="{11522716-6820-4692-9191-9CE1BBB55E1A}"/>
    <cellStyle name="Comma 2 3 2 3 5 3 2" xfId="3890" xr:uid="{02C290D7-82A3-4D7F-AA8E-7ED036F4F9D3}"/>
    <cellStyle name="Comma 2 3 2 3 5 3 2 2" xfId="4797" xr:uid="{D9C3B44E-1C6F-4940-A294-958B5C3A1A03}"/>
    <cellStyle name="Comma 2 3 2 3 5 3 3" xfId="4187" xr:uid="{957C0771-628D-44F8-8B33-7D11797F13AC}"/>
    <cellStyle name="Comma 2 3 2 3 5 3 3 2" xfId="5093" xr:uid="{DCDD8343-8D63-4B8E-BD6C-69AD149180C0}"/>
    <cellStyle name="Comma 2 3 2 3 5 3 4" xfId="4501" xr:uid="{8E2F96B0-41C6-490D-89FE-6F917DEFDD50}"/>
    <cellStyle name="Comma 2 3 2 3 5 4" xfId="3807" xr:uid="{AA9C285F-D0E3-44C5-BF23-2A88B2FE19DE}"/>
    <cellStyle name="Comma 2 3 2 3 5 4 2" xfId="4714" xr:uid="{965C2A53-2B67-4A9C-BD12-F7164E9D5CA4}"/>
    <cellStyle name="Comma 2 3 2 3 5 5" xfId="4104" xr:uid="{1A576E1D-4382-43DE-89E0-50FCA8F7A7E2}"/>
    <cellStyle name="Comma 2 3 2 3 5 5 2" xfId="5010" xr:uid="{0F9F0D0F-029E-4C7B-BA73-3CFCCDFC7A87}"/>
    <cellStyle name="Comma 2 3 2 3 5 6" xfId="4417" xr:uid="{3AD77F4B-5ECE-48B3-A824-60EABFC525CA}"/>
    <cellStyle name="Comma 2 3 2 3 6" xfId="1129" xr:uid="{5C3672CA-6578-4F62-A6B7-AF257A54674A}"/>
    <cellStyle name="Comma 2 3 2 3 6 2" xfId="1832" xr:uid="{D10CBFE5-D658-4F68-A987-A4373F220AC4}"/>
    <cellStyle name="Comma 2 3 2 3 6 2 2" xfId="3065" xr:uid="{52FA4C4C-694A-4E9F-98F6-A0DFD26BD3D7}"/>
    <cellStyle name="Comma 2 3 2 3 6 2 2 2" xfId="3929" xr:uid="{14CA28DE-196F-4B0C-9556-65A88886D61F}"/>
    <cellStyle name="Comma 2 3 2 3 6 2 2 2 2" xfId="4836" xr:uid="{3DA7AA2C-326C-4313-B14C-0AC92728C1F5}"/>
    <cellStyle name="Comma 2 3 2 3 6 2 2 3" xfId="4226" xr:uid="{8FF6A793-42BF-4A74-898A-6E33C26AE799}"/>
    <cellStyle name="Comma 2 3 2 3 6 2 2 3 2" xfId="5132" xr:uid="{D9CD0CB1-7F82-4CE2-8CE3-D8BB3286F9C9}"/>
    <cellStyle name="Comma 2 3 2 3 6 2 2 4" xfId="4540" xr:uid="{3CC48C7C-D335-4AA1-AAFD-A67E2031C15A}"/>
    <cellStyle name="Comma 2 3 2 3 6 2 3" xfId="3855" xr:uid="{5EB55D6D-EDA1-458F-8789-6C6E71D2C0FE}"/>
    <cellStyle name="Comma 2 3 2 3 6 2 3 2" xfId="4762" xr:uid="{6E99FB72-DE54-41B1-B962-B9FC470221E7}"/>
    <cellStyle name="Comma 2 3 2 3 6 2 4" xfId="4152" xr:uid="{24105C9E-276C-4B49-9797-F6854DA9DF35}"/>
    <cellStyle name="Comma 2 3 2 3 6 2 4 2" xfId="5058" xr:uid="{16D15BE2-C9D8-4EF5-AE92-ABADDBB7747F}"/>
    <cellStyle name="Comma 2 3 2 3 6 2 5" xfId="4466" xr:uid="{2D844D19-E9A2-4E2B-9FD9-38C7F12FB237}"/>
    <cellStyle name="Comma 2 3 2 3 6 3" xfId="2459" xr:uid="{49F01916-5E9D-4C22-A576-C7CC2E7227AC}"/>
    <cellStyle name="Comma 2 3 2 3 6 3 2" xfId="3891" xr:uid="{2B0B5371-E7A2-4395-8F94-E4C873F09978}"/>
    <cellStyle name="Comma 2 3 2 3 6 3 2 2" xfId="4798" xr:uid="{DFECEA1F-1D44-4B14-A81D-23C9897A02C6}"/>
    <cellStyle name="Comma 2 3 2 3 6 3 3" xfId="4188" xr:uid="{01EB6586-4536-440E-8049-DA8D08C06E39}"/>
    <cellStyle name="Comma 2 3 2 3 6 3 3 2" xfId="5094" xr:uid="{4AB6C2B7-333B-4CD3-8D26-DFD209D02425}"/>
    <cellStyle name="Comma 2 3 2 3 6 3 4" xfId="4502" xr:uid="{0CEE0E16-32BA-4261-890B-2D29648D632E}"/>
    <cellStyle name="Comma 2 3 2 3 6 4" xfId="3808" xr:uid="{CD90C936-DA74-4702-961A-F4DADBED4A43}"/>
    <cellStyle name="Comma 2 3 2 3 6 4 2" xfId="4715" xr:uid="{5DE95045-D10F-4AD4-BC60-1C2DD9CCFD26}"/>
    <cellStyle name="Comma 2 3 2 3 6 5" xfId="4105" xr:uid="{E4609E60-3BE2-4D31-9616-9AEC519F76E2}"/>
    <cellStyle name="Comma 2 3 2 3 6 5 2" xfId="5011" xr:uid="{7B39B560-D7E6-4727-A49C-2C66FA43CADB}"/>
    <cellStyle name="Comma 2 3 2 3 6 6" xfId="4418" xr:uid="{818149AD-6E6A-4E6E-9655-4A0EE8184455}"/>
    <cellStyle name="Comma 2 3 2 3 7" xfId="1130" xr:uid="{9D8D5CC5-96DB-44A7-A276-476123CAEF2F}"/>
    <cellStyle name="Comma 2 3 2 3 7 2" xfId="1833" xr:uid="{4A44723B-B9F3-4078-A4FB-73FFA442FA2E}"/>
    <cellStyle name="Comma 2 3 2 3 7 2 2" xfId="3066" xr:uid="{368AF6E9-283F-43FE-9952-0C17588E7811}"/>
    <cellStyle name="Comma 2 3 2 3 7 2 2 2" xfId="3930" xr:uid="{96308A3D-A466-47DC-B8C7-0226FEA10E42}"/>
    <cellStyle name="Comma 2 3 2 3 7 2 2 2 2" xfId="4837" xr:uid="{4D7C4014-F33A-4DC4-8BEE-482C22A01B31}"/>
    <cellStyle name="Comma 2 3 2 3 7 2 2 3" xfId="4227" xr:uid="{83BA9216-1BA4-4347-A32B-1BCF69D1DB6B}"/>
    <cellStyle name="Comma 2 3 2 3 7 2 2 3 2" xfId="5133" xr:uid="{4C7DE8C6-9C06-4A41-8F96-F9C684B1E62F}"/>
    <cellStyle name="Comma 2 3 2 3 7 2 2 4" xfId="4541" xr:uid="{90932BCC-2AAB-4A92-91A9-75162A2B6EDF}"/>
    <cellStyle name="Comma 2 3 2 3 7 2 3" xfId="3856" xr:uid="{7B2CEB70-ACC0-40DE-97DC-28745C15A52E}"/>
    <cellStyle name="Comma 2 3 2 3 7 2 3 2" xfId="4763" xr:uid="{98501114-899F-4AF2-A43C-1D670C408663}"/>
    <cellStyle name="Comma 2 3 2 3 7 2 4" xfId="4153" xr:uid="{98C715DF-B3D5-4033-BA28-E484C223C30A}"/>
    <cellStyle name="Comma 2 3 2 3 7 2 4 2" xfId="5059" xr:uid="{A0902F34-CBD9-4CDD-A360-D6A68A04D136}"/>
    <cellStyle name="Comma 2 3 2 3 7 2 5" xfId="4467" xr:uid="{C84CBD8F-3718-46B9-B54F-105724129CE2}"/>
    <cellStyle name="Comma 2 3 2 3 7 3" xfId="2460" xr:uid="{A8BF4C79-1284-4844-8578-A4FA9988D7CF}"/>
    <cellStyle name="Comma 2 3 2 3 7 3 2" xfId="3892" xr:uid="{4F138F58-6200-4C67-9D7D-8E7FF1D6618D}"/>
    <cellStyle name="Comma 2 3 2 3 7 3 2 2" xfId="4799" xr:uid="{4E50BC5A-6EA3-48AB-AE8F-9DCF69F17869}"/>
    <cellStyle name="Comma 2 3 2 3 7 3 3" xfId="4189" xr:uid="{6B4197F4-6C29-4E66-84D4-645EC6D24F21}"/>
    <cellStyle name="Comma 2 3 2 3 7 3 3 2" xfId="5095" xr:uid="{2AD4D583-C194-444F-BAC8-BA59FB496434}"/>
    <cellStyle name="Comma 2 3 2 3 7 3 4" xfId="4503" xr:uid="{C623FBB2-9CBA-4C05-A652-5A78F5EC2A16}"/>
    <cellStyle name="Comma 2 3 2 3 7 4" xfId="3809" xr:uid="{A8E33451-F10D-4B78-AFDD-3F725BE5A7BC}"/>
    <cellStyle name="Comma 2 3 2 3 7 4 2" xfId="4716" xr:uid="{9DC9847E-94ED-4BFD-981F-3A3DA1C0F467}"/>
    <cellStyle name="Comma 2 3 2 3 7 5" xfId="4106" xr:uid="{3557AB60-8C96-4DA3-AD1E-562B010F43D8}"/>
    <cellStyle name="Comma 2 3 2 3 7 5 2" xfId="5012" xr:uid="{5A774596-88B0-4211-943B-DCE7AF367B8D}"/>
    <cellStyle name="Comma 2 3 2 3 7 6" xfId="4419" xr:uid="{9E267238-E98B-435C-AC16-A330B5C205A2}"/>
    <cellStyle name="Comma 2 3 2 3 8" xfId="1827" xr:uid="{8227A10C-334C-419E-9DC6-4D56F59B190E}"/>
    <cellStyle name="Comma 2 3 2 3 8 2" xfId="3060" xr:uid="{6B545A5E-087C-4982-9019-2761F37A13F6}"/>
    <cellStyle name="Comma 2 3 2 3 8 2 2" xfId="3924" xr:uid="{3BEF1A44-BE8F-4231-8632-3695078C2E75}"/>
    <cellStyle name="Comma 2 3 2 3 8 2 2 2" xfId="4831" xr:uid="{838A4747-95DB-47B5-B996-E1C840A57BE8}"/>
    <cellStyle name="Comma 2 3 2 3 8 2 3" xfId="4221" xr:uid="{60C60F1A-C961-4ABD-A7E2-9800412CD567}"/>
    <cellStyle name="Comma 2 3 2 3 8 2 3 2" xfId="5127" xr:uid="{2A7CAD38-5694-48C3-B8F8-3E914A800AF2}"/>
    <cellStyle name="Comma 2 3 2 3 8 2 4" xfId="4535" xr:uid="{BEA34A61-2752-48A6-AA1A-FBCC118FA721}"/>
    <cellStyle name="Comma 2 3 2 3 8 3" xfId="3850" xr:uid="{83FF6467-FE9B-4D09-97BB-BD35555EA69E}"/>
    <cellStyle name="Comma 2 3 2 3 8 3 2" xfId="4757" xr:uid="{61E40B7D-713F-4B01-9650-ADB09A93C108}"/>
    <cellStyle name="Comma 2 3 2 3 8 4" xfId="4147" xr:uid="{35257481-7E14-4491-8A9B-A64F51BD5D03}"/>
    <cellStyle name="Comma 2 3 2 3 8 4 2" xfId="5053" xr:uid="{EE42BB13-5735-43F8-B2C3-59A72F786258}"/>
    <cellStyle name="Comma 2 3 2 3 8 5" xfId="4461" xr:uid="{F2277598-D38D-46FC-A88A-E2E9E81696FC}"/>
    <cellStyle name="Comma 2 3 2 3 9" xfId="2454" xr:uid="{4ECA31E8-3C0A-4F6D-A30E-6DD339ADD417}"/>
    <cellStyle name="Comma 2 3 2 3 9 2" xfId="3886" xr:uid="{44848ABC-CFA1-4CAF-B304-A2C71D179EE7}"/>
    <cellStyle name="Comma 2 3 2 3 9 2 2" xfId="4793" xr:uid="{B2825803-4D3D-4482-B334-43B7333B4449}"/>
    <cellStyle name="Comma 2 3 2 3 9 3" xfId="4183" xr:uid="{69F16923-9464-42F2-9701-37EABAB009C0}"/>
    <cellStyle name="Comma 2 3 2 3 9 3 2" xfId="5089" xr:uid="{31D3CD95-B738-4443-A1D4-8FB9535AB11E}"/>
    <cellStyle name="Comma 2 3 2 3 9 4" xfId="4497" xr:uid="{458A020F-E36F-4D51-A9CB-5CD3500CC4CD}"/>
    <cellStyle name="Comma 2 3 2 4" xfId="1122" xr:uid="{00C75509-A0FD-4FB8-A1D8-29F8397ABF71}"/>
    <cellStyle name="Comma 2 3 2 4 2" xfId="3801" xr:uid="{6BDD7D68-6736-407A-9652-0921EFF5B0CF}"/>
    <cellStyle name="Comma 2 3 2 4 2 2" xfId="4708" xr:uid="{C4C60B6D-C36C-4165-BA09-4A178C28EC76}"/>
    <cellStyle name="Comma 2 3 2 4 3" xfId="4098" xr:uid="{0D12BFDC-9F04-46CD-9C60-2352E7B7B5A0}"/>
    <cellStyle name="Comma 2 3 2 4 3 2" xfId="5004" xr:uid="{0337F450-2BBC-4503-ACE5-79816165DAE4}"/>
    <cellStyle name="Comma 2 3 2 4 4" xfId="4411" xr:uid="{05B01F7A-0F5E-401A-AB6A-7539C3FC80E0}"/>
    <cellStyle name="Comma 2 3 2 5" xfId="783" xr:uid="{BA0DB592-F994-4116-979E-D097C2C3A836}"/>
    <cellStyle name="Comma 2 3 3" xfId="326" xr:uid="{23601B74-9A03-4C6A-A40E-0479CBEF4AE2}"/>
    <cellStyle name="Comma 2 3 3 2" xfId="865" xr:uid="{550DFADA-2640-40A6-92A9-D108F205271A}"/>
    <cellStyle name="Comma 2 3 3 2 2" xfId="3732" xr:uid="{06BD8E0F-8CE8-4891-B9A2-D726E9CA77DF}"/>
    <cellStyle name="Comma 2 3 3 2 2 2" xfId="4640" xr:uid="{E8A8A211-97B7-47C5-9A90-6EDECA136BF8}"/>
    <cellStyle name="Comma 2 3 3 2 3" xfId="4031" xr:uid="{76B9C374-2542-4D17-86E1-DAB8D5E2692A}"/>
    <cellStyle name="Comma 2 3 3 2 3 2" xfId="4937" xr:uid="{D85F4F7B-7438-415A-B1C9-0CE76B808131}"/>
    <cellStyle name="Comma 2 3 3 2 4" xfId="4343" xr:uid="{47EA6C1B-99F0-4E31-8219-DF094AEDD7F1}"/>
    <cellStyle name="Comma 2 3 3 3" xfId="1131" xr:uid="{65FB938F-E306-432F-A7B6-8CD9ACD3AA52}"/>
    <cellStyle name="Comma 2 3 3 4" xfId="3689" xr:uid="{90750457-9836-4C06-939E-DEB37063F5FC}"/>
    <cellStyle name="Comma 2 3 3 4 2" xfId="4598" xr:uid="{1B8B823D-5F23-40A8-8C82-375B67466FCC}"/>
    <cellStyle name="Comma 2 3 3 5" xfId="3990" xr:uid="{2A450646-496E-474F-9F26-B5A0D2C5EB21}"/>
    <cellStyle name="Comma 2 3 3 5 2" xfId="4896" xr:uid="{F32052D7-E50F-4A4C-B249-6F8EC1928BD9}"/>
    <cellStyle name="Comma 2 3 3 6" xfId="4302" xr:uid="{AC2953D8-F375-4884-8E13-3538C667C3FE}"/>
    <cellStyle name="Comma 2 3 3 7" xfId="769" xr:uid="{D81F7188-24CB-4034-BCE2-3ED6F240A18E}"/>
    <cellStyle name="Comma 2 3 4" xfId="863" xr:uid="{076FADA3-49A3-4AF0-A8D9-C0885B4669DC}"/>
    <cellStyle name="Comma 2 3 5" xfId="1121" xr:uid="{BCACC641-0109-465B-ACBB-9409AC8771AF}"/>
    <cellStyle name="Comma 2 3 6" xfId="749" xr:uid="{2F1BE02D-CA03-474B-B6E3-173D6C4034F4}"/>
    <cellStyle name="Comma 2 4" xfId="327" xr:uid="{5D91531A-CFDB-4711-99A8-23936007A26C}"/>
    <cellStyle name="Comma 2 4 10" xfId="4308" xr:uid="{6C8F13A3-0371-48A5-A355-30F6DC628879}"/>
    <cellStyle name="Comma 2 4 11" xfId="776" xr:uid="{C2C5B019-7AAE-4DB0-8875-65989F3F7A69}"/>
    <cellStyle name="Comma 2 4 12" xfId="5192" xr:uid="{91B6DC41-DBB3-47E2-BAC2-BAF366C07696}"/>
    <cellStyle name="Comma 2 4 2" xfId="328" xr:uid="{A835A470-FDA6-46D5-AC2B-658B16BF6CDE}"/>
    <cellStyle name="Comma 2 4 2 2" xfId="3734" xr:uid="{C3C4D013-1025-4311-812D-DB92C8F20E9C}"/>
    <cellStyle name="Comma 2 4 2 2 2" xfId="4642" xr:uid="{59AB28F2-0FF9-4FFF-B7D7-B31E30C5CBD9}"/>
    <cellStyle name="Comma 2 4 2 3" xfId="4033" xr:uid="{1AA37A3B-035E-4A74-BF70-35E6F282A8CB}"/>
    <cellStyle name="Comma 2 4 2 3 2" xfId="4939" xr:uid="{6EF6B604-E3F5-4039-ADB0-1699BC1208F5}"/>
    <cellStyle name="Comma 2 4 2 4" xfId="4345" xr:uid="{3A002F95-4E0C-453C-998A-0853711D8F26}"/>
    <cellStyle name="Comma 2 4 2 5" xfId="867" xr:uid="{EE4CC8AF-8911-4A72-98FC-681681D5953F}"/>
    <cellStyle name="Comma 2 4 3" xfId="866" xr:uid="{9FF3C3D3-B4A0-4CC0-991A-C1515DF5659A}"/>
    <cellStyle name="Comma 2 4 3 2" xfId="3733" xr:uid="{657A4005-0FD5-4CA4-BBF4-8673BFE72200}"/>
    <cellStyle name="Comma 2 4 3 2 2" xfId="4641" xr:uid="{7043E53D-1318-4FFA-9033-7D3CCD67D144}"/>
    <cellStyle name="Comma 2 4 3 3" xfId="4032" xr:uid="{4D7543D9-DB75-4E3C-83FF-56E8AC823225}"/>
    <cellStyle name="Comma 2 4 3 3 2" xfId="4938" xr:uid="{498B3D40-65E5-4F76-8CDC-E6121A6A51BB}"/>
    <cellStyle name="Comma 2 4 3 4" xfId="4344" xr:uid="{FDB59DD8-6F77-420D-BC48-87AA6AB7228C}"/>
    <cellStyle name="Comma 2 4 4" xfId="938" xr:uid="{375AFC60-B8D6-405F-B3B6-64C4E49F7A85}"/>
    <cellStyle name="Comma 2 4 4 2" xfId="3769" xr:uid="{72E2BB51-C625-4CEC-80FE-24AC6E9D5647}"/>
    <cellStyle name="Comma 2 4 4 2 2" xfId="4676" xr:uid="{5097FFF1-3FA0-466F-B4DB-DEC43BCE0E43}"/>
    <cellStyle name="Comma 2 4 4 3" xfId="4066" xr:uid="{982D3DBA-ACB0-4D11-8E03-DF8B65907812}"/>
    <cellStyle name="Comma 2 4 4 3 2" xfId="4972" xr:uid="{A61E86BC-4405-4A1E-A2AD-0A9FF63E5534}"/>
    <cellStyle name="Comma 2 4 4 4" xfId="4379" xr:uid="{E867BF00-B5DC-4EA5-926B-06A389186C9D}"/>
    <cellStyle name="Comma 2 4 5" xfId="1132" xr:uid="{C7A24237-EA3C-4504-ACDD-AA806526A7A3}"/>
    <cellStyle name="Comma 2 4 6" xfId="3672" xr:uid="{578D7221-07B1-4D22-94BC-913B161197D6}"/>
    <cellStyle name="Comma 2 4 6 2" xfId="3973" xr:uid="{657F2859-5DBF-4B8A-8F5D-F9631744778E}"/>
    <cellStyle name="Comma 2 4 6 2 2" xfId="4879" xr:uid="{7513B641-E67F-42EA-BB31-9BDECFF78BDC}"/>
    <cellStyle name="Comma 2 4 6 3" xfId="4267" xr:uid="{87DA0121-CAE2-45D2-A495-E5C985CA574D}"/>
    <cellStyle name="Comma 2 4 6 3 2" xfId="5173" xr:uid="{421F4D3F-3D5F-4DE4-A9EA-402A221B9073}"/>
    <cellStyle name="Comma 2 4 6 4" xfId="4581" xr:uid="{1E8319FE-179E-45BA-B30D-EBFB62C82E74}"/>
    <cellStyle name="Comma 2 4 7" xfId="3695" xr:uid="{A576D6F5-B3AD-4BBA-A8FE-E5BAD443B89E}"/>
    <cellStyle name="Comma 2 4 7 2" xfId="4604" xr:uid="{D17DB22F-2DC3-4BA9-88E2-F16A1F29544F}"/>
    <cellStyle name="Comma 2 4 8" xfId="3996" xr:uid="{9CFFB6E5-B83F-4A9C-B00C-3B4F47EC33B4}"/>
    <cellStyle name="Comma 2 4 8 2" xfId="4902" xr:uid="{CB260880-C645-4FF3-9755-6F4BD7944A1F}"/>
    <cellStyle name="Comma 2 4 9" xfId="4284" xr:uid="{18C088DB-8A26-4A4F-BDF7-D1B6BE4849F1}"/>
    <cellStyle name="Comma 2 5" xfId="860" xr:uid="{676A08F1-EAB3-49BE-B244-D379601799CF}"/>
    <cellStyle name="Comma 2 5 2" xfId="926" xr:uid="{6AEB5171-2257-4514-94C1-F816141A5DAE}"/>
    <cellStyle name="Comma 2 5 2 2" xfId="3757" xr:uid="{11710F0A-0629-447C-BFA5-6183708215A1}"/>
    <cellStyle name="Comma 2 5 2 2 2" xfId="4664" xr:uid="{1CB0B594-3C0F-4B05-A0D9-D2D3739CFC83}"/>
    <cellStyle name="Comma 2 5 3" xfId="1133" xr:uid="{1D6774F3-AFA1-41FE-BDCE-A7698AE8869F}"/>
    <cellStyle name="Comma 2 5 3 2" xfId="3810" xr:uid="{E74A5FF4-091C-4236-8B4B-BABB43F3BFAA}"/>
    <cellStyle name="Comma 2 5 3 2 2" xfId="4717" xr:uid="{E4F39A9B-CD92-4E56-9C2D-68AFCEC20993}"/>
    <cellStyle name="Comma 2 5 3 3" xfId="4107" xr:uid="{DB77BF65-F08A-415C-B1F2-B4F9C27FCFCB}"/>
    <cellStyle name="Comma 2 5 3 3 2" xfId="5013" xr:uid="{22B7504A-2CE6-40EB-AE0B-7DFEBC5FCA2F}"/>
    <cellStyle name="Comma 2 5 3 4" xfId="4420" xr:uid="{54EA3BB7-AC2D-4A42-A08B-29F1A449B472}"/>
    <cellStyle name="Comma 2 5 4" xfId="3729" xr:uid="{6D0E041B-4505-4388-9791-9F314AB47801}"/>
    <cellStyle name="Comma 2 5 4 2" xfId="4637" xr:uid="{7226E863-A003-417F-831D-6E5437CEE543}"/>
    <cellStyle name="Comma 2 5 5" xfId="4028" xr:uid="{EB86097C-FD5B-49F8-82BC-5EAD10F9539A}"/>
    <cellStyle name="Comma 2 5 5 2" xfId="4934" xr:uid="{61FC14FC-9D27-49B7-BC89-DC0F5F241906}"/>
    <cellStyle name="Comma 2 5 6" xfId="4340" xr:uid="{1E1EA2C4-1536-4AD1-B523-426C7A8D3C6E}"/>
    <cellStyle name="Comma 2 6" xfId="1134" xr:uid="{6CD0F06F-B349-425B-B3CC-B306D2D6A979}"/>
    <cellStyle name="Comma 2 6 2" xfId="3811" xr:uid="{D7EE17CD-4CA2-4F86-B5A8-9CC91CC6CAC8}"/>
    <cellStyle name="Comma 2 6 2 2" xfId="4718" xr:uid="{B772A319-6394-4288-A659-BC1E6A7FFD7C}"/>
    <cellStyle name="Comma 2 6 3" xfId="4108" xr:uid="{044FE4FD-DB34-4EA8-BF9A-EE5B44072E3C}"/>
    <cellStyle name="Comma 2 6 3 2" xfId="5014" xr:uid="{B5A5544B-1DA2-4876-9B90-97A68EB6ACF5}"/>
    <cellStyle name="Comma 2 6 4" xfId="4421" xr:uid="{AB3CA830-BEE3-48DF-B4C5-A35C45806763}"/>
    <cellStyle name="Comma 2 7" xfId="1135" xr:uid="{D230249C-759E-4F8A-8787-C97B86AC42A5}"/>
    <cellStyle name="Comma 2 7 2" xfId="1834" xr:uid="{1B28CF08-5995-42BB-B94E-84BA8D4052A0}"/>
    <cellStyle name="Comma 2 7 2 2" xfId="3067" xr:uid="{8FC1FD48-2FBE-489A-86B9-46C38F418D27}"/>
    <cellStyle name="Comma 2 7 2 2 2" xfId="3931" xr:uid="{FCB5D972-6D34-4DFA-BA81-93454C113B05}"/>
    <cellStyle name="Comma 2 7 2 2 2 2" xfId="4838" xr:uid="{D10559D2-8D93-4C7C-93DA-D1B5BB452699}"/>
    <cellStyle name="Comma 2 7 2 2 3" xfId="4228" xr:uid="{3D79E0E6-395A-4947-AE4B-E1FA2C6776EE}"/>
    <cellStyle name="Comma 2 7 2 2 3 2" xfId="5134" xr:uid="{253E8D61-7261-477C-9D12-712B591FEE06}"/>
    <cellStyle name="Comma 2 7 2 2 4" xfId="4542" xr:uid="{F2276430-D121-41C0-9E8F-F3C3E5886D0D}"/>
    <cellStyle name="Comma 2 7 2 3" xfId="3857" xr:uid="{753015FA-FFAC-45E8-99AF-2B854A3A6C77}"/>
    <cellStyle name="Comma 2 7 2 3 2" xfId="4764" xr:uid="{CAF08577-4030-4ED6-A343-0E1BC0EE7488}"/>
    <cellStyle name="Comma 2 7 2 4" xfId="4154" xr:uid="{062DD42D-A2D8-45F5-8D70-ACCAAFF810DE}"/>
    <cellStyle name="Comma 2 7 2 4 2" xfId="5060" xr:uid="{2D04F78B-4023-4FB0-85F3-B58CAA169B5D}"/>
    <cellStyle name="Comma 2 7 2 5" xfId="4468" xr:uid="{DAC58BA2-E715-41BB-8B3A-EA746FD019D5}"/>
    <cellStyle name="Comma 2 7 3" xfId="2461" xr:uid="{4CBFE41C-2428-48DB-A0A6-79541593FC64}"/>
    <cellStyle name="Comma 2 7 3 2" xfId="3893" xr:uid="{6E7503E5-A90A-41D5-8510-4374DBFBBE6D}"/>
    <cellStyle name="Comma 2 7 3 2 2" xfId="4800" xr:uid="{4C2AF0A1-C810-467B-9837-197BCFA29253}"/>
    <cellStyle name="Comma 2 7 3 3" xfId="4190" xr:uid="{2C3B55DE-8440-4511-94D1-3E0DF92A3B6D}"/>
    <cellStyle name="Comma 2 7 3 3 2" xfId="5096" xr:uid="{2D1E78F4-EA5B-4086-A4BB-B91634BEC949}"/>
    <cellStyle name="Comma 2 7 3 4" xfId="4504" xr:uid="{AE11B8FB-15FB-4AD9-B3D3-DE10DE1EA864}"/>
    <cellStyle name="Comma 2 7 4" xfId="3812" xr:uid="{8C42FE83-594F-41F2-86C7-AEE6D0E4CF1A}"/>
    <cellStyle name="Comma 2 7 4 2" xfId="4719" xr:uid="{9E22B318-F886-4B17-9660-D30542D185F8}"/>
    <cellStyle name="Comma 2 7 5" xfId="4109" xr:uid="{2A1F0C0A-4E6E-4E46-B7E0-320411D1C7C9}"/>
    <cellStyle name="Comma 2 7 5 2" xfId="5015" xr:uid="{90A94C26-5EA0-420A-A4A5-08BAC477A2C7}"/>
    <cellStyle name="Comma 2 7 6" xfId="4422" xr:uid="{E53BE4B5-3888-409D-BD80-7207DC6A66BB}"/>
    <cellStyle name="Comma 2 8" xfId="1136" xr:uid="{2C89363C-9437-45D4-86C0-FADBA3D06C48}"/>
    <cellStyle name="Comma 2 8 2" xfId="1835" xr:uid="{1DA7E447-CC31-40F0-BF44-B7FA75FEDD65}"/>
    <cellStyle name="Comma 2 8 2 2" xfId="3068" xr:uid="{99BC4BD0-1547-41AE-A55B-F5CA02EA245B}"/>
    <cellStyle name="Comma 2 8 2 2 2" xfId="3932" xr:uid="{CF8EC348-EB34-44A0-AFB5-E5DF5F2ADC50}"/>
    <cellStyle name="Comma 2 8 2 2 2 2" xfId="4839" xr:uid="{BAD92C83-182D-4D29-AE74-5EB63AA47998}"/>
    <cellStyle name="Comma 2 8 2 2 3" xfId="4229" xr:uid="{C13D8A24-54B2-4D1A-909C-813426637525}"/>
    <cellStyle name="Comma 2 8 2 2 3 2" xfId="5135" xr:uid="{5475F50F-638F-4264-BAAA-2DBC2828845E}"/>
    <cellStyle name="Comma 2 8 2 2 4" xfId="4543" xr:uid="{D288BA7F-2219-4619-B09F-480191A2ACCF}"/>
    <cellStyle name="Comma 2 8 2 3" xfId="3858" xr:uid="{0E79E6C2-EEF4-4A8D-BF74-398B7D61B340}"/>
    <cellStyle name="Comma 2 8 2 3 2" xfId="4765" xr:uid="{673BEFC7-D095-475E-9D51-9F58DBF39553}"/>
    <cellStyle name="Comma 2 8 2 4" xfId="4155" xr:uid="{328BF499-B0AA-45F5-8451-53E1B2D127A5}"/>
    <cellStyle name="Comma 2 8 2 4 2" xfId="5061" xr:uid="{A9621466-D09E-422A-AC17-B6FB4412B5E2}"/>
    <cellStyle name="Comma 2 8 2 5" xfId="4469" xr:uid="{12D3C98C-43E1-486B-9210-C9A2F1BB3EB7}"/>
    <cellStyle name="Comma 2 8 3" xfId="2462" xr:uid="{19544F77-DFFA-4EDE-8154-CE71927110D1}"/>
    <cellStyle name="Comma 2 8 3 2" xfId="3894" xr:uid="{66CC6B51-2C40-4372-9D53-5E01D2CC7378}"/>
    <cellStyle name="Comma 2 8 3 2 2" xfId="4801" xr:uid="{C7F8B15A-8376-49EF-AED3-E9081B7940C9}"/>
    <cellStyle name="Comma 2 8 3 3" xfId="4191" xr:uid="{AC0B6EC5-6018-4789-B8E7-FBF98C10818A}"/>
    <cellStyle name="Comma 2 8 3 3 2" xfId="5097" xr:uid="{0E8C1BE6-6D88-42C8-8A10-2FF28713B51E}"/>
    <cellStyle name="Comma 2 8 3 4" xfId="4505" xr:uid="{F1A731F1-7ECA-4DF5-A24E-02CF0A9A587C}"/>
    <cellStyle name="Comma 2 8 4" xfId="3813" xr:uid="{4D8DF1EB-0897-433B-93CE-C8F7AFA75DE2}"/>
    <cellStyle name="Comma 2 8 4 2" xfId="4720" xr:uid="{3328F00C-89C6-4E9B-9686-C1924C404222}"/>
    <cellStyle name="Comma 2 8 5" xfId="4110" xr:uid="{96E6C81E-B16F-4BCF-9685-25A15EFC914C}"/>
    <cellStyle name="Comma 2 8 5 2" xfId="5016" xr:uid="{47E233B9-9937-4AD0-8623-AE4A231EDE9B}"/>
    <cellStyle name="Comma 2 8 6" xfId="4423" xr:uid="{9312C86A-77C5-438B-9517-0939D469671F}"/>
    <cellStyle name="Comma 2 9" xfId="1137" xr:uid="{F94F93AC-7428-41E2-BE9D-24F5BA30BB37}"/>
    <cellStyle name="Comma 2 9 2" xfId="1836" xr:uid="{234569B5-1D0F-45A2-8E35-22457C470835}"/>
    <cellStyle name="Comma 2 9 2 2" xfId="3069" xr:uid="{2E4BBA58-39B8-4A9C-A392-AD719A98A566}"/>
    <cellStyle name="Comma 2 9 2 2 2" xfId="3933" xr:uid="{F7A0FA8A-003E-4621-8C23-6C9A07EAF851}"/>
    <cellStyle name="Comma 2 9 2 2 2 2" xfId="4840" xr:uid="{E28D4A32-FBAC-4E03-A5C9-78E7FD026CD3}"/>
    <cellStyle name="Comma 2 9 2 2 3" xfId="4230" xr:uid="{4806611D-BDC3-4E6A-BA59-3996432D4D84}"/>
    <cellStyle name="Comma 2 9 2 2 3 2" xfId="5136" xr:uid="{3B8118D2-968B-49C8-8624-B10646F24F1D}"/>
    <cellStyle name="Comma 2 9 2 2 4" xfId="4544" xr:uid="{A2149C0C-5D80-4E43-9317-F1103DA10397}"/>
    <cellStyle name="Comma 2 9 2 3" xfId="3859" xr:uid="{AAC161BD-8CC9-43BA-A81D-A87F72B46C0B}"/>
    <cellStyle name="Comma 2 9 2 3 2" xfId="4766" xr:uid="{EAD6EBF0-22DF-43EC-A544-4203B4666703}"/>
    <cellStyle name="Comma 2 9 2 4" xfId="4156" xr:uid="{B1847F00-FE3D-4EB5-B70B-ECFBB87F1A10}"/>
    <cellStyle name="Comma 2 9 2 4 2" xfId="5062" xr:uid="{E6CAEC02-B54B-4A68-8C9F-17C8C3B62AA4}"/>
    <cellStyle name="Comma 2 9 2 5" xfId="4470" xr:uid="{C712B54B-3656-4FE6-9EBB-5AD0BC260A2B}"/>
    <cellStyle name="Comma 2 9 3" xfId="2463" xr:uid="{17D2610A-53B3-41C5-8B3D-331D50DEC94D}"/>
    <cellStyle name="Comma 2 9 3 2" xfId="3895" xr:uid="{8ECF9282-08C2-413E-B215-B6B19B60752D}"/>
    <cellStyle name="Comma 2 9 3 2 2" xfId="4802" xr:uid="{35AB41DD-2F6D-49D6-BC31-41CBE58D4441}"/>
    <cellStyle name="Comma 2 9 3 3" xfId="4192" xr:uid="{8C72DACA-5BF5-4758-B001-15AD4A399C5B}"/>
    <cellStyle name="Comma 2 9 3 3 2" xfId="5098" xr:uid="{AF125A39-9904-46FA-BC3C-635A22AB028E}"/>
    <cellStyle name="Comma 2 9 3 4" xfId="4506" xr:uid="{7465D279-F5E0-4C4F-BD4F-7C8F7333DB43}"/>
    <cellStyle name="Comma 2 9 4" xfId="3814" xr:uid="{9785DCA9-BB74-43F4-8F56-465DEF4B4F0C}"/>
    <cellStyle name="Comma 2 9 4 2" xfId="4721" xr:uid="{4F82A338-B7EA-4288-8B14-741E800B3E36}"/>
    <cellStyle name="Comma 2 9 5" xfId="4111" xr:uid="{34EDF2CA-0B08-4E23-906F-FD8FA21B9A87}"/>
    <cellStyle name="Comma 2 9 5 2" xfId="5017" xr:uid="{7466F8DF-7525-4E4D-AAC6-722EB46251F5}"/>
    <cellStyle name="Comma 2 9 6" xfId="4424" xr:uid="{3EE32DC3-957B-40A0-9F50-621D1A71310C}"/>
    <cellStyle name="Comma 20" xfId="329" xr:uid="{34F6DCD2-45A6-4FE8-913E-714D729D96B2}"/>
    <cellStyle name="Comma 20 2" xfId="991" xr:uid="{C5129BFC-E748-4C5B-A41D-D92462717723}"/>
    <cellStyle name="Comma 20 2 2" xfId="3784" xr:uid="{335B6757-77F9-4FB8-8F54-28A701E6A6AF}"/>
    <cellStyle name="Comma 20 2 2 2" xfId="4691" xr:uid="{5BF81492-BB21-45E9-B4D5-8B0BF38A99A0}"/>
    <cellStyle name="Comma 20 2 3" xfId="4081" xr:uid="{A1225504-4E64-4499-BFC9-E2C3E34E86DD}"/>
    <cellStyle name="Comma 20 2 3 2" xfId="4987" xr:uid="{AB2230F9-5229-46C8-A29B-BA7E81CC5D73}"/>
    <cellStyle name="Comma 20 2 4" xfId="4394" xr:uid="{C5B945D1-5C21-43A1-94C2-48D7F280F6DC}"/>
    <cellStyle name="Comma 20 3" xfId="3735" xr:uid="{624D06DC-4A19-4137-A51D-F4A24D3C8C99}"/>
    <cellStyle name="Comma 20 3 2" xfId="4643" xr:uid="{7304A100-60DB-4768-B968-D1AAC6A6EACC}"/>
    <cellStyle name="Comma 20 4" xfId="4034" xr:uid="{6B33679B-624F-430E-8E7A-09D4D74FD7C7}"/>
    <cellStyle name="Comma 20 4 2" xfId="4940" xr:uid="{F4666F72-0925-4E94-8FCB-26A392699A07}"/>
    <cellStyle name="Comma 20 5" xfId="4346" xr:uid="{C36E7309-1C56-4648-8B6F-79B9004F4651}"/>
    <cellStyle name="Comma 20 6" xfId="868" xr:uid="{D6482912-E3B9-4581-8AEF-0F947695A73A}"/>
    <cellStyle name="Comma 21" xfId="330" xr:uid="{4B82D63F-CAF2-402C-8EB5-05D682D966AE}"/>
    <cellStyle name="Comma 21 2" xfId="3736" xr:uid="{FD892F6A-84DC-498A-979C-DAC035B12852}"/>
    <cellStyle name="Comma 21 2 2" xfId="4644" xr:uid="{5A8D9CB4-B8B1-4223-9BBE-02840A9E0C43}"/>
    <cellStyle name="Comma 21 3" xfId="4035" xr:uid="{65DD6B74-5D3F-4916-AB82-0F1596536A90}"/>
    <cellStyle name="Comma 21 3 2" xfId="4941" xr:uid="{14D64006-31B9-4F78-BDDC-0185588A1DA4}"/>
    <cellStyle name="Comma 21 4" xfId="4347" xr:uid="{345771A4-B6C7-44CE-95EA-378E6E7EABF7}"/>
    <cellStyle name="Comma 21 5" xfId="869" xr:uid="{A7E1BD1D-0E2D-4047-8A1D-A23C0E900924}"/>
    <cellStyle name="Comma 22" xfId="331" xr:uid="{78AD3974-2660-497D-8857-1C33CF47B2EC}"/>
    <cellStyle name="Comma 22 2" xfId="3737" xr:uid="{3F1F77AC-CF4F-4D5E-8074-3631AAFB8109}"/>
    <cellStyle name="Comma 22 2 2" xfId="4645" xr:uid="{9009ED69-C5CA-4630-8178-13E1DB35CEA8}"/>
    <cellStyle name="Comma 22 3" xfId="4036" xr:uid="{5CFAB0CB-E60C-4367-B77C-C19EA23BC7D1}"/>
    <cellStyle name="Comma 22 3 2" xfId="4942" xr:uid="{FF7DAC28-61BE-4986-A62E-B49176EA469B}"/>
    <cellStyle name="Comma 22 4" xfId="4348" xr:uid="{EA00EE0D-0009-4FD6-90FE-6AE99ABF8CFA}"/>
    <cellStyle name="Comma 22 5" xfId="870" xr:uid="{C3017B23-42EC-4FA2-93C1-05421B342D87}"/>
    <cellStyle name="Comma 23" xfId="332" xr:uid="{FD9B3C50-562F-4444-816B-95895CFA1B08}"/>
    <cellStyle name="Comma 23 2" xfId="3738" xr:uid="{CFEC563A-3A56-4C25-9786-EDF36CC835C5}"/>
    <cellStyle name="Comma 23 2 2" xfId="4646" xr:uid="{86F56682-E4EE-4D22-A8A2-1F18BD945309}"/>
    <cellStyle name="Comma 23 3" xfId="4037" xr:uid="{7F653972-47AD-4E28-B6ED-5F065CCB4501}"/>
    <cellStyle name="Comma 23 3 2" xfId="4943" xr:uid="{6301A11E-3AEA-4631-B6BE-C35FF015541C}"/>
    <cellStyle name="Comma 23 4" xfId="4349" xr:uid="{A76D5DB3-2CD7-401F-AA36-798C7663DDBE}"/>
    <cellStyle name="Comma 23 5" xfId="871" xr:uid="{D5035DDB-C650-4FDA-B81D-715FC9F2E102}"/>
    <cellStyle name="Comma 24" xfId="333" xr:uid="{2F9220AE-D1B8-46C8-8648-3B0644234D92}"/>
    <cellStyle name="Comma 24 2" xfId="3739" xr:uid="{8715D953-F9CA-49D6-BC2A-EE68C040D520}"/>
    <cellStyle name="Comma 24 2 2" xfId="4647" xr:uid="{6B92F19D-B618-40EF-BEC0-7C65B8125537}"/>
    <cellStyle name="Comma 24 3" xfId="4038" xr:uid="{16331D3C-A647-45E4-8233-71ED635CCFFB}"/>
    <cellStyle name="Comma 24 3 2" xfId="4944" xr:uid="{012B72D3-E288-4CD3-AF5E-52AEF6DF7C8F}"/>
    <cellStyle name="Comma 24 4" xfId="4350" xr:uid="{66538E04-C0BE-4428-AC62-9DE23984C2EC}"/>
    <cellStyle name="Comma 24 5" xfId="872" xr:uid="{605D1430-B74D-48A2-89E8-E30C9BCF6676}"/>
    <cellStyle name="Comma 25" xfId="334" xr:uid="{16CFCCED-C885-48CB-86A0-D06AA781F52E}"/>
    <cellStyle name="Comma 25 2" xfId="3740" xr:uid="{8B617E54-64E5-4ABD-9ADD-C5F37546B7C4}"/>
    <cellStyle name="Comma 25 2 2" xfId="4648" xr:uid="{7720B772-EFA2-4C46-BB28-AD1B2EC0D8F8}"/>
    <cellStyle name="Comma 25 3" xfId="4039" xr:uid="{09CC918B-DDB3-42AC-81A3-0DA7229C7543}"/>
    <cellStyle name="Comma 25 3 2" xfId="4945" xr:uid="{22030E2E-6B26-476F-B5A6-46A9C7388ED2}"/>
    <cellStyle name="Comma 25 4" xfId="4351" xr:uid="{B97E3A4B-9EE1-4D78-A602-C55C426267F6}"/>
    <cellStyle name="Comma 25 5" xfId="873" xr:uid="{7527AA09-F933-4D3D-99EA-C0977137BB5A}"/>
    <cellStyle name="Comma 26" xfId="335" xr:uid="{1A32DB3F-1912-46F6-9460-7DD8117F7210}"/>
    <cellStyle name="Comma 26 2" xfId="3741" xr:uid="{4059E4A4-5528-47FB-8365-CC66C1414CA8}"/>
    <cellStyle name="Comma 26 2 2" xfId="4649" xr:uid="{F86391C8-FED6-4D28-BC00-92CFEABF6404}"/>
    <cellStyle name="Comma 26 3" xfId="4040" xr:uid="{C8651C9F-6A21-4317-ADFD-D99BCB832FDB}"/>
    <cellStyle name="Comma 26 3 2" xfId="4946" xr:uid="{500B5D4F-0094-43E3-8C19-180D087C8B4E}"/>
    <cellStyle name="Comma 26 4" xfId="4352" xr:uid="{133263C9-7140-4CE3-A55F-C89E6F974F17}"/>
    <cellStyle name="Comma 26 5" xfId="874" xr:uid="{34B02F26-6078-4674-A8E6-52CDFDD4EC22}"/>
    <cellStyle name="Comma 27" xfId="336" xr:uid="{B0B005F0-1199-4C0F-BB57-2C68B45E54EA}"/>
    <cellStyle name="Comma 27 2" xfId="3742" xr:uid="{4FF8B8FA-CA57-49EC-A64C-E653E8976947}"/>
    <cellStyle name="Comma 27 2 2" xfId="4650" xr:uid="{306B053C-80B8-435E-B194-D9AEFEDAB39E}"/>
    <cellStyle name="Comma 27 3" xfId="4041" xr:uid="{6ED7E717-C14F-4F84-BECF-53A2067CA8E9}"/>
    <cellStyle name="Comma 27 3 2" xfId="4947" xr:uid="{BC3C159D-BB86-4658-A34F-CBF1F884944C}"/>
    <cellStyle name="Comma 27 4" xfId="4353" xr:uid="{1FBB3E71-CAF2-47F4-BE96-219B9504AD65}"/>
    <cellStyle name="Comma 27 5" xfId="875" xr:uid="{A23B9B4A-98D1-4333-AF45-A41F381F3D22}"/>
    <cellStyle name="Comma 28" xfId="337" xr:uid="{ED8AD424-B262-4962-B969-651FA363A811}"/>
    <cellStyle name="Comma 29" xfId="338" xr:uid="{A27BBD9B-5705-4CEF-9EA1-D2EB226A3C2F}"/>
    <cellStyle name="Comma 3" xfId="339" xr:uid="{8C2A0AA9-0D44-4B1E-B8A7-EB7CBED56D47}"/>
    <cellStyle name="Comma 3 10" xfId="4293" xr:uid="{0C6DD5CA-6C8E-46FA-B32A-D5A979BE3330}"/>
    <cellStyle name="Comma 3 11" xfId="739" xr:uid="{36EC4768-09C1-417E-B6F9-DC6332636FC5}"/>
    <cellStyle name="Comma 3 2" xfId="340" xr:uid="{305B65FC-513B-4110-825F-F62C16AC0CA9}"/>
    <cellStyle name="Comma 3 2 2" xfId="778" xr:uid="{DFB26D84-CA05-43EE-B970-A38772C71E83}"/>
    <cellStyle name="Comma 3 2 2 2" xfId="3048" xr:uid="{A0722EE1-38B9-4F20-9D8D-2713A40A286E}"/>
    <cellStyle name="Comma 3 2 2 2 2" xfId="3915" xr:uid="{060E8CF1-FB83-4C46-B38F-CD28DC0DAEE6}"/>
    <cellStyle name="Comma 3 2 2 2 2 2" xfId="4822" xr:uid="{D8C38ADF-B17F-4B4A-873E-8F4456CAF9D1}"/>
    <cellStyle name="Comma 3 2 2 2 3" xfId="4212" xr:uid="{E095BD34-537B-4B23-890B-3C6ECE2B3644}"/>
    <cellStyle name="Comma 3 2 2 2 3 2" xfId="5118" xr:uid="{F242ED4D-6A88-49A9-A669-E9AA831F6283}"/>
    <cellStyle name="Comma 3 2 2 2 4" xfId="4526" xr:uid="{EA96A664-30ED-4416-9755-F3A1E29429C9}"/>
    <cellStyle name="Comma 3 2 2 3" xfId="1816" xr:uid="{67213AD0-D8DD-4687-83E1-C421C95805A1}"/>
    <cellStyle name="Comma 3 2 2 3 2" xfId="3842" xr:uid="{D703724E-87AF-4176-855A-F87C0B9882EE}"/>
    <cellStyle name="Comma 3 2 2 3 2 2" xfId="4749" xr:uid="{1D50D9F3-97EF-4594-B878-43D29D23C035}"/>
    <cellStyle name="Comma 3 2 2 3 3" xfId="4139" xr:uid="{C212FE8A-3A1B-4BF4-A88F-C79D2CC11B2F}"/>
    <cellStyle name="Comma 3 2 2 3 3 2" xfId="5045" xr:uid="{061A005E-B98A-4E62-A33D-33EE9CE0121E}"/>
    <cellStyle name="Comma 3 2 2 3 4" xfId="4453" xr:uid="{C94C0A9B-6DF7-4D38-9666-53AFDC5D01AA}"/>
    <cellStyle name="Comma 3 2 3" xfId="767" xr:uid="{3F4A5F79-E41E-4DAC-BDCB-219C66A09823}"/>
    <cellStyle name="Comma 3 2 3 2" xfId="3688" xr:uid="{B8E0B066-FA31-4CB7-A8EF-5A2724540FEE}"/>
    <cellStyle name="Comma 3 2 3 2 2" xfId="4597" xr:uid="{D4DEE369-4EAD-48AA-AC50-3541A9AA3A0F}"/>
    <cellStyle name="Comma 3 2 3 3" xfId="3989" xr:uid="{A693DCA3-632D-43F3-8F07-C6B0952C1460}"/>
    <cellStyle name="Comma 3 2 3 3 2" xfId="4895" xr:uid="{536187A0-4A3E-4869-AE21-609B5F77D4E8}"/>
    <cellStyle name="Comma 3 2 3 4" xfId="4301" xr:uid="{01B42A12-1DF6-43BF-AF44-6F2E5EBCF59C}"/>
    <cellStyle name="Comma 3 2 4" xfId="876" xr:uid="{7EDE46FE-CADA-483D-9C49-E10EB0DC6ABB}"/>
    <cellStyle name="Comma 3 2 5" xfId="742" xr:uid="{6E660450-DE5C-41EF-8ABE-5FDD65A1DE08}"/>
    <cellStyle name="Comma 3 3" xfId="341" xr:uid="{CC269D3C-D816-42EA-8151-D0BCA55C7617}"/>
    <cellStyle name="Comma 3 3 2" xfId="782" xr:uid="{D90E900F-3BAD-492D-BB3C-FB58039CA48F}"/>
    <cellStyle name="Comma 3 3 2 2" xfId="1139" xr:uid="{3C6DE2B3-4E51-4636-AE51-5BA20A33825C}"/>
    <cellStyle name="Comma 3 3 2 2 2" xfId="3816" xr:uid="{5CB6AB08-8AAB-495B-A764-F20CBB4A4C00}"/>
    <cellStyle name="Comma 3 3 2 2 2 2" xfId="4723" xr:uid="{DCF62B38-739C-4A42-973A-49066D279AD9}"/>
    <cellStyle name="Comma 3 3 2 2 3" xfId="4113" xr:uid="{6EF32390-6AA6-4CE6-A33D-5333645C1D49}"/>
    <cellStyle name="Comma 3 3 2 2 3 2" xfId="5019" xr:uid="{B4A2B9CC-BF94-4AF3-BBC6-FE6CC78A379D}"/>
    <cellStyle name="Comma 3 3 2 2 4" xfId="4426" xr:uid="{73D0D603-C9BE-4AED-B383-21ADD4125C4C}"/>
    <cellStyle name="Comma 3 3 2 3" xfId="3697" xr:uid="{A017754C-A228-45F1-A2CB-ABE78484B821}"/>
    <cellStyle name="Comma 3 3 2 3 2" xfId="4606" xr:uid="{8BD08D1C-E55D-4C84-8F02-92939204D91E}"/>
    <cellStyle name="Comma 3 3 2 4" xfId="3998" xr:uid="{12A83891-7D8B-4C24-BFB8-0D4A92EC7EB8}"/>
    <cellStyle name="Comma 3 3 2 4 2" xfId="4904" xr:uid="{AA513234-A5F8-4884-9C67-8B4E7387F89A}"/>
    <cellStyle name="Comma 3 3 2 5" xfId="4310" xr:uid="{0A678F3B-C7E8-45D3-B5DC-0987BB86C477}"/>
    <cellStyle name="Comma 3 3 3" xfId="877" xr:uid="{CCC7DD99-2E89-4DC7-93C6-6C327DA9FF7E}"/>
    <cellStyle name="Comma 3 3 4" xfId="1138" xr:uid="{25CDB950-3342-460D-993E-4C1561F9AD2E}"/>
    <cellStyle name="Comma 3 3 4 2" xfId="3815" xr:uid="{B436B8C3-BC04-4311-9116-6FBCDA8833DD}"/>
    <cellStyle name="Comma 3 3 4 2 2" xfId="4722" xr:uid="{68238095-C8BC-4F9B-8C0D-04C4E10A3559}"/>
    <cellStyle name="Comma 3 3 4 3" xfId="4112" xr:uid="{B9D7C8FB-4939-47BF-88DC-3B844B027C07}"/>
    <cellStyle name="Comma 3 3 4 3 2" xfId="5018" xr:uid="{5516410F-4D96-41B2-92B8-439596585F2F}"/>
    <cellStyle name="Comma 3 3 4 4" xfId="4425" xr:uid="{9632D126-1BC1-4806-A3E5-4763A9A824DD}"/>
    <cellStyle name="Comma 3 3 5" xfId="3682" xr:uid="{4D5720F4-2955-4BD0-9A51-6AC6263AA1E8}"/>
    <cellStyle name="Comma 3 3 5 2" xfId="4591" xr:uid="{F36AE6E4-FA61-4571-BB12-A91ED1875284}"/>
    <cellStyle name="Comma 3 3 6" xfId="3983" xr:uid="{0385B5FD-30D8-4920-9D72-3EA893F2E619}"/>
    <cellStyle name="Comma 3 3 6 2" xfId="4889" xr:uid="{3AE1F874-F8D9-4E2F-806A-E9EBB30860DD}"/>
    <cellStyle name="Comma 3 3 7" xfId="4295" xr:uid="{628E74D6-0EE2-46C2-96DE-A42FE079C0A4}"/>
    <cellStyle name="Comma 3 3 8" xfId="748" xr:uid="{D801B5F3-A290-4714-B4BB-A5F370360955}"/>
    <cellStyle name="Comma 3 4" xfId="342" xr:uid="{DACF3481-3335-4C33-8601-E2CC8BCAB6D6}"/>
    <cellStyle name="Comma 3 4 2" xfId="1140" xr:uid="{D3462286-A32F-4158-9A8D-764869EADB24}"/>
    <cellStyle name="Comma 3 4 2 2" xfId="3817" xr:uid="{EB9CE6BA-2799-49E7-8BC5-E986099FF669}"/>
    <cellStyle name="Comma 3 4 2 2 2" xfId="4724" xr:uid="{CAF07B57-1AAC-464B-ACF3-DBD2FBE21822}"/>
    <cellStyle name="Comma 3 4 2 3" xfId="4114" xr:uid="{C072B26A-5A38-4468-AC11-A03BAAB43352}"/>
    <cellStyle name="Comma 3 4 2 3 2" xfId="5020" xr:uid="{00BD3FA4-0F71-4DD8-B1B1-A1772A45D8BE}"/>
    <cellStyle name="Comma 3 4 2 4" xfId="4427" xr:uid="{4C7786BD-05A7-4C47-9DCE-B69132EF3957}"/>
    <cellStyle name="Comma 3 4 3" xfId="3694" xr:uid="{DB5C2B4D-800A-4E59-ADDF-4A04BA4B5EFA}"/>
    <cellStyle name="Comma 3 4 3 2" xfId="4603" xr:uid="{1957C14C-F86A-4D38-BAB3-9F7D739F19B2}"/>
    <cellStyle name="Comma 3 4 4" xfId="3995" xr:uid="{6C790E14-5E73-4A48-928B-219D727EC372}"/>
    <cellStyle name="Comma 3 4 4 2" xfId="4901" xr:uid="{690F33A3-2646-4049-8639-15D8A9F77CFE}"/>
    <cellStyle name="Comma 3 4 5" xfId="4307" xr:uid="{05C3C22E-0447-400A-8E2C-5F229C6AF859}"/>
    <cellStyle name="Comma 3 4 6" xfId="775" xr:uid="{90418A90-E210-49D5-B13B-DD163DE783E0}"/>
    <cellStyle name="Comma 3 5" xfId="1813" xr:uid="{1F22E1CD-E112-4EA4-93B1-8D2327035E69}"/>
    <cellStyle name="Comma 3 5 2" xfId="3045" xr:uid="{23D2D1AB-DC55-473B-B8D3-E469D0EAC237}"/>
    <cellStyle name="Comma 3 5 2 2" xfId="3914" xr:uid="{52944604-EAF4-4635-AF7C-8157B0C6A577}"/>
    <cellStyle name="Comma 3 5 2 2 2" xfId="4821" xr:uid="{F68DAD08-9F84-43A7-906A-CF270877E3C6}"/>
    <cellStyle name="Comma 3 5 2 3" xfId="4211" xr:uid="{555C5F2A-56F2-4C1B-AA97-0E1733109CA2}"/>
    <cellStyle name="Comma 3 5 2 3 2" xfId="5117" xr:uid="{62CB6916-B5B6-4F69-B230-37D6F927B1CD}"/>
    <cellStyle name="Comma 3 5 2 4" xfId="4525" xr:uid="{859B2F8A-BEE7-4B62-B547-3EE61B7E8C1D}"/>
    <cellStyle name="Comma 3 5 3" xfId="3841" xr:uid="{04DA554F-D1C8-4D7B-8DEC-6484C5EEA3EB}"/>
    <cellStyle name="Comma 3 5 3 2" xfId="4748" xr:uid="{5241636D-4244-4AF6-9FA6-77BA72394E11}"/>
    <cellStyle name="Comma 3 5 4" xfId="4138" xr:uid="{4D7857E2-CF04-4947-AA79-313C13D9E4E8}"/>
    <cellStyle name="Comma 3 5 4 2" xfId="5044" xr:uid="{01C2E311-3E0B-4115-9771-A73197079A33}"/>
    <cellStyle name="Comma 3 5 5" xfId="4452" xr:uid="{66255937-A078-43FB-B2C8-9ABEACD17690}"/>
    <cellStyle name="Comma 3 6" xfId="2438" xr:uid="{3803C4F2-1F46-44E2-AC82-9874D9027753}"/>
    <cellStyle name="Comma 3 6 2" xfId="3878" xr:uid="{75880F34-7548-4B08-A137-9DDB59443283}"/>
    <cellStyle name="Comma 3 6 2 2" xfId="4785" xr:uid="{B216E9E5-1E1C-457D-B256-87F48B7D680E}"/>
    <cellStyle name="Comma 3 6 3" xfId="4175" xr:uid="{803BD37C-717A-4579-B7C1-52F1F85F1DA8}"/>
    <cellStyle name="Comma 3 6 3 2" xfId="5081" xr:uid="{7C4802DB-2E78-4104-8492-92CD0E72762A}"/>
    <cellStyle name="Comma 3 6 4" xfId="4489" xr:uid="{CC2F311F-C455-4483-9B11-09DBC47D84BA}"/>
    <cellStyle name="Comma 3 7" xfId="1070" xr:uid="{160BC4FF-2B53-4CEA-BA14-D1988740EABB}"/>
    <cellStyle name="Comma 3 7 2" xfId="3787" xr:uid="{84CDD9FB-5B98-4BB0-B021-555D33428D5D}"/>
    <cellStyle name="Comma 3 7 2 2" xfId="4694" xr:uid="{E44842F8-D09C-4D29-8301-F3293CB35439}"/>
    <cellStyle name="Comma 3 7 3" xfId="4084" xr:uid="{833C1A17-1108-4C99-8092-79B11255E7A0}"/>
    <cellStyle name="Comma 3 7 3 2" xfId="4990" xr:uid="{C056844F-F1CF-477C-9323-DD6ADBB2FAAE}"/>
    <cellStyle name="Comma 3 7 4" xfId="4397" xr:uid="{D7B9FB28-3DC6-4D97-AADA-D83CB1D4AC4B}"/>
    <cellStyle name="Comma 3 8" xfId="3680" xr:uid="{19AABC3E-DBF3-4A76-A6D4-36BF775ED1DA}"/>
    <cellStyle name="Comma 3 8 2" xfId="4589" xr:uid="{60211EB5-143F-470F-9783-5DD63DB4EAE5}"/>
    <cellStyle name="Comma 3 9" xfId="3981" xr:uid="{9D048772-198B-4145-A092-557F494D7274}"/>
    <cellStyle name="Comma 3 9 2" xfId="4887" xr:uid="{13039C48-A8DD-4F76-994C-397B715F9BD7}"/>
    <cellStyle name="Comma 30" xfId="343" xr:uid="{067EFA6A-784A-4CC9-B09E-A8900E7A335C}"/>
    <cellStyle name="Comma 31" xfId="3678" xr:uid="{B327B4A2-4095-4C8F-8CB5-5FB7F16F7576}"/>
    <cellStyle name="Comma 31 2" xfId="4587" xr:uid="{D507CD47-FF55-44A1-8FFE-6A8C44927D87}"/>
    <cellStyle name="Comma 32" xfId="3657" xr:uid="{F9211238-BBD3-44D1-B44E-EAC58FF8AE81}"/>
    <cellStyle name="Comma 32 2" xfId="3958" xr:uid="{782B9828-C9DF-4743-A9AD-DADF68C66025}"/>
    <cellStyle name="Comma 32 2 2" xfId="4865" xr:uid="{6F362325-A18F-4A45-8B6D-221C8741943E}"/>
    <cellStyle name="Comma 32 3" xfId="4255" xr:uid="{14A46531-8BBD-46E6-8548-0BEB114C44C1}"/>
    <cellStyle name="Comma 32 3 2" xfId="5161" xr:uid="{872AFD31-DC62-401D-AE43-9CACD6C22AB6}"/>
    <cellStyle name="Comma 32 4" xfId="4569" xr:uid="{9446DB69-1021-42A8-A09A-BF17F549B908}"/>
    <cellStyle name="Comma 33" xfId="953" xr:uid="{77750A34-B95A-406B-AEA3-1C76FFEF4836}"/>
    <cellStyle name="Comma 33 2" xfId="3778" xr:uid="{00EC4AEA-A8B5-4EAB-A386-7530F4DB4AF2}"/>
    <cellStyle name="Comma 33 2 2" xfId="4685" xr:uid="{D9F345B5-4566-4207-9C8D-62E9B998D919}"/>
    <cellStyle name="Comma 33 3" xfId="4075" xr:uid="{2A82F3CA-D4DE-4EAB-A315-8043D837A7EE}"/>
    <cellStyle name="Comma 33 3 2" xfId="4981" xr:uid="{9C224903-7BAD-4486-A1C7-E2E7441A809F}"/>
    <cellStyle name="Comma 33 4" xfId="4388" xr:uid="{B175A812-305C-48FC-9A40-8EFEE22515A2}"/>
    <cellStyle name="Comma 34" xfId="3979" xr:uid="{7A5E5F8D-161C-46C5-BA76-C3977FC9EF3C}"/>
    <cellStyle name="Comma 34 2" xfId="4885" xr:uid="{A1EFA330-9AF0-4440-AA9F-C29FEBB6F90A}"/>
    <cellStyle name="Comma 35" xfId="948" xr:uid="{C642F177-F162-47E3-A95F-F151A07B901B}"/>
    <cellStyle name="Comma 35 2" xfId="3775" xr:uid="{4CE09A42-D0A4-4F8F-933D-81FEF4FE4DED}"/>
    <cellStyle name="Comma 35 2 2" xfId="4682" xr:uid="{130E683B-DE7B-4A71-A776-0EDBEAA21982}"/>
    <cellStyle name="Comma 35 3" xfId="4072" xr:uid="{D205C4EC-A26C-476E-B242-7FA21FE4E417}"/>
    <cellStyle name="Comma 35 3 2" xfId="4978" xr:uid="{F19361F4-0133-49FC-BEB7-BB3C15463940}"/>
    <cellStyle name="Comma 35 4" xfId="4385" xr:uid="{B7674BD9-CD3D-41BA-8095-D497D013D74F}"/>
    <cellStyle name="Comma 36" xfId="949" xr:uid="{21215595-F2CE-4483-AA30-8D09D4EA2B9D}"/>
    <cellStyle name="Comma 36 2" xfId="3776" xr:uid="{87030DBA-E20B-41A8-A690-5CC91F62583C}"/>
    <cellStyle name="Comma 36 2 2" xfId="4683" xr:uid="{364E521E-E4DB-4D56-8CF0-0E66FEFE4821}"/>
    <cellStyle name="Comma 36 3" xfId="4073" xr:uid="{8E7E9E90-63C6-4728-8FCF-031E41FF6E79}"/>
    <cellStyle name="Comma 36 3 2" xfId="4979" xr:uid="{099DD505-20CD-40AA-88C9-90B87C00D509}"/>
    <cellStyle name="Comma 36 4" xfId="4386" xr:uid="{EF09D180-B00A-4156-9618-16AB9800BFB2}"/>
    <cellStyle name="Comma 37" xfId="4291" xr:uid="{643D0409-BD5E-450E-8674-86C0B54703E1}"/>
    <cellStyle name="Comma 38" xfId="950" xr:uid="{5E71FDB8-3719-47D5-94B2-E5D5F6385D61}"/>
    <cellStyle name="Comma 38 2" xfId="3777" xr:uid="{61262EAA-E4C4-4479-9806-EB49DFE01C16}"/>
    <cellStyle name="Comma 38 2 2" xfId="4684" xr:uid="{CE25C88B-D07B-4282-A0C1-F026E38604D5}"/>
    <cellStyle name="Comma 38 3" xfId="4074" xr:uid="{D8B963E4-38BD-4A5B-B5AD-425FEAD7C46B}"/>
    <cellStyle name="Comma 38 3 2" xfId="4980" xr:uid="{9835029A-709E-465B-93B9-11C4EBA61626}"/>
    <cellStyle name="Comma 38 4" xfId="4387" xr:uid="{CEE248C6-9B77-4538-A614-1281D752625F}"/>
    <cellStyle name="Comma 39" xfId="4367" xr:uid="{F7D7C619-01D7-4000-9C42-FF06F21DF9B8}"/>
    <cellStyle name="Comma 4" xfId="344" xr:uid="{9A84AC44-1511-4A25-B6BC-DC0E5023ECAC}"/>
    <cellStyle name="Comma 4 10" xfId="1818" xr:uid="{D2604986-2C92-4615-8AA7-465F3753ABFF}"/>
    <cellStyle name="Comma 4 10 2" xfId="3050" xr:uid="{AB1401C3-25D3-44A2-B631-C36CC502E50D}"/>
    <cellStyle name="Comma 4 10 2 2" xfId="3916" xr:uid="{2AB4394D-F7B9-4A2C-A18C-91ADF12171B9}"/>
    <cellStyle name="Comma 4 10 2 2 2" xfId="4823" xr:uid="{F2BC9D02-2EAE-4A40-AE1A-ACDCE8E9D004}"/>
    <cellStyle name="Comma 4 10 2 3" xfId="4213" xr:uid="{E683A3C2-B47F-4F70-B20B-C607F14274EF}"/>
    <cellStyle name="Comma 4 10 2 3 2" xfId="5119" xr:uid="{A1C6D25A-9E79-4F0F-B626-5FBDDA90FEE2}"/>
    <cellStyle name="Comma 4 10 2 4" xfId="4527" xr:uid="{F295F9C9-4795-4B79-8221-E473CE797580}"/>
    <cellStyle name="Comma 4 10 3" xfId="3843" xr:uid="{6D169F36-F64A-4E75-B9F9-93CED6F3E509}"/>
    <cellStyle name="Comma 4 10 3 2" xfId="4750" xr:uid="{0307A1D4-5038-43A5-9DF1-481447A23072}"/>
    <cellStyle name="Comma 4 10 4" xfId="4140" xr:uid="{A1906873-E7E2-4381-A5E5-82C43B498E30}"/>
    <cellStyle name="Comma 4 10 4 2" xfId="5046" xr:uid="{2F421F9B-4834-40FF-A8C2-DF1F09DE8F76}"/>
    <cellStyle name="Comma 4 10 5" xfId="4454" xr:uid="{9637869C-E655-4071-BE5A-BD2427886885}"/>
    <cellStyle name="Comma 4 11" xfId="2443" xr:uid="{51EFF7FC-4C61-45F8-8245-0ACB2D99F04D}"/>
    <cellStyle name="Comma 4 11 2" xfId="3650" xr:uid="{C1A79AA4-3EC1-46F1-A899-5562BA7A5620}"/>
    <cellStyle name="Comma 4 11 2 2" xfId="3653" xr:uid="{93ECF121-83DD-465E-B4C9-6AB984B25B35}"/>
    <cellStyle name="Comma 4 11 2 2 2" xfId="3957" xr:uid="{B5A3EAB0-9F08-40BB-80A2-66B02DEBBDBF}"/>
    <cellStyle name="Comma 4 11 2 2 2 2" xfId="4864" xr:uid="{AB602F5F-5FAB-4CB4-BF35-6514B01AA224}"/>
    <cellStyle name="Comma 4 11 2 2 3" xfId="4254" xr:uid="{159329DF-AB69-48CF-987A-3AFA38A11437}"/>
    <cellStyle name="Comma 4 11 2 2 3 2" xfId="5160" xr:uid="{74D603A8-BEF7-4045-B395-5D3F0B50A662}"/>
    <cellStyle name="Comma 4 11 2 2 4" xfId="4568" xr:uid="{FF0DFEFE-F1EC-4514-9813-244DE7A4024A}"/>
    <cellStyle name="Comma 4 11 2 3" xfId="3954" xr:uid="{5DF36ED5-8735-4C70-A744-1402A4E8A3B6}"/>
    <cellStyle name="Comma 4 11 2 3 2" xfId="4861" xr:uid="{EBAAC1D0-BA5C-4A5A-8C8A-55AE99F637D2}"/>
    <cellStyle name="Comma 4 11 2 4" xfId="4251" xr:uid="{53EA8E77-3F40-44B1-90DB-03EC48FDAEB8}"/>
    <cellStyle name="Comma 4 11 2 4 2" xfId="5157" xr:uid="{7D4929A5-56D0-465A-A6BE-2BEF6AE7A460}"/>
    <cellStyle name="Comma 4 11 2 5" xfId="4565" xr:uid="{87710364-1DBF-41AF-B1B7-BB7EF8DCD151}"/>
    <cellStyle name="Comma 4 11 3" xfId="3879" xr:uid="{88D213D9-2B15-42CD-B203-4ED212E8EF9B}"/>
    <cellStyle name="Comma 4 11 3 2" xfId="4786" xr:uid="{85F72B2C-075C-4B06-88AA-2CA8393DF806}"/>
    <cellStyle name="Comma 4 11 4" xfId="4176" xr:uid="{D5B7E59D-209B-493C-A3AB-52660F810D26}"/>
    <cellStyle name="Comma 4 11 4 2" xfId="5082" xr:uid="{36B70D8D-15AF-42B2-A433-7FEC8154EB84}"/>
    <cellStyle name="Comma 4 11 5" xfId="4490" xr:uid="{1EFB35AE-41D4-43E6-A779-4A0D4815409F}"/>
    <cellStyle name="Comma 4 12" xfId="1074" xr:uid="{ACEC4C89-A40C-423C-9D94-B5BABF731EA3}"/>
    <cellStyle name="Comma 4 12 2" xfId="3788" xr:uid="{BD470C54-BFDC-4820-9253-A597502396ED}"/>
    <cellStyle name="Comma 4 12 2 2" xfId="4695" xr:uid="{24B6BC99-FEF5-4206-9FE5-5C831E9608A6}"/>
    <cellStyle name="Comma 4 12 3" xfId="4085" xr:uid="{7FF6EC35-6B76-4DC5-A729-6FBFC39EC17E}"/>
    <cellStyle name="Comma 4 12 3 2" xfId="4991" xr:uid="{53117700-6FB5-4982-8E33-D8F5B535C8E2}"/>
    <cellStyle name="Comma 4 12 4" xfId="4398" xr:uid="{FF2B98C2-4A84-423D-AEF5-F4D9EC08AC3B}"/>
    <cellStyle name="Comma 4 13" xfId="3652" xr:uid="{019C1A2D-BCCD-42FB-8EEF-FA2DB31B8373}"/>
    <cellStyle name="Comma 4 13 2" xfId="3956" xr:uid="{7CB9A1A9-67A8-433E-9F46-68C54735AFA2}"/>
    <cellStyle name="Comma 4 13 2 2" xfId="4863" xr:uid="{C24AE53F-16E3-42D2-B363-283C5CFC6DFE}"/>
    <cellStyle name="Comma 4 13 3" xfId="4253" xr:uid="{89A0A5E8-CC9C-492F-B911-690FD5059E83}"/>
    <cellStyle name="Comma 4 13 3 2" xfId="5159" xr:uid="{96CA61BE-99FC-493A-97AF-9E443F4EB68B}"/>
    <cellStyle name="Comma 4 13 4" xfId="4567" xr:uid="{5CE7E8FA-A4D8-4154-BAFC-274BBCD2AAE2}"/>
    <cellStyle name="Comma 4 2" xfId="345" xr:uid="{38EDB739-B97D-472F-976C-4D508E6F881F}"/>
    <cellStyle name="Comma 4 2 10" xfId="1141" xr:uid="{7098E1E4-159B-49F4-92A0-BE99C83A2DDC}"/>
    <cellStyle name="Comma 4 2 11" xfId="3673" xr:uid="{55212311-5A42-40AF-89F2-485BD7EC09D9}"/>
    <cellStyle name="Comma 4 2 11 2" xfId="3974" xr:uid="{12A78EA5-A629-4B71-B1A9-78B717E6C1FB}"/>
    <cellStyle name="Comma 4 2 11 2 2" xfId="4880" xr:uid="{DFC0479B-BCE1-4EFE-9F1B-5CE7EC2B0EFE}"/>
    <cellStyle name="Comma 4 2 11 3" xfId="4268" xr:uid="{FA45270D-8076-4278-B278-C65CE7F38ED5}"/>
    <cellStyle name="Comma 4 2 11 3 2" xfId="5174" xr:uid="{C9058895-10C2-44C8-9E40-8488E4D16669}"/>
    <cellStyle name="Comma 4 2 11 4" xfId="4582" xr:uid="{C837E40B-8E12-4C0C-8085-C830C376AF6B}"/>
    <cellStyle name="Comma 4 2 12" xfId="3683" xr:uid="{A002F879-97D2-4C55-8BF1-A908AF2AD89D}"/>
    <cellStyle name="Comma 4 2 12 2" xfId="4592" xr:uid="{A9A73BFC-1B12-4AB9-BB38-4DED89D9EF54}"/>
    <cellStyle name="Comma 4 2 13" xfId="3984" xr:uid="{0CA56125-BCDC-4B76-95AD-157A9BAE6DF4}"/>
    <cellStyle name="Comma 4 2 13 2" xfId="4890" xr:uid="{16132097-7E95-4322-8E52-CDAC29A256C5}"/>
    <cellStyle name="Comma 4 2 14" xfId="4285" xr:uid="{5159D8B5-DCEA-4EFC-8E77-47AF80060B28}"/>
    <cellStyle name="Comma 4 2 15" xfId="4296" xr:uid="{C74B6734-DA3C-4827-90D8-0A1A7CF11DC7}"/>
    <cellStyle name="Comma 4 2 16" xfId="753" xr:uid="{3DBFC404-DD24-4E07-B0AE-D632E81CFCD7}"/>
    <cellStyle name="Comma 4 2 17" xfId="5193" xr:uid="{ACFF5E20-2FFC-430A-81DF-4C9B4D66DE1E}"/>
    <cellStyle name="Comma 4 2 2" xfId="346" xr:uid="{D114F22A-E81B-4B60-87A7-6CC6F28C7C38}"/>
    <cellStyle name="Comma 4 2 2 2" xfId="879" xr:uid="{643CC769-3CAA-4520-A5F6-B3AA8B9929CC}"/>
    <cellStyle name="Comma 4 2 2 2 2" xfId="3071" xr:uid="{3BCC5792-E3DD-4FB9-92B7-28AB9E816B79}"/>
    <cellStyle name="Comma 4 2 2 2 3" xfId="1838" xr:uid="{0372E0E4-FDDD-42CB-A315-00EF304CFAB6}"/>
    <cellStyle name="Comma 4 2 2 2 4" xfId="3744" xr:uid="{F499D605-AC96-4846-8E62-23CB5133C555}"/>
    <cellStyle name="Comma 4 2 2 2 4 2" xfId="4652" xr:uid="{5A8AEFD3-17FF-46B8-B066-A5090A9A38D1}"/>
    <cellStyle name="Comma 4 2 2 2 5" xfId="4043" xr:uid="{5FA50E80-3236-49BD-A422-EA34491F17D2}"/>
    <cellStyle name="Comma 4 2 2 2 5 2" xfId="4949" xr:uid="{56031BB6-DCBA-4FA3-97D9-27DDACF74849}"/>
    <cellStyle name="Comma 4 2 2 2 6" xfId="4355" xr:uid="{212E9FDA-97ED-4D1A-876E-51B1C69E2ED1}"/>
    <cellStyle name="Comma 4 2 2 3" xfId="2465" xr:uid="{7B857D24-28E9-4698-8733-C24BA94344F8}"/>
    <cellStyle name="Comma 4 2 2 4" xfId="1142" xr:uid="{DBDC6A59-8CA2-402F-960A-B932AF827012}"/>
    <cellStyle name="Comma 4 2 2 5" xfId="3698" xr:uid="{59EFFE80-9F09-40EA-B924-67B06D9BC874}"/>
    <cellStyle name="Comma 4 2 2 5 2" xfId="4607" xr:uid="{32A2B2B7-00DE-4FF6-8867-B0071466A6C8}"/>
    <cellStyle name="Comma 4 2 2 6" xfId="3999" xr:uid="{3122B8E8-1FB6-47BA-8F41-217E063A89C2}"/>
    <cellStyle name="Comma 4 2 2 6 2" xfId="4905" xr:uid="{6A84B6C9-31BD-4FD4-9FF3-41B7E7126321}"/>
    <cellStyle name="Comma 4 2 2 7" xfId="4311" xr:uid="{3B4B6757-7911-43F5-AB4B-F3D3298C9C43}"/>
    <cellStyle name="Comma 4 2 2 8" xfId="784" xr:uid="{CE7975BF-79FA-4B3A-96B0-EF93677E0D6C}"/>
    <cellStyle name="Comma 4 2 3" xfId="878" xr:uid="{D83DEC4D-9E9F-47C5-9892-6D691572A4F4}"/>
    <cellStyle name="Comma 4 2 3 2" xfId="1839" xr:uid="{49DA884C-9BB7-4CCA-B347-2741ABE768B5}"/>
    <cellStyle name="Comma 4 2 3 2 2" xfId="3072" xr:uid="{492A28BA-C1D7-42D5-B023-B85D9235140C}"/>
    <cellStyle name="Comma 4 2 3 3" xfId="2466" xr:uid="{A2EABF0E-9253-4286-B584-81C69C61A9CF}"/>
    <cellStyle name="Comma 4 2 3 4" xfId="1143" xr:uid="{217F8F61-399E-43EE-8D99-53799DAA60FE}"/>
    <cellStyle name="Comma 4 2 3 5" xfId="3743" xr:uid="{D2B56C7A-4446-4FF1-A8A5-94745829C0E2}"/>
    <cellStyle name="Comma 4 2 3 5 2" xfId="4651" xr:uid="{1EE56AE0-55CC-4D33-B9FB-5AFCB010BD88}"/>
    <cellStyle name="Comma 4 2 3 6" xfId="4042" xr:uid="{2AEAD7A3-5D7E-4C0D-B682-58D071C9E660}"/>
    <cellStyle name="Comma 4 2 3 6 2" xfId="4948" xr:uid="{F6DFC23D-0C9C-46CE-BE7A-CD46B5171236}"/>
    <cellStyle name="Comma 4 2 3 7" xfId="4354" xr:uid="{93736D74-3295-4575-AA6A-3A2CFC3141DB}"/>
    <cellStyle name="Comma 4 2 4" xfId="939" xr:uid="{503E8873-FBEC-40BA-8758-8DA56B51FBD7}"/>
    <cellStyle name="Comma 4 2 4 2" xfId="1840" xr:uid="{D17A4D4F-526C-43CD-BC2F-FA0C0DBF2B00}"/>
    <cellStyle name="Comma 4 2 4 2 2" xfId="3073" xr:uid="{29EB5138-85DA-4157-83C4-1DC845B4F921}"/>
    <cellStyle name="Comma 4 2 4 3" xfId="2467" xr:uid="{6FE882B1-BC6B-46FC-AF78-4C2570488C93}"/>
    <cellStyle name="Comma 4 2 4 4" xfId="1144" xr:uid="{C20A1B1E-8D44-407E-8B19-DF08CE898122}"/>
    <cellStyle name="Comma 4 2 4 5" xfId="3770" xr:uid="{826CF43B-CBAE-42D5-887D-7FAB1A0617E4}"/>
    <cellStyle name="Comma 4 2 4 5 2" xfId="4677" xr:uid="{40CE0283-0CD2-473A-B436-A60542C3D89C}"/>
    <cellStyle name="Comma 4 2 4 6" xfId="4067" xr:uid="{211BB1F4-091E-4B15-87AC-69E806EF4329}"/>
    <cellStyle name="Comma 4 2 4 6 2" xfId="4973" xr:uid="{A41EE443-C179-4E43-949D-E94556778713}"/>
    <cellStyle name="Comma 4 2 4 7" xfId="4380" xr:uid="{07738C25-3908-4C4C-B183-2D63E25B99E6}"/>
    <cellStyle name="Comma 4 2 5" xfId="1145" xr:uid="{BCC83BEA-AD6B-4E47-BAC7-444EEAE1926F}"/>
    <cellStyle name="Comma 4 2 5 2" xfId="1841" xr:uid="{D731949F-7136-4426-B628-A61FD4367BB9}"/>
    <cellStyle name="Comma 4 2 5 2 2" xfId="3074" xr:uid="{0B81CAA0-D8E3-4975-9C63-1ADF3A8819C2}"/>
    <cellStyle name="Comma 4 2 5 3" xfId="2468" xr:uid="{41B48273-AE8B-4027-A9DB-7A2B41CC7075}"/>
    <cellStyle name="Comma 4 2 6" xfId="1146" xr:uid="{FEDD2D30-BDDA-40CD-97A5-CF736D47E56B}"/>
    <cellStyle name="Comma 4 2 6 2" xfId="1842" xr:uid="{B19D34D2-436A-403A-BF68-6E446EA558C6}"/>
    <cellStyle name="Comma 4 2 6 2 2" xfId="3075" xr:uid="{849DF5BA-07C4-45F7-9F92-68ED7D9F322C}"/>
    <cellStyle name="Comma 4 2 6 3" xfId="2469" xr:uid="{41C6B8D5-8F77-4B9A-AE65-10FAF597596D}"/>
    <cellStyle name="Comma 4 2 7" xfId="1147" xr:uid="{35379E7F-11F4-4C8C-8799-75783EA31049}"/>
    <cellStyle name="Comma 4 2 7 2" xfId="1843" xr:uid="{5AD3A083-7B50-4722-ACD6-8AD3571BE61E}"/>
    <cellStyle name="Comma 4 2 7 2 2" xfId="3076" xr:uid="{57E9083A-EAF5-4744-B3ED-AB37666CD5A3}"/>
    <cellStyle name="Comma 4 2 7 3" xfId="2470" xr:uid="{02AC6762-CC80-48D8-A8E0-243BAFB73DD4}"/>
    <cellStyle name="Comma 4 2 8" xfId="1837" xr:uid="{9B5D8E79-0D74-4530-82CC-7DF842C19B84}"/>
    <cellStyle name="Comma 4 2 8 2" xfId="3070" xr:uid="{9C6BB93E-DAB8-4206-A8A3-E9DDF69BCE46}"/>
    <cellStyle name="Comma 4 2 9" xfId="2464" xr:uid="{27168A08-F6DC-49F9-8484-412B0537A9C5}"/>
    <cellStyle name="Comma 4 3" xfId="347" xr:uid="{D6E1B244-E602-4767-8B1F-04BDB7A77F5F}"/>
    <cellStyle name="Comma 4 3 2" xfId="880" xr:uid="{5D42E43D-5097-4525-9BA8-E858556D1B35}"/>
    <cellStyle name="Comma 4 3 2 2" xfId="3745" xr:uid="{9D91914A-E51B-4C95-AB48-F640F937B037}"/>
    <cellStyle name="Comma 4 3 2 2 2" xfId="4653" xr:uid="{30120A72-EB78-4773-93D7-0B77455A5E8C}"/>
    <cellStyle name="Comma 4 3 2 3" xfId="4044" xr:uid="{C5D4661B-8757-441B-B7D8-26ACF6D50AC1}"/>
    <cellStyle name="Comma 4 3 2 3 2" xfId="4950" xr:uid="{6810E1C3-0992-4F3E-A551-DF453FA0E4FF}"/>
    <cellStyle name="Comma 4 3 2 4" xfId="4356" xr:uid="{2FD0634D-0A14-44AA-970E-AE9AE2A804D8}"/>
    <cellStyle name="Comma 4 3 3" xfId="1148" xr:uid="{4B9530CD-9C2E-4754-B7ED-C968511DF43C}"/>
    <cellStyle name="Comma 4 3 3 2" xfId="3818" xr:uid="{599C23F7-6371-4F6F-AB2D-FFA78E777DCA}"/>
    <cellStyle name="Comma 4 3 3 2 2" xfId="4725" xr:uid="{EAB54E01-80BA-4FDC-AB67-891B2CB4D559}"/>
    <cellStyle name="Comma 4 3 3 3" xfId="4115" xr:uid="{DE909980-DDA6-425F-BAAF-EEF07FC8DDBB}"/>
    <cellStyle name="Comma 4 3 3 3 2" xfId="5021" xr:uid="{10F62BFD-E971-4BB8-B8AA-C47F1F34E2F5}"/>
    <cellStyle name="Comma 4 3 3 4" xfId="4428" xr:uid="{ADB12C68-D731-4646-9636-EE20E29B3F93}"/>
    <cellStyle name="Comma 4 3 4" xfId="780" xr:uid="{6AAA61BD-4FFB-49BA-A17A-EA592D132A35}"/>
    <cellStyle name="Comma 4 4" xfId="1149" xr:uid="{4F4D6EFF-8036-4453-87A8-8EE9C8EF61EA}"/>
    <cellStyle name="Comma 4 4 2" xfId="1844" xr:uid="{933B09EC-3B2A-4EF5-9827-679BC71A7B94}"/>
    <cellStyle name="Comma 4 4 2 2" xfId="3077" xr:uid="{996C0797-0F55-4A37-B91B-B3D33F9EC5C3}"/>
    <cellStyle name="Comma 4 4 3" xfId="2471" xr:uid="{590DF0B1-0834-4D67-8F12-1FFC51C99BED}"/>
    <cellStyle name="Comma 4 5" xfId="1150" xr:uid="{4E94B70F-3904-4CBE-B7CE-317C6C5A0091}"/>
    <cellStyle name="Comma 4 5 2" xfId="1845" xr:uid="{5DCEC569-3A60-4B9D-AB65-4727484DE0B3}"/>
    <cellStyle name="Comma 4 5 2 2" xfId="3078" xr:uid="{BA61DC45-002E-437B-82B7-A5E228F93D17}"/>
    <cellStyle name="Comma 4 5 3" xfId="2472" xr:uid="{AAD8BE12-089B-4BF9-8ECD-903488E28C41}"/>
    <cellStyle name="Comma 4 6" xfId="1151" xr:uid="{56F4AB98-AE38-467F-9878-D048757AA036}"/>
    <cellStyle name="Comma 4 6 2" xfId="1846" xr:uid="{013664CF-2EC7-448F-A9EC-5D5B4E0B11D1}"/>
    <cellStyle name="Comma 4 6 2 2" xfId="3079" xr:uid="{8D30B907-6CD4-4621-909F-64170BD73361}"/>
    <cellStyle name="Comma 4 6 3" xfId="2473" xr:uid="{901ECB22-2432-4D40-8CE9-16065CE9C43A}"/>
    <cellStyle name="Comma 4 7" xfId="1152" xr:uid="{D40B8B9F-C74E-4B08-A890-DB6380641094}"/>
    <cellStyle name="Comma 4 7 2" xfId="1847" xr:uid="{7F085201-99A7-4AA6-AA09-D6AB84CC67AF}"/>
    <cellStyle name="Comma 4 7 2 2" xfId="3080" xr:uid="{6452503C-F35E-4C4F-8EB4-20EEB2DE264A}"/>
    <cellStyle name="Comma 4 7 3" xfId="2474" xr:uid="{644A6C43-4188-4A43-94A2-6828DE609901}"/>
    <cellStyle name="Comma 4 8" xfId="1153" xr:uid="{8D5F6E04-E366-474D-9D95-8721A86B2B5F}"/>
    <cellStyle name="Comma 4 8 2" xfId="1848" xr:uid="{D1131F45-7980-4B83-BCA5-D9D416B47022}"/>
    <cellStyle name="Comma 4 8 2 2" xfId="3081" xr:uid="{8310DFA1-E074-4C52-B5CA-AD48F3B92785}"/>
    <cellStyle name="Comma 4 8 3" xfId="2475" xr:uid="{B34256BF-3339-40E8-A1DD-9265CC1004D2}"/>
    <cellStyle name="Comma 4 9" xfId="1154" xr:uid="{E5F79381-56B6-446B-A507-E80C82C171FF}"/>
    <cellStyle name="Comma 4 9 2" xfId="1849" xr:uid="{78517DE3-DECD-4EFC-A398-B105239AD5C3}"/>
    <cellStyle name="Comma 4 9 2 2" xfId="3082" xr:uid="{2FBEF41E-7206-4D65-A032-E7513C5E4063}"/>
    <cellStyle name="Comma 4 9 3" xfId="2476" xr:uid="{259EBCFD-0162-4853-8855-15B9CA00B835}"/>
    <cellStyle name="Comma 40" xfId="4449" xr:uid="{4A24F033-7C20-4428-A6AE-FA886216D616}"/>
    <cellStyle name="Comma 41" xfId="718" xr:uid="{18A59C72-BD06-466F-A8DB-15D89F35B098}"/>
    <cellStyle name="Comma 42" xfId="5189" xr:uid="{C7DD2F05-4665-4EC1-8751-632D3BC40860}"/>
    <cellStyle name="Comma 43" xfId="5198" xr:uid="{37E5ECDF-D642-4FB6-8654-495F427FF63F}"/>
    <cellStyle name="Comma 44" xfId="5188" xr:uid="{0FD10AFC-F2E9-43EB-8244-7EE6C7EE4AA7}"/>
    <cellStyle name="Comma 45" xfId="5199" xr:uid="{7A64532E-6441-4F87-A8FC-D17A4F43F43F}"/>
    <cellStyle name="Comma 46" xfId="298" xr:uid="{A87BB43E-DE9F-499C-B81D-5154C94EF9E3}"/>
    <cellStyle name="Comma 5" xfId="348" xr:uid="{5FE12BBA-3367-46FB-BFE6-26D029806401}"/>
    <cellStyle name="Comma 5 2" xfId="349" xr:uid="{1C4F6765-DE3F-4BF4-A6FA-998BFE43B895}"/>
    <cellStyle name="Comma 5 2 10" xfId="1078" xr:uid="{4553D492-E0CB-4E88-969E-CDE0EF412BCB}"/>
    <cellStyle name="Comma 5 2 10 2" xfId="3790" xr:uid="{C7150901-EBCC-41B5-BB9A-DC43DB5FD7A6}"/>
    <cellStyle name="Comma 5 2 10 2 2" xfId="4697" xr:uid="{6DB526C5-59E0-4E90-9F3E-C39263E7DA00}"/>
    <cellStyle name="Comma 5 2 10 3" xfId="4087" xr:uid="{71858E94-11F2-418D-BC50-B5417C27A419}"/>
    <cellStyle name="Comma 5 2 10 3 2" xfId="4993" xr:uid="{A67A2155-B3A4-4553-8A97-BCFEDF7EC05C}"/>
    <cellStyle name="Comma 5 2 10 4" xfId="4400" xr:uid="{0F6D887A-8E99-4205-8D07-DC706653420D}"/>
    <cellStyle name="Comma 5 2 2" xfId="1155" xr:uid="{C3786EC0-1021-4F55-AEEF-00C581AEB530}"/>
    <cellStyle name="Comma 5 2 2 2" xfId="1850" xr:uid="{98C0F9A3-9231-4FBA-A39E-341C27C42ECB}"/>
    <cellStyle name="Comma 5 2 2 2 2" xfId="3083" xr:uid="{50BA7DC8-FACB-40E5-85F5-CE3C8FB84112}"/>
    <cellStyle name="Comma 5 2 2 2 2 2" xfId="3934" xr:uid="{79DABAA4-D0D9-45D5-914F-88FA6C20AD66}"/>
    <cellStyle name="Comma 5 2 2 2 2 2 2" xfId="4841" xr:uid="{FE1BF78A-042E-4163-8A25-2D7ABCDFADB1}"/>
    <cellStyle name="Comma 5 2 2 2 2 3" xfId="4231" xr:uid="{C2851732-935D-47F8-A5A5-C51EC69D657E}"/>
    <cellStyle name="Comma 5 2 2 2 2 3 2" xfId="5137" xr:uid="{64F03E6F-F28B-45CE-940A-6D6BD90A520C}"/>
    <cellStyle name="Comma 5 2 2 2 2 4" xfId="4545" xr:uid="{734BED30-13BD-4115-89E8-D5E29072D098}"/>
    <cellStyle name="Comma 5 2 2 2 3" xfId="3860" xr:uid="{6116BD89-88B2-4D1C-8572-6173BB3EC438}"/>
    <cellStyle name="Comma 5 2 2 2 3 2" xfId="4767" xr:uid="{5D8CCA28-C4E1-46D8-8AA6-A44FAB5B5B4A}"/>
    <cellStyle name="Comma 5 2 2 2 4" xfId="4157" xr:uid="{DA9E6D48-8796-491B-AF0E-D86931B1494A}"/>
    <cellStyle name="Comma 5 2 2 2 4 2" xfId="5063" xr:uid="{640BE749-4CB8-4B99-902C-6E21AC649E1A}"/>
    <cellStyle name="Comma 5 2 2 2 5" xfId="4471" xr:uid="{744A3A98-EE05-41D1-B86A-D2CBA212958B}"/>
    <cellStyle name="Comma 5 2 2 3" xfId="2477" xr:uid="{D62238A4-6EA4-4E3F-A419-74EE0E7812D8}"/>
    <cellStyle name="Comma 5 2 2 3 2" xfId="3896" xr:uid="{32FE9723-C4DA-47E9-8D82-81638398E861}"/>
    <cellStyle name="Comma 5 2 2 3 2 2" xfId="4803" xr:uid="{DC79400E-A19A-4A95-98FB-279971752790}"/>
    <cellStyle name="Comma 5 2 2 3 3" xfId="4193" xr:uid="{44F4F41B-D070-4424-B9D8-B5BBC664B6A8}"/>
    <cellStyle name="Comma 5 2 2 3 3 2" xfId="5099" xr:uid="{55754BC0-BEDE-4E4C-9757-27DFFAED4E53}"/>
    <cellStyle name="Comma 5 2 2 3 4" xfId="4507" xr:uid="{FB872FE0-2B90-4E0D-B22B-11CE57BA3873}"/>
    <cellStyle name="Comma 5 2 2 4" xfId="3819" xr:uid="{6D445B61-AB8E-4582-B522-71D715EC9114}"/>
    <cellStyle name="Comma 5 2 2 4 2" xfId="4726" xr:uid="{3DE545D9-BAF4-49A7-8303-BB31F8DF6192}"/>
    <cellStyle name="Comma 5 2 2 5" xfId="4116" xr:uid="{66C9EB33-7F1F-4DF7-841B-9E58370EAB8D}"/>
    <cellStyle name="Comma 5 2 2 5 2" xfId="5022" xr:uid="{09C9BA65-A23C-4551-92FE-D8FF65375F65}"/>
    <cellStyle name="Comma 5 2 2 6" xfId="4429" xr:uid="{8E87CAA8-8895-4014-BD1D-EF407F0AFD82}"/>
    <cellStyle name="Comma 5 2 3" xfId="1156" xr:uid="{6C0707D2-144E-496D-BE70-5C303F9434EE}"/>
    <cellStyle name="Comma 5 2 3 2" xfId="1851" xr:uid="{E8D97B6D-42AF-4173-9E59-A27F8E8C5BD1}"/>
    <cellStyle name="Comma 5 2 3 2 2" xfId="3084" xr:uid="{75682D0F-0D95-4294-B416-30A536E00223}"/>
    <cellStyle name="Comma 5 2 3 2 2 2" xfId="3935" xr:uid="{FA3BAB83-ED09-4702-A20E-450FCC634007}"/>
    <cellStyle name="Comma 5 2 3 2 2 2 2" xfId="4842" xr:uid="{AB2A1B53-04B2-4F8E-901A-F2EF4CD57A60}"/>
    <cellStyle name="Comma 5 2 3 2 2 3" xfId="4232" xr:uid="{411C11D5-E4C8-46A5-A18E-80CC3CA5CFF9}"/>
    <cellStyle name="Comma 5 2 3 2 2 3 2" xfId="5138" xr:uid="{6015DB58-EA76-4B9A-A892-343F178C5F71}"/>
    <cellStyle name="Comma 5 2 3 2 2 4" xfId="4546" xr:uid="{D48DFE2E-C7DB-47FC-A71D-7320A292E7B2}"/>
    <cellStyle name="Comma 5 2 3 2 3" xfId="3861" xr:uid="{34CD8CF5-B4BE-4C90-B75F-739569B875FE}"/>
    <cellStyle name="Comma 5 2 3 2 3 2" xfId="4768" xr:uid="{0D985570-BFDD-4DA8-BD61-477CB38EC16C}"/>
    <cellStyle name="Comma 5 2 3 2 4" xfId="4158" xr:uid="{E03CD3FC-AF81-444F-B9BD-6188FDE7B8A4}"/>
    <cellStyle name="Comma 5 2 3 2 4 2" xfId="5064" xr:uid="{C5B3C5F0-3491-4E08-BC57-F8A5E7D59192}"/>
    <cellStyle name="Comma 5 2 3 2 5" xfId="4472" xr:uid="{E01CB460-49D2-432E-8381-0C95DABA1A9F}"/>
    <cellStyle name="Comma 5 2 3 3" xfId="2478" xr:uid="{5BDD6E83-A65A-4405-B54E-D49A9BA06B9B}"/>
    <cellStyle name="Comma 5 2 3 3 2" xfId="3897" xr:uid="{9E9B97A7-3DA7-4AFE-87BE-9FF20F448885}"/>
    <cellStyle name="Comma 5 2 3 3 2 2" xfId="4804" xr:uid="{10D62F46-4681-48AA-B13E-73BC1633EFD4}"/>
    <cellStyle name="Comma 5 2 3 3 3" xfId="4194" xr:uid="{6C08BB13-84E7-4105-90A1-C39FF00B8C7B}"/>
    <cellStyle name="Comma 5 2 3 3 3 2" xfId="5100" xr:uid="{5ED072E8-9CAD-4C6D-A1A6-ED7C4E95222C}"/>
    <cellStyle name="Comma 5 2 3 3 4" xfId="4508" xr:uid="{64577EA0-5423-4144-80CE-B3F3BAB4C351}"/>
    <cellStyle name="Comma 5 2 3 4" xfId="3820" xr:uid="{4C16E204-55F6-40C7-82A1-579E99CAFED0}"/>
    <cellStyle name="Comma 5 2 3 4 2" xfId="4727" xr:uid="{091DF9E2-BF78-4691-BA01-1DFEF6547A9B}"/>
    <cellStyle name="Comma 5 2 3 5" xfId="4117" xr:uid="{D893C64B-9DC2-456F-A73E-CAA4C4805B3E}"/>
    <cellStyle name="Comma 5 2 3 5 2" xfId="5023" xr:uid="{BEAD0214-5AF1-4B1E-A949-91FDD3D41342}"/>
    <cellStyle name="Comma 5 2 3 6" xfId="4430" xr:uid="{2ECC0E5B-C8B0-4781-9534-9FF2481895AD}"/>
    <cellStyle name="Comma 5 2 4" xfId="1157" xr:uid="{CE9F4020-ADD7-4363-9EB6-77DC5C207645}"/>
    <cellStyle name="Comma 5 2 4 2" xfId="1852" xr:uid="{9E2758C0-1D4E-45C6-8465-1318081FCE6B}"/>
    <cellStyle name="Comma 5 2 4 2 2" xfId="3085" xr:uid="{AEF544B6-7C7F-47AA-B8CD-B5E5917FA2A7}"/>
    <cellStyle name="Comma 5 2 4 2 2 2" xfId="3936" xr:uid="{E0BC96A7-A342-4B45-82A2-78B29B313473}"/>
    <cellStyle name="Comma 5 2 4 2 2 2 2" xfId="4843" xr:uid="{49A6999A-02A2-40C7-8ED7-9545EF435E22}"/>
    <cellStyle name="Comma 5 2 4 2 2 3" xfId="4233" xr:uid="{0BF8AC0B-8118-452D-B0C9-CAE73E36A4DA}"/>
    <cellStyle name="Comma 5 2 4 2 2 3 2" xfId="5139" xr:uid="{ECDF9F37-3248-411B-9154-1FFC510781F8}"/>
    <cellStyle name="Comma 5 2 4 2 2 4" xfId="4547" xr:uid="{076E97B2-1100-42B6-82FA-50A96E406BEC}"/>
    <cellStyle name="Comma 5 2 4 2 3" xfId="3862" xr:uid="{A3763582-A118-47ED-9D3F-C46D415BAAFC}"/>
    <cellStyle name="Comma 5 2 4 2 3 2" xfId="4769" xr:uid="{10852DF5-F412-4350-B36B-567E74E6977D}"/>
    <cellStyle name="Comma 5 2 4 2 4" xfId="4159" xr:uid="{F1448CD8-336D-4F3C-8926-16B57A668CCC}"/>
    <cellStyle name="Comma 5 2 4 2 4 2" xfId="5065" xr:uid="{CEBE3DE7-7B1D-458F-A994-DE3F18BD0421}"/>
    <cellStyle name="Comma 5 2 4 2 5" xfId="4473" xr:uid="{57890E09-30D1-48E1-B9F4-142E1CF86E17}"/>
    <cellStyle name="Comma 5 2 4 3" xfId="2479" xr:uid="{CD477445-4E4F-4923-A150-A8BFC37EDD54}"/>
    <cellStyle name="Comma 5 2 4 3 2" xfId="3898" xr:uid="{DE7F3C75-E77A-4B47-ACD4-A4A95F421F09}"/>
    <cellStyle name="Comma 5 2 4 3 2 2" xfId="4805" xr:uid="{C087DDC1-102A-456E-BD1B-3677850BCE6D}"/>
    <cellStyle name="Comma 5 2 4 3 3" xfId="4195" xr:uid="{BDFFF33A-3E07-4290-9E6E-06AFC84270DD}"/>
    <cellStyle name="Comma 5 2 4 3 3 2" xfId="5101" xr:uid="{E6AD955A-23B6-455B-9B2E-EC698B7F2D27}"/>
    <cellStyle name="Comma 5 2 4 3 4" xfId="4509" xr:uid="{32E782BB-E47C-4428-881D-8CF512780160}"/>
    <cellStyle name="Comma 5 2 4 4" xfId="3821" xr:uid="{AEE47A95-918F-4C45-A5B9-BE5539E9CFBC}"/>
    <cellStyle name="Comma 5 2 4 4 2" xfId="4728" xr:uid="{DAC67962-9139-4047-819C-DF951D783910}"/>
    <cellStyle name="Comma 5 2 4 5" xfId="4118" xr:uid="{BFB4A7A5-E58A-4394-ADBF-FB79CCDF0F72}"/>
    <cellStyle name="Comma 5 2 4 5 2" xfId="5024" xr:uid="{3C3EBF51-3094-4CA8-ABE3-0552BE78085B}"/>
    <cellStyle name="Comma 5 2 4 6" xfId="4431" xr:uid="{9B7E98F4-055F-447D-BDA8-92DFD5FD2494}"/>
    <cellStyle name="Comma 5 2 5" xfId="1158" xr:uid="{4B2A7736-38DD-4C06-84C4-A163E28D89ED}"/>
    <cellStyle name="Comma 5 2 5 2" xfId="1853" xr:uid="{CE749E45-C53B-4133-9935-A88F3FB27380}"/>
    <cellStyle name="Comma 5 2 5 2 2" xfId="3086" xr:uid="{9F188AFE-972B-4B8C-BA01-70CDA74A8308}"/>
    <cellStyle name="Comma 5 2 5 2 2 2" xfId="3937" xr:uid="{E9CAC539-AC0A-49BB-9BDB-6F229898810E}"/>
    <cellStyle name="Comma 5 2 5 2 2 2 2" xfId="4844" xr:uid="{56428F75-3FB2-4788-BD4E-9DF1051E21F1}"/>
    <cellStyle name="Comma 5 2 5 2 2 3" xfId="4234" xr:uid="{F76B1133-BFC0-4092-A61D-4D330690D3AC}"/>
    <cellStyle name="Comma 5 2 5 2 2 3 2" xfId="5140" xr:uid="{2385227D-8E3D-4752-8961-49FFB8CD51A7}"/>
    <cellStyle name="Comma 5 2 5 2 2 4" xfId="4548" xr:uid="{1689B52D-CC85-4F92-B142-4BD728D73162}"/>
    <cellStyle name="Comma 5 2 5 2 3" xfId="3863" xr:uid="{6C9D5E00-AD7F-4CE4-A8ED-956F5018CD2F}"/>
    <cellStyle name="Comma 5 2 5 2 3 2" xfId="4770" xr:uid="{B30E4B29-8856-4DFB-884E-BC9C940A500B}"/>
    <cellStyle name="Comma 5 2 5 2 4" xfId="4160" xr:uid="{9E14CA73-5ECB-417E-8EA3-083AB2CC4771}"/>
    <cellStyle name="Comma 5 2 5 2 4 2" xfId="5066" xr:uid="{27F1FD3B-F848-4397-BCBD-929B48E86E3E}"/>
    <cellStyle name="Comma 5 2 5 2 5" xfId="4474" xr:uid="{4B39CA93-4CBA-47C7-9D0A-655E6F2B0C76}"/>
    <cellStyle name="Comma 5 2 5 3" xfId="2480" xr:uid="{E8EEEC66-C552-4FDF-86ED-762685A497E8}"/>
    <cellStyle name="Comma 5 2 5 3 2" xfId="3899" xr:uid="{CF962F55-A99E-4F0E-A04C-FF963C2D89C2}"/>
    <cellStyle name="Comma 5 2 5 3 2 2" xfId="4806" xr:uid="{A34DB43D-A2C4-4F53-89D3-B0AF1527436C}"/>
    <cellStyle name="Comma 5 2 5 3 3" xfId="4196" xr:uid="{08EFBD94-2A32-40BC-A41D-A14650CE9720}"/>
    <cellStyle name="Comma 5 2 5 3 3 2" xfId="5102" xr:uid="{C55F9F02-AE4F-4E58-8056-024108373D00}"/>
    <cellStyle name="Comma 5 2 5 3 4" xfId="4510" xr:uid="{EBEFAEE6-6EED-4618-ABEF-79BB59E38970}"/>
    <cellStyle name="Comma 5 2 5 4" xfId="3822" xr:uid="{E777FC7A-55D5-4927-B46A-42034A501A6E}"/>
    <cellStyle name="Comma 5 2 5 4 2" xfId="4729" xr:uid="{FBC2D784-DC60-473B-96F2-4B7A5C06E6BF}"/>
    <cellStyle name="Comma 5 2 5 5" xfId="4119" xr:uid="{A4CC1C77-A4CF-417D-AB31-E5E8742B7517}"/>
    <cellStyle name="Comma 5 2 5 5 2" xfId="5025" xr:uid="{C30B3E2A-CA14-4A12-9CBB-C5A1A2018C45}"/>
    <cellStyle name="Comma 5 2 5 6" xfId="4432" xr:uid="{9375BCF7-942C-415F-845B-F933EF0FEA3B}"/>
    <cellStyle name="Comma 5 2 6" xfId="1159" xr:uid="{FEC69AA6-A7FD-48B0-ADC2-E021B65E7EF1}"/>
    <cellStyle name="Comma 5 2 6 2" xfId="1854" xr:uid="{B206CA6A-3920-436E-969B-AFBB91D750EE}"/>
    <cellStyle name="Comma 5 2 6 2 2" xfId="3087" xr:uid="{969246AB-2ABD-4B1E-9BE9-59815A193510}"/>
    <cellStyle name="Comma 5 2 6 2 2 2" xfId="3938" xr:uid="{52EC4553-A1FE-4C75-822F-9666F55A43EA}"/>
    <cellStyle name="Comma 5 2 6 2 2 2 2" xfId="4845" xr:uid="{A9261ED6-45CF-4966-A9EC-D8FF6EDC6FCC}"/>
    <cellStyle name="Comma 5 2 6 2 2 3" xfId="4235" xr:uid="{C9F92A59-9D3D-48A9-87B2-AE11A595C749}"/>
    <cellStyle name="Comma 5 2 6 2 2 3 2" xfId="5141" xr:uid="{AC828BC4-96FA-4D26-8574-1EAD3C076562}"/>
    <cellStyle name="Comma 5 2 6 2 2 4" xfId="4549" xr:uid="{FF9ED4EA-A7C1-4F46-AA2F-0AB52B7B39AC}"/>
    <cellStyle name="Comma 5 2 6 2 3" xfId="3864" xr:uid="{9E2D2187-9882-4DA5-84F1-08A5208F4F87}"/>
    <cellStyle name="Comma 5 2 6 2 3 2" xfId="4771" xr:uid="{9C55F8DB-EEF1-4E7B-9E60-5682A142A354}"/>
    <cellStyle name="Comma 5 2 6 2 4" xfId="4161" xr:uid="{A4B107A8-C7DE-4B7B-A5A3-6706DA8610CD}"/>
    <cellStyle name="Comma 5 2 6 2 4 2" xfId="5067" xr:uid="{6583E4B5-D44E-48A6-A2B7-A539FCFB8252}"/>
    <cellStyle name="Comma 5 2 6 2 5" xfId="4475" xr:uid="{4FAE96B3-CBAE-4D11-A718-F4A31F342D3F}"/>
    <cellStyle name="Comma 5 2 6 3" xfId="2481" xr:uid="{E5F3F839-F233-4E8F-8809-37C19BAFF5FE}"/>
    <cellStyle name="Comma 5 2 6 3 2" xfId="3900" xr:uid="{CEAA9BF5-186C-438C-8E2F-E52F376E88E8}"/>
    <cellStyle name="Comma 5 2 6 3 2 2" xfId="4807" xr:uid="{5DB7FA72-552C-453C-A2C0-D9A8936258F6}"/>
    <cellStyle name="Comma 5 2 6 3 3" xfId="4197" xr:uid="{F0348231-D69D-404F-A049-30297FDBCB04}"/>
    <cellStyle name="Comma 5 2 6 3 3 2" xfId="5103" xr:uid="{7C1FDA60-DB62-4C37-B2A3-3ADA784250A2}"/>
    <cellStyle name="Comma 5 2 6 3 4" xfId="4511" xr:uid="{E2D6351A-6CF7-46EA-ACAC-F356112C4C44}"/>
    <cellStyle name="Comma 5 2 6 4" xfId="3823" xr:uid="{2A78E34B-16F0-426D-9B30-EED1FA3F90D6}"/>
    <cellStyle name="Comma 5 2 6 4 2" xfId="4730" xr:uid="{2B8C589A-7381-4F71-8C9E-7F33F79CDECE}"/>
    <cellStyle name="Comma 5 2 6 5" xfId="4120" xr:uid="{61C5ECA5-02AE-4007-AB3D-DDE2D2AAF110}"/>
    <cellStyle name="Comma 5 2 6 5 2" xfId="5026" xr:uid="{182915CD-A8C8-455F-9D7F-45C0608D115C}"/>
    <cellStyle name="Comma 5 2 6 6" xfId="4433" xr:uid="{946FB108-0C6F-485E-949E-68D73671E9FA}"/>
    <cellStyle name="Comma 5 2 7" xfId="1160" xr:uid="{7F950944-985C-4482-9E0D-933973BFCD86}"/>
    <cellStyle name="Comma 5 2 7 2" xfId="1855" xr:uid="{441BD075-690D-42E5-9A14-370B09DFB685}"/>
    <cellStyle name="Comma 5 2 7 2 2" xfId="3088" xr:uid="{5385A03E-3D63-4125-A810-A96308A843F4}"/>
    <cellStyle name="Comma 5 2 7 2 2 2" xfId="3939" xr:uid="{83B92AC3-47B2-42EB-AE39-32EF4E19794B}"/>
    <cellStyle name="Comma 5 2 7 2 2 2 2" xfId="4846" xr:uid="{8009BC45-E154-4E10-A795-E12C64D79582}"/>
    <cellStyle name="Comma 5 2 7 2 2 3" xfId="4236" xr:uid="{F2B6C8A4-12DE-4EFC-9457-726F86965429}"/>
    <cellStyle name="Comma 5 2 7 2 2 3 2" xfId="5142" xr:uid="{B3C6ADEA-67E2-4DE6-A640-B8462DF29171}"/>
    <cellStyle name="Comma 5 2 7 2 2 4" xfId="4550" xr:uid="{F987F9E1-A0A1-42A8-8867-170567723D0E}"/>
    <cellStyle name="Comma 5 2 7 2 3" xfId="3865" xr:uid="{5EEDA524-D3DF-4396-9498-B32DDBECD47E}"/>
    <cellStyle name="Comma 5 2 7 2 3 2" xfId="4772" xr:uid="{E5829657-F897-4BA1-B38D-F768ECFC5E0A}"/>
    <cellStyle name="Comma 5 2 7 2 4" xfId="4162" xr:uid="{0E5E0700-A23E-4664-84C0-C63EA4DCE3E1}"/>
    <cellStyle name="Comma 5 2 7 2 4 2" xfId="5068" xr:uid="{1D7872A6-0CE8-46BD-8C53-EDC851041311}"/>
    <cellStyle name="Comma 5 2 7 2 5" xfId="4476" xr:uid="{0E792421-1134-4323-AE5A-55753F830AEE}"/>
    <cellStyle name="Comma 5 2 7 3" xfId="2482" xr:uid="{3F4BC67A-1EC4-40FF-97E2-BF8FB3F9665F}"/>
    <cellStyle name="Comma 5 2 7 3 2" xfId="3901" xr:uid="{C4695909-73D4-4FE4-BD77-8B79334B96FA}"/>
    <cellStyle name="Comma 5 2 7 3 2 2" xfId="4808" xr:uid="{0A06F764-421F-4B03-849F-ABCD25396530}"/>
    <cellStyle name="Comma 5 2 7 3 3" xfId="4198" xr:uid="{DFDAD5B9-AABF-49D0-8836-8252FAD9F2BB}"/>
    <cellStyle name="Comma 5 2 7 3 3 2" xfId="5104" xr:uid="{96D158F0-4A22-42D8-ACDF-5E39283F0A11}"/>
    <cellStyle name="Comma 5 2 7 3 4" xfId="4512" xr:uid="{1684C022-0E63-4564-BB20-A73173E7C557}"/>
    <cellStyle name="Comma 5 2 7 4" xfId="3824" xr:uid="{8399218A-AAEE-4513-A7BA-21914F0654F2}"/>
    <cellStyle name="Comma 5 2 7 4 2" xfId="4731" xr:uid="{42D01977-DDD9-4D99-BD34-6F900B633988}"/>
    <cellStyle name="Comma 5 2 7 5" xfId="4121" xr:uid="{BA876ED8-C94B-48AB-A142-5C50F2ACE892}"/>
    <cellStyle name="Comma 5 2 7 5 2" xfId="5027" xr:uid="{99BB249D-F949-4C5E-8691-133A49DF24B3}"/>
    <cellStyle name="Comma 5 2 7 6" xfId="4434" xr:uid="{D786E2BF-A44D-47C4-8E3C-6562A1F51E9A}"/>
    <cellStyle name="Comma 5 2 8" xfId="1820" xr:uid="{83F9A96D-CF53-43D0-B85F-7037545FB777}"/>
    <cellStyle name="Comma 5 2 8 2" xfId="3053" xr:uid="{3AF5E5F3-3654-405D-A1EE-68A5079AC5B5}"/>
    <cellStyle name="Comma 5 2 8 2 2" xfId="3918" xr:uid="{4733A114-D28F-4824-A122-D775451E30FD}"/>
    <cellStyle name="Comma 5 2 8 2 2 2" xfId="4825" xr:uid="{8EB09887-5296-4054-841D-7B80A9AF750F}"/>
    <cellStyle name="Comma 5 2 8 2 3" xfId="4215" xr:uid="{F59A183F-E632-451F-89F7-853C0D658DED}"/>
    <cellStyle name="Comma 5 2 8 2 3 2" xfId="5121" xr:uid="{C7A7B6ED-2092-49B8-960A-FF434469F493}"/>
    <cellStyle name="Comma 5 2 8 2 4" xfId="4529" xr:uid="{F2484262-1E47-45BF-BC65-716947A379A4}"/>
    <cellStyle name="Comma 5 2 8 3" xfId="3844" xr:uid="{B0505BA2-2224-44F2-8BC4-13E6CC892A6B}"/>
    <cellStyle name="Comma 5 2 8 3 2" xfId="4751" xr:uid="{CD6CB51C-C3FF-45E1-8905-B6291997DE28}"/>
    <cellStyle name="Comma 5 2 8 4" xfId="4141" xr:uid="{9DAFCFB4-8BEB-437E-A82E-8E77AE52381C}"/>
    <cellStyle name="Comma 5 2 8 4 2" xfId="5047" xr:uid="{54836637-CE88-4A4F-9A88-D52A4BCB5495}"/>
    <cellStyle name="Comma 5 2 8 5" xfId="4455" xr:uid="{ED164752-790E-4710-871C-DDC0D7B4E330}"/>
    <cellStyle name="Comma 5 2 9" xfId="2445" xr:uid="{1817BC2C-FB09-4F0A-8804-200E3167C2C9}"/>
    <cellStyle name="Comma 5 2 9 2" xfId="3880" xr:uid="{9E03A896-15BB-42F5-97E1-48647AB46F00}"/>
    <cellStyle name="Comma 5 2 9 2 2" xfId="4787" xr:uid="{BA97C6CA-B7BC-41F6-8C7E-2A44BC691AC5}"/>
    <cellStyle name="Comma 5 2 9 3" xfId="4177" xr:uid="{8B06F33A-FD8D-48CB-8F14-17DA723DFA65}"/>
    <cellStyle name="Comma 5 2 9 3 2" xfId="5083" xr:uid="{D0A75EAC-3EC1-4C34-93A7-2F3BEF3656A4}"/>
    <cellStyle name="Comma 5 2 9 4" xfId="4491" xr:uid="{119A9C58-57E6-4022-93AD-3C0AC2E692B5}"/>
    <cellStyle name="Comma 5 3" xfId="350" xr:uid="{CB3241A0-9D26-4E7B-8111-C722E6724918}"/>
    <cellStyle name="Comma 5 3 10" xfId="882" xr:uid="{07433BB8-97F0-43D1-A5E6-C5034CFA9241}"/>
    <cellStyle name="Comma 5 3 11" xfId="5194" xr:uid="{B5C8FE4A-0B91-4DE2-96FF-57C245327F28}"/>
    <cellStyle name="Comma 5 3 2" xfId="351" xr:uid="{7335E9E5-08DD-4224-9340-64F920CFBB1E}"/>
    <cellStyle name="Comma 5 3 2 2" xfId="3748" xr:uid="{B71BC5CD-D38D-4CF4-831E-3D4E92919305}"/>
    <cellStyle name="Comma 5 3 2 2 2" xfId="4656" xr:uid="{99B943CC-41F6-4E3B-859C-8331C1AF7A59}"/>
    <cellStyle name="Comma 5 3 2 3" xfId="4047" xr:uid="{02C36989-31F6-4E44-B890-56362D11DDB0}"/>
    <cellStyle name="Comma 5 3 2 3 2" xfId="4953" xr:uid="{97D46D94-D369-4280-BB52-030CAE4DB37B}"/>
    <cellStyle name="Comma 5 3 2 4" xfId="4359" xr:uid="{A138BE84-5860-4238-9C40-E0FE11A3C7F0}"/>
    <cellStyle name="Comma 5 3 2 5" xfId="883" xr:uid="{6302CD9B-6535-47EE-BFF1-F026615462F5}"/>
    <cellStyle name="Comma 5 3 3" xfId="940" xr:uid="{1F091DE6-D453-4854-B1F8-6F7A21A0A4E5}"/>
    <cellStyle name="Comma 5 3 3 2" xfId="3771" xr:uid="{B6E4DE64-773A-4681-8085-FE23A58ADF86}"/>
    <cellStyle name="Comma 5 3 3 2 2" xfId="4678" xr:uid="{CC51A57F-BA4D-4540-807B-83FB610B0C0C}"/>
    <cellStyle name="Comma 5 3 3 3" xfId="4068" xr:uid="{ED5BDE39-8F52-4388-A260-57DB66E195CC}"/>
    <cellStyle name="Comma 5 3 3 3 2" xfId="4974" xr:uid="{7CF8B0C3-3655-4BE2-BAC1-B6393C2543C6}"/>
    <cellStyle name="Comma 5 3 3 4" xfId="4381" xr:uid="{B71D8C68-C4FC-4D1C-B17B-57C8FC6E6823}"/>
    <cellStyle name="Comma 5 3 4" xfId="1161" xr:uid="{F0883E9A-B8C2-4661-8E32-50EEBAB968F3}"/>
    <cellStyle name="Comma 5 3 4 2" xfId="3825" xr:uid="{5955C132-E5DE-41CF-914D-0E82D4839B61}"/>
    <cellStyle name="Comma 5 3 4 2 2" xfId="4732" xr:uid="{D886FB1A-B43D-4E43-83AB-AD28BE0EA5C1}"/>
    <cellStyle name="Comma 5 3 4 3" xfId="4122" xr:uid="{9B584401-E8A0-4A0B-8D86-F3941F244D9C}"/>
    <cellStyle name="Comma 5 3 4 3 2" xfId="5028" xr:uid="{B2CD44F7-AD2D-4D6B-91B4-0C2253ED4E15}"/>
    <cellStyle name="Comma 5 3 4 4" xfId="4435" xr:uid="{6B1A9167-890C-42D4-9078-1D9EB75C1A77}"/>
    <cellStyle name="Comma 5 3 5" xfId="3674" xr:uid="{45BBFE28-715F-460A-89D1-7C1C7775C32B}"/>
    <cellStyle name="Comma 5 3 5 2" xfId="3975" xr:uid="{9E93665B-FD86-44AC-A3AD-3CD0E8E7050F}"/>
    <cellStyle name="Comma 5 3 5 2 2" xfId="4881" xr:uid="{539AB6A0-EF9D-4506-80A7-2A959311AFFD}"/>
    <cellStyle name="Comma 5 3 5 3" xfId="4269" xr:uid="{2FA7DA66-F93E-4DC4-93E1-C9E7E7783C89}"/>
    <cellStyle name="Comma 5 3 5 3 2" xfId="5175" xr:uid="{EA58AC27-4AAC-4E9D-846D-6107C1FFB6B1}"/>
    <cellStyle name="Comma 5 3 5 4" xfId="4583" xr:uid="{7F1FA5E3-9FB0-4CC2-9004-9D620034F514}"/>
    <cellStyle name="Comma 5 3 6" xfId="3747" xr:uid="{B9818180-2B95-437B-8AB7-4FB80AC09C57}"/>
    <cellStyle name="Comma 5 3 6 2" xfId="4655" xr:uid="{3C74BC38-8925-41CD-8AA6-CABB4FE7BA13}"/>
    <cellStyle name="Comma 5 3 7" xfId="4046" xr:uid="{7EEEA2AB-1E94-453E-969B-93C76843C53A}"/>
    <cellStyle name="Comma 5 3 7 2" xfId="4952" xr:uid="{5F407F8A-4B6E-4D12-8602-4069032C50B0}"/>
    <cellStyle name="Comma 5 3 8" xfId="4286" xr:uid="{9AEC6389-E724-4FC7-B1D1-4818C824961D}"/>
    <cellStyle name="Comma 5 3 9" xfId="4358" xr:uid="{AC998068-37B6-4091-8F05-7B0CA031CB70}"/>
    <cellStyle name="Comma 5 4" xfId="352" xr:uid="{2E0B3568-15C0-4F40-BC3D-24E70C975411}"/>
    <cellStyle name="Comma 5 4 2" xfId="3052" xr:uid="{36BFFF3F-9512-492D-81A3-5A086DD6B6DF}"/>
    <cellStyle name="Comma 5 4 2 2" xfId="3917" xr:uid="{8BB152B8-6C4F-453A-B07E-2B236049ECD6}"/>
    <cellStyle name="Comma 5 4 2 2 2" xfId="4824" xr:uid="{A5BD2FE4-62D9-42A3-A6E6-7DA4534F1466}"/>
    <cellStyle name="Comma 5 4 2 3" xfId="4214" xr:uid="{3A1BFEF4-B87E-44BF-96BC-E022E6AEEF6A}"/>
    <cellStyle name="Comma 5 4 2 3 2" xfId="5120" xr:uid="{BA3C2FA2-39F2-47B5-8DD4-8324DC594F31}"/>
    <cellStyle name="Comma 5 4 2 4" xfId="4528" xr:uid="{7418628B-88E3-40CA-A08C-390AC2495287}"/>
    <cellStyle name="Comma 5 4 3" xfId="3749" xr:uid="{98FFDCA0-1073-47D4-B1A6-9E056D7FEC37}"/>
    <cellStyle name="Comma 5 4 3 2" xfId="4657" xr:uid="{1953AF0B-640D-4103-97D5-7E0B1CD1DAD6}"/>
    <cellStyle name="Comma 5 4 4" xfId="4048" xr:uid="{9EC8DFF0-EED0-42C4-8411-4222D744EEC4}"/>
    <cellStyle name="Comma 5 4 4 2" xfId="4954" xr:uid="{94DF2A3A-1FC9-4054-B388-97B6C4341484}"/>
    <cellStyle name="Comma 5 4 5" xfId="4360" xr:uid="{63D6F4B6-EA3E-4161-94AC-9C18EE4B47E3}"/>
    <cellStyle name="Comma 5 4 6" xfId="884" xr:uid="{F5B5B685-CEED-49C7-AFEF-1BB8B06E80D3}"/>
    <cellStyle name="Comma 5 5" xfId="881" xr:uid="{BD6D6CF6-8C45-4830-8AC9-10A47E8B7D24}"/>
    <cellStyle name="Comma 5 5 2" xfId="3746" xr:uid="{E96B6E1C-DBC0-4E5C-82CD-6FB1A759B47A}"/>
    <cellStyle name="Comma 5 5 2 2" xfId="4654" xr:uid="{3F97BA2F-102C-4DE2-823F-4E44FFD3CADC}"/>
    <cellStyle name="Comma 5 5 3" xfId="4045" xr:uid="{E56D1460-C4C0-4FE5-8467-25749FE0C111}"/>
    <cellStyle name="Comma 5 5 3 2" xfId="4951" xr:uid="{BF4F13D3-4668-49F1-8F8F-B150D01C5E83}"/>
    <cellStyle name="Comma 5 5 4" xfId="4357" xr:uid="{24BE266D-7C82-4597-9DAD-4A02AA9409E2}"/>
    <cellStyle name="Comma 5 6" xfId="1076" xr:uid="{577005E1-BF50-4B2F-80C8-1D0AAD611D31}"/>
    <cellStyle name="Comma 5 6 2" xfId="3789" xr:uid="{B8E27B3B-3173-4EAF-BD4B-47691F8FA801}"/>
    <cellStyle name="Comma 5 6 2 2" xfId="4696" xr:uid="{C4A744A1-8248-4D35-AC86-B7623AD70C03}"/>
    <cellStyle name="Comma 5 6 3" xfId="4086" xr:uid="{3FD2B958-16BD-4130-9959-66EB7C21C34B}"/>
    <cellStyle name="Comma 5 6 3 2" xfId="4992" xr:uid="{A5360242-6103-4450-A116-AA3CB8EB9E16}"/>
    <cellStyle name="Comma 5 6 4" xfId="4399" xr:uid="{7FD38F8B-482A-4ADF-946E-8C5B8154A65F}"/>
    <cellStyle name="Comma 5 7" xfId="961" xr:uid="{F6268076-BA9E-4576-9CDB-B8B6376368E2}"/>
    <cellStyle name="Comma 5 7 2" xfId="3782" xr:uid="{620EB70A-1F81-4691-BDAB-87BE32BC69C3}"/>
    <cellStyle name="Comma 5 7 2 2" xfId="4689" xr:uid="{42EB825C-9261-4909-9A53-1D9C566D7411}"/>
    <cellStyle name="Comma 5 7 3" xfId="4079" xr:uid="{E58EE248-C866-4BA9-B3AB-761E675B0368}"/>
    <cellStyle name="Comma 5 7 3 2" xfId="4985" xr:uid="{ADD4A1E8-30B9-48B5-A252-B1560C84F746}"/>
    <cellStyle name="Comma 5 7 4" xfId="4392" xr:uid="{B88E1733-F295-4752-AE07-46D77B18448F}"/>
    <cellStyle name="Comma 6" xfId="353" xr:uid="{47847108-FCE7-40A8-8EBB-864DB0406803}"/>
    <cellStyle name="Comma 6 10" xfId="1822" xr:uid="{CAFDEB98-97AA-41D7-BE65-500BDD745AF9}"/>
    <cellStyle name="Comma 6 10 2" xfId="3055" xr:uid="{CF99A533-5942-42C2-BD0A-CD3AFD1E8AD4}"/>
    <cellStyle name="Comma 6 10 2 2" xfId="3919" xr:uid="{83DE94EB-A8A3-44B0-B3E5-1B51F8C5A91D}"/>
    <cellStyle name="Comma 6 10 2 2 2" xfId="4826" xr:uid="{32050E56-D757-4842-B519-B80C1091E145}"/>
    <cellStyle name="Comma 6 10 2 3" xfId="4216" xr:uid="{129D9202-60D5-4915-BA77-FF15D0089FAC}"/>
    <cellStyle name="Comma 6 10 2 3 2" xfId="5122" xr:uid="{3D82A1E8-639C-4C14-B2D9-6BE9905BA351}"/>
    <cellStyle name="Comma 6 10 2 4" xfId="4530" xr:uid="{FA18EE5D-569B-4A09-802D-84E1809A6672}"/>
    <cellStyle name="Comma 6 10 3" xfId="3845" xr:uid="{1711C5AD-901D-4E18-B815-8C4AA686A0AE}"/>
    <cellStyle name="Comma 6 10 3 2" xfId="4752" xr:uid="{91CEB2A4-3C09-4E65-B1A4-87019E8DE4CC}"/>
    <cellStyle name="Comma 6 10 4" xfId="4142" xr:uid="{BB0C2B70-F351-4912-B5EC-421DB8DF7E0C}"/>
    <cellStyle name="Comma 6 10 4 2" xfId="5048" xr:uid="{B7926066-6179-4B56-99C8-31A3D2277FCC}"/>
    <cellStyle name="Comma 6 10 5" xfId="4456" xr:uid="{66DB5346-9F2A-49D9-88DA-3CF6BCAE4C27}"/>
    <cellStyle name="Comma 6 11" xfId="2447" xr:uid="{14EA3940-9452-4F12-B655-6F4FF8AB98AC}"/>
    <cellStyle name="Comma 6 11 2" xfId="3881" xr:uid="{9DCF6069-9164-4288-92C3-7E9AA7DA0F58}"/>
    <cellStyle name="Comma 6 11 2 2" xfId="4788" xr:uid="{2E5D2728-E28A-4BE6-9E89-608C640DC685}"/>
    <cellStyle name="Comma 6 11 3" xfId="4178" xr:uid="{28B15D81-367D-4BA6-AD13-B29D9B873543}"/>
    <cellStyle name="Comma 6 11 3 2" xfId="5084" xr:uid="{C66091D6-0FAF-4F44-8715-5B795939C852}"/>
    <cellStyle name="Comma 6 11 4" xfId="4492" xr:uid="{DC7F2FAB-88CF-498B-AF56-AE56EAD37C21}"/>
    <cellStyle name="Comma 6 12" xfId="1080" xr:uid="{18A63621-E545-4F86-9155-30586A38726D}"/>
    <cellStyle name="Comma 6 12 2" xfId="3791" xr:uid="{73DC114A-D6B0-4E1A-B576-C4E1C8F3D2D5}"/>
    <cellStyle name="Comma 6 12 2 2" xfId="4698" xr:uid="{FAAB5A31-DC94-4881-BEAA-07DAD5120299}"/>
    <cellStyle name="Comma 6 12 3" xfId="4088" xr:uid="{DEB5042F-E836-47CE-8361-5A188AE49103}"/>
    <cellStyle name="Comma 6 12 3 2" xfId="4994" xr:uid="{35F14ED4-35DE-4F87-8E7D-45F78B1D8B6F}"/>
    <cellStyle name="Comma 6 12 4" xfId="4401" xr:uid="{C630CA3C-D8E4-4C1F-B846-484B83D7AF5A}"/>
    <cellStyle name="Comma 6 13" xfId="741" xr:uid="{B6494FB9-CA46-44D0-95AF-F6AA8C20A75D}"/>
    <cellStyle name="Comma 6 2" xfId="354" xr:uid="{FB890CE6-0B07-4F60-982A-80671BAE0F54}"/>
    <cellStyle name="Comma 6 2 2" xfId="1162" xr:uid="{325B2B4A-9B35-4813-8E22-951A5B4CA389}"/>
    <cellStyle name="Comma 6 2 2 2" xfId="3826" xr:uid="{C86A2CE3-7B37-4799-AADD-C273D3641823}"/>
    <cellStyle name="Comma 6 2 2 2 2" xfId="4733" xr:uid="{2F37BB46-FE58-404A-A54E-61059B4329DD}"/>
    <cellStyle name="Comma 6 2 2 3" xfId="4123" xr:uid="{F78ADD1D-215B-4889-9EC2-CDDD21CEFE00}"/>
    <cellStyle name="Comma 6 2 2 3 2" xfId="5029" xr:uid="{B2785DC8-0921-44BB-B628-1E38D656A49D}"/>
    <cellStyle name="Comma 6 2 2 4" xfId="4436" xr:uid="{6FEA63C8-E674-465E-A316-0D9BBA216222}"/>
    <cellStyle name="Comma 6 2 3" xfId="3696" xr:uid="{D1E65A11-B759-4395-98FC-A2F6D7EAB5AA}"/>
    <cellStyle name="Comma 6 2 3 2" xfId="4605" xr:uid="{DD2D1E6E-E594-4274-9A14-E1656860C87E}"/>
    <cellStyle name="Comma 6 2 4" xfId="3997" xr:uid="{B38E8074-707C-4BDE-BB08-583B9DF7F9DD}"/>
    <cellStyle name="Comma 6 2 4 2" xfId="4903" xr:uid="{5855336E-1372-4FFA-AF01-9D8BEE68845B}"/>
    <cellStyle name="Comma 6 2 5" xfId="4309" xr:uid="{08CE3DA6-2409-496B-89D5-564B4BF173AD}"/>
    <cellStyle name="Comma 6 2 6" xfId="777" xr:uid="{A2C415C4-8E9F-4B92-A8AA-1A13467A5164}"/>
    <cellStyle name="Comma 6 23 2 2 3" xfId="755" xr:uid="{BFDDB3E8-F728-46E8-8F64-42F2676E2502}"/>
    <cellStyle name="Comma 6 23 2 2 3 2" xfId="785" xr:uid="{57E1BDA4-1914-4BD2-A0EE-48978A3795CF}"/>
    <cellStyle name="Comma 6 23 2 2 3 2 2" xfId="3699" xr:uid="{9DD4B45A-CC91-490F-A19A-FB70F5AF40E3}"/>
    <cellStyle name="Comma 6 23 2 2 3 2 2 2" xfId="4608" xr:uid="{21D53CC1-6D0B-411B-9886-613AFA4DD0F2}"/>
    <cellStyle name="Comma 6 23 2 2 3 2 3" xfId="4000" xr:uid="{8E6A6BA0-D7BA-49D7-871A-F81636816A76}"/>
    <cellStyle name="Comma 6 23 2 2 3 2 3 2" xfId="4906" xr:uid="{FE482A3F-5A0E-47AE-8C99-5D6AB7C1A58B}"/>
    <cellStyle name="Comma 6 23 2 2 3 2 4" xfId="4312" xr:uid="{A42F7EE2-0E6F-4780-9519-22CC5B057539}"/>
    <cellStyle name="Comma 6 23 2 2 3 3" xfId="3684" xr:uid="{E649F0C9-EE54-4795-9831-E516AB296D4D}"/>
    <cellStyle name="Comma 6 23 2 2 3 3 2" xfId="4593" xr:uid="{AB833B43-0308-4DC1-B00C-1BA679736683}"/>
    <cellStyle name="Comma 6 23 2 2 3 4" xfId="3985" xr:uid="{C0959A54-E666-457F-A308-1C004A72DB6F}"/>
    <cellStyle name="Comma 6 23 2 2 3 4 2" xfId="4891" xr:uid="{D66E25CC-A2A3-4DE4-849A-63A02E02D746}"/>
    <cellStyle name="Comma 6 23 2 2 3 5" xfId="4297" xr:uid="{41D184A5-4ABF-4BB7-85C3-11375564D3C1}"/>
    <cellStyle name="Comma 6 3" xfId="723" xr:uid="{F1EBA0A2-952A-4421-9D40-17C6C7B6250B}"/>
    <cellStyle name="Comma 6 3 2" xfId="771" xr:uid="{1D9EFCE7-2D99-41F1-951B-645FD6B6B7A5}"/>
    <cellStyle name="Comma 6 3 2 2" xfId="1163" xr:uid="{C804DD30-3E44-4E72-BA51-41079ADF4698}"/>
    <cellStyle name="Comma 6 3 2 2 2" xfId="3827" xr:uid="{F11AAD6E-936F-4C0F-B0D2-C7E771F4191F}"/>
    <cellStyle name="Comma 6 3 2 2 2 2" xfId="4734" xr:uid="{14F19D6C-54FD-4E52-B03E-313165CA8865}"/>
    <cellStyle name="Comma 6 3 2 2 3" xfId="4124" xr:uid="{F36A4506-6BC3-41E7-A27A-C445C8DDFE87}"/>
    <cellStyle name="Comma 6 3 2 2 3 2" xfId="5030" xr:uid="{64E5DBEC-880D-46FD-AA77-2F4C41BDAEAC}"/>
    <cellStyle name="Comma 6 3 2 2 4" xfId="4437" xr:uid="{4AAB7AE3-E16E-42CB-A32A-DF9C87A54AAA}"/>
    <cellStyle name="Comma 6 3 2 3" xfId="3691" xr:uid="{4C8840B9-DD17-419E-A2F6-A240F8098751}"/>
    <cellStyle name="Comma 6 3 2 3 2" xfId="4600" xr:uid="{591F231E-4795-430C-9003-418F35BF6F44}"/>
    <cellStyle name="Comma 6 3 2 4" xfId="3992" xr:uid="{EBADA359-3686-4478-A921-13722C46722C}"/>
    <cellStyle name="Comma 6 3 2 4 2" xfId="4898" xr:uid="{12C4F71B-2358-4C77-8B44-1EF502F6B133}"/>
    <cellStyle name="Comma 6 3 2 5" xfId="4304" xr:uid="{DB38CD7D-7F5B-4FA4-9757-FC5A246BDEE7}"/>
    <cellStyle name="Comma 6 3 3" xfId="3658" xr:uid="{5EB31802-CDA7-4FFD-9E39-6E8C728785D3}"/>
    <cellStyle name="Comma 6 3 3 2" xfId="3959" xr:uid="{0D5FF936-DDD9-46FE-9970-D29A70C5AC45}"/>
    <cellStyle name="Comma 6 3 3 2 2" xfId="4866" xr:uid="{44356FB8-9E32-4372-BE10-4956DEAEA1E5}"/>
    <cellStyle name="Comma 6 4" xfId="1164" xr:uid="{9A211B1D-3D93-4FCD-8769-72E9F387E48D}"/>
    <cellStyle name="Comma 6 4 2" xfId="1856" xr:uid="{30A39036-AD0A-4E42-B877-F72D3787BDA3}"/>
    <cellStyle name="Comma 6 4 2 2" xfId="3089" xr:uid="{67349FC8-CACE-46AF-B033-863581FD071E}"/>
    <cellStyle name="Comma 6 4 2 2 2" xfId="3940" xr:uid="{D6536DD5-2CE0-45ED-AE3F-73ED43D9BBC0}"/>
    <cellStyle name="Comma 6 4 2 2 2 2" xfId="4847" xr:uid="{3DF0C01F-E154-430C-82CA-663E55699892}"/>
    <cellStyle name="Comma 6 4 2 2 3" xfId="4237" xr:uid="{183419C1-1CA3-431C-B6C9-200A3985569E}"/>
    <cellStyle name="Comma 6 4 2 2 3 2" xfId="5143" xr:uid="{2D9CCB0E-02E0-4655-8260-4D39BF245FED}"/>
    <cellStyle name="Comma 6 4 2 2 4" xfId="4551" xr:uid="{50ADB465-3BA0-4306-A04A-B25A16930803}"/>
    <cellStyle name="Comma 6 4 2 3" xfId="3866" xr:uid="{6C777D28-FB5B-4F51-8629-0F6B2B2057C1}"/>
    <cellStyle name="Comma 6 4 2 3 2" xfId="4773" xr:uid="{630A16F5-169A-41A8-816E-CAFD34B1865B}"/>
    <cellStyle name="Comma 6 4 2 4" xfId="4163" xr:uid="{C9FAE3F9-46B8-412A-BAD1-6355EA1311CA}"/>
    <cellStyle name="Comma 6 4 2 4 2" xfId="5069" xr:uid="{05940FE7-0467-4BE2-843E-750D9ABA0733}"/>
    <cellStyle name="Comma 6 4 2 5" xfId="4477" xr:uid="{419789C2-F578-430F-BC6D-1DB85A58095C}"/>
    <cellStyle name="Comma 6 4 3" xfId="2483" xr:uid="{AA976728-0F84-4F58-884B-168BF82E7129}"/>
    <cellStyle name="Comma 6 4 3 2" xfId="3902" xr:uid="{271A0950-60B9-437B-B1F6-D08D42831D14}"/>
    <cellStyle name="Comma 6 4 3 2 2" xfId="4809" xr:uid="{C94EC379-39ED-44F1-AF84-572D23101025}"/>
    <cellStyle name="Comma 6 4 3 3" xfId="4199" xr:uid="{A40EF876-E194-4D90-8321-6A1F2AABE71D}"/>
    <cellStyle name="Comma 6 4 3 3 2" xfId="5105" xr:uid="{67B87484-3BB1-4A04-8906-A8D640C4D7E9}"/>
    <cellStyle name="Comma 6 4 3 4" xfId="4513" xr:uid="{EB80140D-A260-4145-9A19-A06522E9B7A8}"/>
    <cellStyle name="Comma 6 4 4" xfId="3828" xr:uid="{1C6BD054-448B-4764-A718-B416FE0F6B4D}"/>
    <cellStyle name="Comma 6 4 4 2" xfId="4735" xr:uid="{9C9F6B7F-7AF7-4434-90BB-E7E27F893E51}"/>
    <cellStyle name="Comma 6 4 5" xfId="4125" xr:uid="{36F5E57B-37A0-4900-950C-8F06ED5A13A4}"/>
    <cellStyle name="Comma 6 4 5 2" xfId="5031" xr:uid="{048F9FFA-536A-4FF9-85D1-5F0958E9C8EF}"/>
    <cellStyle name="Comma 6 4 6" xfId="4438" xr:uid="{9B8C9920-C3D1-4D42-8AB0-DDBD709A9B52}"/>
    <cellStyle name="Comma 6 5" xfId="1165" xr:uid="{AE179CEC-51EE-464F-A39A-06B51F28F873}"/>
    <cellStyle name="Comma 6 5 2" xfId="1857" xr:uid="{1D073A2A-A719-4BE8-8FA5-F06269ADEFBD}"/>
    <cellStyle name="Comma 6 5 2 2" xfId="3090" xr:uid="{276D8EB1-209F-4956-8D4C-A64BE050C45A}"/>
    <cellStyle name="Comma 6 5 2 2 2" xfId="3941" xr:uid="{E851910A-CE59-4EE1-BFE4-C80E32D09709}"/>
    <cellStyle name="Comma 6 5 2 2 2 2" xfId="4848" xr:uid="{4D6F81B3-B267-4EEA-8D1C-E965AD25C9E8}"/>
    <cellStyle name="Comma 6 5 2 2 3" xfId="4238" xr:uid="{9B70C51A-EC6D-40DD-9928-A85797DAA924}"/>
    <cellStyle name="Comma 6 5 2 2 3 2" xfId="5144" xr:uid="{00FD93A1-CDCF-49AA-B230-59E4AF527AEF}"/>
    <cellStyle name="Comma 6 5 2 2 4" xfId="4552" xr:uid="{17810067-741C-4564-9E70-4EA1DC7EEB21}"/>
    <cellStyle name="Comma 6 5 2 3" xfId="3867" xr:uid="{D4190E54-7C06-4FC8-BE74-AAEC3504ADDD}"/>
    <cellStyle name="Comma 6 5 2 3 2" xfId="4774" xr:uid="{4070C882-207B-4E89-A9C4-03D151C8633F}"/>
    <cellStyle name="Comma 6 5 2 4" xfId="4164" xr:uid="{71B9647A-A24D-4911-B68D-600CF2F3ED7C}"/>
    <cellStyle name="Comma 6 5 2 4 2" xfId="5070" xr:uid="{6C393461-BF92-4158-B0BB-C1E1433F2F15}"/>
    <cellStyle name="Comma 6 5 2 5" xfId="4478" xr:uid="{6AFA9BD4-90FF-4142-B82E-36C8DCCA6095}"/>
    <cellStyle name="Comma 6 5 3" xfId="2484" xr:uid="{DCC39D30-84A5-4A52-81B3-20E6332954C2}"/>
    <cellStyle name="Comma 6 5 3 2" xfId="3903" xr:uid="{CDC08BA5-CAB9-48D8-8D45-9F1FEFBB4E9D}"/>
    <cellStyle name="Comma 6 5 3 2 2" xfId="4810" xr:uid="{CBDC25F1-F2C2-48EB-961D-1475E77339F7}"/>
    <cellStyle name="Comma 6 5 3 3" xfId="4200" xr:uid="{0864204B-B138-4978-BBD3-FDA50BD29EC5}"/>
    <cellStyle name="Comma 6 5 3 3 2" xfId="5106" xr:uid="{A221760A-B24A-4EDA-9FBD-A856C3F0B3F8}"/>
    <cellStyle name="Comma 6 5 3 4" xfId="4514" xr:uid="{489A5941-7731-44C0-85D4-42A42E80D4D6}"/>
    <cellStyle name="Comma 6 5 4" xfId="3829" xr:uid="{AC84C11A-47F5-4D6C-B400-CF4918379415}"/>
    <cellStyle name="Comma 6 5 4 2" xfId="4736" xr:uid="{D18C1300-F06B-477B-8236-7A442AE62DF8}"/>
    <cellStyle name="Comma 6 5 5" xfId="4126" xr:uid="{F8E5250B-CE54-426E-ACD5-CFB01023B325}"/>
    <cellStyle name="Comma 6 5 5 2" xfId="5032" xr:uid="{ABD1941C-75E5-4E95-B928-4F1A5152701C}"/>
    <cellStyle name="Comma 6 5 6" xfId="4439" xr:uid="{145FFC52-803D-4077-AD5A-356AE17DA536}"/>
    <cellStyle name="Comma 6 6" xfId="1166" xr:uid="{97618B04-A801-4A9A-A1D3-FA6CF42BC3A3}"/>
    <cellStyle name="Comma 6 6 2" xfId="1858" xr:uid="{53181157-B733-4160-A925-3D3398195795}"/>
    <cellStyle name="Comma 6 6 2 2" xfId="3091" xr:uid="{02AD1EC2-D68C-4212-84D2-B62664F4C7EE}"/>
    <cellStyle name="Comma 6 6 2 2 2" xfId="3942" xr:uid="{6C564CEA-61F6-4B72-AB63-2D56F3CB1B81}"/>
    <cellStyle name="Comma 6 6 2 2 2 2" xfId="4849" xr:uid="{8D46DDD4-D7F4-47FE-A251-21074552FB92}"/>
    <cellStyle name="Comma 6 6 2 2 3" xfId="4239" xr:uid="{BA4A0ACD-8A3C-4625-A9A7-F74A544F985A}"/>
    <cellStyle name="Comma 6 6 2 2 3 2" xfId="5145" xr:uid="{C8ABBEA3-584B-4534-BD46-E577F2224593}"/>
    <cellStyle name="Comma 6 6 2 2 4" xfId="4553" xr:uid="{E1731174-69F7-4BEA-9208-8F991FD015BA}"/>
    <cellStyle name="Comma 6 6 2 3" xfId="3868" xr:uid="{715DCEC1-F176-4502-94D3-60DBC9641311}"/>
    <cellStyle name="Comma 6 6 2 3 2" xfId="4775" xr:uid="{9FAA6410-F43E-4892-A66E-900A570753B0}"/>
    <cellStyle name="Comma 6 6 2 4" xfId="4165" xr:uid="{140AA7CE-7DC6-45E3-960A-F13DAB04E714}"/>
    <cellStyle name="Comma 6 6 2 4 2" xfId="5071" xr:uid="{A7322E06-CC21-45FC-89BA-9D5BD37494F7}"/>
    <cellStyle name="Comma 6 6 2 5" xfId="4479" xr:uid="{1327880E-6301-44D8-8695-E374DEEF432A}"/>
    <cellStyle name="Comma 6 6 3" xfId="2485" xr:uid="{5103D591-3F32-4390-B91E-7914708B18A7}"/>
    <cellStyle name="Comma 6 6 3 2" xfId="3904" xr:uid="{12578E10-3C15-40D6-9349-7A0E6F7EF2C3}"/>
    <cellStyle name="Comma 6 6 3 2 2" xfId="4811" xr:uid="{6E566148-F203-4BD7-9468-70A480A8E061}"/>
    <cellStyle name="Comma 6 6 3 3" xfId="4201" xr:uid="{D9C365BA-2EAD-4114-B8FD-984F1CED76A1}"/>
    <cellStyle name="Comma 6 6 3 3 2" xfId="5107" xr:uid="{DA40EC56-6EE6-4CD5-BBCA-C90B4BBA5BDA}"/>
    <cellStyle name="Comma 6 6 3 4" xfId="4515" xr:uid="{5435DF7D-C80B-490A-9B1B-88FBE94B6038}"/>
    <cellStyle name="Comma 6 6 4" xfId="3830" xr:uid="{A9D60E1C-4564-45AF-B5C2-F169E5AF89E9}"/>
    <cellStyle name="Comma 6 6 4 2" xfId="4737" xr:uid="{4C41A9AB-6E7A-405B-A104-681A62F188A6}"/>
    <cellStyle name="Comma 6 6 5" xfId="4127" xr:uid="{C6C7AB31-5653-41EC-B4CE-374189091D82}"/>
    <cellStyle name="Comma 6 6 5 2" xfId="5033" xr:uid="{7DD7894B-F1F0-4EF8-BDB3-C1E774CFE08A}"/>
    <cellStyle name="Comma 6 6 6" xfId="4440" xr:uid="{A9F32191-0079-472E-874B-37DC028D767A}"/>
    <cellStyle name="Comma 6 7" xfId="1167" xr:uid="{97AB4632-CE86-4E34-AD69-EE4DA0C21DDE}"/>
    <cellStyle name="Comma 6 7 2" xfId="1859" xr:uid="{6E4A8D5B-871B-429C-92F4-DF334F73A003}"/>
    <cellStyle name="Comma 6 7 2 2" xfId="3092" xr:uid="{3E9E2F86-14DE-48E0-9370-379A9C81EBC3}"/>
    <cellStyle name="Comma 6 7 2 2 2" xfId="3943" xr:uid="{5DFD28B4-B00C-4C34-B9A6-F4450DE07091}"/>
    <cellStyle name="Comma 6 7 2 2 2 2" xfId="4850" xr:uid="{A848B430-58B7-4ABF-A825-AE89DB165061}"/>
    <cellStyle name="Comma 6 7 2 2 3" xfId="4240" xr:uid="{91976823-076F-4D40-A344-3189771B2C6F}"/>
    <cellStyle name="Comma 6 7 2 2 3 2" xfId="5146" xr:uid="{5C7C612D-40EC-4B78-A0B3-56911040A416}"/>
    <cellStyle name="Comma 6 7 2 2 4" xfId="4554" xr:uid="{AC8E11F8-F8E8-43FA-985D-565AAF4CE0BF}"/>
    <cellStyle name="Comma 6 7 2 3" xfId="3869" xr:uid="{C1797940-F49E-431C-B678-369E9A6DDBBF}"/>
    <cellStyle name="Comma 6 7 2 3 2" xfId="4776" xr:uid="{52292D87-46A2-4605-882D-1A5FE0E3E3DA}"/>
    <cellStyle name="Comma 6 7 2 4" xfId="4166" xr:uid="{661ECAF0-7652-47EF-8B7B-1C596287A898}"/>
    <cellStyle name="Comma 6 7 2 4 2" xfId="5072" xr:uid="{92ABE3BC-1DCE-47AE-85DB-6A5A653F14D9}"/>
    <cellStyle name="Comma 6 7 2 5" xfId="4480" xr:uid="{3B9BA8F2-D08A-4E2E-8E19-D4AE12F80C65}"/>
    <cellStyle name="Comma 6 7 3" xfId="2486" xr:uid="{A66B4C6E-A7CB-4E11-81E5-D543BBC010DA}"/>
    <cellStyle name="Comma 6 7 3 2" xfId="3905" xr:uid="{75DD2CBD-5BF7-4F7B-BB5C-4563FDE50868}"/>
    <cellStyle name="Comma 6 7 3 2 2" xfId="4812" xr:uid="{FD42B10A-2713-43E1-8380-29349A23736D}"/>
    <cellStyle name="Comma 6 7 3 3" xfId="4202" xr:uid="{717E4A25-6142-4872-A9D9-060F7D39EF6C}"/>
    <cellStyle name="Comma 6 7 3 3 2" xfId="5108" xr:uid="{9FB06E3B-71DE-45F1-AB17-618B349F0800}"/>
    <cellStyle name="Comma 6 7 3 4" xfId="4516" xr:uid="{A418D0AE-0B0D-40F3-B1F9-D4BC6824B14F}"/>
    <cellStyle name="Comma 6 7 4" xfId="3831" xr:uid="{7D6742BE-6659-4DF4-A9ED-86C16AED7410}"/>
    <cellStyle name="Comma 6 7 4 2" xfId="4738" xr:uid="{F1E93F0C-C178-47F8-BB8F-7D4AA7C086B6}"/>
    <cellStyle name="Comma 6 7 5" xfId="4128" xr:uid="{80E1A160-A8B7-40FC-BD0A-4475C3050EA2}"/>
    <cellStyle name="Comma 6 7 5 2" xfId="5034" xr:uid="{63DDD3BF-FF77-44EE-9CB8-5D68F5D6A667}"/>
    <cellStyle name="Comma 6 7 6" xfId="4441" xr:uid="{FB35EB15-1582-45A8-AE33-E730AA0D197E}"/>
    <cellStyle name="Comma 6 8" xfId="1168" xr:uid="{9B30F203-1803-4843-B743-CAE569E6CB99}"/>
    <cellStyle name="Comma 6 8 2" xfId="1860" xr:uid="{F129B77D-9CA6-45FF-903C-600859487A93}"/>
    <cellStyle name="Comma 6 8 2 2" xfId="3093" xr:uid="{212247BA-C08C-4E23-830C-861E8FC74D0F}"/>
    <cellStyle name="Comma 6 8 2 2 2" xfId="3944" xr:uid="{145E76AE-A415-4CA5-A2B4-D4D1C0BD4169}"/>
    <cellStyle name="Comma 6 8 2 2 2 2" xfId="4851" xr:uid="{4EAB35BD-4950-4AA3-B433-0ED2E3D49E64}"/>
    <cellStyle name="Comma 6 8 2 2 3" xfId="4241" xr:uid="{27607BDE-1E90-4C47-9879-382B70F589B6}"/>
    <cellStyle name="Comma 6 8 2 2 3 2" xfId="5147" xr:uid="{7E8C8F21-201D-4A42-86DC-ED343A7E4874}"/>
    <cellStyle name="Comma 6 8 2 2 4" xfId="4555" xr:uid="{5F166F28-709B-46B1-853A-1A86B7D04E46}"/>
    <cellStyle name="Comma 6 8 2 3" xfId="3870" xr:uid="{46742489-2DD9-406D-893B-35E2D4FB2337}"/>
    <cellStyle name="Comma 6 8 2 3 2" xfId="4777" xr:uid="{7F6409E8-28CD-425E-BAC1-79FD98B69658}"/>
    <cellStyle name="Comma 6 8 2 4" xfId="4167" xr:uid="{913A12DF-4EA5-40F8-A7CF-2DE1BAE94271}"/>
    <cellStyle name="Comma 6 8 2 4 2" xfId="5073" xr:uid="{3A1923DD-8577-4278-A076-AE89685D41BD}"/>
    <cellStyle name="Comma 6 8 2 5" xfId="4481" xr:uid="{358D66E4-05A0-4239-99D8-75872CFD6F25}"/>
    <cellStyle name="Comma 6 8 3" xfId="2487" xr:uid="{24A3A13B-3F8E-4ADA-89E7-0AF17F86A3EB}"/>
    <cellStyle name="Comma 6 8 3 2" xfId="3906" xr:uid="{DAE2BEC8-C71C-43DA-BB32-6982AF8DBE50}"/>
    <cellStyle name="Comma 6 8 3 2 2" xfId="4813" xr:uid="{7E8609FB-C7CB-400C-983D-80DD7228B0BB}"/>
    <cellStyle name="Comma 6 8 3 3" xfId="4203" xr:uid="{A993EF51-8EDA-4FAD-8EAB-3DBF156D3B00}"/>
    <cellStyle name="Comma 6 8 3 3 2" xfId="5109" xr:uid="{76A38A45-F141-4DD3-A736-FAEF8AF7A646}"/>
    <cellStyle name="Comma 6 8 3 4" xfId="4517" xr:uid="{148D8576-E7A2-402B-B207-F46825D81A8E}"/>
    <cellStyle name="Comma 6 8 4" xfId="3832" xr:uid="{E0E08ADF-DB46-428B-AFD8-A7A02777DE56}"/>
    <cellStyle name="Comma 6 8 4 2" xfId="4739" xr:uid="{7D03F7D0-00C5-4A6B-8639-D6ECE094F291}"/>
    <cellStyle name="Comma 6 8 5" xfId="4129" xr:uid="{5407A417-73AF-4080-87CC-DC9D0ED3903F}"/>
    <cellStyle name="Comma 6 8 5 2" xfId="5035" xr:uid="{187E2DA0-914F-409B-9621-DE03799DCCB2}"/>
    <cellStyle name="Comma 6 8 6" xfId="4442" xr:uid="{6DE0AAF4-6585-48BA-9DEE-43232CED9DFC}"/>
    <cellStyle name="Comma 6 9" xfId="1169" xr:uid="{3D7BE3D8-8C57-4CA5-8AAF-4771CDF3893F}"/>
    <cellStyle name="Comma 6 9 2" xfId="1861" xr:uid="{428C04C1-E039-4F76-B253-CEECBDE744ED}"/>
    <cellStyle name="Comma 6 9 2 2" xfId="3094" xr:uid="{752D3921-A7FB-4F51-AFF3-341FDF1C8E36}"/>
    <cellStyle name="Comma 6 9 2 2 2" xfId="3945" xr:uid="{98786F4F-3A2A-4168-8D34-0E5D8A2794D8}"/>
    <cellStyle name="Comma 6 9 2 2 2 2" xfId="4852" xr:uid="{ADA695E0-B8DC-4D28-8B38-56770F639F86}"/>
    <cellStyle name="Comma 6 9 2 2 3" xfId="4242" xr:uid="{27A03F1D-CA37-4F92-B845-44D0812EBF09}"/>
    <cellStyle name="Comma 6 9 2 2 3 2" xfId="5148" xr:uid="{A46ECA56-5016-4558-AEAD-1EA96E33A54D}"/>
    <cellStyle name="Comma 6 9 2 2 4" xfId="4556" xr:uid="{DB2251D8-453E-4F62-8E31-27E90504EFA3}"/>
    <cellStyle name="Comma 6 9 2 3" xfId="3871" xr:uid="{891FE979-B727-4651-95B3-6C187DC3F239}"/>
    <cellStyle name="Comma 6 9 2 3 2" xfId="4778" xr:uid="{15DB0F9F-9E0B-4B16-B3A7-3A51354A2D81}"/>
    <cellStyle name="Comma 6 9 2 4" xfId="4168" xr:uid="{450AADBD-1DB2-4E7F-B2D7-6DC8B24CB587}"/>
    <cellStyle name="Comma 6 9 2 4 2" xfId="5074" xr:uid="{5F12A9D3-A6A3-4F5B-85BE-0BBE88B74D55}"/>
    <cellStyle name="Comma 6 9 2 5" xfId="4482" xr:uid="{74435EC8-34E3-4478-BFD1-6E7043B7612A}"/>
    <cellStyle name="Comma 6 9 3" xfId="2488" xr:uid="{20E5F01B-22A6-48A7-A9C4-0DE3C6A5DBEA}"/>
    <cellStyle name="Comma 6 9 3 2" xfId="3907" xr:uid="{2F26FAB4-0EC3-4746-89BE-53140D5E6E1A}"/>
    <cellStyle name="Comma 6 9 3 2 2" xfId="4814" xr:uid="{E22610F9-F0D7-4069-A653-B82F5E885189}"/>
    <cellStyle name="Comma 6 9 3 3" xfId="4204" xr:uid="{E73C6449-46CE-45C6-8682-C8B3E9A874C9}"/>
    <cellStyle name="Comma 6 9 3 3 2" xfId="5110" xr:uid="{3C707B43-9AF8-4EA3-B0B3-3E1ADB426A8D}"/>
    <cellStyle name="Comma 6 9 3 4" xfId="4518" xr:uid="{DFC14396-1200-4793-B1F2-AE716D799F9E}"/>
    <cellStyle name="Comma 6 9 4" xfId="3833" xr:uid="{4DC218AF-43BA-4137-8846-90D98DE636A4}"/>
    <cellStyle name="Comma 6 9 4 2" xfId="4740" xr:uid="{E4958777-31DB-4225-A5B5-C26DCEEE7558}"/>
    <cellStyle name="Comma 6 9 5" xfId="4130" xr:uid="{76A32329-B836-4DC3-B687-3100E457FD4D}"/>
    <cellStyle name="Comma 6 9 5 2" xfId="5036" xr:uid="{DA80B263-07D6-484B-99BD-FB8069309186}"/>
    <cellStyle name="Comma 6 9 6" xfId="4443" xr:uid="{CF196EE9-0543-441E-A48F-F5D4CD0604E8}"/>
    <cellStyle name="Comma 7" xfId="355" xr:uid="{B00A2EEA-5069-43A1-93E8-CD5B888EE39F}"/>
    <cellStyle name="Comma 7 10" xfId="4303" xr:uid="{51A51B8A-F5C9-4F70-BC30-A76B58F4A869}"/>
    <cellStyle name="Comma 7 11" xfId="770" xr:uid="{CE038AC4-3296-45F6-BA95-0FFDAFDF8DC8}"/>
    <cellStyle name="Comma 7 12" xfId="5195" xr:uid="{3F1FAFE9-090B-4DB7-B526-4973A1621689}"/>
    <cellStyle name="Comma 7 2" xfId="356" xr:uid="{8D4F9917-2B76-4A5C-85D6-0A6E7FBB5261}"/>
    <cellStyle name="Comma 7 2 2" xfId="1171" xr:uid="{779D9E70-B9BB-4F82-B109-88593187A617}"/>
    <cellStyle name="Comma 7 2 2 2" xfId="3835" xr:uid="{FFFDFC45-053E-40DF-A319-19AB2F48D3F0}"/>
    <cellStyle name="Comma 7 2 2 2 2" xfId="4742" xr:uid="{3DAD4402-B156-430B-95EA-7D8BEEA77A65}"/>
    <cellStyle name="Comma 7 2 2 3" xfId="4132" xr:uid="{13ABA25D-ACB5-430F-9BE2-CDE967AFF130}"/>
    <cellStyle name="Comma 7 2 2 3 2" xfId="5038" xr:uid="{16AA7311-9CD5-44CC-9D19-58233B05A5C0}"/>
    <cellStyle name="Comma 7 2 2 4" xfId="4445" xr:uid="{12B71FE3-4317-40F5-9959-8F64A864D449}"/>
    <cellStyle name="Comma 7 2 3" xfId="3751" xr:uid="{0AFCDE7C-119A-4357-B917-43A68F895056}"/>
    <cellStyle name="Comma 7 2 3 2" xfId="4659" xr:uid="{1AE2BB49-7B30-4CA7-8A6E-5E306EFB5576}"/>
    <cellStyle name="Comma 7 2 4" xfId="4050" xr:uid="{EDF9707C-3948-41A6-9A2E-7C501FFDEE27}"/>
    <cellStyle name="Comma 7 2 4 2" xfId="4956" xr:uid="{2843D414-AFB9-4F57-AA0A-76FBC8054BEF}"/>
    <cellStyle name="Comma 7 2 5" xfId="4362" xr:uid="{DBBB5B46-D6BF-4426-9706-986AA43F29BA}"/>
    <cellStyle name="Comma 7 2 6" xfId="886" xr:uid="{A12A9725-F16D-403F-BC68-52E1B45E8523}"/>
    <cellStyle name="Comma 7 3" xfId="885" xr:uid="{BA6BFC4B-3662-47D6-B1AC-5F1873A2CB50}"/>
    <cellStyle name="Comma 7 3 2" xfId="1170" xr:uid="{8C35D804-496D-4CF5-9CD7-CC4B372D06AC}"/>
    <cellStyle name="Comma 7 3 2 2" xfId="3834" xr:uid="{4BF06E07-EC09-42CC-8013-D119778B7458}"/>
    <cellStyle name="Comma 7 3 2 2 2" xfId="4741" xr:uid="{9CBD2A63-9985-46FA-8521-4FE3A6603065}"/>
    <cellStyle name="Comma 7 3 2 3" xfId="4131" xr:uid="{ED4352FF-75AA-46BE-86FE-2200055B17B0}"/>
    <cellStyle name="Comma 7 3 2 3 2" xfId="5037" xr:uid="{CAD4AAE6-D989-45BD-B424-FF54DCBD21A3}"/>
    <cellStyle name="Comma 7 3 2 4" xfId="4444" xr:uid="{503A94F9-A479-4F47-A3B1-DDC06A391F55}"/>
    <cellStyle name="Comma 7 3 3" xfId="3750" xr:uid="{010ACEFF-AE76-49B9-A5A5-A052285C3C9D}"/>
    <cellStyle name="Comma 7 3 3 2" xfId="4658" xr:uid="{1558F84E-60DF-45AB-948A-B53994468AD1}"/>
    <cellStyle name="Comma 7 3 4" xfId="4049" xr:uid="{435A1A8B-8AE8-4AF8-ACCE-CF4B412B064E}"/>
    <cellStyle name="Comma 7 3 4 2" xfId="4955" xr:uid="{C8E2327E-7B90-41E7-B3B8-6312647CDF5A}"/>
    <cellStyle name="Comma 7 3 5" xfId="4361" xr:uid="{8A3FCD99-CE67-4E59-B140-E5960E9325FB}"/>
    <cellStyle name="Comma 7 4" xfId="941" xr:uid="{0E474704-DBB0-42F0-93BC-61239C465B19}"/>
    <cellStyle name="Comma 7 4 2" xfId="3772" xr:uid="{9C9EAE1C-3426-4713-B328-6B80B78CEF6C}"/>
    <cellStyle name="Comma 7 4 2 2" xfId="4679" xr:uid="{B7A45A9A-9B72-49CE-BCCC-5B528C8C39AE}"/>
    <cellStyle name="Comma 7 4 3" xfId="4069" xr:uid="{685EE9FC-F59A-4692-869A-5609A947BB69}"/>
    <cellStyle name="Comma 7 4 3 2" xfId="4975" xr:uid="{F6F176A4-A982-482D-912E-59D921C46EA4}"/>
    <cellStyle name="Comma 7 4 4" xfId="4382" xr:uid="{634E5E06-15DB-465F-BBC6-888DF53DDFE9}"/>
    <cellStyle name="Comma 7 5" xfId="963" xr:uid="{DEEAF3F1-5F66-4E6D-B097-FE7185BA658B}"/>
    <cellStyle name="Comma 7 5 2" xfId="3783" xr:uid="{1DA7CDE7-F46E-4CBE-80DE-BA63FC99A3E6}"/>
    <cellStyle name="Comma 7 5 2 2" xfId="4690" xr:uid="{2FAE631A-7E97-483C-8135-889AFA61F18C}"/>
    <cellStyle name="Comma 7 5 3" xfId="4080" xr:uid="{D8D1607D-0C2E-49EA-9B1A-4B249A5B6A56}"/>
    <cellStyle name="Comma 7 5 3 2" xfId="4986" xr:uid="{EA53EF17-10F6-490E-B9F2-1FA22C7D7A4E}"/>
    <cellStyle name="Comma 7 5 4" xfId="4393" xr:uid="{DA4384F8-07BA-4360-ADD5-655FD7580CEC}"/>
    <cellStyle name="Comma 7 6" xfId="3675" xr:uid="{7E6C1D30-59CF-4D4F-97AB-C59EFC01A636}"/>
    <cellStyle name="Comma 7 6 2" xfId="3976" xr:uid="{89219824-8488-476E-960E-DF216FF7029B}"/>
    <cellStyle name="Comma 7 6 2 2" xfId="4882" xr:uid="{FA2FA587-1F74-49D3-8F89-82DC9101082A}"/>
    <cellStyle name="Comma 7 6 3" xfId="4270" xr:uid="{328A9A92-7566-4004-B5CB-772EB4151012}"/>
    <cellStyle name="Comma 7 6 3 2" xfId="5176" xr:uid="{282E64E4-9D11-441A-9F9E-2CAF34E95D42}"/>
    <cellStyle name="Comma 7 6 4" xfId="4584" xr:uid="{96433CC6-CD49-427D-8661-3F2454BD05A6}"/>
    <cellStyle name="Comma 7 7" xfId="3690" xr:uid="{C35FE624-D5FE-407D-817F-06BA3DDEA183}"/>
    <cellStyle name="Comma 7 7 2" xfId="4599" xr:uid="{075C88B4-80CD-41B7-AC30-8FAD5EC97221}"/>
    <cellStyle name="Comma 7 8" xfId="3991" xr:uid="{EFCC1A45-B3C6-4953-9AB8-0A708AACF2EE}"/>
    <cellStyle name="Comma 7 8 2" xfId="4897" xr:uid="{ECCD26EA-C5DD-4BA3-AF14-E5D71429B5F5}"/>
    <cellStyle name="Comma 7 9" xfId="4287" xr:uid="{7F23B676-F48C-488C-B6C4-9C2311C574EE}"/>
    <cellStyle name="Comma 8" xfId="357" xr:uid="{F054FBE1-7B67-4CC4-B9F6-9DD604FEE7E5}"/>
    <cellStyle name="Comma 8 2" xfId="358" xr:uid="{D9E4C558-8087-444B-83D0-C5C007080732}"/>
    <cellStyle name="Comma 8 2 2" xfId="1173" xr:uid="{0F42D31E-69D5-4993-85C2-971A77BA84CB}"/>
    <cellStyle name="Comma 8 2 2 2" xfId="3837" xr:uid="{96BF7D9B-ABD4-4239-8F7C-825637525CDD}"/>
    <cellStyle name="Comma 8 2 2 2 2" xfId="4744" xr:uid="{B40E47E7-EC57-4A35-8179-02C1145D185A}"/>
    <cellStyle name="Comma 8 2 2 3" xfId="4134" xr:uid="{96A69EB2-D0B7-47A0-B52D-49530152A460}"/>
    <cellStyle name="Comma 8 2 2 3 2" xfId="5040" xr:uid="{F3052F22-BE94-4F99-ABF1-1AAAC099859A}"/>
    <cellStyle name="Comma 8 2 2 4" xfId="4447" xr:uid="{FC59457A-69F2-44AC-8791-019CEE39D0FA}"/>
    <cellStyle name="Comma 8 2 3" xfId="3753" xr:uid="{CA9C2F8B-45FC-49C6-8EC7-1EC073D36379}"/>
    <cellStyle name="Comma 8 2 3 2" xfId="4661" xr:uid="{A2C415D9-1D1D-4743-8B3A-EEC6F61C6D66}"/>
    <cellStyle name="Comma 8 2 4" xfId="4052" xr:uid="{1DD8BE27-FB68-4692-BE5B-0A0CD5F59A20}"/>
    <cellStyle name="Comma 8 2 4 2" xfId="4958" xr:uid="{2E72EC6D-D368-45E5-9C11-3A38753B6388}"/>
    <cellStyle name="Comma 8 2 5" xfId="4364" xr:uid="{1A6668D8-B974-45BE-8D4B-079B9E38D67B}"/>
    <cellStyle name="Comma 8 2 6" xfId="888" xr:uid="{3724DA6F-B9FB-44E5-9E5C-39357FAA83DF}"/>
    <cellStyle name="Comma 8 3" xfId="887" xr:uid="{84829060-2AF5-4534-A865-A535E087EF0A}"/>
    <cellStyle name="Comma 8 3 2" xfId="3752" xr:uid="{250FB56D-2D23-424D-9027-29A5F5742E21}"/>
    <cellStyle name="Comma 8 3 2 2" xfId="4660" xr:uid="{29058214-7E7C-4FCA-89B9-757A88376B10}"/>
    <cellStyle name="Comma 8 3 3" xfId="4051" xr:uid="{5816E7A0-4118-44E6-A5B2-C38577B8F793}"/>
    <cellStyle name="Comma 8 3 3 2" xfId="4957" xr:uid="{908A77EA-6EDF-462F-9B2B-5D4C216AC481}"/>
    <cellStyle name="Comma 8 3 4" xfId="4363" xr:uid="{4EBE748E-3A79-4FBE-8C86-C3086664FCD2}"/>
    <cellStyle name="Comma 8 4" xfId="942" xr:uid="{40A5039E-F0C5-437A-AEDC-5C4B625552C5}"/>
    <cellStyle name="Comma 8 4 2" xfId="3773" xr:uid="{3B5775C6-8A4D-4004-A1D9-D85C1BECABE5}"/>
    <cellStyle name="Comma 8 4 2 2" xfId="4680" xr:uid="{7952C38C-3DDA-4574-BD00-5E08A0B055C9}"/>
    <cellStyle name="Comma 8 4 3" xfId="4070" xr:uid="{7127F593-B5E6-4C92-9D40-F254D8850841}"/>
    <cellStyle name="Comma 8 4 3 2" xfId="4976" xr:uid="{4AAB9799-00D2-4044-BA59-B78F732C3A98}"/>
    <cellStyle name="Comma 8 4 4" xfId="4383" xr:uid="{7DA81DE6-75DC-4B23-AD3E-F79DE6BFFB6A}"/>
    <cellStyle name="Comma 8 5" xfId="1172" xr:uid="{BDBC4F0A-B06D-4707-BE46-FD92479BFBE0}"/>
    <cellStyle name="Comma 8 5 2" xfId="3836" xr:uid="{700D6E54-A075-4053-89D5-24EBF8CC9770}"/>
    <cellStyle name="Comma 8 5 2 2" xfId="4743" xr:uid="{2ED987A1-F0D9-4976-84FE-B41D4CE8B049}"/>
    <cellStyle name="Comma 8 5 3" xfId="4133" xr:uid="{08BA60D9-BA3F-4BEA-8F4E-8EC879D26F7C}"/>
    <cellStyle name="Comma 8 5 3 2" xfId="5039" xr:uid="{B12C4D58-BE41-4EE5-8667-48DB1D19489D}"/>
    <cellStyle name="Comma 8 5 4" xfId="4446" xr:uid="{633CAC58-796B-42A8-98E7-CEDD349A1134}"/>
    <cellStyle name="Comma 8 6" xfId="3676" xr:uid="{D872EEFC-572E-4DCB-A9CA-B86F1DE2D282}"/>
    <cellStyle name="Comma 8 6 2" xfId="3977" xr:uid="{B0AC6A1C-9AFB-4BE0-A0AB-80DD7E53F07B}"/>
    <cellStyle name="Comma 8 6 2 2" xfId="4883" xr:uid="{2ABDB2A2-0550-4804-89EC-1CD5BA7C2DEA}"/>
    <cellStyle name="Comma 8 6 3" xfId="4271" xr:uid="{A06FA306-47EA-4E29-AB55-626E03EF1D18}"/>
    <cellStyle name="Comma 8 6 3 2" xfId="5177" xr:uid="{2D09994D-64CC-42FF-B6F9-02E1D0B55B9E}"/>
    <cellStyle name="Comma 8 6 4" xfId="4585" xr:uid="{F22D3F2E-C876-40D9-8083-12DE9E1E13BA}"/>
    <cellStyle name="Comma 8 7" xfId="4288" xr:uid="{779CDCEE-5F98-4A28-BDDE-30173A8CB60E}"/>
    <cellStyle name="Comma 8 8" xfId="787" xr:uid="{75E6FF42-DA3A-4B85-9019-ACC9EDDA7FC4}"/>
    <cellStyle name="Comma 8 9" xfId="5196" xr:uid="{74BF2F74-3793-4E9A-9EE2-516BFE23ABAE}"/>
    <cellStyle name="Comma 9" xfId="359" xr:uid="{3CC503CA-14B8-4D43-9FF1-BC948C2B1BF0}"/>
    <cellStyle name="Comma 9 10" xfId="889" xr:uid="{017991DE-6478-4B21-B810-C4980D0CC2FC}"/>
    <cellStyle name="Comma 9 11" xfId="5197" xr:uid="{8BC6E887-660D-472A-A629-EB49D0B319DC}"/>
    <cellStyle name="Comma 9 2" xfId="360" xr:uid="{04DDDC25-EC85-4F85-80DF-44C63D53FBF6}"/>
    <cellStyle name="Comma 9 2 2" xfId="3755" xr:uid="{35B4133F-FE3D-4567-AFA4-598024D39058}"/>
    <cellStyle name="Comma 9 2 2 2" xfId="4663" xr:uid="{298E2491-152E-4B0D-B8BB-2C78356A31CB}"/>
    <cellStyle name="Comma 9 2 3" xfId="4054" xr:uid="{7D4695F0-3F0B-42E8-9BBD-A24104DA4B5A}"/>
    <cellStyle name="Comma 9 2 3 2" xfId="4960" xr:uid="{064FCFDB-38F4-48F6-A8A0-0C43D9A59B11}"/>
    <cellStyle name="Comma 9 2 4" xfId="4366" xr:uid="{1627CE83-3876-499D-BABB-D39602825C5B}"/>
    <cellStyle name="Comma 9 2 5" xfId="890" xr:uid="{92CC3A56-2819-4ADD-BFAC-3B9E9DA38F39}"/>
    <cellStyle name="Comma 9 3" xfId="943" xr:uid="{7DEECE91-1623-47E9-B16E-4BE19F589A81}"/>
    <cellStyle name="Comma 9 3 2" xfId="3774" xr:uid="{86250CC5-C08A-4023-8349-FB9CBED4C287}"/>
    <cellStyle name="Comma 9 3 2 2" xfId="4681" xr:uid="{7B2856F4-3976-4B0A-8493-4B60D224CBD7}"/>
    <cellStyle name="Comma 9 3 3" xfId="4071" xr:uid="{BCF2C5E6-00D1-4972-9B56-4390886B4107}"/>
    <cellStyle name="Comma 9 3 3 2" xfId="4977" xr:uid="{39FB8452-0C34-4485-BEAC-002D12323E52}"/>
    <cellStyle name="Comma 9 3 4" xfId="4384" xr:uid="{F5FDDBA5-7F40-40C7-A889-00B03BC17457}"/>
    <cellStyle name="Comma 9 4" xfId="1174" xr:uid="{D639F206-D477-43B0-B502-2FC84E0406DA}"/>
    <cellStyle name="Comma 9 4 2" xfId="3838" xr:uid="{7F2ED5FC-C4B1-4D2B-92B3-040EB37160E8}"/>
    <cellStyle name="Comma 9 4 2 2" xfId="4745" xr:uid="{ACD02785-566F-48B3-90E2-D389A47EA8B4}"/>
    <cellStyle name="Comma 9 4 3" xfId="4135" xr:uid="{676A1BB6-32E7-4019-B4C6-00A47439BEE4}"/>
    <cellStyle name="Comma 9 4 3 2" xfId="5041" xr:uid="{45397BA5-435F-4302-AB59-52DF0B1DFEEF}"/>
    <cellStyle name="Comma 9 4 4" xfId="4448" xr:uid="{C2578E9D-05C4-41A1-91DF-E4488CBC33E7}"/>
    <cellStyle name="Comma 9 5" xfId="3677" xr:uid="{D36671DB-1A8C-473D-BC8F-3A5647B078A4}"/>
    <cellStyle name="Comma 9 5 2" xfId="3978" xr:uid="{0544326C-902D-4E9B-9745-3E81788AFF5D}"/>
    <cellStyle name="Comma 9 5 2 2" xfId="4884" xr:uid="{B00B60AA-162E-4F16-A04D-B1746F3044C9}"/>
    <cellStyle name="Comma 9 5 3" xfId="4272" xr:uid="{0ABDBAD3-1824-4929-80D4-C40AC1C02F0A}"/>
    <cellStyle name="Comma 9 5 3 2" xfId="5178" xr:uid="{10EF860B-E654-484E-8A6B-D661E2BD09AC}"/>
    <cellStyle name="Comma 9 5 4" xfId="4586" xr:uid="{1E3DA54C-4E31-4407-BF04-34279A74098F}"/>
    <cellStyle name="Comma 9 6" xfId="3754" xr:uid="{57F91386-026C-41BB-A702-BA469CDEA9ED}"/>
    <cellStyle name="Comma 9 6 2" xfId="4662" xr:uid="{BEC916B1-2847-472D-BC9B-09004EC5A036}"/>
    <cellStyle name="Comma 9 7" xfId="4053" xr:uid="{E73313D8-EEDB-433C-A6D2-8BD41BEEF9B7}"/>
    <cellStyle name="Comma 9 7 2" xfId="4959" xr:uid="{A60886B1-4CDD-4964-AAE0-3C047AB75FFF}"/>
    <cellStyle name="Comma 9 8" xfId="4289" xr:uid="{6CF2709B-24B5-4CA5-84FD-F87442817D1D}"/>
    <cellStyle name="Comma 9 9" xfId="4365" xr:uid="{B53502D2-C96B-4793-BDEE-D9D6C4142F26}"/>
    <cellStyle name="comma zerodec" xfId="361" xr:uid="{1CC08827-2B05-405B-9877-E95FF0F8B061}"/>
    <cellStyle name="comma zerodec 2" xfId="1059" xr:uid="{D5CAC89B-38FB-4626-BBB5-DFA647BC6DE1}"/>
    <cellStyle name="comma zerodec 3" xfId="992" xr:uid="{D33373A2-32AA-4D40-AB19-9E074727E495}"/>
    <cellStyle name="Comma0" xfId="362" xr:uid="{E838E5D9-9FA6-4E9C-A69F-2CA8559B5D8F}"/>
    <cellStyle name="Comma2" xfId="363" xr:uid="{1645CD66-C67A-4F81-9F94-E4220CD29988}"/>
    <cellStyle name="Comma2 2" xfId="364" xr:uid="{C32C5611-E36D-48E1-86FE-D1CEEC319112}"/>
    <cellStyle name="COPY" xfId="365" xr:uid="{ED584813-2215-4508-B256-50630024C609}"/>
    <cellStyle name="Copy0_" xfId="366" xr:uid="{12E75F3F-6B0C-4939-A7FA-2B4291486DB1}"/>
    <cellStyle name="Copy1_" xfId="367" xr:uid="{F65D595A-3234-4B10-A61A-BFD76E6E291B}"/>
    <cellStyle name="Copy2_" xfId="368" xr:uid="{C04990C7-EB56-431B-8A05-03C784C6E6A6}"/>
    <cellStyle name="Copy3_" xfId="369" xr:uid="{2013E34D-08E3-4C65-B1BD-D2D1180EDD5C}"/>
    <cellStyle name="Credit" xfId="370" xr:uid="{BD65221A-5FC7-465F-A119-5C6AEBDBFEA4}"/>
    <cellStyle name="CrudeDisplay" xfId="371" xr:uid="{A2692EB7-FB6F-4E71-8F77-BD4DA8B1C86B}"/>
    <cellStyle name="Currency 2" xfId="372" xr:uid="{9FA7FB2B-E395-4869-ADB5-E9706716CFA0}"/>
    <cellStyle name="Currency 2 2" xfId="2387" xr:uid="{E79A49EF-A08D-41CB-94D6-A611C528D106}"/>
    <cellStyle name="Currency 2 2 2" xfId="3620" xr:uid="{AF637AAC-83C3-42AA-B2B7-F3788205C504}"/>
    <cellStyle name="Currency 2 3" xfId="3024" xr:uid="{9BDD59E6-FF8E-49CE-9E8B-254511F7C057}"/>
    <cellStyle name="Currency 2 4" xfId="1793" xr:uid="{B248E9BD-774A-4458-AF7B-CF6377BAF90B}"/>
    <cellStyle name="Currency 3" xfId="2391" xr:uid="{7AFC9D68-5C7C-4CFC-94A2-31F5FB5E4C11}"/>
    <cellStyle name="Currency 4" xfId="1797" xr:uid="{B21C7CD7-5DB3-4459-9429-3DD7B0FE06CF}"/>
    <cellStyle name="Currency0" xfId="373" xr:uid="{61EC706B-5405-4530-A967-F5F46409B741}"/>
    <cellStyle name="Currency1" xfId="374" xr:uid="{52E6D839-EC42-46DB-818F-2F0733C4A651}"/>
    <cellStyle name="Currency1 2" xfId="1060" xr:uid="{49465E2D-14FC-404A-9503-895B1AFD91F9}"/>
    <cellStyle name="Currency1 3" xfId="993" xr:uid="{74376E7D-483F-4D10-8229-5C6589E7C91A}"/>
    <cellStyle name="Date" xfId="375" xr:uid="{CDD6374B-A421-49E8-9618-EAEDB24FCA02}"/>
    <cellStyle name="Debit" xfId="376" xr:uid="{0B781591-80D8-4AA2-B375-BB8D66E48045}"/>
    <cellStyle name="Dollar (zero dec)" xfId="377" xr:uid="{23B5F2B3-E5B7-48E2-AADD-FAEC747BDF4C}"/>
    <cellStyle name="Dollar (zero dec) 2" xfId="1061" xr:uid="{D64AFBB9-480D-46C4-9C76-994C414F65D6}"/>
    <cellStyle name="dp0" xfId="378" xr:uid="{10F0F618-0048-475A-A78E-241EF98EC2B2}"/>
    <cellStyle name="dp1" xfId="379" xr:uid="{ABFEC79F-CBC9-416C-8199-B872556391AE}"/>
    <cellStyle name="dp2" xfId="380" xr:uid="{F486C6F2-D77F-49AA-9789-DCCB62E8BF21}"/>
    <cellStyle name="dp3" xfId="381" xr:uid="{DEBA0495-55D6-4738-A4DF-62FAC00204DE}"/>
    <cellStyle name="E&amp;Y House" xfId="382" xr:uid="{C9D87A21-1DEB-4AF7-9BF4-F51E2E6AE48B}"/>
    <cellStyle name="Euro" xfId="383" xr:uid="{5E3C53C4-BB71-4531-A5F8-7B76AC76EB1F}"/>
    <cellStyle name="Explanatory Text" xfId="15" builtinId="53" customBuiltin="1"/>
    <cellStyle name="Explanatory Text 2" xfId="384" xr:uid="{8053AD34-8C49-4854-A4EF-A4710CEEFCB7}"/>
    <cellStyle name="Explanatory Text 2 2" xfId="385" xr:uid="{F3E7EB83-C2E7-495A-9E2B-9B93B25BD7FA}"/>
    <cellStyle name="Explanatory Text 2 2 2" xfId="1175" xr:uid="{E2ECB75C-9AE5-4D34-8E29-DD1EE6BFDE00}"/>
    <cellStyle name="Explanatory Text 2 3" xfId="891" xr:uid="{E6B72B3D-665C-4744-A721-C541FA1CB5A6}"/>
    <cellStyle name="Explanatory Text 2 4" xfId="1044" xr:uid="{DC181EC6-7EFD-4B30-B0A3-A9D0745DA056}"/>
    <cellStyle name="Explanatory Text 3" xfId="386" xr:uid="{0D12291A-CA33-40D6-BD4D-43763D388E86}"/>
    <cellStyle name="Explanatory Text 3 2" xfId="994" xr:uid="{A0D52B16-37DB-420B-9E04-76612AA410AF}"/>
    <cellStyle name="Explanatory Text 4" xfId="387" xr:uid="{D1F3737B-1FB4-47AE-977A-88FE481DACB5}"/>
    <cellStyle name="Explanatory Text 5" xfId="388" xr:uid="{C98AD669-2C1F-42D8-9319-659020C0B328}"/>
    <cellStyle name="Explanatory Text 6" xfId="389" xr:uid="{B27B2942-96C4-498A-85E5-B3599E2A4F57}"/>
    <cellStyle name="Explanatory Text 7" xfId="390" xr:uid="{963F6815-CCD3-47B8-8D43-D5516C16BC67}"/>
    <cellStyle name="F2" xfId="391" xr:uid="{AE7C8E42-423B-462B-A1C8-9D38F22C86F1}"/>
    <cellStyle name="F3" xfId="392" xr:uid="{DEE027DA-612C-4E41-A78C-1D0ACA4597A3}"/>
    <cellStyle name="F4" xfId="393" xr:uid="{89F4E094-FF50-44A7-9F2D-A52DFF78800F}"/>
    <cellStyle name="F5" xfId="394" xr:uid="{C2C48B41-F4F9-410C-B681-B9CAADF2A0EF}"/>
    <cellStyle name="F6" xfId="395" xr:uid="{923F9952-448A-43C1-81F3-C06FA95DAEA6}"/>
    <cellStyle name="F7" xfId="396" xr:uid="{DB311799-2969-4B9B-B43B-773B277224C4}"/>
    <cellStyle name="F8" xfId="397" xr:uid="{444C2198-343D-4AAA-9CB4-6D8726F7AC59}"/>
    <cellStyle name="Fixed" xfId="398" xr:uid="{28305884-728E-4C76-A2AB-C1720D97E75A}"/>
    <cellStyle name="Followed Hyperlink" xfId="944" xr:uid="{65525C56-451A-45DD-B615-C1A2E91DCF67}"/>
    <cellStyle name="Followed Hyperlink 2" xfId="751" xr:uid="{8543B52C-8992-4F23-85ED-F2165FBD179D}"/>
    <cellStyle name="FORECAST" xfId="399" xr:uid="{7DEB8B63-8C04-40A5-A405-4DAC969D362A}"/>
    <cellStyle name="Good" xfId="6" builtinId="26" customBuiltin="1"/>
    <cellStyle name="Good 2" xfId="400" xr:uid="{45ABFB78-EA69-4F68-AF61-120E732926EB}"/>
    <cellStyle name="Good 2 2" xfId="401" xr:uid="{D24F15F4-21CF-4302-A892-53D619E1E9E1}"/>
    <cellStyle name="Good 2 2 2" xfId="1176" xr:uid="{B8C50590-092B-4B61-A49D-1C2BAFFD70BB}"/>
    <cellStyle name="Good 2 3" xfId="892" xr:uid="{86D59876-1801-4F31-9A2C-810460C61AD5}"/>
    <cellStyle name="Good 2 4" xfId="1045" xr:uid="{1565E68D-3005-4632-AF79-023262ADBF61}"/>
    <cellStyle name="Good 3" xfId="402" xr:uid="{EC63145C-2003-43E4-85FD-840202C91624}"/>
    <cellStyle name="Good 3 2" xfId="995" xr:uid="{BFCDD2E3-7AC7-42B9-AE9A-2C929C3B6BF1}"/>
    <cellStyle name="Good 4" xfId="403" xr:uid="{9964A89C-C590-41D5-9B09-EC9467E544A3}"/>
    <cellStyle name="Good 5" xfId="404" xr:uid="{5BDCDC00-1087-4AFB-B7FF-F5DFF5C745F7}"/>
    <cellStyle name="Good 6" xfId="405" xr:uid="{2055D371-1480-4D86-9A23-F10C4FB95136}"/>
    <cellStyle name="Good 7" xfId="406" xr:uid="{920CBE47-EB02-420D-A705-6B2ACCA8AD21}"/>
    <cellStyle name="Grey" xfId="407" xr:uid="{76F89F16-FC0C-4183-8D4C-97D98D86E301}"/>
    <cellStyle name="Grey 2" xfId="1062" xr:uid="{35A4E96E-9E37-44EC-B0F9-CD611CB0F3AA}"/>
    <cellStyle name="Grey 3" xfId="996" xr:uid="{D0A1CAE8-14EC-421C-9A0B-4233ADD66A41}"/>
    <cellStyle name="Grow" xfId="408" xr:uid="{31FD6D15-9D6D-466F-8060-D10E1E8782BF}"/>
    <cellStyle name="Header1" xfId="409" xr:uid="{30CA53D0-AF32-4015-9DBC-AE9DC6D62C3D}"/>
    <cellStyle name="header1 2" xfId="1063" xr:uid="{7368B041-22B0-4DED-BC74-220A8F466812}"/>
    <cellStyle name="header1 3" xfId="997" xr:uid="{CDBD99A6-F824-41AA-ABF2-347DC3867FBF}"/>
    <cellStyle name="Header2" xfId="410" xr:uid="{90A58A4D-98BE-437E-937B-7306FFC2CF62}"/>
    <cellStyle name="header2 2" xfId="1064" xr:uid="{89BAAC49-3894-4350-BAA9-EFCC080A0DAF}"/>
    <cellStyle name="header2 3" xfId="998" xr:uid="{7046A365-B4CB-43C7-BE4A-73F0FC98E765}"/>
    <cellStyle name="header3" xfId="411" xr:uid="{161C1A41-B643-4BCE-A6BF-FE411F3887A3}"/>
    <cellStyle name="Heading 1" xfId="2" builtinId="16" customBuiltin="1"/>
    <cellStyle name="Heading 1 2" xfId="412" xr:uid="{4CCF4402-CEB6-473A-878A-9D116069BB87}"/>
    <cellStyle name="Heading 1 2 2" xfId="413" xr:uid="{D15CDD66-1180-4729-B858-3D7FD801A0C2}"/>
    <cellStyle name="Heading 1 2 2 2" xfId="1177" xr:uid="{68AD3984-AD3C-4B39-BB1F-D109DE5FBCD8}"/>
    <cellStyle name="Heading 1 2 3" xfId="893" xr:uid="{23FC9CA6-7AFA-4B47-9F4C-091588E03B82}"/>
    <cellStyle name="Heading 1 2 4" xfId="1046" xr:uid="{D9EE9F40-9F74-4025-B8E2-CC7C76703F4F}"/>
    <cellStyle name="Heading 1 3" xfId="414" xr:uid="{FD263C48-8255-46AE-BC95-96FD14B2F830}"/>
    <cellStyle name="Heading 1 3 2" xfId="999" xr:uid="{4822706A-2D48-4C86-BC0A-2894D2770254}"/>
    <cellStyle name="Heading 1 4" xfId="415" xr:uid="{D6B9805B-F41C-4A8D-BA71-078A982A6114}"/>
    <cellStyle name="Heading 1 5" xfId="416" xr:uid="{44AAD3D7-8DE0-4B27-851D-82BEDF552190}"/>
    <cellStyle name="Heading 1 6" xfId="417" xr:uid="{C87F9B79-219C-4CC6-9497-395C6F50A295}"/>
    <cellStyle name="Heading 1 7" xfId="418" xr:uid="{59B800B3-5A21-4D29-9587-43B89F63FFA6}"/>
    <cellStyle name="Heading 2" xfId="3" builtinId="17" customBuiltin="1"/>
    <cellStyle name="Heading 2 2" xfId="419" xr:uid="{94B57624-A587-42C9-83DA-B6B64DC21941}"/>
    <cellStyle name="Heading 2 2 2" xfId="420" xr:uid="{AAC6BC95-E39C-41AF-9C32-258331E4F468}"/>
    <cellStyle name="Heading 2 2 2 2" xfId="1178" xr:uid="{7F1CE9E4-06B5-41DC-A232-A039D55287B5}"/>
    <cellStyle name="Heading 2 2 3" xfId="894" xr:uid="{6038DAF8-7BC4-4E12-B707-3E827DFF2C38}"/>
    <cellStyle name="Heading 2 2 4" xfId="1047" xr:uid="{E5A9A826-CD00-4851-B43F-753B3FEB8E52}"/>
    <cellStyle name="Heading 2 3" xfId="421" xr:uid="{1264A9D3-E6AC-43BD-BF98-0096B575CBF1}"/>
    <cellStyle name="Heading 2 3 2" xfId="1000" xr:uid="{E847AC6B-9902-4FAF-B2A9-B70A9C590E26}"/>
    <cellStyle name="Heading 2 4" xfId="422" xr:uid="{6D1CADCE-8091-4C5D-93C9-6F3DCB88A122}"/>
    <cellStyle name="Heading 2 5" xfId="423" xr:uid="{F2CC8A2B-76E4-4E0C-AF6D-2EBE965AE926}"/>
    <cellStyle name="Heading 2 6" xfId="424" xr:uid="{31939648-9A2A-499A-B74A-A2BB0044DF2C}"/>
    <cellStyle name="Heading 2 7" xfId="425" xr:uid="{A24980AF-D848-4663-8124-A52B3EE04737}"/>
    <cellStyle name="Heading 3" xfId="4" builtinId="18" customBuiltin="1"/>
    <cellStyle name="Heading 3 2" xfId="426" xr:uid="{B0359EB5-37EA-497D-BA03-32D5662FD88E}"/>
    <cellStyle name="Heading 3 2 2" xfId="427" xr:uid="{A606EDB5-399B-4EE9-8EF9-1E486EC717E7}"/>
    <cellStyle name="Heading 3 2 2 2" xfId="2489" xr:uid="{4D55DA4F-A699-4A65-9DD7-CEC42048CFB1}"/>
    <cellStyle name="Heading 3 2 2 3" xfId="2448" xr:uid="{3EC0F003-A850-49A0-A961-F6B64B10E490}"/>
    <cellStyle name="Heading 3 2 2 4" xfId="1179" xr:uid="{37388FF0-8D11-45A9-A562-4C8915B1FF6A}"/>
    <cellStyle name="Heading 3 2 3" xfId="895" xr:uid="{F44F5B00-C55C-4B71-B1BD-CAA93037308A}"/>
    <cellStyle name="Heading 3 2 3 2" xfId="2425" xr:uid="{64547C62-F3A6-42DB-9A43-4A7926EE4697}"/>
    <cellStyle name="Heading 3 2 4" xfId="2491" xr:uid="{6AB18697-84F9-4471-AB86-A0C7B73463A4}"/>
    <cellStyle name="Heading 3 2 5" xfId="1048" xr:uid="{B66B94C2-0239-4D04-8FEF-C5C1449ED8A7}"/>
    <cellStyle name="Heading 3 3" xfId="428" xr:uid="{659040D8-37D1-4F5C-8BC3-B913EDA5D600}"/>
    <cellStyle name="Heading 3 3 2" xfId="2412" xr:uid="{92F98E52-A9AF-4D9C-A628-BA34E5FF41C3}"/>
    <cellStyle name="Heading 3 4" xfId="429" xr:uid="{47D599D2-5C40-485F-963B-22AFFDD97176}"/>
    <cellStyle name="Heading 3 4 2" xfId="2442" xr:uid="{659299B3-DAE2-4E71-95C4-337D6DCF3A19}"/>
    <cellStyle name="Heading 3 5" xfId="430" xr:uid="{229327F8-7148-4FF1-94EF-208115728BFC}"/>
    <cellStyle name="Heading 3 5 2" xfId="1001" xr:uid="{D7D2184B-08A5-421D-9E04-278EB14FFF5E}"/>
    <cellStyle name="Heading 3 6" xfId="431" xr:uid="{A4289A3F-CCCB-4B10-8B50-BC5E14F71C7D}"/>
    <cellStyle name="Heading 3 7" xfId="432" xr:uid="{2676DA6C-8CF9-4DAC-9CD3-181F7AB7A4F6}"/>
    <cellStyle name="Heading 4" xfId="5" builtinId="19" customBuiltin="1"/>
    <cellStyle name="Heading 4 2" xfId="433" xr:uid="{50EF105D-4054-4B0F-80BE-A35E71D0BBFC}"/>
    <cellStyle name="Heading 4 2 2" xfId="434" xr:uid="{B6270A42-63CD-4930-9894-A8A9211B1451}"/>
    <cellStyle name="Heading 4 2 2 2" xfId="1180" xr:uid="{339A4041-0693-4D40-93D4-BF2B37615A23}"/>
    <cellStyle name="Heading 4 2 3" xfId="896" xr:uid="{92E52229-FA04-4507-97FE-2854524BF9D0}"/>
    <cellStyle name="Heading 4 2 4" xfId="1049" xr:uid="{6C2E770D-9DE0-402D-BEC2-4878FA3DC6BE}"/>
    <cellStyle name="Heading 4 3" xfId="435" xr:uid="{B9FA61A4-EA13-4A15-A9B0-567E59CA30D6}"/>
    <cellStyle name="Heading 4 3 2" xfId="1002" xr:uid="{05BE37E2-4B89-480E-8DD3-65A9ABF59EB6}"/>
    <cellStyle name="Heading 4 4" xfId="436" xr:uid="{7080A63E-5176-4D2D-B775-306D1212CC06}"/>
    <cellStyle name="Heading 4 5" xfId="437" xr:uid="{7B3539E2-4C0E-4284-BC9D-537D74ED8506}"/>
    <cellStyle name="Heading 4 6" xfId="438" xr:uid="{EA9DC793-379F-479F-9741-CD4875F6B65D}"/>
    <cellStyle name="Heading 4 7" xfId="439" xr:uid="{C488F5F0-A6E3-47DD-B432-70E27847908E}"/>
    <cellStyle name="Heading1" xfId="440" xr:uid="{54153FF6-9B4A-4873-8982-98584CDB257D}"/>
    <cellStyle name="Heading2" xfId="441" xr:uid="{5A060A38-5DC9-4F25-9669-AB1B53A09F33}"/>
    <cellStyle name="HEADINGS" xfId="442" xr:uid="{D1AE7B8D-84E6-4155-8E0E-14E04BBE3D92}"/>
    <cellStyle name="History" xfId="443" xr:uid="{FBE7E848-FA2E-4A20-A329-BE16EAB5C04E}"/>
    <cellStyle name="Hyperlink 2" xfId="752" xr:uid="{5938FA43-AB57-45FC-BA55-F370D32202A6}"/>
    <cellStyle name="Hyperlink 2 2" xfId="945" xr:uid="{B654A781-61C8-4CF4-A2D1-388E1DA249F8}"/>
    <cellStyle name="Hyperlink 3" xfId="781" xr:uid="{6C34CAAF-1A51-48A9-8716-86C66A290B96}"/>
    <cellStyle name="Hyperlink 3 2" xfId="3656" xr:uid="{80B365B9-4E73-4A1C-B08D-3E1A0E00C989}"/>
    <cellStyle name="Hyperlink 3 3" xfId="1014" xr:uid="{CACA541D-9E46-4CD8-A988-DF8AAE96878B}"/>
    <cellStyle name="Hyperlink 4" xfId="3655" xr:uid="{93D4FC82-F5CB-46F6-AF04-5212C4628B82}"/>
    <cellStyle name="Hyperlink 5" xfId="946" xr:uid="{28E9F43F-477D-43AF-A6FB-CA537ED10CC9}"/>
    <cellStyle name="imulator" xfId="444" xr:uid="{8F8D876D-C876-4ACF-B4A0-69DA5CCABA15}"/>
    <cellStyle name="imulator 2" xfId="1065" xr:uid="{C8BFC65E-53D0-4F26-8462-5E042C634E57}"/>
    <cellStyle name="imulator 2 2" xfId="2432" xr:uid="{5D3F5126-25F8-47E1-8191-DF95AF782DD4}"/>
    <cellStyle name="Inflow" xfId="445" xr:uid="{37826F03-5066-4135-A271-26151F78BA6D}"/>
    <cellStyle name="Input" xfId="9" builtinId="20" customBuiltin="1"/>
    <cellStyle name="Input [yellow]" xfId="446" xr:uid="{D21C7918-9970-46C6-8313-82A186C93545}"/>
    <cellStyle name="Input [yellow] 2" xfId="1066" xr:uid="{3E0CB0D4-53A7-4456-9F65-BC059AB76E35}"/>
    <cellStyle name="Input [yellow] 2 2" xfId="2433" xr:uid="{082B14A1-541D-4EE7-9AFD-92DE6F323DB9}"/>
    <cellStyle name="Input [yellow] 2 3" xfId="2431" xr:uid="{209DC236-3754-428F-8C25-31BABB5A6B6C}"/>
    <cellStyle name="Input [yellow] 3" xfId="2414" xr:uid="{5EDC8EFB-8C8B-43B5-98C8-56CBD8FCB122}"/>
    <cellStyle name="Input [yellow] 4" xfId="3008" xr:uid="{CB91497D-6875-4F96-8B57-6A43764116C0}"/>
    <cellStyle name="Input [yellow] 5" xfId="1004" xr:uid="{87A5F782-C6C4-4342-8B42-C0AED01B4AB9}"/>
    <cellStyle name="Input 2" xfId="447" xr:uid="{F044A19E-B8BD-4EE5-AC5C-34C0AEC194A4}"/>
    <cellStyle name="Input 2 2" xfId="448" xr:uid="{6C21AAF7-0F6C-4164-AF9F-136691C26E2B}"/>
    <cellStyle name="Input 2 2 2" xfId="2490" xr:uid="{BAE0B94B-73AF-4005-80C4-516D50D41BC6}"/>
    <cellStyle name="Input 2 2 3" xfId="2410" xr:uid="{69F20955-7C2E-48C5-9164-3545C3E7F113}"/>
    <cellStyle name="Input 2 2 4" xfId="1181" xr:uid="{0FAC47A8-FDFC-4869-B271-2585A9193BC5}"/>
    <cellStyle name="Input 2 3" xfId="897" xr:uid="{8B3E0EBB-C0B7-4C17-8079-7A9820E1D2BF}"/>
    <cellStyle name="Input 2 3 2" xfId="2426" xr:uid="{0B2DE3D2-2158-42E7-B2A9-517CA77B18E9}"/>
    <cellStyle name="Input 2 4" xfId="2415" xr:uid="{FE3A4FE5-479D-4734-A696-40254E7484AE}"/>
    <cellStyle name="Input 2 5" xfId="1050" xr:uid="{E68F8A36-EBBF-4472-A6F8-E355D0A99B36}"/>
    <cellStyle name="Input 3" xfId="449" xr:uid="{1FEBE89C-2BFF-48E0-B876-9AE60AF9B081}"/>
    <cellStyle name="Input 3 2" xfId="450" xr:uid="{DE4C2B89-0A1C-4449-8B06-522133DF65F7}"/>
    <cellStyle name="Input 3 3" xfId="898" xr:uid="{83025240-D954-4FE3-9A1A-A60CCAF679A0}"/>
    <cellStyle name="Input 3 4" xfId="2413" xr:uid="{A1428ED7-3FCB-41F9-A562-B091F99ED768}"/>
    <cellStyle name="Input 3 5" xfId="745" xr:uid="{D5F5FD71-D52B-4BEE-91A6-E106552EEC74}"/>
    <cellStyle name="Input 4" xfId="451" xr:uid="{55827D15-622C-44EB-AFFF-08650CBC89F1}"/>
    <cellStyle name="Input 4 2" xfId="899" xr:uid="{7F58B92B-FBE7-49E4-8BAA-3F69D944DEEB}"/>
    <cellStyle name="Input 4 3" xfId="2416" xr:uid="{6908FBE7-D996-48D3-B8A5-D1EF542C8FA5}"/>
    <cellStyle name="Input 4 4" xfId="788" xr:uid="{169BEA9E-8E4C-4971-9E8F-6A5FF0AF8366}"/>
    <cellStyle name="Input 5" xfId="452" xr:uid="{D0EE9166-4FA1-4823-81EA-05A2CEF8A5C3}"/>
    <cellStyle name="Input 5 2" xfId="1003" xr:uid="{57E50544-3BF4-44AE-BA27-9221ADCC9384}"/>
    <cellStyle name="Input 6" xfId="453" xr:uid="{8CEFAD3F-EA17-4D44-9A94-9B1E6C55CC8E}"/>
    <cellStyle name="Input 7" xfId="454" xr:uid="{8E9E0C4F-89D9-47B7-9532-2059A4F7E40F}"/>
    <cellStyle name="linked" xfId="455" xr:uid="{1DD949DC-A570-4D3D-BE3A-019F7A33355E}"/>
    <cellStyle name="Linked Cell" xfId="12" builtinId="24" customBuiltin="1"/>
    <cellStyle name="Linked Cell 2" xfId="456" xr:uid="{11319738-C68B-4D60-BEAB-A5B6CE0B41F4}"/>
    <cellStyle name="Linked Cell 2 2" xfId="457" xr:uid="{4120B7CE-457B-4A76-8FB9-B481E35EA0C7}"/>
    <cellStyle name="Linked Cell 2 2 2" xfId="1182" xr:uid="{6203430D-EE59-4FE4-A617-32ED27A79E5C}"/>
    <cellStyle name="Linked Cell 2 3" xfId="900" xr:uid="{90FC7AC6-70FF-4E97-80B5-C1228C916C1E}"/>
    <cellStyle name="Linked Cell 2 4" xfId="1051" xr:uid="{F6A424BF-45C8-4A63-908C-AA33A7FB771F}"/>
    <cellStyle name="Linked Cell 3" xfId="458" xr:uid="{8F55BD64-A5FB-478F-92E6-A311AFE21FB0}"/>
    <cellStyle name="Linked Cell 3 2" xfId="1005" xr:uid="{5CD6F421-1A45-4D60-AE6D-206049DBD06A}"/>
    <cellStyle name="Linked Cell 4" xfId="459" xr:uid="{DD0E2601-05D6-49E8-94FE-842B2CA92612}"/>
    <cellStyle name="Linked Cell 5" xfId="460" xr:uid="{30A242AF-4382-4F5F-A74D-E70675046DDE}"/>
    <cellStyle name="Linked Cell 6" xfId="461" xr:uid="{8F53E855-4CBD-4F9D-AF0E-29A54F89EBF0}"/>
    <cellStyle name="Linked Cell 7" xfId="462" xr:uid="{3B2873D6-3A17-4CCE-9BCB-0241FDCB7CDE}"/>
    <cellStyle name="MACRO" xfId="463" xr:uid="{538BCF36-FD46-4849-BBE7-06DD98D5A671}"/>
    <cellStyle name="Moeda [0]_PLDT" xfId="464" xr:uid="{8A955095-ED7A-4ABC-9CB8-CE4810B84075}"/>
    <cellStyle name="Moeda_PLDT" xfId="465" xr:uid="{1CBD7F23-6632-4F79-97ED-956078694F95}"/>
    <cellStyle name="Neutral" xfId="8" builtinId="28" customBuiltin="1"/>
    <cellStyle name="Neutral 2" xfId="466" xr:uid="{4AB124F0-B02E-4B4C-8800-7925D595D70D}"/>
    <cellStyle name="Neutral 2 2" xfId="467" xr:uid="{B8619F89-6B98-4F64-B6CB-8C2ACAB6AB1A}"/>
    <cellStyle name="Neutral 2 2 2" xfId="1183" xr:uid="{FDBCC370-72A0-45D4-99BB-AF48C3EC1135}"/>
    <cellStyle name="Neutral 2 3" xfId="901" xr:uid="{90AE6333-C8C4-42B8-B5FB-61A76DD70099}"/>
    <cellStyle name="Neutral 2 4" xfId="1052" xr:uid="{2F5361DB-4B68-401A-8951-8F3B6BDDD98F}"/>
    <cellStyle name="Neutral 3" xfId="468" xr:uid="{CD5ED260-5151-4F2A-B812-749EEE8CF547}"/>
    <cellStyle name="Neutral 3 2" xfId="1006" xr:uid="{1FACB05F-D6E1-420D-A6A7-A8B56755B89A}"/>
    <cellStyle name="Neutral 4" xfId="469" xr:uid="{B543648C-285A-44DE-9077-59411350D08F}"/>
    <cellStyle name="Neutral 5" xfId="470" xr:uid="{BBF4915A-F02B-403F-8316-C412EF398CA2}"/>
    <cellStyle name="Neutral 6" xfId="471" xr:uid="{AEB03DC5-EA9C-4D0B-9F67-0AB8A9735CCE}"/>
    <cellStyle name="Neutral 7" xfId="472" xr:uid="{731C711E-0735-4EDE-A63D-8ADD9FC7D4A5}"/>
    <cellStyle name="no dec" xfId="473" xr:uid="{5F6119FC-69B1-4280-9697-0A2BC4DFC43C}"/>
    <cellStyle name="no1" xfId="474" xr:uid="{93F87CFC-F0E2-415D-9409-C250BD0C571B}"/>
    <cellStyle name="no2" xfId="475" xr:uid="{1DB60B3C-9F19-4401-9DD6-415F379E7932}"/>
    <cellStyle name="no3" xfId="476" xr:uid="{B190604E-6525-41D0-B893-0EF200F7BB20}"/>
    <cellStyle name="No4" xfId="477" xr:uid="{B97C3986-D7A4-41B7-BF11-783268C36C2F}"/>
    <cellStyle name="No5" xfId="478" xr:uid="{C76D250D-1218-453A-96DB-4DBAC5F16980}"/>
    <cellStyle name="Nocomma" xfId="479" xr:uid="{A02F018E-34B0-4094-8364-4512B06C04C5}"/>
    <cellStyle name="Normal" xfId="0" builtinId="0"/>
    <cellStyle name="Normal - Style1" xfId="480" xr:uid="{3E1C0F78-5C09-415B-9626-1EF12F102597}"/>
    <cellStyle name="Normal - Style1 2" xfId="1007" xr:uid="{2F5F437F-582D-4961-8D0D-2C616B954953}"/>
    <cellStyle name="Normal 10" xfId="481" xr:uid="{2FEFBD7C-0793-4790-BB16-31E842C6BCD8}"/>
    <cellStyle name="Normal 10 2" xfId="482" xr:uid="{50C40497-2936-4F8A-B0BA-DCD36DEEE8CB}"/>
    <cellStyle name="Normal 10 2 10" xfId="1814" xr:uid="{02F6296A-3D9F-4B3C-9804-BF9134BF0755}"/>
    <cellStyle name="Normal 10 2 10 2" xfId="3046" xr:uid="{4FC144D0-F20F-4221-A3C1-59ACE201CAEC}"/>
    <cellStyle name="Normal 10 2 11" xfId="2439" xr:uid="{C043945D-0F72-4096-8D10-C613F4D6ED91}"/>
    <cellStyle name="Normal 10 2 12" xfId="1071" xr:uid="{41392AB1-3571-413E-8848-B4272E5CDFFB}"/>
    <cellStyle name="Normal 10 2 2" xfId="1184" xr:uid="{3AD19792-89A0-4ECC-ABC0-A663D660274B}"/>
    <cellStyle name="Normal 10 2 2 10" xfId="2492" xr:uid="{16ACCAD3-1870-4D34-933A-AEDDBF7BBD65}"/>
    <cellStyle name="Normal 10 2 2 2" xfId="1185" xr:uid="{AC0C0FD2-69FF-4231-907F-0C63BDAA9242}"/>
    <cellStyle name="Normal 10 2 2 2 2" xfId="1186" xr:uid="{70F9C051-4C46-4514-BE7A-5E7B82BAF023}"/>
    <cellStyle name="Normal 10 2 2 2 2 2" xfId="1864" xr:uid="{495CAAD6-5502-4250-A744-A6B3EC01D8D3}"/>
    <cellStyle name="Normal 10 2 2 2 2 2 2" xfId="3097" xr:uid="{280E5959-0F4A-4072-B719-CCBBB9F0B870}"/>
    <cellStyle name="Normal 10 2 2 2 2 3" xfId="2494" xr:uid="{CF6887CA-8899-4F47-889A-5972B7095D46}"/>
    <cellStyle name="Normal 10 2 2 2 3" xfId="1187" xr:uid="{3A98D34A-237D-4EBA-8813-2BA5A71EB7D1}"/>
    <cellStyle name="Normal 10 2 2 2 3 2" xfId="1865" xr:uid="{3262A740-A3FD-441B-975B-437EC0C69A94}"/>
    <cellStyle name="Normal 10 2 2 2 3 2 2" xfId="3098" xr:uid="{B8FB52F5-35D2-4059-9D44-8864AE0F30AB}"/>
    <cellStyle name="Normal 10 2 2 2 3 3" xfId="2495" xr:uid="{F2089D49-E812-4E2E-885A-E13A19F85CE1}"/>
    <cellStyle name="Normal 10 2 2 2 4" xfId="1188" xr:uid="{B8957A98-CF5C-4A4E-8DA2-B34D988CCC16}"/>
    <cellStyle name="Normal 10 2 2 2 4 2" xfId="1866" xr:uid="{D795FA2C-6169-4A62-A002-1FB651C13774}"/>
    <cellStyle name="Normal 10 2 2 2 4 2 2" xfId="3099" xr:uid="{4CB79D02-8FD9-419D-8CD1-14FD4F3E5A06}"/>
    <cellStyle name="Normal 10 2 2 2 4 3" xfId="2496" xr:uid="{D354B65F-9AF3-43CC-BAA4-DF22825AE88A}"/>
    <cellStyle name="Normal 10 2 2 2 5" xfId="1189" xr:uid="{68C98B05-E477-4DB2-AA0A-B4A34CFF91C9}"/>
    <cellStyle name="Normal 10 2 2 2 5 2" xfId="1867" xr:uid="{D3D0A0F6-41F4-4352-8150-1C31BF2A2011}"/>
    <cellStyle name="Normal 10 2 2 2 5 2 2" xfId="3100" xr:uid="{F9235D3E-91C5-45B4-BAD5-55A78C320F45}"/>
    <cellStyle name="Normal 10 2 2 2 5 3" xfId="2497" xr:uid="{8C683290-DAC5-48C2-8A99-7207E3FCE01A}"/>
    <cellStyle name="Normal 10 2 2 2 6" xfId="1190" xr:uid="{92241962-F56F-4260-BBA8-50D4866A1D48}"/>
    <cellStyle name="Normal 10 2 2 2 6 2" xfId="1868" xr:uid="{CA46D217-4690-4BF8-AB4E-F89DC706EF04}"/>
    <cellStyle name="Normal 10 2 2 2 6 2 2" xfId="3101" xr:uid="{51EA9340-EE93-4A26-B9FC-E194B8DA7A1F}"/>
    <cellStyle name="Normal 10 2 2 2 6 3" xfId="2498" xr:uid="{1E9454DE-E51F-4305-871F-8130191D21B6}"/>
    <cellStyle name="Normal 10 2 2 2 7" xfId="1191" xr:uid="{427C753C-2241-4957-9B1D-E5D87BBE1168}"/>
    <cellStyle name="Normal 10 2 2 2 7 2" xfId="1869" xr:uid="{083A66E9-5157-4D80-B887-2DEAFD2563E0}"/>
    <cellStyle name="Normal 10 2 2 2 7 2 2" xfId="3102" xr:uid="{2AA11D86-3EFC-420E-969B-69F6C88252B6}"/>
    <cellStyle name="Normal 10 2 2 2 7 3" xfId="2499" xr:uid="{2A7AB4D3-A8CA-4F75-B677-C536E7F2F503}"/>
    <cellStyle name="Normal 10 2 2 2 8" xfId="1863" xr:uid="{17521C76-2376-44EF-BAC4-66A7241B496A}"/>
    <cellStyle name="Normal 10 2 2 2 8 2" xfId="3096" xr:uid="{069A10C4-BD3B-43BA-829A-F129A9706D42}"/>
    <cellStyle name="Normal 10 2 2 2 9" xfId="2493" xr:uid="{E7679733-9147-4AA3-919F-36B35808814B}"/>
    <cellStyle name="Normal 10 2 2 3" xfId="1192" xr:uid="{AF7019C4-57B9-447D-A904-190190D0D641}"/>
    <cellStyle name="Normal 10 2 2 3 2" xfId="1870" xr:uid="{CBB27F5A-2BE5-43F5-A35A-B7EF94CA5405}"/>
    <cellStyle name="Normal 10 2 2 3 2 2" xfId="3103" xr:uid="{E2645043-C6DF-4D2C-AFFD-8DE8C7331E9F}"/>
    <cellStyle name="Normal 10 2 2 3 3" xfId="2500" xr:uid="{F6F86ADE-AA8F-4552-9E82-666E93D26DC9}"/>
    <cellStyle name="Normal 10 2 2 4" xfId="1193" xr:uid="{44E13AD7-B9DF-46EF-9510-E602A570CFC8}"/>
    <cellStyle name="Normal 10 2 2 4 2" xfId="1871" xr:uid="{C34DF41B-AA0A-44E5-906B-FBE4F2AA1264}"/>
    <cellStyle name="Normal 10 2 2 4 2 2" xfId="3104" xr:uid="{3941460F-E0E0-4C33-B65A-0919CD546A48}"/>
    <cellStyle name="Normal 10 2 2 4 3" xfId="2501" xr:uid="{E5D0A44A-1EBD-478D-85CE-5028C8A4E3F7}"/>
    <cellStyle name="Normal 10 2 2 5" xfId="1194" xr:uid="{750B34DD-CE4F-4ABF-A476-2044728F2D6E}"/>
    <cellStyle name="Normal 10 2 2 5 2" xfId="1872" xr:uid="{07FBB89C-C025-4C0C-B515-A2417ED68CD7}"/>
    <cellStyle name="Normal 10 2 2 5 2 2" xfId="3105" xr:uid="{F0D3299A-8ACB-4B5A-A14D-8E72CAE5AD5A}"/>
    <cellStyle name="Normal 10 2 2 5 3" xfId="2502" xr:uid="{FF4C4BFD-D0BB-469D-B0C6-E259D2E54128}"/>
    <cellStyle name="Normal 10 2 2 6" xfId="1195" xr:uid="{D4B74CA5-CA3C-4924-A777-D756BBDCF053}"/>
    <cellStyle name="Normal 10 2 2 6 2" xfId="1873" xr:uid="{8B0D931F-CABE-46F0-B357-F2E23D8BD56A}"/>
    <cellStyle name="Normal 10 2 2 6 2 2" xfId="3106" xr:uid="{2041391B-6C9B-44D4-9704-DC320ACB4F56}"/>
    <cellStyle name="Normal 10 2 2 6 3" xfId="2503" xr:uid="{50CFB1B8-59DA-4AAA-8B2C-E5D832DFFEAC}"/>
    <cellStyle name="Normal 10 2 2 7" xfId="1196" xr:uid="{9552E527-7F4D-4513-9C8B-1DDAC7527288}"/>
    <cellStyle name="Normal 10 2 2 7 2" xfId="1874" xr:uid="{EF2F76CB-2D27-40B9-B977-01836A8263C5}"/>
    <cellStyle name="Normal 10 2 2 7 2 2" xfId="3107" xr:uid="{2F4FA21B-7449-4AD0-A56F-B1FD57870CC8}"/>
    <cellStyle name="Normal 10 2 2 7 3" xfId="2504" xr:uid="{C5E814D8-9BBC-4091-A155-40BA151C5AD9}"/>
    <cellStyle name="Normal 10 2 2 8" xfId="1197" xr:uid="{EE45BEF2-9EFC-45DA-878F-ED2A57B7E987}"/>
    <cellStyle name="Normal 10 2 2 8 2" xfId="1875" xr:uid="{177E08D7-70F4-48C4-803F-E545DE3280CC}"/>
    <cellStyle name="Normal 10 2 2 8 2 2" xfId="3108" xr:uid="{80C56524-3254-4686-BC4B-ACA75FA0ECAB}"/>
    <cellStyle name="Normal 10 2 2 8 3" xfId="2505" xr:uid="{96270DFA-FDB3-4B93-8DD5-4F0D0759F711}"/>
    <cellStyle name="Normal 10 2 2 9" xfId="1862" xr:uid="{CC36A900-2910-439C-8828-570106098D6D}"/>
    <cellStyle name="Normal 10 2 2 9 2" xfId="3095" xr:uid="{827A73B3-71B3-46B8-BD66-618F95DFAC17}"/>
    <cellStyle name="Normal 10 2 3" xfId="955" xr:uid="{6A63DFBB-8E81-41A9-B065-FF733FF6580F}"/>
    <cellStyle name="Normal 10 2 3 10" xfId="1198" xr:uid="{201F60DA-27DB-4EFB-9AA4-8253E6B61FA2}"/>
    <cellStyle name="Normal 10 2 3 2" xfId="1199" xr:uid="{DC9C0E3B-E7BC-42BC-804A-465E35566308}"/>
    <cellStyle name="Normal 10 2 3 2 2" xfId="1877" xr:uid="{2EF2B405-39DE-406F-BB33-BDB1F5A039B8}"/>
    <cellStyle name="Normal 10 2 3 2 2 2" xfId="3110" xr:uid="{FDA022C8-A5DC-43D4-8B52-FE4E00BC1F3C}"/>
    <cellStyle name="Normal 10 2 3 2 3" xfId="2507" xr:uid="{AA3576C9-61C1-4FA7-BEF4-9368678AFEC2}"/>
    <cellStyle name="Normal 10 2 3 3" xfId="1200" xr:uid="{6CD5A490-C0E5-4C4F-9584-8E44CAAF436A}"/>
    <cellStyle name="Normal 10 2 3 3 2" xfId="1878" xr:uid="{72565F90-4690-45E5-9883-DBB6C5D4DD66}"/>
    <cellStyle name="Normal 10 2 3 3 2 2" xfId="3111" xr:uid="{02264E90-D841-4A01-A7FC-83541775777B}"/>
    <cellStyle name="Normal 10 2 3 3 3" xfId="2508" xr:uid="{8A757B3F-ABC7-4478-965A-CD34C808CFBE}"/>
    <cellStyle name="Normal 10 2 3 4" xfId="1201" xr:uid="{9120CBD8-4F12-4203-968F-57FD16588BAE}"/>
    <cellStyle name="Normal 10 2 3 4 2" xfId="1879" xr:uid="{5FA38374-1342-470A-A025-C43B8E3C4BEE}"/>
    <cellStyle name="Normal 10 2 3 4 2 2" xfId="3112" xr:uid="{1F95584A-3EDF-4937-A8D2-BD192DB131EB}"/>
    <cellStyle name="Normal 10 2 3 4 3" xfId="2509" xr:uid="{831A7262-A1EC-4174-9729-F323C5126148}"/>
    <cellStyle name="Normal 10 2 3 5" xfId="1202" xr:uid="{B040491A-5500-4B68-A84D-F8D076705A8C}"/>
    <cellStyle name="Normal 10 2 3 5 2" xfId="1880" xr:uid="{39F0ADD8-9C2A-465D-B2C1-47E2ED3E12F6}"/>
    <cellStyle name="Normal 10 2 3 5 2 2" xfId="3113" xr:uid="{FEC3A06C-F45A-460A-BF9D-41D8EC6081E4}"/>
    <cellStyle name="Normal 10 2 3 5 3" xfId="2510" xr:uid="{9E031E41-CFAD-4CB3-9FE1-BC46CFC11ED3}"/>
    <cellStyle name="Normal 10 2 3 6" xfId="1203" xr:uid="{91DD9F4D-F1B8-40B3-BE70-48101F4B527A}"/>
    <cellStyle name="Normal 10 2 3 6 2" xfId="1881" xr:uid="{2E1E204A-6912-4D56-9BA7-C9D7321B474B}"/>
    <cellStyle name="Normal 10 2 3 6 2 2" xfId="3114" xr:uid="{3AC75DD9-06EF-460F-814F-FD761532F787}"/>
    <cellStyle name="Normal 10 2 3 6 3" xfId="2511" xr:uid="{929D749C-E1CB-468A-A5DD-AD321EEF3008}"/>
    <cellStyle name="Normal 10 2 3 7" xfId="1204" xr:uid="{F4646534-4ABA-4A47-A663-1000BB36D1FE}"/>
    <cellStyle name="Normal 10 2 3 7 2" xfId="1882" xr:uid="{5867A269-E6B9-410F-8655-F437756BFA94}"/>
    <cellStyle name="Normal 10 2 3 7 2 2" xfId="3115" xr:uid="{420C5AE5-01F5-45B9-9581-7E0AE3F2A608}"/>
    <cellStyle name="Normal 10 2 3 7 3" xfId="2512" xr:uid="{98D354BB-A827-4633-B67F-FE8A784A69CC}"/>
    <cellStyle name="Normal 10 2 3 8" xfId="1876" xr:uid="{CFF4EFB7-13C4-4AB8-B47C-B624269FD60D}"/>
    <cellStyle name="Normal 10 2 3 8 2" xfId="3109" xr:uid="{728582FE-5FD9-48AE-A338-043ECF59F09A}"/>
    <cellStyle name="Normal 10 2 3 9" xfId="2506" xr:uid="{A7C9B37F-8AF1-4E38-9B04-D283B5BFB8EA}"/>
    <cellStyle name="Normal 10 2 4" xfId="1205" xr:uid="{B0B4FFEB-14DB-4CB9-977D-ED2612573583}"/>
    <cellStyle name="Normal 10 2 4 2" xfId="1883" xr:uid="{FD92ABAC-C80E-486E-A6D1-4FA688C83B02}"/>
    <cellStyle name="Normal 10 2 4 2 2" xfId="3116" xr:uid="{E4111B88-EDC1-4256-9387-08753BFE322E}"/>
    <cellStyle name="Normal 10 2 4 3" xfId="2513" xr:uid="{EAF38745-C5D3-4828-BACB-59ADF265D1C0}"/>
    <cellStyle name="Normal 10 2 5" xfId="1206" xr:uid="{84D5E48A-8714-4737-A520-D46AF1A411F0}"/>
    <cellStyle name="Normal 10 2 5 2" xfId="1884" xr:uid="{69963AA9-39EA-465D-8DA9-2901C53F40A9}"/>
    <cellStyle name="Normal 10 2 5 2 2" xfId="3117" xr:uid="{49A939C6-85D1-4A64-977E-4D7ABA7D16E9}"/>
    <cellStyle name="Normal 10 2 5 3" xfId="2514" xr:uid="{158BC0CE-6E04-4B5B-8016-7028D8BBFA2F}"/>
    <cellStyle name="Normal 10 2 6" xfId="1207" xr:uid="{BF80F8EB-33BD-4725-8D23-06B8B836198A}"/>
    <cellStyle name="Normal 10 2 6 2" xfId="1885" xr:uid="{2665E6B3-1D78-4316-936F-D15A28EAE837}"/>
    <cellStyle name="Normal 10 2 6 2 2" xfId="3118" xr:uid="{9A6941AD-B4A6-41D8-BF81-808CF56C7DA9}"/>
    <cellStyle name="Normal 10 2 6 3" xfId="2515" xr:uid="{E5FB031F-D0EE-483C-A90E-7A371CEAFF7B}"/>
    <cellStyle name="Normal 10 2 7" xfId="1208" xr:uid="{A498D8CA-F203-4B28-BA86-F17607B46C50}"/>
    <cellStyle name="Normal 10 2 7 2" xfId="1886" xr:uid="{C65AE9EC-379F-406A-A949-ADCEDAE9C136}"/>
    <cellStyle name="Normal 10 2 7 2 2" xfId="3119" xr:uid="{9B4588B0-058D-4D26-85BA-D51C046B1EE9}"/>
    <cellStyle name="Normal 10 2 7 3" xfId="2516" xr:uid="{58BDDA2E-D118-4AE6-963E-E24FE0FB4A71}"/>
    <cellStyle name="Normal 10 2 8" xfId="1209" xr:uid="{69A8C330-A8B5-44BE-A327-6A6476892C37}"/>
    <cellStyle name="Normal 10 2 8 2" xfId="1887" xr:uid="{7E0CCCB8-8AF8-4AED-8531-DB7B616952B7}"/>
    <cellStyle name="Normal 10 2 8 2 2" xfId="3120" xr:uid="{408A0BDD-A8A6-4663-91AF-B60BC6BBD93A}"/>
    <cellStyle name="Normal 10 2 8 3" xfId="2517" xr:uid="{0A5B9DEB-6763-4890-869B-C44B3CEAB87D}"/>
    <cellStyle name="Normal 10 2 9" xfId="1210" xr:uid="{ED631C38-81E2-4DE7-8AE1-6F6DDCA80DAF}"/>
    <cellStyle name="Normal 10 2 9 2" xfId="1888" xr:uid="{09867CA5-C034-417B-BAD9-00F81220B5B0}"/>
    <cellStyle name="Normal 10 2 9 2 2" xfId="3121" xr:uid="{F751F7FD-7149-49AE-80AA-F2C3BEC2EDB5}"/>
    <cellStyle name="Normal 10 2 9 3" xfId="2518" xr:uid="{99A9395E-877C-4927-A5AB-7A1FC701A58D}"/>
    <cellStyle name="Normal 10 3" xfId="483" xr:uid="{E9A9EB1C-262F-4DFF-A7D8-9F8A2235213A}"/>
    <cellStyle name="Normal 10 3 10" xfId="2441" xr:uid="{9D7A53EF-65DB-46A0-BCA7-3664045D2EFD}"/>
    <cellStyle name="Normal 10 3 11" xfId="1073" xr:uid="{8E4C7FAF-8C77-4607-A14A-CA1BDCC19707}"/>
    <cellStyle name="Normal 10 3 2" xfId="1211" xr:uid="{37A0D040-F510-4DAB-A857-965A3005ABA6}"/>
    <cellStyle name="Normal 10 3 2 2" xfId="1212" xr:uid="{44B4D7E3-CB5F-496B-B8AF-376C8460109E}"/>
    <cellStyle name="Normal 10 3 2 2 2" xfId="1890" xr:uid="{A775AC1C-2D65-43E9-A6D7-7B8E279ECF9B}"/>
    <cellStyle name="Normal 10 3 2 2 2 2" xfId="3123" xr:uid="{44CC695F-7B63-4ED1-A457-132A91BDCBE5}"/>
    <cellStyle name="Normal 10 3 2 2 3" xfId="2520" xr:uid="{9327F669-2684-4A25-8365-111D9A2CA7B3}"/>
    <cellStyle name="Normal 10 3 2 3" xfId="1213" xr:uid="{7AE656E1-1010-45CF-9CAA-7DFB1A9E0595}"/>
    <cellStyle name="Normal 10 3 2 3 2" xfId="1891" xr:uid="{31381F1F-AC44-44E9-93D1-C066C1A636E8}"/>
    <cellStyle name="Normal 10 3 2 3 2 2" xfId="3124" xr:uid="{A1A1335D-0CBE-41D2-A657-AA41AAE9243F}"/>
    <cellStyle name="Normal 10 3 2 3 3" xfId="2521" xr:uid="{08702542-F172-4683-8F59-90C6EC70A031}"/>
    <cellStyle name="Normal 10 3 2 4" xfId="1214" xr:uid="{FE6EED5C-76B7-4EDE-A25E-433F6851060B}"/>
    <cellStyle name="Normal 10 3 2 4 2" xfId="1892" xr:uid="{1AFC6A4C-7758-45AB-8C72-40A5CF6A0C1F}"/>
    <cellStyle name="Normal 10 3 2 4 2 2" xfId="3125" xr:uid="{77DB7F74-497A-412F-B08A-63467FEEBBBF}"/>
    <cellStyle name="Normal 10 3 2 4 3" xfId="2522" xr:uid="{8B34F478-5B76-4803-80BC-78B71A853E19}"/>
    <cellStyle name="Normal 10 3 2 5" xfId="1215" xr:uid="{86CF7964-C630-4445-B5F8-1A673DD4EF67}"/>
    <cellStyle name="Normal 10 3 2 5 2" xfId="1893" xr:uid="{F47E4338-4DE9-4070-B255-CA79063BFEDD}"/>
    <cellStyle name="Normal 10 3 2 5 2 2" xfId="3126" xr:uid="{4D11779E-F087-4D12-874D-11BB0CB9AE62}"/>
    <cellStyle name="Normal 10 3 2 5 3" xfId="2523" xr:uid="{3CBAE942-1668-4D9F-8B71-78AF111EF5E6}"/>
    <cellStyle name="Normal 10 3 2 6" xfId="1216" xr:uid="{FBA51611-D86E-404A-A6A4-1F874D1242FB}"/>
    <cellStyle name="Normal 10 3 2 6 2" xfId="1894" xr:uid="{994075EE-50F4-4B36-8C99-79D48ED0A1CF}"/>
    <cellStyle name="Normal 10 3 2 6 2 2" xfId="3127" xr:uid="{616D4FFB-54EF-41FC-AB21-E244A409BE02}"/>
    <cellStyle name="Normal 10 3 2 6 3" xfId="2524" xr:uid="{F2AFDAEE-D967-4618-BFA8-0C8862E4AB85}"/>
    <cellStyle name="Normal 10 3 2 7" xfId="1217" xr:uid="{E466B4AF-CD75-4799-8E85-44190B3F2FE1}"/>
    <cellStyle name="Normal 10 3 2 7 2" xfId="1895" xr:uid="{9E5DB689-79AF-418B-B20A-51138467AC16}"/>
    <cellStyle name="Normal 10 3 2 7 2 2" xfId="3128" xr:uid="{4F276ECA-750F-4002-9D09-FC22DFE439A4}"/>
    <cellStyle name="Normal 10 3 2 7 3" xfId="2525" xr:uid="{86AAE9C4-030B-45DC-949A-FA906DF688E7}"/>
    <cellStyle name="Normal 10 3 2 8" xfId="1889" xr:uid="{6F26D7E2-B698-4DFA-9200-1B2A3E654A09}"/>
    <cellStyle name="Normal 10 3 2 8 2" xfId="3122" xr:uid="{A5B78836-8851-459F-9A5B-235ABD27E3DD}"/>
    <cellStyle name="Normal 10 3 2 9" xfId="2519" xr:uid="{FBCEC600-B775-4CC2-B8C3-7351EFCC6218}"/>
    <cellStyle name="Normal 10 3 3" xfId="1218" xr:uid="{0BBB9A2E-2F5D-4E81-8EE4-AC39FE0A5BFB}"/>
    <cellStyle name="Normal 10 3 3 2" xfId="1896" xr:uid="{AFBB0B7D-EFD0-4451-B208-1651335DBBD9}"/>
    <cellStyle name="Normal 10 3 3 2 2" xfId="3129" xr:uid="{5354D990-1281-406D-9A2C-D76B3E76D1D7}"/>
    <cellStyle name="Normal 10 3 3 3" xfId="2526" xr:uid="{D339F50A-9F2D-472E-91E2-E2ED9B865213}"/>
    <cellStyle name="Normal 10 3 4" xfId="1219" xr:uid="{26BC4D54-10B6-479C-B82C-42E049DDFCA7}"/>
    <cellStyle name="Normal 10 3 4 2" xfId="1897" xr:uid="{3C5C2F67-1C1A-4CEF-A353-8454F6DC968E}"/>
    <cellStyle name="Normal 10 3 4 2 2" xfId="3130" xr:uid="{E88F5537-4B32-4713-B02C-8E506BBC01FA}"/>
    <cellStyle name="Normal 10 3 4 3" xfId="2527" xr:uid="{00839459-4FD7-4FD8-9DB4-D81D70657E0C}"/>
    <cellStyle name="Normal 10 3 5" xfId="1220" xr:uid="{98B1B9E9-5494-47BC-9C74-34F895853D2A}"/>
    <cellStyle name="Normal 10 3 5 2" xfId="1898" xr:uid="{E04B3181-19D4-4190-A89A-52359594D9C1}"/>
    <cellStyle name="Normal 10 3 5 2 2" xfId="3131" xr:uid="{D2A35155-149D-40D6-9970-AB40D7323632}"/>
    <cellStyle name="Normal 10 3 5 3" xfId="2528" xr:uid="{F5A0753C-D847-4C03-9005-064075316D16}"/>
    <cellStyle name="Normal 10 3 6" xfId="1221" xr:uid="{1533EAE1-B445-4E02-B0D8-656B98718173}"/>
    <cellStyle name="Normal 10 3 6 2" xfId="1899" xr:uid="{2BDA6D4E-49ED-4C1A-978A-FF579753AA99}"/>
    <cellStyle name="Normal 10 3 6 2 2" xfId="3132" xr:uid="{1021FA0D-1326-4710-A7E0-5E840A86B38A}"/>
    <cellStyle name="Normal 10 3 6 3" xfId="2529" xr:uid="{2AD192E0-680D-49E9-BAFF-AEFC6FCE57CB}"/>
    <cellStyle name="Normal 10 3 7" xfId="1222" xr:uid="{9907BBF4-2C83-4196-9672-76F2111F9DA8}"/>
    <cellStyle name="Normal 10 3 7 2" xfId="1900" xr:uid="{66302578-4606-4BBA-9B2F-3E57FD9D8936}"/>
    <cellStyle name="Normal 10 3 7 2 2" xfId="3133" xr:uid="{4CE52928-A09D-4B1D-B600-F195211594BF}"/>
    <cellStyle name="Normal 10 3 7 3" xfId="2530" xr:uid="{C3EBBD0E-CCB8-463B-9884-E990712FADC0}"/>
    <cellStyle name="Normal 10 3 8" xfId="1223" xr:uid="{33C17BFD-6323-4FCD-8B91-24DFE5DAF2DC}"/>
    <cellStyle name="Normal 10 3 8 2" xfId="1901" xr:uid="{87855016-4DF3-418B-96A5-BEF157691D40}"/>
    <cellStyle name="Normal 10 3 8 2 2" xfId="3134" xr:uid="{8F554D11-8750-4C63-91F0-40DA4AC6795D}"/>
    <cellStyle name="Normal 10 3 8 3" xfId="2531" xr:uid="{564D7E95-5BC2-4DA0-B525-88DA87F692F0}"/>
    <cellStyle name="Normal 10 3 9" xfId="1817" xr:uid="{89CF4CED-C826-4D2A-AFC3-5D11A6159C5D}"/>
    <cellStyle name="Normal 10 3 9 2" xfId="3049" xr:uid="{C2678D36-E6D1-444C-8BB3-4474003C560D}"/>
    <cellStyle name="Normal 10 4" xfId="720" xr:uid="{DBD20BAB-8D34-47D7-9D3C-8A59169E3452}"/>
    <cellStyle name="Normal 10 4 10" xfId="1075" xr:uid="{74DD1A70-8D0B-424C-8ED8-A9AF02360C42}"/>
    <cellStyle name="Normal 10 4 2" xfId="1224" xr:uid="{33789084-67F0-40F2-A15C-739FD64A901E}"/>
    <cellStyle name="Normal 10 4 2 2" xfId="1902" xr:uid="{0DD4B90B-E70F-4F77-8A2E-DC34E66DBD3C}"/>
    <cellStyle name="Normal 10 4 2 2 2" xfId="3135" xr:uid="{6D8047B1-1F99-4865-B42C-FD33488E7CE9}"/>
    <cellStyle name="Normal 10 4 2 3" xfId="2532" xr:uid="{76A89066-802E-4060-BEA4-014001A5A31B}"/>
    <cellStyle name="Normal 10 4 3" xfId="1225" xr:uid="{0F92685B-0015-4C38-B071-A7B2E11F37F7}"/>
    <cellStyle name="Normal 10 4 3 2" xfId="1903" xr:uid="{55D56103-DE74-41EE-AFE7-EC6B468F12CD}"/>
    <cellStyle name="Normal 10 4 3 2 2" xfId="3136" xr:uid="{27CFC856-1B0D-42B3-86B7-AE613D8F00FE}"/>
    <cellStyle name="Normal 10 4 3 3" xfId="2533" xr:uid="{350B30C7-39BC-452F-B654-6DA35EF9CD49}"/>
    <cellStyle name="Normal 10 4 4" xfId="1226" xr:uid="{31E1BE07-F4F0-4CA0-BF17-4246EAADE88D}"/>
    <cellStyle name="Normal 10 4 4 2" xfId="1904" xr:uid="{B9F8F446-C497-46D3-8F00-E924899714A7}"/>
    <cellStyle name="Normal 10 4 4 2 2" xfId="3137" xr:uid="{58EAEDB2-2C33-4B9C-9035-8FFEF4951D0D}"/>
    <cellStyle name="Normal 10 4 4 3" xfId="2534" xr:uid="{007E48EB-3FD2-4FEA-8CA7-0CFC44E293B1}"/>
    <cellStyle name="Normal 10 4 5" xfId="1227" xr:uid="{72BEB1A6-B4F7-47EF-98EF-DDD961F08E60}"/>
    <cellStyle name="Normal 10 4 5 2" xfId="1905" xr:uid="{57B7C376-7C98-49D7-A553-C025BC8A4927}"/>
    <cellStyle name="Normal 10 4 5 2 2" xfId="3138" xr:uid="{0501D31C-669E-445E-B930-B4086A93C62C}"/>
    <cellStyle name="Normal 10 4 5 3" xfId="2535" xr:uid="{2C82823A-7B9F-4B1A-917B-EC2CAE0A4E60}"/>
    <cellStyle name="Normal 10 4 6" xfId="1228" xr:uid="{31BA936E-1763-4394-B968-CF8460C35876}"/>
    <cellStyle name="Normal 10 4 6 2" xfId="1906" xr:uid="{B8916DBC-6AB8-4034-8BEC-93C59E0107E9}"/>
    <cellStyle name="Normal 10 4 6 2 2" xfId="3139" xr:uid="{A4B9DAB8-C9F5-4490-86C2-E59CA6F43D3D}"/>
    <cellStyle name="Normal 10 4 6 3" xfId="2536" xr:uid="{55D5508B-CDEF-475E-99F2-174AC0DAC9EF}"/>
    <cellStyle name="Normal 10 4 7" xfId="1229" xr:uid="{17658770-83FE-447E-B510-14B9557BD082}"/>
    <cellStyle name="Normal 10 4 7 2" xfId="1907" xr:uid="{C8484C2C-2C5C-4C43-9DBF-6F86F5B8DC45}"/>
    <cellStyle name="Normal 10 4 7 2 2" xfId="3140" xr:uid="{1D6E4133-DE4A-4694-AF64-F74EB403FB5F}"/>
    <cellStyle name="Normal 10 4 7 3" xfId="2537" xr:uid="{97E8592F-1306-4E75-A12B-5C092F87C268}"/>
    <cellStyle name="Normal 10 4 8" xfId="1819" xr:uid="{7EC8453D-7C6F-4297-A782-1A71DE9ABA7F}"/>
    <cellStyle name="Normal 10 4 8 2" xfId="3051" xr:uid="{A55CE143-EDD3-4E94-A167-121A25D7D78D}"/>
    <cellStyle name="Normal 10 4 9" xfId="2444" xr:uid="{9F7CF4F5-C769-4647-B2D1-01E92BB3E944}"/>
    <cellStyle name="Normal 10 5" xfId="902" xr:uid="{FCA174D4-7ADA-413E-A7ED-6A6E615A1E16}"/>
    <cellStyle name="Normal 10 5 2" xfId="1230" xr:uid="{BF6A0056-B51F-4B80-AE44-5B48CAB11F41}"/>
    <cellStyle name="Normal 10 5 2 2" xfId="1909" xr:uid="{D0D923D0-16BF-4A24-BA41-EDB09EC8B102}"/>
    <cellStyle name="Normal 10 5 2 2 2" xfId="3142" xr:uid="{6B4963E6-34A4-4FED-A739-AF24E748A72C}"/>
    <cellStyle name="Normal 10 5 2 3" xfId="2539" xr:uid="{F81BC89E-415E-41F7-AB71-F3C508EA972A}"/>
    <cellStyle name="Normal 10 5 3" xfId="1231" xr:uid="{E461D5FA-80C0-4DC8-A4FE-BC534C0DBAA1}"/>
    <cellStyle name="Normal 10 5 3 2" xfId="1910" xr:uid="{A40C4A05-1F7D-4258-857D-3689FB467B1E}"/>
    <cellStyle name="Normal 10 5 3 2 2" xfId="3143" xr:uid="{7D52A6BB-11A3-4FC5-BB42-FF9894F1F5A1}"/>
    <cellStyle name="Normal 10 5 3 3" xfId="2540" xr:uid="{CE452CC8-BFE7-41F5-9229-3AE4F65548D5}"/>
    <cellStyle name="Normal 10 5 4" xfId="1232" xr:uid="{A3A04780-37B3-4067-8E57-D11142F5A44C}"/>
    <cellStyle name="Normal 10 5 4 2" xfId="1911" xr:uid="{DD7D022B-C80C-4142-B4D8-D82964B812DD}"/>
    <cellStyle name="Normal 10 5 4 2 2" xfId="3144" xr:uid="{E6BE9BBD-8B91-4BF2-8B88-30D6F8D3A4B1}"/>
    <cellStyle name="Normal 10 5 4 3" xfId="2541" xr:uid="{8971722D-C329-4703-BEE6-0B578EC92FE8}"/>
    <cellStyle name="Normal 10 5 5" xfId="1233" xr:uid="{FA4DA846-4613-4E22-BBF4-FC0101B9639E}"/>
    <cellStyle name="Normal 10 5 5 2" xfId="1912" xr:uid="{1521C59E-8B8A-407C-95EB-FFB1E94AD0AC}"/>
    <cellStyle name="Normal 10 5 5 2 2" xfId="3145" xr:uid="{7665299D-0DB2-4551-A098-559E09497DB0}"/>
    <cellStyle name="Normal 10 5 5 3" xfId="2542" xr:uid="{29AFAE6D-DA5B-4D10-ABB3-3DA446B430C9}"/>
    <cellStyle name="Normal 10 5 6" xfId="1234" xr:uid="{99374D99-4F63-4D70-A060-F99985A10A50}"/>
    <cellStyle name="Normal 10 5 6 2" xfId="1913" xr:uid="{F2B52237-44A7-449D-8F09-B42010AEB793}"/>
    <cellStyle name="Normal 10 5 6 2 2" xfId="3146" xr:uid="{02D7CBA2-FCDB-4065-9D1F-8C152D374892}"/>
    <cellStyle name="Normal 10 5 6 3" xfId="2543" xr:uid="{9D6C9F06-AF45-4427-A420-2433068A1382}"/>
    <cellStyle name="Normal 10 5 7" xfId="1235" xr:uid="{AB788A45-F777-491C-85F7-C440A6503048}"/>
    <cellStyle name="Normal 10 5 7 2" xfId="1914" xr:uid="{8C042F58-C4AA-4D27-9D14-CC1A9DB1BBE8}"/>
    <cellStyle name="Normal 10 5 7 2 2" xfId="3147" xr:uid="{C75DDFA3-084E-47C6-A0F0-FE40E2A0E4E7}"/>
    <cellStyle name="Normal 10 5 7 3" xfId="2544" xr:uid="{38B03EA1-99EC-4151-98B3-B2F248754F4E}"/>
    <cellStyle name="Normal 10 5 8" xfId="1908" xr:uid="{5EE8EE30-CC35-4A93-9D33-07956538AE9A}"/>
    <cellStyle name="Normal 10 5 8 2" xfId="3141" xr:uid="{97D256E8-109A-4690-9A96-540871D5E87E}"/>
    <cellStyle name="Normal 10 5 9" xfId="2538" xr:uid="{6E282203-95FB-4622-8ECE-D49612694BBF}"/>
    <cellStyle name="Normal 10 6" xfId="1812" xr:uid="{656501B4-85AD-4022-9417-165ECBE6AF6F}"/>
    <cellStyle name="Normal 10 6 2" xfId="3044" xr:uid="{55ACD336-BB95-4B20-B551-3D8B57BA9A9C}"/>
    <cellStyle name="Normal 10 7" xfId="2437" xr:uid="{CC121476-DB12-48FD-BEC8-9A6FCD611855}"/>
    <cellStyle name="Normal 11" xfId="484" xr:uid="{26F73EF9-392C-40A1-B01B-DDCC043FFB63}"/>
    <cellStyle name="Normal 11 2" xfId="485" xr:uid="{71E35A99-9D57-4F64-AE0A-7685B77F5F79}"/>
    <cellStyle name="Normal 11 2 10" xfId="2545" xr:uid="{3558D003-B70A-459D-A5C9-AC6C7A90EF18}"/>
    <cellStyle name="Normal 11 2 11" xfId="1236" xr:uid="{F6EEC9CF-BDC3-4F1C-8855-BD18FC1F456A}"/>
    <cellStyle name="Normal 11 2 2" xfId="1237" xr:uid="{096B5F07-6865-46CF-B3DD-74CBD1EC5D3E}"/>
    <cellStyle name="Normal 11 2 2 2" xfId="1238" xr:uid="{27A53FEA-042C-453B-BF7B-EEC037342B88}"/>
    <cellStyle name="Normal 11 2 2 2 2" xfId="1917" xr:uid="{60F4FDB7-BE2C-4F63-8EC1-B7120476007C}"/>
    <cellStyle name="Normal 11 2 2 2 2 2" xfId="3150" xr:uid="{1807F28B-289B-4529-80F9-4B9C368A0F69}"/>
    <cellStyle name="Normal 11 2 2 2 3" xfId="2547" xr:uid="{41AF8572-2FD1-49AD-AFBF-B0EEC9B8FAD1}"/>
    <cellStyle name="Normal 11 2 2 3" xfId="1239" xr:uid="{732AC107-C8D8-41B9-AFF8-17589C9E2D17}"/>
    <cellStyle name="Normal 11 2 2 3 2" xfId="1918" xr:uid="{DD6DAEEB-3A58-42F2-B4B6-A88AB3F3CB24}"/>
    <cellStyle name="Normal 11 2 2 3 2 2" xfId="3151" xr:uid="{A488C2AD-E793-4D2D-BC80-DA964DFD768E}"/>
    <cellStyle name="Normal 11 2 2 3 3" xfId="2548" xr:uid="{36D9CF76-7D0E-4589-ACB3-47F33C29862F}"/>
    <cellStyle name="Normal 11 2 2 4" xfId="1240" xr:uid="{10A9D89A-1F21-4780-973B-3F0125AF3B0D}"/>
    <cellStyle name="Normal 11 2 2 4 2" xfId="1919" xr:uid="{C6AD8B36-CA29-4335-9D27-CCB84F17845C}"/>
    <cellStyle name="Normal 11 2 2 4 2 2" xfId="3152" xr:uid="{FC0E35AD-909C-41BE-A2B5-489A27A38C29}"/>
    <cellStyle name="Normal 11 2 2 4 3" xfId="2549" xr:uid="{4783FDCB-5168-478F-B50C-624DC1D1AA97}"/>
    <cellStyle name="Normal 11 2 2 5" xfId="1241" xr:uid="{FB6B28DC-E06E-4E5B-9EDD-D15B67ACF68C}"/>
    <cellStyle name="Normal 11 2 2 5 2" xfId="1920" xr:uid="{8F5FF762-54F8-4C79-A36D-D5841E3BEE73}"/>
    <cellStyle name="Normal 11 2 2 5 2 2" xfId="3153" xr:uid="{5AED0D85-5B71-4C73-9D53-33743C123BB7}"/>
    <cellStyle name="Normal 11 2 2 5 3" xfId="2550" xr:uid="{A928A68B-D532-4D66-91C3-9452F573EAA8}"/>
    <cellStyle name="Normal 11 2 2 6" xfId="1242" xr:uid="{ADE7899C-AB42-4379-9427-C385BEB80990}"/>
    <cellStyle name="Normal 11 2 2 6 2" xfId="1921" xr:uid="{DBE25BC2-B14B-4280-8D06-FA6A62621784}"/>
    <cellStyle name="Normal 11 2 2 6 2 2" xfId="3154" xr:uid="{28C95094-657E-4428-AD10-A18EC6B04F1A}"/>
    <cellStyle name="Normal 11 2 2 6 3" xfId="2551" xr:uid="{50F9EC4F-D3BA-427A-85C9-EDBE15113348}"/>
    <cellStyle name="Normal 11 2 2 7" xfId="1243" xr:uid="{7097C1BD-6205-4DC4-8472-887C28C1CCC5}"/>
    <cellStyle name="Normal 11 2 2 7 2" xfId="1922" xr:uid="{E4AAADBD-E405-4CAA-86A7-11188A8BABFE}"/>
    <cellStyle name="Normal 11 2 2 7 2 2" xfId="3155" xr:uid="{ED5A13F3-F692-4A08-9208-107B0F1726F1}"/>
    <cellStyle name="Normal 11 2 2 7 3" xfId="2552" xr:uid="{0FB24BB6-3309-47E8-8495-A1F2B6597621}"/>
    <cellStyle name="Normal 11 2 2 8" xfId="1916" xr:uid="{A44B5256-2C01-4270-B7EA-89C2E4F205EF}"/>
    <cellStyle name="Normal 11 2 2 8 2" xfId="3149" xr:uid="{7B825A51-5A88-4806-A715-910CE87DCAC1}"/>
    <cellStyle name="Normal 11 2 2 9" xfId="2546" xr:uid="{6E9D2CBF-2547-4178-ADAF-D8E2D89B3337}"/>
    <cellStyle name="Normal 11 2 3" xfId="1244" xr:uid="{D0C5AE51-8B8B-49B8-BCAA-4B22362CFE37}"/>
    <cellStyle name="Normal 11 2 3 2" xfId="1923" xr:uid="{1F6C4870-3987-4755-A59D-754B65B5D42A}"/>
    <cellStyle name="Normal 11 2 3 2 2" xfId="3156" xr:uid="{BD8B091F-CEA5-442D-8EF3-1703672406AA}"/>
    <cellStyle name="Normal 11 2 3 3" xfId="2553" xr:uid="{5975AA8A-A831-44C4-BCE9-E2967FB8CF3D}"/>
    <cellStyle name="Normal 11 2 4" xfId="1245" xr:uid="{0F8E9944-26A5-478E-B863-EA2BE77AB4A1}"/>
    <cellStyle name="Normal 11 2 4 2" xfId="1924" xr:uid="{69AEA9EE-59BF-476E-B51F-D18273D94E7B}"/>
    <cellStyle name="Normal 11 2 4 2 2" xfId="3157" xr:uid="{650BB9B6-80C9-440E-8C1A-0ED5895331CA}"/>
    <cellStyle name="Normal 11 2 4 3" xfId="2554" xr:uid="{AE9F236B-F2DB-4344-A8AD-05C3A392857A}"/>
    <cellStyle name="Normal 11 2 5" xfId="1246" xr:uid="{03009B5F-641D-4833-BB7F-0EF7ED11A84B}"/>
    <cellStyle name="Normal 11 2 5 2" xfId="1925" xr:uid="{C749C06C-521F-448C-950D-9ECEE45FFF23}"/>
    <cellStyle name="Normal 11 2 5 2 2" xfId="3158" xr:uid="{8E181D25-B7BD-4557-A48B-1F530BAF90F9}"/>
    <cellStyle name="Normal 11 2 5 3" xfId="2555" xr:uid="{238FB1DA-8DE0-4A82-80ED-43AC98FC3CF8}"/>
    <cellStyle name="Normal 11 2 6" xfId="1247" xr:uid="{7B84E9DE-5AF0-4A50-B4FF-46D5B7B15E65}"/>
    <cellStyle name="Normal 11 2 6 2" xfId="1926" xr:uid="{44182C3E-B10F-4143-8DB0-855F4854B82D}"/>
    <cellStyle name="Normal 11 2 6 2 2" xfId="3159" xr:uid="{F327531D-39A6-4448-BE4E-D1BFB32274CD}"/>
    <cellStyle name="Normal 11 2 6 3" xfId="2556" xr:uid="{664564C0-A271-49F1-A498-C6A8A2D220CD}"/>
    <cellStyle name="Normal 11 2 7" xfId="1248" xr:uid="{FEA2FCB1-E291-4237-B132-32CB8693A9A0}"/>
    <cellStyle name="Normal 11 2 7 2" xfId="1927" xr:uid="{1354C272-7E58-46A6-84CA-2B646206A567}"/>
    <cellStyle name="Normal 11 2 7 2 2" xfId="3160" xr:uid="{B2B69506-3E04-44C3-9297-023D8F26DDE3}"/>
    <cellStyle name="Normal 11 2 7 3" xfId="2557" xr:uid="{A3D93F83-4D9D-42F1-B67B-2C3131739EF8}"/>
    <cellStyle name="Normal 11 2 8" xfId="1249" xr:uid="{03A92DB0-54B1-4F8A-9D4C-FE4B5FB0AFE9}"/>
    <cellStyle name="Normal 11 2 8 2" xfId="1928" xr:uid="{844AAB14-445B-41C4-AB5F-0C951D66DD40}"/>
    <cellStyle name="Normal 11 2 8 2 2" xfId="3161" xr:uid="{12983E37-6D93-4DA2-B57D-140D77588F4D}"/>
    <cellStyle name="Normal 11 2 8 3" xfId="2558" xr:uid="{74C01CAA-F73A-4C3B-B841-B3D617C0480F}"/>
    <cellStyle name="Normal 11 2 9" xfId="1915" xr:uid="{E72414BC-F695-44C1-ADDF-2DFF4BECFD8B}"/>
    <cellStyle name="Normal 11 2 9 2" xfId="3148" xr:uid="{1D679A51-E707-476D-B30C-42BC8F49FD80}"/>
    <cellStyle name="Normal 11 3" xfId="903" xr:uid="{92E9EAA2-2586-405B-9E60-5F2BB0655315}"/>
    <cellStyle name="Normal 11 3 10" xfId="1250" xr:uid="{4B721447-C534-4908-AD01-F643C9278582}"/>
    <cellStyle name="Normal 11 3 2" xfId="1251" xr:uid="{E2EF584C-093E-4C7E-9699-8D7C20935768}"/>
    <cellStyle name="Normal 11 3 2 2" xfId="1930" xr:uid="{A6193B5E-DBEE-40B2-8B4E-CFC2E38EF514}"/>
    <cellStyle name="Normal 11 3 2 2 2" xfId="3163" xr:uid="{6C969E81-AA7B-4C20-BD0B-2BF2FEAD4C31}"/>
    <cellStyle name="Normal 11 3 2 3" xfId="2560" xr:uid="{3C0E9AA8-7BFE-40B9-BC77-F4ED433C66FA}"/>
    <cellStyle name="Normal 11 3 3" xfId="1252" xr:uid="{A455DA03-A2BD-49B9-AD64-67F7309DF411}"/>
    <cellStyle name="Normal 11 3 3 2" xfId="1931" xr:uid="{47739A84-B716-4F8F-9C19-17306960A94F}"/>
    <cellStyle name="Normal 11 3 3 2 2" xfId="3164" xr:uid="{EC013B2C-94D0-4997-9097-D09FF9A2713E}"/>
    <cellStyle name="Normal 11 3 3 3" xfId="2561" xr:uid="{F5A99EE0-47DE-48CB-B2E3-F1767D661F19}"/>
    <cellStyle name="Normal 11 3 4" xfId="1253" xr:uid="{BB0CFFA6-1AD7-45C7-92BE-8659672526F9}"/>
    <cellStyle name="Normal 11 3 4 2" xfId="1932" xr:uid="{3325C265-4DA4-4464-A93C-71122FC0F467}"/>
    <cellStyle name="Normal 11 3 4 2 2" xfId="3165" xr:uid="{8B384FFE-1C6C-4D01-AA65-77835DD9132D}"/>
    <cellStyle name="Normal 11 3 4 3" xfId="2562" xr:uid="{8E3AED70-D615-4589-8B01-0759B93B569C}"/>
    <cellStyle name="Normal 11 3 5" xfId="1254" xr:uid="{DB92FE9A-1B9B-462C-9224-1F163157E07C}"/>
    <cellStyle name="Normal 11 3 5 2" xfId="1933" xr:uid="{1D8D4CCC-5A8D-49B7-AE54-47A108F74E9D}"/>
    <cellStyle name="Normal 11 3 5 2 2" xfId="3166" xr:uid="{B74A909C-01B4-4B41-BC50-804F2A36E15B}"/>
    <cellStyle name="Normal 11 3 5 3" xfId="2563" xr:uid="{CD4597E8-1741-4CB3-8D08-34288AE1CAFC}"/>
    <cellStyle name="Normal 11 3 6" xfId="1255" xr:uid="{5C6E0CC5-E363-4224-9056-BF5E3331A117}"/>
    <cellStyle name="Normal 11 3 6 2" xfId="1934" xr:uid="{F194CA21-8E6F-404B-B3F4-7E214DCEBAEE}"/>
    <cellStyle name="Normal 11 3 6 2 2" xfId="3167" xr:uid="{C65E1486-5C26-4CF7-818E-B13E11B82EF3}"/>
    <cellStyle name="Normal 11 3 6 3" xfId="2564" xr:uid="{B017F9F0-879A-48F2-909E-0E16833BDD0B}"/>
    <cellStyle name="Normal 11 3 7" xfId="1256" xr:uid="{1726513F-677D-49EF-8959-083070E9E1EA}"/>
    <cellStyle name="Normal 11 3 7 2" xfId="1935" xr:uid="{2805E182-B212-4B3D-875C-F514D7A89E40}"/>
    <cellStyle name="Normal 11 3 7 2 2" xfId="3168" xr:uid="{491C4C00-5E99-4EF8-85A6-FD201E44A52C}"/>
    <cellStyle name="Normal 11 3 7 3" xfId="2565" xr:uid="{73072C1A-5455-40B9-BFBD-E7E974B3C79E}"/>
    <cellStyle name="Normal 11 3 8" xfId="1929" xr:uid="{174D66BE-9DAE-40D0-BE5F-F4D302C8B0E7}"/>
    <cellStyle name="Normal 11 3 8 2" xfId="3162" xr:uid="{F86CBA4F-D1B8-4B44-ACAD-33BA03885E8C}"/>
    <cellStyle name="Normal 11 3 9" xfId="2559" xr:uid="{A57ECAA3-CC3B-4780-9F93-C172C56CBEAF}"/>
    <cellStyle name="Normal 11 4" xfId="1257" xr:uid="{C88B8072-A995-455A-A8CE-9EAF1BB8EA86}"/>
    <cellStyle name="Normal 11 4 2" xfId="1258" xr:uid="{D4EBC937-751D-4195-AF3D-D355FB18551D}"/>
    <cellStyle name="Normal 11 4 2 2" xfId="1937" xr:uid="{8ED7FC28-471E-4554-AA88-3959C4F5C8C0}"/>
    <cellStyle name="Normal 11 4 2 2 2" xfId="3170" xr:uid="{69D12BB6-609B-42ED-84BB-10DD3BC7E33A}"/>
    <cellStyle name="Normal 11 4 2 3" xfId="2567" xr:uid="{643A6DDE-C1A9-4CC5-9CDC-48159B42C91A}"/>
    <cellStyle name="Normal 11 4 3" xfId="1259" xr:uid="{46CE951C-5516-487C-9E6F-0F3B4F275792}"/>
    <cellStyle name="Normal 11 4 3 2" xfId="1938" xr:uid="{A86D8820-C496-4FD6-BCB8-FC820A05B24F}"/>
    <cellStyle name="Normal 11 4 3 2 2" xfId="3171" xr:uid="{BB8CF8A3-5330-43B0-B631-52554164B8EB}"/>
    <cellStyle name="Normal 11 4 3 3" xfId="2568" xr:uid="{C1A18244-8285-4023-9B2D-04FEEF4D33AC}"/>
    <cellStyle name="Normal 11 4 4" xfId="1260" xr:uid="{221F566E-BF78-4F76-BB2A-DD2A972EB293}"/>
    <cellStyle name="Normal 11 4 4 2" xfId="1939" xr:uid="{3ACFF0E3-B294-443C-AA27-1D5DF0846B11}"/>
    <cellStyle name="Normal 11 4 4 2 2" xfId="3172" xr:uid="{543DD79B-3B28-4FDF-BA64-4B69CE428B00}"/>
    <cellStyle name="Normal 11 4 4 3" xfId="2569" xr:uid="{E8096068-FF6C-4FB4-B00C-414309B75913}"/>
    <cellStyle name="Normal 11 4 5" xfId="1261" xr:uid="{D2B549BA-882A-4E1D-B6EF-A593637A4977}"/>
    <cellStyle name="Normal 11 4 5 2" xfId="1940" xr:uid="{15BBEB91-75C8-4618-9782-5B0CE9D691A3}"/>
    <cellStyle name="Normal 11 4 5 2 2" xfId="3173" xr:uid="{67F5B6A6-7FC1-4E09-AE04-DC099044AE88}"/>
    <cellStyle name="Normal 11 4 5 3" xfId="2570" xr:uid="{FCFB202D-4AB5-44A2-81C0-D6A6E9C1C376}"/>
    <cellStyle name="Normal 11 4 6" xfId="1262" xr:uid="{C8F96ABB-EB69-40A0-8D37-1C4CD783D9B0}"/>
    <cellStyle name="Normal 11 4 6 2" xfId="1941" xr:uid="{6ABB801D-366C-44D0-A88B-9BE1EA74D1D5}"/>
    <cellStyle name="Normal 11 4 6 2 2" xfId="3174" xr:uid="{0B15DA55-0550-4906-84DD-ACAA299865E4}"/>
    <cellStyle name="Normal 11 4 6 3" xfId="2571" xr:uid="{CAEE9094-D0BF-40C5-AB52-FD70A2ACE2E2}"/>
    <cellStyle name="Normal 11 4 7" xfId="1263" xr:uid="{8B30911F-0AB9-42C5-8780-F2DAD2F89FE8}"/>
    <cellStyle name="Normal 11 4 7 2" xfId="1942" xr:uid="{33339338-43B6-4F7B-8A67-9F866F3E3FE5}"/>
    <cellStyle name="Normal 11 4 7 2 2" xfId="3175" xr:uid="{CC72406F-C0BC-40C4-A7C8-EAF8B3C25C1A}"/>
    <cellStyle name="Normal 11 4 7 3" xfId="2572" xr:uid="{43C73703-29F2-4249-91BC-2D8F4AC94013}"/>
    <cellStyle name="Normal 11 4 8" xfId="1936" xr:uid="{FC4D205B-CBC4-422E-8EEA-6AC6E0713085}"/>
    <cellStyle name="Normal 11 4 8 2" xfId="3169" xr:uid="{61C3DC59-BA3A-4832-8B9A-6A15B4D1EDBE}"/>
    <cellStyle name="Normal 11 4 9" xfId="2566" xr:uid="{63DFA756-30B7-4956-A4BC-97894F3C2C10}"/>
    <cellStyle name="Normal 11 5" xfId="1792" xr:uid="{8E9B41CD-B77B-40B8-9EDE-67713A1C8FFF}"/>
    <cellStyle name="Normal 11 5 2" xfId="1795" xr:uid="{DD8884FF-AFF2-4563-BFDB-603EEE34A162}"/>
    <cellStyle name="Normal 11 5 2 2" xfId="1799" xr:uid="{8404B875-7F54-4B63-B729-769E2F7C0BE9}"/>
    <cellStyle name="Normal 11 5 2 2 2" xfId="2393" xr:uid="{F0029AB7-5AF6-4389-A066-F8EDF46E2B9A}"/>
    <cellStyle name="Normal 11 5 2 2 2 2" xfId="3626" xr:uid="{1E5BE5BB-4C6F-4F0E-A086-5E4AB293463F}"/>
    <cellStyle name="Normal 11 5 2 2 3" xfId="3030" xr:uid="{7AF1FA94-9EE1-49BB-9F43-02D77063D203}"/>
    <cellStyle name="Normal 11 5 2 3" xfId="1803" xr:uid="{A74CB200-9E2E-4182-80EC-E260B70D60E3}"/>
    <cellStyle name="Normal 11 5 2 3 2" xfId="2399" xr:uid="{C89FE8A0-58CB-46A9-89B0-A71951031AE3}"/>
    <cellStyle name="Normal 11 5 2 3 2 2" xfId="3632" xr:uid="{BB78C588-E240-4A1F-8B40-EBEE64D1F007}"/>
    <cellStyle name="Normal 11 5 2 3 3" xfId="3036" xr:uid="{36DC4336-ED13-48C8-8F27-AC111843F07F}"/>
    <cellStyle name="Normal 11 5 2 4" xfId="2389" xr:uid="{1D87AACB-D6F2-4619-BCD5-9209EF6FFF29}"/>
    <cellStyle name="Normal 11 5 2 4 2" xfId="3622" xr:uid="{277BB3E4-868F-450C-B008-43DEF712CA1B}"/>
    <cellStyle name="Normal 11 5 2 5" xfId="3026" xr:uid="{8B5AB620-21C3-43E8-8DE1-BA9827FDAE08}"/>
    <cellStyle name="Normal 11 5 3" xfId="2385" xr:uid="{3A2B77E6-8C43-41E6-AAC7-D0EAE955A912}"/>
    <cellStyle name="Normal 11 5 3 2" xfId="3618" xr:uid="{123CD7EE-FD06-4A55-9468-85F0B015F650}"/>
    <cellStyle name="Normal 11 5 4" xfId="3022" xr:uid="{399B0D9D-1DC3-4374-8AA2-B205BFC64133}"/>
    <cellStyle name="Normal 11 6" xfId="1821" xr:uid="{523BB5D2-9BB9-4E9C-9D5C-2CD77E156AB1}"/>
    <cellStyle name="Normal 11 6 2" xfId="3054" xr:uid="{F2CA0EC6-1413-479A-962D-33A10F21609F}"/>
    <cellStyle name="Normal 11 7" xfId="2446" xr:uid="{9BFC2C17-ADF1-426F-9F55-D55267417405}"/>
    <cellStyle name="Normal 11 8" xfId="1079" xr:uid="{8B3FE8F9-BDF4-4DC0-AF89-A4C25D78B9E5}"/>
    <cellStyle name="Normal 12" xfId="486" xr:uid="{BB5FB59C-DDEF-4DDB-A56F-52C310753023}"/>
    <cellStyle name="Normal 12 2" xfId="487" xr:uid="{AFA62F58-8B94-46E3-975F-A95ED43A3B18}"/>
    <cellStyle name="Normal 12 2 2" xfId="1265" xr:uid="{400A35A1-1B9F-4599-BCB6-A51B465FB0B3}"/>
    <cellStyle name="Normal 12 3" xfId="1266" xr:uid="{EEFAE9D5-AE25-4C98-94E6-6155DD7E1DD9}"/>
    <cellStyle name="Normal 12 4" xfId="1264" xr:uid="{CE777C1B-68DF-481A-98E3-E781ED4DD7F5}"/>
    <cellStyle name="Normal 12 5" xfId="962" xr:uid="{E7C36663-4852-461D-82D0-3DD348F6E6F9}"/>
    <cellStyle name="Normal 13" xfId="488" xr:uid="{B8B6ED17-3D31-49BF-A14D-DD952F2CF5F9}"/>
    <cellStyle name="Normal 13 10" xfId="1267" xr:uid="{61C201EA-1B11-43E3-8668-3A3AFB6D8382}"/>
    <cellStyle name="Normal 13 2" xfId="1268" xr:uid="{BE055098-3CBA-4E0E-8DD1-130A13ACF377}"/>
    <cellStyle name="Normal 13 2 2" xfId="1944" xr:uid="{4235DE01-4751-459C-8DC7-4CE40F3191E8}"/>
    <cellStyle name="Normal 13 2 2 2" xfId="3177" xr:uid="{323A88B6-F8A0-4A8F-86DB-9B950DF21690}"/>
    <cellStyle name="Normal 13 2 3" xfId="2575" xr:uid="{7B4EB3AB-9708-4447-B154-C86835882EA5}"/>
    <cellStyle name="Normal 13 3" xfId="1269" xr:uid="{D1B0F7DF-D653-4E0F-B555-A0E2CB66F07F}"/>
    <cellStyle name="Normal 13 3 2" xfId="1945" xr:uid="{F26317FA-A60A-416E-9A57-3FB5CB24D546}"/>
    <cellStyle name="Normal 13 3 2 2" xfId="3178" xr:uid="{4924BBF4-BC58-4D2F-9696-D2656245D71F}"/>
    <cellStyle name="Normal 13 3 3" xfId="2576" xr:uid="{21885FDD-6043-4191-BAAE-D664C50AA63C}"/>
    <cellStyle name="Normal 13 4" xfId="1270" xr:uid="{7B791BD7-6903-4B85-BB67-C4EF6169F18A}"/>
    <cellStyle name="Normal 13 4 2" xfId="1946" xr:uid="{697BEE7F-DAD3-46A6-8937-A954DB97DDEF}"/>
    <cellStyle name="Normal 13 4 2 2" xfId="3179" xr:uid="{8D21336A-7737-4A08-8407-DBD28124155F}"/>
    <cellStyle name="Normal 13 4 3" xfId="2577" xr:uid="{0092AAA4-E18B-44F2-8301-3779AEA9D983}"/>
    <cellStyle name="Normal 13 5" xfId="1271" xr:uid="{3A533F76-8582-495F-88FA-765356E8E690}"/>
    <cellStyle name="Normal 13 5 2" xfId="1947" xr:uid="{EF5F12AD-364E-445E-8A0C-93A9BEBBD131}"/>
    <cellStyle name="Normal 13 5 2 2" xfId="3180" xr:uid="{D630CBA2-FC04-4624-A76A-13EBFDB1AD2B}"/>
    <cellStyle name="Normal 13 5 3" xfId="2578" xr:uid="{2006BF2F-9F01-40FB-B993-D6B9E88E5859}"/>
    <cellStyle name="Normal 13 6" xfId="1272" xr:uid="{9D233DDD-8F6C-483B-80E8-E09AAFC5E82E}"/>
    <cellStyle name="Normal 13 6 2" xfId="1948" xr:uid="{AC0ACEE8-084B-48CC-ABAF-119AF41927DB}"/>
    <cellStyle name="Normal 13 6 2 2" xfId="3181" xr:uid="{1C26F0A9-57C0-450F-B511-5C4FB2F71155}"/>
    <cellStyle name="Normal 13 6 3" xfId="2579" xr:uid="{C29FC900-00FE-43E2-8B1E-F7FB20C9D54A}"/>
    <cellStyle name="Normal 13 7" xfId="1273" xr:uid="{44714A09-A214-4476-9901-907029F4F28E}"/>
    <cellStyle name="Normal 13 7 2" xfId="1949" xr:uid="{1B7F74F2-BFD9-4865-B32A-BCD4A9E74CE8}"/>
    <cellStyle name="Normal 13 7 2 2" xfId="3182" xr:uid="{C0C426DB-C486-4D65-970D-A94557B1D987}"/>
    <cellStyle name="Normal 13 7 3" xfId="2580" xr:uid="{3FA31F63-FD48-4EE6-B2B9-3D155B7FCAC8}"/>
    <cellStyle name="Normal 13 8" xfId="1943" xr:uid="{99CD312C-5CF1-49F9-AA6D-B239F33FFAC4}"/>
    <cellStyle name="Normal 13 8 2" xfId="3176" xr:uid="{3278F61B-8CBF-4747-A150-BA5AC6357430}"/>
    <cellStyle name="Normal 13 9" xfId="2574" xr:uid="{5B778EE9-F44D-40A4-A952-CC34746D3D5F}"/>
    <cellStyle name="Normal 14" xfId="489" xr:uid="{A886C30D-7EF7-447F-8E3E-DD50AA5FC6F3}"/>
    <cellStyle name="Normal 14 2" xfId="1274" xr:uid="{7B47BF57-1F04-476C-92A9-98C32D59819C}"/>
    <cellStyle name="Normal 15" xfId="490" xr:uid="{F9CF2107-086A-4A50-9A20-E5DCF17FD8A0}"/>
    <cellStyle name="Normal 15 2" xfId="1276" xr:uid="{EE9F36BC-CD9A-4D58-B689-89D61D547FE9}"/>
    <cellStyle name="Normal 15 3" xfId="1275" xr:uid="{78FFBB33-50CB-472D-B71A-A15D39EF96D3}"/>
    <cellStyle name="Normal 16" xfId="491" xr:uid="{59E3EB02-8FA3-435D-B235-AF5A0A880F37}"/>
    <cellStyle name="Normal 16 2" xfId="492" xr:uid="{22D52843-065C-4DEA-9F16-72C18618AEFC}"/>
    <cellStyle name="Normal 16 3" xfId="1277" xr:uid="{E01E02DE-CB25-4E28-A471-1993065DA0F9}"/>
    <cellStyle name="Normal 17" xfId="493" xr:uid="{A6214190-F2C2-4C0C-8A47-E0651E36EA20}"/>
    <cellStyle name="Normal 17 2" xfId="494" xr:uid="{84A80F49-0A93-42C5-AB85-69B5B229EF2A}"/>
    <cellStyle name="Normal 17 2 2" xfId="722" xr:uid="{68374678-968B-4D51-BE59-99BD714B9BDD}"/>
    <cellStyle name="Normal 17 3" xfId="1278" xr:uid="{26B95E61-7949-4B57-BBA9-53B72BF81341}"/>
    <cellStyle name="Normal 18" xfId="495" xr:uid="{D6E1F2D7-B860-4090-BFE4-C11E1BB4C559}"/>
    <cellStyle name="Normal 18 2" xfId="1279" xr:uid="{979ECFD8-5A58-4906-BC3D-A7EEBBEF44B0}"/>
    <cellStyle name="Normal 19" xfId="496" xr:uid="{C8EE8B76-7344-4C68-88DE-694AC2B85202}"/>
    <cellStyle name="Normal 19 2" xfId="1280" xr:uid="{15753A57-9F37-4172-BC5F-C78DCE4B4EC3}"/>
    <cellStyle name="Normal 2" xfId="497" xr:uid="{ABEBAC88-121C-4FC5-A549-C60401AE7CFA}"/>
    <cellStyle name="Normal 2 2" xfId="498" xr:uid="{849F785F-E4A4-407A-BFBD-9AD4D2068D47}"/>
    <cellStyle name="Normal 2 2 2" xfId="1281" xr:uid="{05310100-C35C-4DA5-A88D-3AD87DA86A21}"/>
    <cellStyle name="Normal 2 2 2 2" xfId="1282" xr:uid="{6E80FCF5-7551-4D0B-BBE7-68A0412313DE}"/>
    <cellStyle name="Normal 2 2 3" xfId="1283" xr:uid="{3E4B875B-FFD2-4A79-8020-746E8F5F5003}"/>
    <cellStyle name="Normal 2 2 4" xfId="1284" xr:uid="{E03CEEF6-3387-4EC0-B96F-9AFC81D8D743}"/>
    <cellStyle name="Normal 2 3" xfId="499" xr:uid="{0FF04F59-95B7-4F4E-BC34-A8C24A153D31}"/>
    <cellStyle name="Normal 2 3 2" xfId="764" xr:uid="{00533A4E-B15A-4E8B-9D56-5B9D5A019476}"/>
    <cellStyle name="Normal 2 3 3" xfId="905" xr:uid="{396B884D-F06E-4070-9E19-8655C5BB02B3}"/>
    <cellStyle name="Normal 2 3 4" xfId="1285" xr:uid="{A9548B5F-9CF1-464D-A8FB-AD437A90DADF}"/>
    <cellStyle name="Normal 2 3 5" xfId="766" xr:uid="{5389C443-BCED-4736-A203-2E4457067D8E}"/>
    <cellStyle name="Normal 2 3 6" xfId="762" xr:uid="{B9D0CFB6-0273-45F6-8DAB-2A86909BED05}"/>
    <cellStyle name="Normal 2 4" xfId="500" xr:uid="{1C2F1D58-393E-4041-976B-37531839D100}"/>
    <cellStyle name="Normal 2 4 2" xfId="906" xr:uid="{54A10F00-832C-44E0-ABAD-47D0E2036E7D}"/>
    <cellStyle name="Normal 2 4 3" xfId="1286" xr:uid="{AFA8008C-9BC8-4D26-9E78-12C8E42D2E66}"/>
    <cellStyle name="Normal 2 4 4" xfId="3702" xr:uid="{A5FD8F5A-5BB2-4D32-96FB-9B99537003E5}"/>
    <cellStyle name="Normal 2 4 5" xfId="798" xr:uid="{843E0538-10C6-4013-A9FE-D73749E85E63}"/>
    <cellStyle name="Normal 2 5" xfId="501" xr:uid="{BAD8C6AF-BBEA-438A-995F-737E707BF378}"/>
    <cellStyle name="Normal 2 5 2" xfId="1287" xr:uid="{AF7E5693-F722-424A-8C6E-D07F5311E26D}"/>
    <cellStyle name="Normal 2 5 3" xfId="721" xr:uid="{E33804F3-E416-4D93-8DCD-0CCE2B4524CA}"/>
    <cellStyle name="Normal 2 6" xfId="904" xr:uid="{FC1FF37A-F425-4D5E-BF96-3504F5A6497C}"/>
    <cellStyle name="Normal 2 6 2" xfId="1288" xr:uid="{F41F6235-0234-488C-84F9-DDB5D18A6E1E}"/>
    <cellStyle name="Normal 2 7" xfId="719" xr:uid="{6D78FFE2-9E33-4FD5-A480-FA82DCC76627}"/>
    <cellStyle name="Normal 2 7 2" xfId="1289" xr:uid="{3B64B021-9001-428A-9C46-C4DEC378AF5A}"/>
    <cellStyle name="Normal 2 8" xfId="1290" xr:uid="{D3BF87C7-5FCB-4FFE-9DC4-68BFEC47EBE0}"/>
    <cellStyle name="Normal 2 9" xfId="3660" xr:uid="{5786C041-99DD-40F1-B251-4C0936C0C775}"/>
    <cellStyle name="Normal 2 9 2" xfId="3961" xr:uid="{F468444A-771E-4C26-9BAA-EC18E0BA6BD6}"/>
    <cellStyle name="Normal 2_Price Forecast_301109" xfId="1291" xr:uid="{ED52BB1B-479A-4C3D-9486-38AFD59AF0F8}"/>
    <cellStyle name="Normal 20" xfId="502" xr:uid="{1D86C465-2963-4E83-8433-6D1A2F536D65}"/>
    <cellStyle name="Normal 20 2" xfId="1292" xr:uid="{6DFDF3F4-8856-457D-85DD-6C705AC0C2B5}"/>
    <cellStyle name="Normal 21" xfId="503" xr:uid="{2BC16DCD-101A-4F73-BE7E-587D807EACD6}"/>
    <cellStyle name="Normal 21 2" xfId="1293" xr:uid="{D323C4CD-2B63-4081-A2F9-A012D50C415F}"/>
    <cellStyle name="Normal 22" xfId="504" xr:uid="{5A4C4243-B214-427E-A60E-B0CAD6F0A57A}"/>
    <cellStyle name="Normal 22 2" xfId="1294" xr:uid="{1DEE95A7-C86A-4C27-BDD4-E7E6ADD44649}"/>
    <cellStyle name="Normal 23" xfId="505" xr:uid="{A992C239-544F-48CB-8305-21D2B942B133}"/>
    <cellStyle name="Normal 23 2" xfId="800" xr:uid="{F26B458D-41A8-4B9C-A2B2-F0FF6E627CEF}"/>
    <cellStyle name="Normal 23 3" xfId="907" xr:uid="{15F5CA90-AB7F-4925-B76F-CCD5DD33F962}"/>
    <cellStyle name="Normal 23 4" xfId="1295" xr:uid="{ADBDE54B-F235-4442-86DC-785FA0A26E94}"/>
    <cellStyle name="Normal 23 5" xfId="789" xr:uid="{E8526083-DE79-4E7E-96ED-8BBDA533860F}"/>
    <cellStyle name="Normal 24" xfId="506" xr:uid="{77BDDBF7-1D0A-4D05-BC56-BB0FF19945EF}"/>
    <cellStyle name="Normal 24 2" xfId="801" xr:uid="{91FF8ACF-F304-4283-9C3B-D90A07AA2714}"/>
    <cellStyle name="Normal 24 3" xfId="908" xr:uid="{C20E6108-5D1B-488B-9BF8-51C992CCA213}"/>
    <cellStyle name="Normal 24 4" xfId="1296" xr:uid="{A68665C7-1B20-489D-AEDA-4D35EB7DE6BB}"/>
    <cellStyle name="Normal 24 5" xfId="790" xr:uid="{6246737D-D757-4EB1-8FC7-4EEE5C0F0F47}"/>
    <cellStyle name="Normal 25" xfId="507" xr:uid="{B9864740-E2B7-4DD6-A4FD-5CCC3CDD1B2C}"/>
    <cellStyle name="Normal 25 2" xfId="802" xr:uid="{DEEC7FA1-3194-4217-A079-FC1307602704}"/>
    <cellStyle name="Normal 25 3" xfId="909" xr:uid="{5A37B1E7-DA65-44BB-BFAE-A741D82D3E71}"/>
    <cellStyle name="Normal 25 4" xfId="1297" xr:uid="{1B2B5123-7013-45A7-A795-A29CD153BAE9}"/>
    <cellStyle name="Normal 25 5" xfId="791" xr:uid="{ECF68265-0D42-444F-9487-4E0E3BEB1F40}"/>
    <cellStyle name="Normal 26" xfId="508" xr:uid="{E642A590-ED06-4C20-9663-5BD0FC76C31F}"/>
    <cellStyle name="Normal 26 10" xfId="792" xr:uid="{8985B944-A423-4151-9217-10D77BCB1FB6}"/>
    <cellStyle name="Normal 26 2" xfId="803" xr:uid="{F6B40E80-D899-495E-AA28-B4EA3121F790}"/>
    <cellStyle name="Normal 26 2 2" xfId="1951" xr:uid="{E9312B4E-695C-4398-A28E-7BEDDDC3F499}"/>
    <cellStyle name="Normal 26 2 2 2" xfId="3184" xr:uid="{AD85E2C3-891F-46A1-9934-3E48E35BEA9F}"/>
    <cellStyle name="Normal 26 2 3" xfId="2582" xr:uid="{34EF88D0-FF09-4059-B679-948C710CF484}"/>
    <cellStyle name="Normal 26 2 4" xfId="1298" xr:uid="{1987D6C9-B4CA-4028-BD70-47D0E5EB684E}"/>
    <cellStyle name="Normal 26 3" xfId="910" xr:uid="{D17E4DAC-8D1A-4CBF-BBEE-8C35E9B45F4E}"/>
    <cellStyle name="Normal 26 3 2" xfId="1952" xr:uid="{C1A0DA74-2814-4D0E-A1CD-7A5B5ED37CCB}"/>
    <cellStyle name="Normal 26 3 2 2" xfId="3185" xr:uid="{60536053-78BB-4076-B39E-2FCAF0D70127}"/>
    <cellStyle name="Normal 26 3 3" xfId="2583" xr:uid="{18F8E72D-C693-4842-A40B-4FAEBB1B4F2B}"/>
    <cellStyle name="Normal 26 4" xfId="1299" xr:uid="{B4194E7D-470C-417D-88E8-9C3841BD5061}"/>
    <cellStyle name="Normal 26 4 2" xfId="1953" xr:uid="{4696C394-5515-4CF8-9EF3-D876D98EC51B}"/>
    <cellStyle name="Normal 26 4 2 2" xfId="3186" xr:uid="{A05B31ED-3AE0-4E62-A538-325C6781B62C}"/>
    <cellStyle name="Normal 26 4 3" xfId="2584" xr:uid="{6918D3F9-6EF4-499A-AD09-8763F6B3F80C}"/>
    <cellStyle name="Normal 26 5" xfId="1300" xr:uid="{F39D3D27-980A-4C83-BB6F-BD0F561935B0}"/>
    <cellStyle name="Normal 26 5 2" xfId="1954" xr:uid="{A119D573-BABB-48A5-8505-D93930101340}"/>
    <cellStyle name="Normal 26 5 2 2" xfId="3187" xr:uid="{3DB20FB8-84F2-4BE8-A9D4-9246FBB9E24C}"/>
    <cellStyle name="Normal 26 5 3" xfId="2585" xr:uid="{3C347AB8-021F-4C06-B57B-9070EEBD6A83}"/>
    <cellStyle name="Normal 26 6" xfId="1301" xr:uid="{9A559959-A359-43C4-8561-2A0310E266AD}"/>
    <cellStyle name="Normal 26 6 2" xfId="1955" xr:uid="{81C34748-FB85-4B0E-BFD9-3538F12EC8D4}"/>
    <cellStyle name="Normal 26 6 2 2" xfId="3188" xr:uid="{674739A9-F4A3-4A34-8DD2-DF5CB2E257BB}"/>
    <cellStyle name="Normal 26 6 3" xfId="2586" xr:uid="{6CA9B251-B881-4A25-919C-5EB5A9EF300F}"/>
    <cellStyle name="Normal 26 7" xfId="1302" xr:uid="{9CFC7847-719F-41A9-A015-E0E9917BE880}"/>
    <cellStyle name="Normal 26 7 2" xfId="1956" xr:uid="{89167724-C960-4DFC-933C-9FCABFCC0B22}"/>
    <cellStyle name="Normal 26 7 2 2" xfId="3189" xr:uid="{D4F6BC7E-5C0A-4665-986F-846A5D15452C}"/>
    <cellStyle name="Normal 26 7 3" xfId="2587" xr:uid="{8F8FB2F4-695A-4D2B-B903-F63B817D1CE8}"/>
    <cellStyle name="Normal 26 8" xfId="1950" xr:uid="{1E1766AE-FF9C-46B4-B77E-EB31A277368E}"/>
    <cellStyle name="Normal 26 8 2" xfId="3183" xr:uid="{BB438DBE-C77D-4211-A6CE-04B93801CCE7}"/>
    <cellStyle name="Normal 26 9" xfId="2581" xr:uid="{D5A1EDCA-C2B7-4448-99E6-18D747830D28}"/>
    <cellStyle name="Normal 27" xfId="509" xr:uid="{7FD7F232-9A0E-4020-A2A9-FDA2DEFCDF85}"/>
    <cellStyle name="Normal 27 2" xfId="804" xr:uid="{54BC89CC-EF90-4522-A834-792C1CC6A65C}"/>
    <cellStyle name="Normal 27 3" xfId="911" xr:uid="{B13D7660-2464-4529-9872-9F93A26FE9FA}"/>
    <cellStyle name="Normal 27 4" xfId="1303" xr:uid="{1CBCE69D-75A7-4380-9F51-58EB72ED4F97}"/>
    <cellStyle name="Normal 27 5" xfId="793" xr:uid="{E9B6314D-C760-4CBB-90C9-8519E21E96B0}"/>
    <cellStyle name="Normal 28" xfId="510" xr:uid="{3460D095-47AA-4F93-8FD8-A27BF5DF8D27}"/>
    <cellStyle name="Normal 28 2" xfId="805" xr:uid="{DFD3C618-E055-43D7-8048-9BBAB4A889DC}"/>
    <cellStyle name="Normal 28 3" xfId="912" xr:uid="{012A5D2F-026B-4AD7-816D-B60CC65C48F7}"/>
    <cellStyle name="Normal 28 4" xfId="1304" xr:uid="{34C8AFB2-301E-4490-BEF0-263FB7BF1E0E}"/>
    <cellStyle name="Normal 28 5" xfId="794" xr:uid="{C6413A99-B15E-4452-9DCB-C3241557B86D}"/>
    <cellStyle name="Normal 29" xfId="511" xr:uid="{3007DC67-EA01-442E-B29D-8F554E329265}"/>
    <cellStyle name="Normal 29 2" xfId="806" xr:uid="{593CC371-04DD-4EF5-A679-F8974B0FFFDC}"/>
    <cellStyle name="Normal 29 3" xfId="913" xr:uid="{85E09121-6C0B-44F0-A408-EB10A5F33F40}"/>
    <cellStyle name="Normal 29 4" xfId="1305" xr:uid="{FE200D8E-D7CE-4521-900C-8DC05C0292F0}"/>
    <cellStyle name="Normal 29 5" xfId="795" xr:uid="{836A6CF8-5CB4-411D-9BAF-F9C904E114F8}"/>
    <cellStyle name="Normal 3" xfId="512" xr:uid="{C736CC99-814E-4D56-9F00-7D23EB2A47EA}"/>
    <cellStyle name="Normal 3 10" xfId="1306" xr:uid="{37C92A2D-F69D-4AAF-B694-F6D50E8A7524}"/>
    <cellStyle name="Normal 3 10 2" xfId="1957" xr:uid="{EB309C31-1BD0-40D2-ACB3-C2DB462C1F1E}"/>
    <cellStyle name="Normal 3 10 2 2" xfId="3190" xr:uid="{51CA0C20-8620-4A43-8241-1087E4FEB81C}"/>
    <cellStyle name="Normal 3 10 3" xfId="2588" xr:uid="{0B5F031F-1EEC-48B2-A2BC-E5A1C8BE2225}"/>
    <cellStyle name="Normal 3 2" xfId="513" xr:uid="{D75818D3-0CB9-4ADB-BEA3-1BF284B625FB}"/>
    <cellStyle name="Normal 3 2 10" xfId="1958" xr:uid="{249393C7-3E43-4EAF-9F4C-4EDE9232F15E}"/>
    <cellStyle name="Normal 3 2 10 2" xfId="3191" xr:uid="{894D53CC-A3F6-496A-8A3A-0B23E76CD6A7}"/>
    <cellStyle name="Normal 3 2 11" xfId="2589" xr:uid="{9FC968D7-9545-47CB-81F2-7935A8420733}"/>
    <cellStyle name="Normal 3 2 12" xfId="1307" xr:uid="{8E2E6271-8EEA-4441-9B49-541080AEE314}"/>
    <cellStyle name="Normal 3 2 2" xfId="1308" xr:uid="{467B77DB-4B15-4AAC-BB52-AB587A227D1D}"/>
    <cellStyle name="Normal 3 2 2 10" xfId="2590" xr:uid="{28403512-4BAF-41A2-87E1-9E33516356F5}"/>
    <cellStyle name="Normal 3 2 2 2" xfId="1309" xr:uid="{3505EF49-8A89-4761-88C1-6C8580D64ED2}"/>
    <cellStyle name="Normal 3 2 2 2 2" xfId="1310" xr:uid="{4F499C11-41CD-4082-A692-6713BF0AB08E}"/>
    <cellStyle name="Normal 3 2 2 2 2 2" xfId="1961" xr:uid="{24962ECA-2729-41AE-A9C1-CD8A55994434}"/>
    <cellStyle name="Normal 3 2 2 2 2 2 2" xfId="3194" xr:uid="{CCA38027-FE21-4A70-AFD7-2CAB4924B5B0}"/>
    <cellStyle name="Normal 3 2 2 2 2 3" xfId="2592" xr:uid="{622373AE-3C1A-4125-9998-3AB7574D298B}"/>
    <cellStyle name="Normal 3 2 2 2 3" xfId="1311" xr:uid="{80D6F4E1-1D52-4B76-A0E4-005369C8F7F4}"/>
    <cellStyle name="Normal 3 2 2 2 3 2" xfId="1962" xr:uid="{DAFE8B61-2C34-4998-9C1B-05FA75E58016}"/>
    <cellStyle name="Normal 3 2 2 2 3 2 2" xfId="3195" xr:uid="{64C7D2D5-9526-420B-8C3E-9620E22FB1A2}"/>
    <cellStyle name="Normal 3 2 2 2 3 3" xfId="2593" xr:uid="{333BBC3C-0F8C-4DA5-9604-69C8E57EB52E}"/>
    <cellStyle name="Normal 3 2 2 2 4" xfId="1312" xr:uid="{38D98F50-CA46-4FBA-AA56-70B492DB73E5}"/>
    <cellStyle name="Normal 3 2 2 2 4 2" xfId="1963" xr:uid="{572683CC-0366-425B-8BB6-AF0C0402FE10}"/>
    <cellStyle name="Normal 3 2 2 2 4 2 2" xfId="3196" xr:uid="{053D2F10-48C1-4DE1-8666-6F1EF1E6ED8E}"/>
    <cellStyle name="Normal 3 2 2 2 4 3" xfId="2594" xr:uid="{030CE6B4-8C2F-471F-8278-3A66D7637566}"/>
    <cellStyle name="Normal 3 2 2 2 5" xfId="1313" xr:uid="{87C6D560-49A0-4B7B-968E-ADF2281ED271}"/>
    <cellStyle name="Normal 3 2 2 2 5 2" xfId="1964" xr:uid="{7D24FA20-A819-4054-B957-5F50D36B3C03}"/>
    <cellStyle name="Normal 3 2 2 2 5 2 2" xfId="3197" xr:uid="{6919297A-2D2B-45F5-B34B-C95516C85147}"/>
    <cellStyle name="Normal 3 2 2 2 5 3" xfId="2595" xr:uid="{4E383179-55FC-47E3-B304-139ACDB50600}"/>
    <cellStyle name="Normal 3 2 2 2 6" xfId="1314" xr:uid="{F9DCEB19-544A-457D-AA34-C1F682BEB337}"/>
    <cellStyle name="Normal 3 2 2 2 6 2" xfId="1965" xr:uid="{60ED3EFE-A769-4B72-8EEB-BEC82DE1666B}"/>
    <cellStyle name="Normal 3 2 2 2 6 2 2" xfId="3198" xr:uid="{2D5C93B7-BCFA-4F74-A851-DCE973192704}"/>
    <cellStyle name="Normal 3 2 2 2 6 3" xfId="2596" xr:uid="{A4B5787A-A6FC-48E9-BC74-98A009306DF3}"/>
    <cellStyle name="Normal 3 2 2 2 7" xfId="1315" xr:uid="{A588649B-1D00-4C04-938C-BD0917CDCDD4}"/>
    <cellStyle name="Normal 3 2 2 2 7 2" xfId="1966" xr:uid="{F87E9DFA-55CE-4349-A7E7-F810CC54804B}"/>
    <cellStyle name="Normal 3 2 2 2 7 2 2" xfId="3199" xr:uid="{A0E4DDF4-073E-43EF-A6A6-94851C906611}"/>
    <cellStyle name="Normal 3 2 2 2 7 3" xfId="2597" xr:uid="{4330FF17-ED70-49BA-8CDB-3B23368A4E79}"/>
    <cellStyle name="Normal 3 2 2 2 8" xfId="1960" xr:uid="{C0949BC0-69A8-4D00-8E03-7DE0AB635C22}"/>
    <cellStyle name="Normal 3 2 2 2 8 2" xfId="3193" xr:uid="{3914577C-0B98-4C76-AB7E-BF4993803A1E}"/>
    <cellStyle name="Normal 3 2 2 2 9" xfId="2591" xr:uid="{16624110-CA01-49B5-B9BE-D458C1230AB6}"/>
    <cellStyle name="Normal 3 2 2 3" xfId="1316" xr:uid="{03B8628B-04C3-40C1-A4FC-C098725591CD}"/>
    <cellStyle name="Normal 3 2 2 3 2" xfId="1967" xr:uid="{BD8BC287-EC4C-4AC5-9027-BE3EB619C82A}"/>
    <cellStyle name="Normal 3 2 2 3 2 2" xfId="3200" xr:uid="{1962BD81-2271-41DA-A6C3-2224E56918A4}"/>
    <cellStyle name="Normal 3 2 2 3 3" xfId="2598" xr:uid="{1097630E-1639-4501-AA07-8CAE961D0231}"/>
    <cellStyle name="Normal 3 2 2 4" xfId="1317" xr:uid="{D9D0606B-70A1-4940-A81A-EF2404E97F4F}"/>
    <cellStyle name="Normal 3 2 2 4 2" xfId="1968" xr:uid="{F0AF506A-1665-4B72-AEA4-04CEA42D108E}"/>
    <cellStyle name="Normal 3 2 2 4 2 2" xfId="3201" xr:uid="{59C31FCE-ED8C-4A61-8FDD-D504FCC70185}"/>
    <cellStyle name="Normal 3 2 2 4 3" xfId="2599" xr:uid="{CC234678-1FF2-41FA-9861-52DCDDE07546}"/>
    <cellStyle name="Normal 3 2 2 5" xfId="1318" xr:uid="{A1524F14-D00E-467F-941B-59634087BD6F}"/>
    <cellStyle name="Normal 3 2 2 5 2" xfId="1969" xr:uid="{B6828E18-EA21-412B-8D2F-0058D3F7B3F5}"/>
    <cellStyle name="Normal 3 2 2 5 2 2" xfId="3202" xr:uid="{0E5E3853-D241-460F-8D1C-4E7A35AB9712}"/>
    <cellStyle name="Normal 3 2 2 5 3" xfId="2600" xr:uid="{C36FCCFA-C2F6-4C0B-9B86-1B31121F5D7F}"/>
    <cellStyle name="Normal 3 2 2 6" xfId="1319" xr:uid="{9C520487-7A8F-42EF-8E4E-88A71B58066C}"/>
    <cellStyle name="Normal 3 2 2 6 2" xfId="1970" xr:uid="{8CE456D4-59D4-433B-93E1-45C0CF05D71A}"/>
    <cellStyle name="Normal 3 2 2 6 2 2" xfId="3203" xr:uid="{42951DC0-5987-4664-8D5C-D009337729E7}"/>
    <cellStyle name="Normal 3 2 2 6 3" xfId="2601" xr:uid="{F4EFEB11-F313-4280-9462-03E336785AA2}"/>
    <cellStyle name="Normal 3 2 2 7" xfId="1320" xr:uid="{0DCC33E6-94A6-45B9-B75A-9987482B58AA}"/>
    <cellStyle name="Normal 3 2 2 7 2" xfId="1971" xr:uid="{9A54C239-CFDF-4E21-8087-108956481C96}"/>
    <cellStyle name="Normal 3 2 2 7 2 2" xfId="3204" xr:uid="{A274E6ED-310A-4555-8BFA-D38B02BDB943}"/>
    <cellStyle name="Normal 3 2 2 7 3" xfId="2602" xr:uid="{7E4FD7DF-72AD-4AE3-8123-1A8A1CBB11DF}"/>
    <cellStyle name="Normal 3 2 2 8" xfId="1321" xr:uid="{457190E9-9625-4B18-8609-50B3E841D4AD}"/>
    <cellStyle name="Normal 3 2 2 8 2" xfId="1972" xr:uid="{B73AA4F1-6262-4E15-9FA6-EFB077003B6B}"/>
    <cellStyle name="Normal 3 2 2 8 2 2" xfId="3205" xr:uid="{AAFF77C7-279B-4C06-A787-0EED5599CD8B}"/>
    <cellStyle name="Normal 3 2 2 8 3" xfId="2603" xr:uid="{D7E0C049-9B1E-405A-AFEF-3DD144094E86}"/>
    <cellStyle name="Normal 3 2 2 9" xfId="1959" xr:uid="{A7DED5FC-FF2F-4DB1-8EC5-880D2508AD56}"/>
    <cellStyle name="Normal 3 2 2 9 2" xfId="3192" xr:uid="{06397B81-C67E-4FAC-BD2A-A88319E821DF}"/>
    <cellStyle name="Normal 3 2 3" xfId="1322" xr:uid="{BB4BFE2A-30A3-45E8-A06D-90EA2B642AE3}"/>
    <cellStyle name="Normal 3 2 3 2" xfId="1323" xr:uid="{AC834E29-7EB3-48AB-9F05-5312CB8A72B0}"/>
    <cellStyle name="Normal 3 2 3 2 2" xfId="1974" xr:uid="{96A0CEF6-4347-4B86-8B42-4BEEF3606122}"/>
    <cellStyle name="Normal 3 2 3 2 2 2" xfId="3207" xr:uid="{F1988669-B95E-43F0-930B-C32546A99324}"/>
    <cellStyle name="Normal 3 2 3 2 3" xfId="2605" xr:uid="{7B5C4741-09FB-40D7-A78B-EC3194070C20}"/>
    <cellStyle name="Normal 3 2 3 3" xfId="1324" xr:uid="{29B2DB1B-9BDF-4319-9DF7-315FB61DFF72}"/>
    <cellStyle name="Normal 3 2 3 3 2" xfId="1975" xr:uid="{A7E247B6-69B4-4AC0-A54A-66B45BE4F004}"/>
    <cellStyle name="Normal 3 2 3 3 2 2" xfId="3208" xr:uid="{4EE98C88-4EF9-49A4-BE4A-CB131FE1DD78}"/>
    <cellStyle name="Normal 3 2 3 3 3" xfId="2606" xr:uid="{F2E995E3-75EC-40FA-8D2B-48CC7EC91659}"/>
    <cellStyle name="Normal 3 2 3 4" xfId="1325" xr:uid="{B6F7D3AA-9E7F-4095-BF4E-ED003E51C107}"/>
    <cellStyle name="Normal 3 2 3 4 2" xfId="1976" xr:uid="{6CD87A66-8EEF-459A-92CC-F73E7BF7C48B}"/>
    <cellStyle name="Normal 3 2 3 4 2 2" xfId="3209" xr:uid="{9B0CB53F-A93C-45A4-8CE9-B58986B4FA6F}"/>
    <cellStyle name="Normal 3 2 3 4 3" xfId="2607" xr:uid="{A44186A0-8814-43B0-B9B0-1665A823307F}"/>
    <cellStyle name="Normal 3 2 3 5" xfId="1326" xr:uid="{B9BDD833-B7E8-40AC-B4F6-1ED034B93340}"/>
    <cellStyle name="Normal 3 2 3 5 2" xfId="1977" xr:uid="{BBB9C421-D0AA-4AE5-A15B-C3CA5910FFC5}"/>
    <cellStyle name="Normal 3 2 3 5 2 2" xfId="3210" xr:uid="{2E1D6947-10C4-432E-A39B-06FA2FE79329}"/>
    <cellStyle name="Normal 3 2 3 5 3" xfId="2608" xr:uid="{C4844881-33F2-43EB-805D-3728FD78E673}"/>
    <cellStyle name="Normal 3 2 3 6" xfId="1327" xr:uid="{E11BCD3A-6033-4780-8EDE-1FC4B03551F8}"/>
    <cellStyle name="Normal 3 2 3 6 2" xfId="1978" xr:uid="{62FFE7BB-3367-4621-B004-F94C4A5E9028}"/>
    <cellStyle name="Normal 3 2 3 6 2 2" xfId="3211" xr:uid="{0FE579C3-912C-43E3-BAE9-09AC1C741669}"/>
    <cellStyle name="Normal 3 2 3 6 3" xfId="2609" xr:uid="{439A8533-8FB8-478D-B7F0-AAB44CB8CEB5}"/>
    <cellStyle name="Normal 3 2 3 7" xfId="1328" xr:uid="{3DF9A429-6416-4EB2-BBF4-10C0F60FBC60}"/>
    <cellStyle name="Normal 3 2 3 7 2" xfId="1979" xr:uid="{CCABC765-AA52-458B-8549-27A6D62C98D9}"/>
    <cellStyle name="Normal 3 2 3 7 2 2" xfId="3212" xr:uid="{1D5B28D7-9D73-47D8-97F9-0D65CE42A533}"/>
    <cellStyle name="Normal 3 2 3 7 3" xfId="2610" xr:uid="{91EFF8B6-DC98-472B-8A32-C7C3CE3BE48F}"/>
    <cellStyle name="Normal 3 2 3 8" xfId="1973" xr:uid="{9C1E66A4-337E-49E0-B440-B8F67F9B75CF}"/>
    <cellStyle name="Normal 3 2 3 8 2" xfId="3206" xr:uid="{56ABE58D-981E-4917-AE8E-E5F19A396343}"/>
    <cellStyle name="Normal 3 2 3 9" xfId="2604" xr:uid="{7B9C4ECB-0F3C-4820-BDDA-D6F60A6A0D42}"/>
    <cellStyle name="Normal 3 2 4" xfId="1329" xr:uid="{2D62B66A-223B-4D8E-BB5E-1A52D650F661}"/>
    <cellStyle name="Normal 3 2 4 2" xfId="1980" xr:uid="{9048C462-8309-4A50-AEE0-0FD10E7DF653}"/>
    <cellStyle name="Normal 3 2 4 2 2" xfId="3213" xr:uid="{C5EAA41D-BB77-4FB5-B2F7-AE06EF4CFA90}"/>
    <cellStyle name="Normal 3 2 4 3" xfId="2611" xr:uid="{28427E38-5849-4EEF-B464-AB35F918CF6B}"/>
    <cellStyle name="Normal 3 2 5" xfId="1330" xr:uid="{0E35C09F-F9BE-4F62-BF93-DDBEBC7C3EB3}"/>
    <cellStyle name="Normal 3 2 5 2" xfId="1981" xr:uid="{02109192-298E-4EDC-86B5-97B73A3DA9FE}"/>
    <cellStyle name="Normal 3 2 5 2 2" xfId="3214" xr:uid="{AD0CFC22-6D12-4AAC-BBA7-547B222133E5}"/>
    <cellStyle name="Normal 3 2 5 3" xfId="2612" xr:uid="{2791A381-E50D-4EB6-9DDB-EC4B0015F3AB}"/>
    <cellStyle name="Normal 3 2 6" xfId="1331" xr:uid="{6E47DE30-FB94-40A7-BB0B-D6932F6CD502}"/>
    <cellStyle name="Normal 3 2 6 2" xfId="1982" xr:uid="{41EB9FCE-BF46-4319-841A-292F66448ECB}"/>
    <cellStyle name="Normal 3 2 6 2 2" xfId="3215" xr:uid="{D411D2BE-218E-4CD6-9809-E30FE29BCFF9}"/>
    <cellStyle name="Normal 3 2 6 3" xfId="2613" xr:uid="{CF4BB525-EF50-4F09-B12F-77E49A2CF044}"/>
    <cellStyle name="Normal 3 2 7" xfId="1332" xr:uid="{993F3D54-6782-41A6-94AF-CFE5348396C2}"/>
    <cellStyle name="Normal 3 2 7 2" xfId="1983" xr:uid="{2DC3F3E7-9A6C-4696-B83E-3030F6329AB8}"/>
    <cellStyle name="Normal 3 2 7 2 2" xfId="3216" xr:uid="{FF7B72A3-351F-44F9-934A-A7E591A6AF27}"/>
    <cellStyle name="Normal 3 2 7 3" xfId="2614" xr:uid="{630F7045-5E4C-4B49-A00C-D8E23E8FCABF}"/>
    <cellStyle name="Normal 3 2 8" xfId="1333" xr:uid="{DF4789B4-72D9-455B-9C81-52A211488449}"/>
    <cellStyle name="Normal 3 2 8 2" xfId="1984" xr:uid="{AD30D6A5-2D85-4E05-8667-6297675F8202}"/>
    <cellStyle name="Normal 3 2 8 2 2" xfId="3217" xr:uid="{761BE98C-EAFD-4E95-9D30-01F7456C0F7C}"/>
    <cellStyle name="Normal 3 2 8 3" xfId="2615" xr:uid="{4F5641D2-0F63-4E79-8470-2C57CE69CA0F}"/>
    <cellStyle name="Normal 3 2 9" xfId="1334" xr:uid="{2429DD44-0E71-4C87-90AE-2513705B13D8}"/>
    <cellStyle name="Normal 3 2 9 2" xfId="1985" xr:uid="{6828B45C-3463-4BC3-AAD8-B3F393D3C726}"/>
    <cellStyle name="Normal 3 2 9 2 2" xfId="3218" xr:uid="{327EA54E-898A-45FB-8E0A-5E8AB86A7343}"/>
    <cellStyle name="Normal 3 2 9 3" xfId="2616" xr:uid="{2D8B6AE0-F9BC-42C9-96D9-624EB9055CA9}"/>
    <cellStyle name="Normal 3 3" xfId="514" xr:uid="{4597E1C6-05EC-4933-835B-BE0577A0F000}"/>
    <cellStyle name="Normal 3 3 2" xfId="1336" xr:uid="{52398F66-065F-4E3F-8D1C-95714B5AAD60}"/>
    <cellStyle name="Normal 3 3 2 2" xfId="1337" xr:uid="{2F89B79B-402C-4A6C-90A2-653A19C19F96}"/>
    <cellStyle name="Normal 3 3 2 2 2" xfId="1987" xr:uid="{860A77E8-C987-416D-9CB4-BA280C39410D}"/>
    <cellStyle name="Normal 3 3 2 2 2 2" xfId="3220" xr:uid="{9E783250-EA0F-40D4-A6FF-CD0CBF2153CD}"/>
    <cellStyle name="Normal 3 3 2 2 3" xfId="2618" xr:uid="{9E2373DA-5B23-4B5C-8397-BED7E765A5B6}"/>
    <cellStyle name="Normal 3 3 2 3" xfId="1338" xr:uid="{E15600B7-BA05-4745-89F1-ECB9DCB7EE8C}"/>
    <cellStyle name="Normal 3 3 2 3 2" xfId="1988" xr:uid="{C296DDBB-558D-4C38-A940-535687B707D9}"/>
    <cellStyle name="Normal 3 3 2 3 2 2" xfId="3221" xr:uid="{964BCC57-F0DA-4DC3-9FC8-16DD262C9783}"/>
    <cellStyle name="Normal 3 3 2 3 3" xfId="2619" xr:uid="{3FC9EBE8-FB00-4168-A375-C5AD28D16AB6}"/>
    <cellStyle name="Normal 3 3 2 4" xfId="1339" xr:uid="{7A312087-BF7E-4E2F-9393-C03912979B46}"/>
    <cellStyle name="Normal 3 3 2 4 2" xfId="1989" xr:uid="{A0396640-5ADC-4A3D-B118-7FB34CD80D5D}"/>
    <cellStyle name="Normal 3 3 2 4 2 2" xfId="3222" xr:uid="{4D7DBDE4-7C2A-4BF0-97FA-040FC44155DF}"/>
    <cellStyle name="Normal 3 3 2 4 3" xfId="2620" xr:uid="{F6C18387-6224-4426-84DF-D664903A167B}"/>
    <cellStyle name="Normal 3 3 2 5" xfId="1340" xr:uid="{2CE8EE61-B7B9-435D-891E-B3D897380C23}"/>
    <cellStyle name="Normal 3 3 2 5 2" xfId="1990" xr:uid="{41A6EDE4-0931-49DD-904B-41586D83B024}"/>
    <cellStyle name="Normal 3 3 2 5 2 2" xfId="3223" xr:uid="{2BE58166-8725-43F5-9668-4B843663F52D}"/>
    <cellStyle name="Normal 3 3 2 5 3" xfId="2621" xr:uid="{FF6CCAE5-C178-4B2E-97FA-BFD07BAFA82D}"/>
    <cellStyle name="Normal 3 3 2 6" xfId="1341" xr:uid="{48D4B652-B8DB-4206-B99B-8983E400E45A}"/>
    <cellStyle name="Normal 3 3 2 6 2" xfId="1991" xr:uid="{49319AA0-5433-4F67-9575-DB687A546D07}"/>
    <cellStyle name="Normal 3 3 2 6 2 2" xfId="3224" xr:uid="{2265F72A-4527-48C0-97C4-39BF987A8482}"/>
    <cellStyle name="Normal 3 3 2 6 3" xfId="2622" xr:uid="{F121B719-789D-4E09-BDF6-448535A97BE5}"/>
    <cellStyle name="Normal 3 3 2 7" xfId="1342" xr:uid="{677F4D6B-3517-468E-ADD3-E19494C2FFC2}"/>
    <cellStyle name="Normal 3 3 2 7 2" xfId="1992" xr:uid="{327BC63C-9F71-4558-B9E4-0E1C13988CD3}"/>
    <cellStyle name="Normal 3 3 2 7 2 2" xfId="3225" xr:uid="{E41F2DE3-1935-4D55-B009-785237D88D99}"/>
    <cellStyle name="Normal 3 3 2 7 3" xfId="2623" xr:uid="{A329F766-CB62-43E3-9EDF-F2ED808A8A94}"/>
    <cellStyle name="Normal 3 3 2 8" xfId="1986" xr:uid="{0C4C7D96-C9F6-4CEA-BDC1-AB59851579A5}"/>
    <cellStyle name="Normal 3 3 2 8 2" xfId="3219" xr:uid="{D780CF90-7E4B-48AA-AD53-48E76F396BDF}"/>
    <cellStyle name="Normal 3 3 2 9" xfId="2617" xr:uid="{A807788F-E971-4ED5-9951-B3ECB6E5328C}"/>
    <cellStyle name="Normal 3 3 3" xfId="1343" xr:uid="{15E17DFF-F23B-44CA-9B67-5206142F4D95}"/>
    <cellStyle name="Normal 3 3 3 2" xfId="1344" xr:uid="{F275710B-6248-428E-963E-8ACC7CF5371E}"/>
    <cellStyle name="Normal 3 3 3 2 2" xfId="1994" xr:uid="{5AC33784-D629-4CDC-B911-5F59646E30B8}"/>
    <cellStyle name="Normal 3 3 3 2 2 2" xfId="3227" xr:uid="{3A8A3D66-3C37-4AF5-AF75-DC0584C42946}"/>
    <cellStyle name="Normal 3 3 3 2 3" xfId="2625" xr:uid="{04176C9C-A410-402E-8E0A-53E9362D3028}"/>
    <cellStyle name="Normal 3 3 3 3" xfId="1345" xr:uid="{2DE8EBA0-EF38-4F71-A1A3-E74D89C2865E}"/>
    <cellStyle name="Normal 3 3 3 3 2" xfId="1995" xr:uid="{9B08C106-7791-4D79-9C0E-C192BE746087}"/>
    <cellStyle name="Normal 3 3 3 3 2 2" xfId="3228" xr:uid="{CB928AB8-6882-4C1D-A0CF-C53E57452C98}"/>
    <cellStyle name="Normal 3 3 3 3 3" xfId="2626" xr:uid="{ADC28DBF-487E-485C-A97B-5FE50595F7F6}"/>
    <cellStyle name="Normal 3 3 3 4" xfId="1346" xr:uid="{A66CAA8E-DAE3-4067-8F60-9491156F64C2}"/>
    <cellStyle name="Normal 3 3 3 4 2" xfId="1996" xr:uid="{60C1757A-40D2-4731-A787-C4AE5F80EA6D}"/>
    <cellStyle name="Normal 3 3 3 4 2 2" xfId="3229" xr:uid="{115178B3-81EE-4CCB-A433-AF48F8F89AB6}"/>
    <cellStyle name="Normal 3 3 3 4 3" xfId="2627" xr:uid="{24E9A552-73F3-486D-BCD0-6035D668411C}"/>
    <cellStyle name="Normal 3 3 3 5" xfId="1347" xr:uid="{6386632E-3CFA-4E79-9924-EA1E0F03B2EC}"/>
    <cellStyle name="Normal 3 3 3 5 2" xfId="1997" xr:uid="{BB25ED21-7189-46EE-8535-07C410B57400}"/>
    <cellStyle name="Normal 3 3 3 5 2 2" xfId="3230" xr:uid="{1FD0DF57-FAC3-43FD-83D6-B7E48A8FA6F5}"/>
    <cellStyle name="Normal 3 3 3 5 3" xfId="2628" xr:uid="{C4E8BA18-8999-435B-B06E-2C46184B1F70}"/>
    <cellStyle name="Normal 3 3 3 6" xfId="1348" xr:uid="{39D0E694-25B2-4155-B2FD-44AED2764156}"/>
    <cellStyle name="Normal 3 3 3 6 2" xfId="1998" xr:uid="{7835EE97-147F-4F2A-99A5-AC40F9A42190}"/>
    <cellStyle name="Normal 3 3 3 6 2 2" xfId="3231" xr:uid="{BB66FD9B-ECE9-47E6-9300-B4A88390D9AD}"/>
    <cellStyle name="Normal 3 3 3 6 3" xfId="2629" xr:uid="{D2217BB9-0628-41E0-A81F-11E0BCB81E75}"/>
    <cellStyle name="Normal 3 3 3 7" xfId="1349" xr:uid="{F469A4A8-E186-4AA4-8B8C-44F9BBC3065D}"/>
    <cellStyle name="Normal 3 3 3 7 2" xfId="1999" xr:uid="{ABA02644-E220-4655-8100-AAD70DC8B64A}"/>
    <cellStyle name="Normal 3 3 3 7 2 2" xfId="3232" xr:uid="{AD8C2D4E-D8C8-4777-A516-31880925300F}"/>
    <cellStyle name="Normal 3 3 3 7 3" xfId="2630" xr:uid="{E82CC2C8-1AD3-4549-8ACF-E12C9791D8A0}"/>
    <cellStyle name="Normal 3 3 3 8" xfId="1993" xr:uid="{B626350D-4311-40BA-9537-233D65C36D3A}"/>
    <cellStyle name="Normal 3 3 3 8 2" xfId="3226" xr:uid="{4B53B08E-0A31-4CF0-BBFB-AD437B5E2E16}"/>
    <cellStyle name="Normal 3 3 3 9" xfId="2624" xr:uid="{C72CAF30-F4D3-46BE-B75E-CC2833B6789D}"/>
    <cellStyle name="Normal 3 3 4" xfId="1335" xr:uid="{776AFAAC-5800-4AC8-9ABE-BFDF1441419D}"/>
    <cellStyle name="Normal 3 4" xfId="747" xr:uid="{BA48EFBF-D8EB-4ED5-BD55-9CFE450B7311}"/>
    <cellStyle name="Normal 3 4 10" xfId="1350" xr:uid="{552FC14B-E255-4297-9A79-AE219FD67218}"/>
    <cellStyle name="Normal 3 4 2" xfId="1351" xr:uid="{C7A94AEF-61BE-49BA-83AD-A4585ED9FEFF}"/>
    <cellStyle name="Normal 3 4 2 2" xfId="2001" xr:uid="{88CC8087-6E59-47BC-9909-7A094C7D72B5}"/>
    <cellStyle name="Normal 3 4 2 2 2" xfId="3234" xr:uid="{DBB44EC5-04B6-4265-A004-F604638DE3F1}"/>
    <cellStyle name="Normal 3 4 2 3" xfId="2632" xr:uid="{9321F2B8-EEC0-4F2E-90A6-B2C5E7FDFB4E}"/>
    <cellStyle name="Normal 3 4 3" xfId="1352" xr:uid="{E0856F0C-2B73-4DAC-9273-F40C096481B4}"/>
    <cellStyle name="Normal 3 4 3 2" xfId="2002" xr:uid="{2B5932FB-0CC4-46B9-9866-5D6B183B2D92}"/>
    <cellStyle name="Normal 3 4 3 2 2" xfId="3235" xr:uid="{4BB06DA0-121E-4F5C-835D-074DF2CDF8C9}"/>
    <cellStyle name="Normal 3 4 3 3" xfId="2633" xr:uid="{DB37551A-2BE7-4D98-B7A0-FE8C2DBA9A02}"/>
    <cellStyle name="Normal 3 4 4" xfId="1353" xr:uid="{6FC22CFB-E0EA-44A3-A2BB-A146276E9A08}"/>
    <cellStyle name="Normal 3 4 4 2" xfId="2003" xr:uid="{02151FD4-72FB-419D-AB27-869EC2150AB9}"/>
    <cellStyle name="Normal 3 4 4 2 2" xfId="3236" xr:uid="{A6191180-4873-4B84-809F-8E983C938DAA}"/>
    <cellStyle name="Normal 3 4 4 3" xfId="2634" xr:uid="{5559D392-3F14-4432-8FEC-57465081278D}"/>
    <cellStyle name="Normal 3 4 5" xfId="1354" xr:uid="{4981D639-C7D7-4602-9580-00AFE582B9C7}"/>
    <cellStyle name="Normal 3 4 5 2" xfId="2004" xr:uid="{F74B5270-DC21-4F73-8A22-F6B8647D51EF}"/>
    <cellStyle name="Normal 3 4 5 2 2" xfId="3237" xr:uid="{74F0A8F6-914F-4346-8357-932EEF3BD17C}"/>
    <cellStyle name="Normal 3 4 5 3" xfId="2635" xr:uid="{81B0700E-BF02-4E49-87E7-C24739A73640}"/>
    <cellStyle name="Normal 3 4 6" xfId="1355" xr:uid="{EC6A09FF-53FC-496D-8486-D1887CDA5CD4}"/>
    <cellStyle name="Normal 3 4 6 2" xfId="2005" xr:uid="{124E7E77-6B46-4846-A851-4723DA4AD3AD}"/>
    <cellStyle name="Normal 3 4 6 2 2" xfId="3238" xr:uid="{A5666D49-93A5-48A1-ADA8-5104D6348396}"/>
    <cellStyle name="Normal 3 4 6 3" xfId="2636" xr:uid="{D3ABEF3E-E6EF-4D90-B8BA-C6BFF3A04B2C}"/>
    <cellStyle name="Normal 3 4 7" xfId="1356" xr:uid="{6EDC003A-C93D-474F-91D3-DA65EF3BBD40}"/>
    <cellStyle name="Normal 3 4 7 2" xfId="2006" xr:uid="{8F787CAE-6884-43AC-9C39-4E0A97B3D2B9}"/>
    <cellStyle name="Normal 3 4 7 2 2" xfId="3239" xr:uid="{EB7FC11B-6B33-41B9-9209-096F27CE801F}"/>
    <cellStyle name="Normal 3 4 7 3" xfId="2637" xr:uid="{09CB033C-9D09-4E9B-B166-BDCE3E21E83B}"/>
    <cellStyle name="Normal 3 4 8" xfId="2000" xr:uid="{289428D4-FC78-48C7-BEBE-E9AF2FD7D866}"/>
    <cellStyle name="Normal 3 4 8 2" xfId="3233" xr:uid="{4EC7B5B3-E5ED-42A4-B453-69C64B9F8799}"/>
    <cellStyle name="Normal 3 4 9" xfId="2631" xr:uid="{4F1A1885-162A-421A-8E93-F54DC1C57B83}"/>
    <cellStyle name="Normal 3 5" xfId="1357" xr:uid="{845C5D17-C4AE-45C4-9DCB-F1B2B944BE05}"/>
    <cellStyle name="Normal 3 5 2" xfId="2007" xr:uid="{5FFDD193-A2EF-4583-8125-A9DFD5BD3509}"/>
    <cellStyle name="Normal 3 5 2 2" xfId="3240" xr:uid="{C01942C4-D0F3-4E7D-A747-266E74250BC0}"/>
    <cellStyle name="Normal 3 5 3" xfId="2638" xr:uid="{B32E9265-6642-425C-821B-61F83B6EE78A}"/>
    <cellStyle name="Normal 3 6" xfId="1358" xr:uid="{54F13A96-F2FC-4C22-A0D0-853A23ED7C56}"/>
    <cellStyle name="Normal 3 6 2" xfId="2008" xr:uid="{9F538420-BA8F-4A6A-BE08-FAF512F07AA5}"/>
    <cellStyle name="Normal 3 6 2 2" xfId="3241" xr:uid="{658E13DB-4EB3-48B0-9304-197881EB080B}"/>
    <cellStyle name="Normal 3 6 3" xfId="2639" xr:uid="{038B98EB-9296-43CE-8085-272A0D9AA5DB}"/>
    <cellStyle name="Normal 3 7" xfId="1359" xr:uid="{497CF7E8-9F8C-425F-BF31-68B600154118}"/>
    <cellStyle name="Normal 3 7 2" xfId="2009" xr:uid="{74A0F643-9E71-40FC-9D4B-CA5E2CF6B647}"/>
    <cellStyle name="Normal 3 7 2 2" xfId="3242" xr:uid="{15731D8F-F918-46A5-9403-F61B7AAA3C12}"/>
    <cellStyle name="Normal 3 7 3" xfId="2640" xr:uid="{8EE6BE1A-C71A-423B-8E2F-1F007FEAC2C3}"/>
    <cellStyle name="Normal 3 8" xfId="1360" xr:uid="{CDA58D75-8A47-42CE-97C2-50E1490FE3B0}"/>
    <cellStyle name="Normal 3 8 2" xfId="2010" xr:uid="{7B8ABDFA-7057-4C8A-975D-F0F7435EC16F}"/>
    <cellStyle name="Normal 3 8 2 2" xfId="3243" xr:uid="{11DAA3C0-4E00-4F97-A777-EDAFE3C7C398}"/>
    <cellStyle name="Normal 3 8 3" xfId="2641" xr:uid="{7C39B98C-BB62-4A61-872B-ECF169B97F43}"/>
    <cellStyle name="Normal 3 9" xfId="1361" xr:uid="{BC42DAC1-068F-4C8E-89E6-454707A29636}"/>
    <cellStyle name="Normal 3 9 2" xfId="2011" xr:uid="{8B28010D-7BFE-4440-A733-F9B4912F168A}"/>
    <cellStyle name="Normal 3 9 2 2" xfId="3244" xr:uid="{69FBF8B9-643C-4F0E-94A3-686DEE51C9DF}"/>
    <cellStyle name="Normal 3 9 3" xfId="2642" xr:uid="{970FD83A-8145-4014-9FCD-9491754ED124}"/>
    <cellStyle name="Normal 30" xfId="515" xr:uid="{31D4FC58-08E7-4F8E-ADFA-2B9A36510BD7}"/>
    <cellStyle name="Normal 30 2" xfId="914" xr:uid="{D6AC8C26-9B02-4863-9A3E-544C16B77DE2}"/>
    <cellStyle name="Normal 30 3" xfId="1362" xr:uid="{A600BEBD-5B6E-499E-B828-EAE9A80E8C34}"/>
    <cellStyle name="Normal 30 4" xfId="796" xr:uid="{110CFD63-4D05-4272-A8EA-2891B6BD1562}"/>
    <cellStyle name="Normal 31" xfId="516" xr:uid="{79AB7566-B333-4808-B352-9EFFCB2EEE28}"/>
    <cellStyle name="Normal 31 2" xfId="1363" xr:uid="{AD01E00B-582C-408B-9572-880AC923839C}"/>
    <cellStyle name="Normal 32" xfId="517" xr:uid="{0B0D64B4-1C87-4AF6-83F5-F4D4A7A3F6DF}"/>
    <cellStyle name="Normal 32 2" xfId="1364" xr:uid="{99D6738E-CDBF-4E04-8154-3B2C2AA58C27}"/>
    <cellStyle name="Normal 33" xfId="518" xr:uid="{A1EAEC61-2EB5-4766-82D5-5826A137220F}"/>
    <cellStyle name="Normal 33 2" xfId="1365" xr:uid="{C2134AF0-EB65-4A96-8211-D29C0962E2EB}"/>
    <cellStyle name="Normal 34" xfId="519" xr:uid="{AB1F3689-73F8-42A1-8279-F8D915E9B7DB}"/>
    <cellStyle name="Normal 34 2" xfId="1366" xr:uid="{9B7CDFFE-A91F-42E7-B369-7C83046FBCEE}"/>
    <cellStyle name="Normal 35" xfId="520" xr:uid="{A8869C26-C5F8-46A2-9A02-3BDDD525CB9E}"/>
    <cellStyle name="Normal 35 2" xfId="1367" xr:uid="{0D9E9699-7C36-4152-92E6-1DB8C8319D02}"/>
    <cellStyle name="Normal 36" xfId="521" xr:uid="{C5CE910B-194F-47F6-BD18-94059AFBAF38}"/>
    <cellStyle name="Normal 36 2" xfId="1368" xr:uid="{08B46110-F340-4C74-B57C-1F7CEF95D58A}"/>
    <cellStyle name="Normal 37" xfId="924" xr:uid="{7405F0C0-FF1E-4EFC-8F73-BE964ED518BA}"/>
    <cellStyle name="Normal 37 2" xfId="3654" xr:uid="{D0BC877A-C055-48E1-86B9-0AC93FC1071C}"/>
    <cellStyle name="Normal 37 3" xfId="1369" xr:uid="{CEC029F1-6595-48AC-BC2A-826875F490E0}"/>
    <cellStyle name="Normal 37 4" xfId="4290" xr:uid="{318C6EC3-D01A-4EDD-B550-5CF114E0F111}"/>
    <cellStyle name="Normal 38" xfId="925" xr:uid="{EEB132DF-E9D3-4DC2-A7C9-DFC40B9C8485}"/>
    <cellStyle name="Normal 38 10" xfId="1370" xr:uid="{53F69CA6-BCC1-4DC4-904D-70740C01B47E}"/>
    <cellStyle name="Normal 38 2" xfId="1371" xr:uid="{3EA0B0C7-1B79-456E-8FED-50037406002E}"/>
    <cellStyle name="Normal 38 2 2" xfId="2013" xr:uid="{AC4C8D6D-AF78-4F9C-8813-4A4C06BF09A1}"/>
    <cellStyle name="Normal 38 2 2 2" xfId="3246" xr:uid="{523FED46-D6A5-4F79-A57B-7972B0A40328}"/>
    <cellStyle name="Normal 38 2 3" xfId="2644" xr:uid="{5C39CA1F-8C4F-4A69-AAD2-71263A8825F5}"/>
    <cellStyle name="Normal 38 3" xfId="1372" xr:uid="{63AC82FE-DB03-4491-BF5E-46D85FAA50E8}"/>
    <cellStyle name="Normal 38 3 2" xfId="2014" xr:uid="{BF3D2F9C-5A57-4B9E-8A13-1169F8471E1B}"/>
    <cellStyle name="Normal 38 3 2 2" xfId="3247" xr:uid="{E187E079-D53D-4609-A62B-CF2894EE3BEF}"/>
    <cellStyle name="Normal 38 3 3" xfId="2645" xr:uid="{FEE99ED0-BAEB-4C3B-82BC-838708948618}"/>
    <cellStyle name="Normal 38 4" xfId="1373" xr:uid="{23DF4A90-080A-4123-8410-7C337B80E3C6}"/>
    <cellStyle name="Normal 38 4 2" xfId="2015" xr:uid="{FD73B3E5-2A4A-4FB0-8D57-0F04780BF7C6}"/>
    <cellStyle name="Normal 38 4 2 2" xfId="3248" xr:uid="{EC2A3C45-BAE5-4BA7-A7B6-390CD06C8500}"/>
    <cellStyle name="Normal 38 4 3" xfId="2646" xr:uid="{248B8021-1762-4581-9387-5CE351F81C4C}"/>
    <cellStyle name="Normal 38 5" xfId="1374" xr:uid="{4EF64A0E-FEA7-4434-AFB6-04345D504D78}"/>
    <cellStyle name="Normal 38 5 2" xfId="2016" xr:uid="{870BF218-7587-4445-A31B-C4A9A1FAC9DF}"/>
    <cellStyle name="Normal 38 5 2 2" xfId="3249" xr:uid="{5C6545B7-241D-43BA-8270-D1667FCE8E08}"/>
    <cellStyle name="Normal 38 5 3" xfId="2647" xr:uid="{C01551A1-8CF0-4ABB-9E49-E7A8EB7CD1D8}"/>
    <cellStyle name="Normal 38 6" xfId="1375" xr:uid="{3159C111-E0D4-42D8-A6CA-F9E0311A2188}"/>
    <cellStyle name="Normal 38 6 2" xfId="2017" xr:uid="{1194A80F-4FF5-4E44-817D-ACBF817FA476}"/>
    <cellStyle name="Normal 38 6 2 2" xfId="3250" xr:uid="{D9F577B1-ADFD-4969-8D63-A4A0E24E01FC}"/>
    <cellStyle name="Normal 38 6 3" xfId="2648" xr:uid="{190013A8-5C9F-4EF7-BD43-EE9F65B7473E}"/>
    <cellStyle name="Normal 38 7" xfId="1376" xr:uid="{DF2A2A65-0669-4535-8B3B-2BACFDE857C6}"/>
    <cellStyle name="Normal 38 7 2" xfId="2018" xr:uid="{C5AA05F1-72CC-460D-A031-DDF487052F94}"/>
    <cellStyle name="Normal 38 7 2 2" xfId="3251" xr:uid="{2677847A-AE34-411A-8046-3F428E927ED3}"/>
    <cellStyle name="Normal 38 7 3" xfId="2649" xr:uid="{D939BF52-DCBA-4FAA-BD99-1672BA1D7C0F}"/>
    <cellStyle name="Normal 38 8" xfId="2012" xr:uid="{D50F0A88-43DF-430F-B97D-BC83BB52F28B}"/>
    <cellStyle name="Normal 38 8 2" xfId="3245" xr:uid="{57A50490-AAB6-4CCA-A016-4D64DE7C0D5C}"/>
    <cellStyle name="Normal 38 9" xfId="2643" xr:uid="{8B089C3C-173C-4E10-B40C-ACEEEF13E6B9}"/>
    <cellStyle name="Normal 39" xfId="952" xr:uid="{F17F593A-AEEA-4B62-B754-A64C3A9BF045}"/>
    <cellStyle name="Normal 39 2" xfId="1377" xr:uid="{8396B9FF-4611-4F95-BA5D-DB759274D349}"/>
    <cellStyle name="Normal 4" xfId="522" xr:uid="{B58FA7D7-55C8-4FF4-972A-2381B6798A42}"/>
    <cellStyle name="Normal 4 10" xfId="1378" xr:uid="{80CAA475-66E6-4EAC-A77F-03D8A67DA033}"/>
    <cellStyle name="Normal 4 10 2" xfId="2019" xr:uid="{8E292F43-7BBB-458E-B8B7-AF1757D09FE6}"/>
    <cellStyle name="Normal 4 10 2 2" xfId="3252" xr:uid="{60827E8F-1454-4C87-9571-A887CA059986}"/>
    <cellStyle name="Normal 4 10 3" xfId="2650" xr:uid="{BFAB69AC-1C87-4341-83AC-8319D7ADFB85}"/>
    <cellStyle name="Normal 4 11" xfId="1379" xr:uid="{D8B1C276-5D1B-4505-933B-4CC983E20A95}"/>
    <cellStyle name="Normal 4 11 2" xfId="2020" xr:uid="{18843354-45EB-4D42-A58E-11AFDD9592DE}"/>
    <cellStyle name="Normal 4 11 2 2" xfId="3253" xr:uid="{33D6A964-14BC-41E0-8369-FD4D22D79EE7}"/>
    <cellStyle name="Normal 4 11 3" xfId="2651" xr:uid="{C6439B97-1521-4511-A4E4-BBF446F24AD9}"/>
    <cellStyle name="Normal 4 12" xfId="1380" xr:uid="{D17B83D9-D4C5-4CF3-AED9-BB4C1C28941C}"/>
    <cellStyle name="Normal 4 12 2" xfId="2021" xr:uid="{0443CE70-F129-4B1C-85D8-ED4C88733809}"/>
    <cellStyle name="Normal 4 12 2 2" xfId="3254" xr:uid="{CBABD2C0-EE8C-4B7F-8F4D-B89E7197F8E5}"/>
    <cellStyle name="Normal 4 12 3" xfId="2652" xr:uid="{51678CF6-A897-46A3-8E74-F24F8D5F5568}"/>
    <cellStyle name="Normal 4 13" xfId="957" xr:uid="{B8173802-944E-48A4-B761-CFA71CE57B52}"/>
    <cellStyle name="Normal 4 2" xfId="523" xr:uid="{FAF469C8-6D65-44AC-9271-DB411EDCB333}"/>
    <cellStyle name="Normal 4 2 2" xfId="799" xr:uid="{ECABE5DF-72BC-425C-9109-0EBF5017BAA5}"/>
    <cellStyle name="Normal 4 2 2 2" xfId="1382" xr:uid="{CB6E29BC-AB3A-40E9-80EA-7AB117035487}"/>
    <cellStyle name="Normal 4 2 2 2 2" xfId="1383" xr:uid="{148621FF-BD69-4B5D-96B3-3B94977DF110}"/>
    <cellStyle name="Normal 4 2 2 2 2 2" xfId="2023" xr:uid="{E81736AC-06B4-4A15-88CE-C482BA3263B0}"/>
    <cellStyle name="Normal 4 2 2 2 2 2 2" xfId="3256" xr:uid="{781F5275-31DE-4B51-995E-DE9EF940A50D}"/>
    <cellStyle name="Normal 4 2 2 2 2 3" xfId="2654" xr:uid="{F5F8A134-9C99-4215-B994-05B92E7A7146}"/>
    <cellStyle name="Normal 4 2 2 2 3" xfId="1384" xr:uid="{19F7DEFA-F0B7-49A6-9E1D-4711307A0BA0}"/>
    <cellStyle name="Normal 4 2 2 2 3 2" xfId="2024" xr:uid="{8050E07C-D5A3-4C41-9C6C-E0265E8172F4}"/>
    <cellStyle name="Normal 4 2 2 2 3 2 2" xfId="3257" xr:uid="{401409CD-3AB2-466D-A4F2-03CA1567AC93}"/>
    <cellStyle name="Normal 4 2 2 2 3 3" xfId="2655" xr:uid="{8C78DA49-7723-4048-B10A-D1AB35DBC856}"/>
    <cellStyle name="Normal 4 2 2 2 4" xfId="1385" xr:uid="{3B05F292-C0EE-485C-B914-27B91868E435}"/>
    <cellStyle name="Normal 4 2 2 2 4 2" xfId="2025" xr:uid="{5B5A7455-53C3-483C-AD9C-0BBE5532BEF4}"/>
    <cellStyle name="Normal 4 2 2 2 4 2 2" xfId="3258" xr:uid="{EB2C766B-EFE7-44DA-B5E1-1EBC43A0AE87}"/>
    <cellStyle name="Normal 4 2 2 2 4 3" xfId="2656" xr:uid="{6FDFA524-8753-46F3-B6B3-D1CB22F8F3E3}"/>
    <cellStyle name="Normal 4 2 2 2 5" xfId="1386" xr:uid="{19106240-E8C8-4C1E-BF37-648FD49B6E0A}"/>
    <cellStyle name="Normal 4 2 2 2 5 2" xfId="2026" xr:uid="{8ABBC410-918B-41A6-AF99-A9F491125934}"/>
    <cellStyle name="Normal 4 2 2 2 5 2 2" xfId="3259" xr:uid="{C6DDC527-9217-47CE-9413-F005058D97EB}"/>
    <cellStyle name="Normal 4 2 2 2 5 3" xfId="2657" xr:uid="{BD216A66-8003-4503-AE44-48AB72731C5A}"/>
    <cellStyle name="Normal 4 2 2 2 6" xfId="1387" xr:uid="{107E7F91-E6A5-4898-9937-1EE4AAB4FC02}"/>
    <cellStyle name="Normal 4 2 2 2 6 2" xfId="2027" xr:uid="{703DF32C-AB3F-4C74-AFD0-36FF2E83C36C}"/>
    <cellStyle name="Normal 4 2 2 2 6 2 2" xfId="3260" xr:uid="{901C453B-A68F-4D29-AFEC-3EC45FD53ED5}"/>
    <cellStyle name="Normal 4 2 2 2 6 3" xfId="2658" xr:uid="{2807FACD-132B-4532-B65D-4D51F3E0D934}"/>
    <cellStyle name="Normal 4 2 2 2 7" xfId="1388" xr:uid="{880E2C36-66EE-4D08-8D5D-B165AC6D1995}"/>
    <cellStyle name="Normal 4 2 2 2 7 2" xfId="2028" xr:uid="{0DDCB1A2-85B1-48BF-B8EE-8DF485885F5F}"/>
    <cellStyle name="Normal 4 2 2 2 7 2 2" xfId="3261" xr:uid="{D5EC0A87-B2DF-4D18-AC45-C84D7C126B99}"/>
    <cellStyle name="Normal 4 2 2 2 7 3" xfId="2659" xr:uid="{68CBF3BE-B1BA-4C76-8977-5113C63423F6}"/>
    <cellStyle name="Normal 4 2 2 2 8" xfId="2022" xr:uid="{C90F2326-3C6A-49D3-BD6F-BCCBE3CB775C}"/>
    <cellStyle name="Normal 4 2 2 2 8 2" xfId="3255" xr:uid="{7486E8C2-B1C6-44FA-B472-AD5390D3849C}"/>
    <cellStyle name="Normal 4 2 2 2 9" xfId="2653" xr:uid="{50F3CA42-2BF4-4694-94B9-7F81E7315933}"/>
    <cellStyle name="Normal 4 2 2 3" xfId="1389" xr:uid="{E724E787-ACBC-40D8-AEC5-12897E7F7457}"/>
    <cellStyle name="Normal 4 2 2 3 2" xfId="1390" xr:uid="{A981EA26-7654-425D-84CB-9EFD4DE11546}"/>
    <cellStyle name="Normal 4 2 2 3 2 2" xfId="2030" xr:uid="{90A91D37-4F81-4D39-9BC2-D9A0D9A39F77}"/>
    <cellStyle name="Normal 4 2 2 3 2 2 2" xfId="3263" xr:uid="{990B14F0-71A4-4852-BE45-C6404159A6FB}"/>
    <cellStyle name="Normal 4 2 2 3 2 3" xfId="2661" xr:uid="{398A1AFE-5FBA-4971-BEF9-C8091C2DEF01}"/>
    <cellStyle name="Normal 4 2 2 3 3" xfId="1391" xr:uid="{712783F3-9B96-44B6-BFB3-7FB9CBCE33ED}"/>
    <cellStyle name="Normal 4 2 2 3 3 2" xfId="2031" xr:uid="{60F1586B-CE94-45AD-B6B9-12539F3E4FAF}"/>
    <cellStyle name="Normal 4 2 2 3 3 2 2" xfId="3264" xr:uid="{36EDCA2F-D5DB-4A05-B97E-5B560259C4E9}"/>
    <cellStyle name="Normal 4 2 2 3 3 3" xfId="2662" xr:uid="{9BB56011-B1B6-4AF4-A594-FACBD2CB77EA}"/>
    <cellStyle name="Normal 4 2 2 3 4" xfId="1392" xr:uid="{D5D93C01-FF12-4DEB-878D-A9CEEA77FAAD}"/>
    <cellStyle name="Normal 4 2 2 3 4 2" xfId="2032" xr:uid="{D0A1C8EE-1B16-4FEF-973B-3A07363F34C0}"/>
    <cellStyle name="Normal 4 2 2 3 4 2 2" xfId="3265" xr:uid="{EEA6CBBA-04BD-4049-AF76-26F994810469}"/>
    <cellStyle name="Normal 4 2 2 3 4 3" xfId="2663" xr:uid="{65341462-D6C2-48C4-9142-04C48BA375A8}"/>
    <cellStyle name="Normal 4 2 2 3 5" xfId="1393" xr:uid="{BA0828ED-A994-4414-B7A3-A65E7FE6B9B4}"/>
    <cellStyle name="Normal 4 2 2 3 5 2" xfId="2033" xr:uid="{958D8565-B465-42D4-89AD-691C2AC0FE01}"/>
    <cellStyle name="Normal 4 2 2 3 5 2 2" xfId="3266" xr:uid="{EE620420-6054-45A9-9999-1AB847A514C5}"/>
    <cellStyle name="Normal 4 2 2 3 5 3" xfId="2664" xr:uid="{65D9F2E5-15B0-4EDC-83DE-34005EB77E2F}"/>
    <cellStyle name="Normal 4 2 2 3 6" xfId="1394" xr:uid="{9A3D95DC-0138-4670-ADBD-63B41A7CC04A}"/>
    <cellStyle name="Normal 4 2 2 3 6 2" xfId="2034" xr:uid="{4D9962E0-4397-48B9-A51A-8F81E7F295DE}"/>
    <cellStyle name="Normal 4 2 2 3 6 2 2" xfId="3267" xr:uid="{FCB4CB81-4DE6-4235-BE04-AA3A1736A933}"/>
    <cellStyle name="Normal 4 2 2 3 6 3" xfId="2665" xr:uid="{6AF25E46-63D0-45FE-8BA7-1057EBB7818A}"/>
    <cellStyle name="Normal 4 2 2 3 7" xfId="1395" xr:uid="{4ABD220B-C11B-4D44-9185-43485E4D77CC}"/>
    <cellStyle name="Normal 4 2 2 3 7 2" xfId="2035" xr:uid="{93912F86-8149-4E04-BCCB-C063E4A1F9EE}"/>
    <cellStyle name="Normal 4 2 2 3 7 2 2" xfId="3268" xr:uid="{50AE2F95-9C01-445E-9BCE-6880652D86FA}"/>
    <cellStyle name="Normal 4 2 2 3 7 3" xfId="2666" xr:uid="{92B31587-74CF-4BBC-AF49-0D31D197FFB8}"/>
    <cellStyle name="Normal 4 2 2 3 8" xfId="2029" xr:uid="{37D60ACC-1FEA-4AD1-88D4-D156B04836FD}"/>
    <cellStyle name="Normal 4 2 2 3 8 2" xfId="3262" xr:uid="{2AAB2415-3B64-4FE1-9B4E-1A303A1C0A7F}"/>
    <cellStyle name="Normal 4 2 2 3 9" xfId="2660" xr:uid="{63658770-1041-4523-A80D-827B693A3A72}"/>
    <cellStyle name="Normal 4 2 2 4" xfId="1381" xr:uid="{9EC45B58-5368-4A03-847B-2B2CB3438B6D}"/>
    <cellStyle name="Normal 4 2 2 5" xfId="959" xr:uid="{F31B2EFD-2AE4-4CE0-A0F4-F1AC67C0BED2}"/>
    <cellStyle name="Normal 4 2 3" xfId="1396" xr:uid="{79FFC67D-FD29-46D5-A334-489287D66F87}"/>
    <cellStyle name="Normal 4 2 3 2" xfId="1397" xr:uid="{BCBE45A7-4A6C-4A95-9DD3-BADD60C0ABC7}"/>
    <cellStyle name="Normal 4 2 3 2 2" xfId="2037" xr:uid="{6E97A420-43F0-4740-8269-D4E5BB36E5BA}"/>
    <cellStyle name="Normal 4 2 3 2 2 2" xfId="3270" xr:uid="{0D5EF9EB-9842-4B7E-A796-DCB7B80E5590}"/>
    <cellStyle name="Normal 4 2 3 2 3" xfId="2668" xr:uid="{849B696B-D8D9-4360-86E4-192053527438}"/>
    <cellStyle name="Normal 4 2 3 3" xfId="1398" xr:uid="{B3A3F0C1-1CC9-45B1-9ADA-1118405B738F}"/>
    <cellStyle name="Normal 4 2 3 3 2" xfId="2038" xr:uid="{3E71A549-EA5D-4BE1-B6AD-7BFA00C3F3D4}"/>
    <cellStyle name="Normal 4 2 3 3 2 2" xfId="3271" xr:uid="{81F4783E-ED87-4EA7-B397-5465652A6B34}"/>
    <cellStyle name="Normal 4 2 3 3 3" xfId="2669" xr:uid="{E6B12689-F50B-4CFB-93C3-0DAF5A2112AC}"/>
    <cellStyle name="Normal 4 2 3 4" xfId="1399" xr:uid="{89682260-2C32-4FEC-9BB1-836376E55DE2}"/>
    <cellStyle name="Normal 4 2 3 4 2" xfId="2039" xr:uid="{0D1D4E45-CCAC-4E4A-8138-EF542FC1975E}"/>
    <cellStyle name="Normal 4 2 3 4 2 2" xfId="3272" xr:uid="{35F7B7E0-8CD7-40FD-B131-B9142D11676B}"/>
    <cellStyle name="Normal 4 2 3 4 3" xfId="2670" xr:uid="{00B52227-A570-4C7A-B13D-99C29DEB0AB4}"/>
    <cellStyle name="Normal 4 2 3 5" xfId="1400" xr:uid="{CF8CF61B-4B58-4AFF-A910-BED8DDEE505A}"/>
    <cellStyle name="Normal 4 2 3 5 2" xfId="2040" xr:uid="{DF188308-1874-4229-8171-B1BC03755C5A}"/>
    <cellStyle name="Normal 4 2 3 5 2 2" xfId="3273" xr:uid="{2F11B799-724E-4B9C-8BC7-4C529AAEEBCE}"/>
    <cellStyle name="Normal 4 2 3 5 3" xfId="2671" xr:uid="{36E75B28-9090-412E-ACF9-C4FB35036809}"/>
    <cellStyle name="Normal 4 2 3 6" xfId="1401" xr:uid="{0505A397-2359-45AA-92F7-CB60E958ACC4}"/>
    <cellStyle name="Normal 4 2 3 6 2" xfId="2041" xr:uid="{A7755964-71F4-4F30-816D-00633B2BDB3C}"/>
    <cellStyle name="Normal 4 2 3 6 2 2" xfId="3274" xr:uid="{79C80179-8793-4494-AC07-EF186D3E5628}"/>
    <cellStyle name="Normal 4 2 3 6 3" xfId="2672" xr:uid="{91036D44-AEF1-44FD-904C-8CF6C0B34032}"/>
    <cellStyle name="Normal 4 2 3 7" xfId="1402" xr:uid="{8CB26197-C9C1-4B12-8B43-C1492ED61E94}"/>
    <cellStyle name="Normal 4 2 3 7 2" xfId="2042" xr:uid="{824A0A81-0055-487F-A6F1-8E11FC0E8265}"/>
    <cellStyle name="Normal 4 2 3 7 2 2" xfId="3275" xr:uid="{4B3B7CC9-1B56-4D8F-A322-B54DC14817C3}"/>
    <cellStyle name="Normal 4 2 3 7 3" xfId="2673" xr:uid="{2A313589-F93F-40FB-AC97-F17A791F70ED}"/>
    <cellStyle name="Normal 4 2 3 8" xfId="2036" xr:uid="{04D3BDA1-C502-4D32-9772-FD6BFA84ED4B}"/>
    <cellStyle name="Normal 4 2 3 8 2" xfId="3269" xr:uid="{A3E8247A-F6CF-4524-8016-DAE084311D70}"/>
    <cellStyle name="Normal 4 2 3 9" xfId="2667" xr:uid="{1BD37E25-27BE-46BA-A31F-4DD45D06333F}"/>
    <cellStyle name="Normal 4 2 4" xfId="1403" xr:uid="{20FCECF4-6150-408F-8B9F-97532F523A57}"/>
    <cellStyle name="Normal 4 2 4 2" xfId="1404" xr:uid="{D9FB3B17-C8CA-4B86-8F7D-BCFF22650231}"/>
    <cellStyle name="Normal 4 2 4 2 2" xfId="2044" xr:uid="{E2DAABC5-A75F-4879-978D-73ECCBDC02CC}"/>
    <cellStyle name="Normal 4 2 4 2 2 2" xfId="3277" xr:uid="{C4DE4962-9B43-4FBB-B3FB-473629D90A01}"/>
    <cellStyle name="Normal 4 2 4 2 3" xfId="2675" xr:uid="{6456A06E-6042-4491-B577-D96FBDFD1DA1}"/>
    <cellStyle name="Normal 4 2 4 3" xfId="1405" xr:uid="{2C8DB9E1-1574-4E08-8D15-0186441B43D6}"/>
    <cellStyle name="Normal 4 2 4 3 2" xfId="2045" xr:uid="{C1B4EEA2-8059-4C92-9F57-B93A9FEBFF0E}"/>
    <cellStyle name="Normal 4 2 4 3 2 2" xfId="3278" xr:uid="{36B0CE8D-A513-418C-A163-13A422725813}"/>
    <cellStyle name="Normal 4 2 4 3 3" xfId="2676" xr:uid="{697B60E9-B8C3-4E4D-8F18-D4FC1CF8B3F5}"/>
    <cellStyle name="Normal 4 2 4 4" xfId="1406" xr:uid="{3F4B24F8-211A-4BBE-9861-63E87B3B7431}"/>
    <cellStyle name="Normal 4 2 4 4 2" xfId="2046" xr:uid="{BC36A170-B47E-473C-AFE4-B33D4417568A}"/>
    <cellStyle name="Normal 4 2 4 4 2 2" xfId="3279" xr:uid="{09987DFA-E6AB-4082-810A-901AE385C3D0}"/>
    <cellStyle name="Normal 4 2 4 4 3" xfId="2677" xr:uid="{6442584E-18DB-441B-80C0-A6B313661959}"/>
    <cellStyle name="Normal 4 2 4 5" xfId="1407" xr:uid="{00C958A5-42A9-4384-8225-46ABFFE72436}"/>
    <cellStyle name="Normal 4 2 4 5 2" xfId="2047" xr:uid="{088FBC6F-FD3C-4529-9954-7363702ADE7F}"/>
    <cellStyle name="Normal 4 2 4 5 2 2" xfId="3280" xr:uid="{C45FB55E-9167-4F59-9CDA-FA5D021A5264}"/>
    <cellStyle name="Normal 4 2 4 5 3" xfId="2678" xr:uid="{FF42674F-A05B-4301-87AE-A553A7C152E4}"/>
    <cellStyle name="Normal 4 2 4 6" xfId="1408" xr:uid="{465D286E-86E9-4350-8AE5-2C45310DF4F7}"/>
    <cellStyle name="Normal 4 2 4 6 2" xfId="2048" xr:uid="{3D3925EF-F746-4FFB-A027-90D6CE8EE8B8}"/>
    <cellStyle name="Normal 4 2 4 6 2 2" xfId="3281" xr:uid="{DE8DD3CD-C728-4B1B-9B67-E104AAF9B5B5}"/>
    <cellStyle name="Normal 4 2 4 6 3" xfId="2679" xr:uid="{750061A3-B481-411B-B186-3F87E1E2147E}"/>
    <cellStyle name="Normal 4 2 4 7" xfId="1409" xr:uid="{DB327465-FB88-41FD-9C59-4F5CBE019A50}"/>
    <cellStyle name="Normal 4 2 4 7 2" xfId="2049" xr:uid="{E51BDF18-CC79-4914-84DF-0855DC02011B}"/>
    <cellStyle name="Normal 4 2 4 7 2 2" xfId="3282" xr:uid="{CD3794AF-1932-4B8E-A294-73BB78DD441A}"/>
    <cellStyle name="Normal 4 2 4 7 3" xfId="2680" xr:uid="{57B30F24-A190-470E-9471-CBBBD4F5B5EC}"/>
    <cellStyle name="Normal 4 2 4 8" xfId="2043" xr:uid="{ECC0E7FA-587B-4915-ABF4-55F89BB72C68}"/>
    <cellStyle name="Normal 4 2 4 8 2" xfId="3276" xr:uid="{D688F52F-8244-4890-94CA-6F91698309EF}"/>
    <cellStyle name="Normal 4 2 4 9" xfId="2674" xr:uid="{9DC29354-89C2-4BEC-AC1C-83659A78279B}"/>
    <cellStyle name="Normal 4 2 5" xfId="744" xr:uid="{6604B1B0-EC98-443D-B9D9-F2D9EEDA60DC}"/>
    <cellStyle name="Normal 4 3" xfId="524" xr:uid="{8B70F02F-4295-49AA-8D27-D36E35C04522}"/>
    <cellStyle name="Normal 4 3 10" xfId="2681" xr:uid="{71235483-9E57-4FE5-A53E-EC6CFB370902}"/>
    <cellStyle name="Normal 4 3 11" xfId="1410" xr:uid="{23A9DAAC-47D2-4733-8C41-77DABCE0B749}"/>
    <cellStyle name="Normal 4 3 12" xfId="760" xr:uid="{FE8845B2-7F79-4075-8037-0C62DAB7E2EA}"/>
    <cellStyle name="Normal 4 3 2" xfId="916" xr:uid="{9218EB37-A15C-48F4-AD1F-34053B40AF42}"/>
    <cellStyle name="Normal 4 3 2 10" xfId="1411" xr:uid="{016F4FE8-0016-4850-B85F-7020A9ACAB25}"/>
    <cellStyle name="Normal 4 3 2 2" xfId="1412" xr:uid="{EA573BC8-ED1F-4AA5-AAEF-F54251B9771B}"/>
    <cellStyle name="Normal 4 3 2 2 2" xfId="2052" xr:uid="{CD5F1180-DB82-47C5-8449-BE4FB3BEF4D1}"/>
    <cellStyle name="Normal 4 3 2 2 2 2" xfId="3285" xr:uid="{8120AC85-522A-4632-8979-8EBE6AD9F6DB}"/>
    <cellStyle name="Normal 4 3 2 2 3" xfId="2683" xr:uid="{57605287-F3C5-475C-AD0C-099D3EFF6346}"/>
    <cellStyle name="Normal 4 3 2 3" xfId="1413" xr:uid="{98D45F5A-D858-4B25-A827-BB74603D4802}"/>
    <cellStyle name="Normal 4 3 2 3 2" xfId="2053" xr:uid="{FCEA570E-F439-4CFA-8941-BABBDCB9AE89}"/>
    <cellStyle name="Normal 4 3 2 3 2 2" xfId="3286" xr:uid="{07F4AE3A-30A8-4662-94AB-06FCFE1C7E35}"/>
    <cellStyle name="Normal 4 3 2 3 3" xfId="2684" xr:uid="{17733008-2A96-4DC8-862F-9F11AAEE8D11}"/>
    <cellStyle name="Normal 4 3 2 4" xfId="1414" xr:uid="{EC858730-4F9D-4D00-B536-9C91DA1204E3}"/>
    <cellStyle name="Normal 4 3 2 4 2" xfId="2054" xr:uid="{5A46FF09-A57F-4F2C-AA6E-043747472421}"/>
    <cellStyle name="Normal 4 3 2 4 2 2" xfId="3287" xr:uid="{FF31D6D1-69BB-4495-83FF-D6AF15A64FBD}"/>
    <cellStyle name="Normal 4 3 2 4 3" xfId="2685" xr:uid="{B1975D9D-CDE0-406C-95FD-11C5D837C787}"/>
    <cellStyle name="Normal 4 3 2 5" xfId="1415" xr:uid="{53BEB750-954F-4D9E-BC4D-AC7F046E593B}"/>
    <cellStyle name="Normal 4 3 2 5 2" xfId="2055" xr:uid="{5A9C9D48-84B0-4D87-BCD5-DEAA1777AA27}"/>
    <cellStyle name="Normal 4 3 2 5 2 2" xfId="3288" xr:uid="{F2D3F598-4DEA-4072-9B50-AD13A4BB3FC4}"/>
    <cellStyle name="Normal 4 3 2 5 3" xfId="2686" xr:uid="{6A827AB2-5398-4E9F-8881-EAA4939B574F}"/>
    <cellStyle name="Normal 4 3 2 6" xfId="1416" xr:uid="{FDE9FDED-AE32-4D0F-86D6-A333B54B4659}"/>
    <cellStyle name="Normal 4 3 2 6 2" xfId="2056" xr:uid="{A6511F42-7C29-4AA8-8130-B661A58656A2}"/>
    <cellStyle name="Normal 4 3 2 6 2 2" xfId="3289" xr:uid="{142F586B-6786-4419-9769-1313B1733F5D}"/>
    <cellStyle name="Normal 4 3 2 6 3" xfId="2687" xr:uid="{3FB7226A-BCB5-49C8-B2FC-84E61CEDB0BF}"/>
    <cellStyle name="Normal 4 3 2 7" xfId="1417" xr:uid="{A69516AA-F12E-445A-BD90-1377AFCF9FF4}"/>
    <cellStyle name="Normal 4 3 2 7 2" xfId="2057" xr:uid="{7E10FD4B-F17C-4D19-8F8C-687D88A19E79}"/>
    <cellStyle name="Normal 4 3 2 7 2 2" xfId="3290" xr:uid="{385DC8AC-3E7B-40DB-941B-F4BDBD31C037}"/>
    <cellStyle name="Normal 4 3 2 7 3" xfId="2688" xr:uid="{252AE2EC-0800-4C88-98A5-5F5B30CDEB6D}"/>
    <cellStyle name="Normal 4 3 2 8" xfId="2051" xr:uid="{AE360C48-B5AB-45DA-86A8-6FB7C9126AC1}"/>
    <cellStyle name="Normal 4 3 2 8 2" xfId="3284" xr:uid="{8F3C40D2-5CEE-4177-8483-7491423B716E}"/>
    <cellStyle name="Normal 4 3 2 9" xfId="2682" xr:uid="{855D72BC-C390-4436-9DDD-4B965B939C0C}"/>
    <cellStyle name="Normal 4 3 3" xfId="1418" xr:uid="{728C2E9C-BAAB-497A-A23C-23ACB1E2E535}"/>
    <cellStyle name="Normal 4 3 3 2" xfId="2058" xr:uid="{882864AC-AAD3-45E2-8895-CEA7B3E4FB30}"/>
    <cellStyle name="Normal 4 3 3 2 2" xfId="3291" xr:uid="{892283DA-FDEF-42A0-B7FB-4D8DA8D9D515}"/>
    <cellStyle name="Normal 4 3 3 3" xfId="2689" xr:uid="{46B34913-FCAA-442E-8DE7-2067D1745996}"/>
    <cellStyle name="Normal 4 3 4" xfId="1419" xr:uid="{1A2B0816-CAF6-45B1-B3B6-3F1B96F8526C}"/>
    <cellStyle name="Normal 4 3 4 2" xfId="2059" xr:uid="{6057D9D4-C33E-4CB6-BFBC-134424DBF497}"/>
    <cellStyle name="Normal 4 3 4 2 2" xfId="3292" xr:uid="{28BDFEC8-9198-470D-9031-39C75651FACE}"/>
    <cellStyle name="Normal 4 3 4 3" xfId="2690" xr:uid="{FE9A5208-9021-43D4-BA74-4D8A1312F13A}"/>
    <cellStyle name="Normal 4 3 5" xfId="1420" xr:uid="{68384119-82B6-4DA7-A5FB-DF234FC3A17A}"/>
    <cellStyle name="Normal 4 3 5 2" xfId="2060" xr:uid="{4CF2F109-4103-4E4E-85EB-413ED8FF271A}"/>
    <cellStyle name="Normal 4 3 5 2 2" xfId="3293" xr:uid="{2321555F-95F5-4EAA-92AB-1A1A7664F3E4}"/>
    <cellStyle name="Normal 4 3 5 3" xfId="2691" xr:uid="{27BD0A40-BF35-4B55-AA6A-621718419929}"/>
    <cellStyle name="Normal 4 3 6" xfId="1421" xr:uid="{E29E58E1-2FA5-4D35-95EE-282C0AF1597A}"/>
    <cellStyle name="Normal 4 3 6 2" xfId="2061" xr:uid="{22E341C2-946D-4D66-BF7B-A062927C6F6C}"/>
    <cellStyle name="Normal 4 3 6 2 2" xfId="3294" xr:uid="{9B77E70E-8688-457D-9CBF-DDCC4B0ECD6C}"/>
    <cellStyle name="Normal 4 3 6 3" xfId="2692" xr:uid="{79CBD554-562F-4E18-B642-9DEF42694BDE}"/>
    <cellStyle name="Normal 4 3 7" xfId="1422" xr:uid="{637D762D-A09C-496A-B84C-00A47D22FA5D}"/>
    <cellStyle name="Normal 4 3 7 2" xfId="2062" xr:uid="{EC69DF7B-B9E6-4787-8B57-62F5281F2836}"/>
    <cellStyle name="Normal 4 3 7 2 2" xfId="3295" xr:uid="{71DB74FC-FEF9-4758-A4F1-8CD38FBA5CF9}"/>
    <cellStyle name="Normal 4 3 7 3" xfId="2693" xr:uid="{C34C9F03-5ECE-4695-A754-A71E3861EBA9}"/>
    <cellStyle name="Normal 4 3 8" xfId="1423" xr:uid="{DFC6DF47-515E-4FA8-A8C5-DF8A252FD654}"/>
    <cellStyle name="Normal 4 3 8 2" xfId="2063" xr:uid="{CEC67F07-3B8B-42DA-B9E0-4F77D60D44E0}"/>
    <cellStyle name="Normal 4 3 8 2 2" xfId="3296" xr:uid="{97CF8EAD-00D7-4CF8-9FAC-CA8616CCC078}"/>
    <cellStyle name="Normal 4 3 8 3" xfId="2694" xr:uid="{F1018E12-A3AF-475E-B4B0-6837E5360AA6}"/>
    <cellStyle name="Normal 4 3 9" xfId="2050" xr:uid="{14861272-28BE-42E4-83A7-DD41B498CDBE}"/>
    <cellStyle name="Normal 4 3 9 2" xfId="3283" xr:uid="{FE30E951-4E07-4CED-97DC-421471ACCAC6}"/>
    <cellStyle name="Normal 4 4" xfId="525" xr:uid="{63737CE6-4628-408A-A452-8A62A3F4F9BA}"/>
    <cellStyle name="Normal 4 4 10" xfId="1424" xr:uid="{E1E38B6D-E2AD-4963-8FA3-473584A32A79}"/>
    <cellStyle name="Normal 4 4 2" xfId="1425" xr:uid="{1A47184D-B883-43C7-80FB-DA382DE99CEB}"/>
    <cellStyle name="Normal 4 4 2 2" xfId="2065" xr:uid="{662C81F3-34B9-4AF8-A517-E0130923F4C8}"/>
    <cellStyle name="Normal 4 4 2 2 2" xfId="3298" xr:uid="{6BE6E7F9-D076-4F7D-8DB4-22E739F3C32B}"/>
    <cellStyle name="Normal 4 4 2 3" xfId="2696" xr:uid="{1AA44E31-EF98-452F-8B83-E03C309AB99A}"/>
    <cellStyle name="Normal 4 4 3" xfId="1426" xr:uid="{D6D5CD46-D5D0-45C3-8AD3-96D02568C47E}"/>
    <cellStyle name="Normal 4 4 3 2" xfId="2066" xr:uid="{1AA94491-5988-4C2D-A24A-296C16C25BBB}"/>
    <cellStyle name="Normal 4 4 3 2 2" xfId="3299" xr:uid="{A1E981CE-E6FF-4DC6-997E-0C44CB6E7B01}"/>
    <cellStyle name="Normal 4 4 3 3" xfId="2697" xr:uid="{67DBCFEA-0D2F-4108-B80A-41724B559F2C}"/>
    <cellStyle name="Normal 4 4 4" xfId="1427" xr:uid="{C49A0099-2883-4513-916D-7403F541DFD5}"/>
    <cellStyle name="Normal 4 4 4 2" xfId="2067" xr:uid="{8375BF52-0337-4171-9F20-1EDCDF8CCC1D}"/>
    <cellStyle name="Normal 4 4 4 2 2" xfId="3300" xr:uid="{A897C264-3186-49CD-B5F2-F12674145902}"/>
    <cellStyle name="Normal 4 4 4 3" xfId="2698" xr:uid="{C77D0477-9AB4-4A66-BD69-6F3AE35503E4}"/>
    <cellStyle name="Normal 4 4 5" xfId="1428" xr:uid="{F9502822-EF0B-4BB5-B301-6C260BD216EB}"/>
    <cellStyle name="Normal 4 4 5 2" xfId="2068" xr:uid="{57ADF58E-DA86-41A4-ABAC-7589B0729384}"/>
    <cellStyle name="Normal 4 4 5 2 2" xfId="3301" xr:uid="{F542DE68-4FD3-4D9C-AD6A-F6E656FDF8FF}"/>
    <cellStyle name="Normal 4 4 5 3" xfId="2699" xr:uid="{9337F4CC-6FBB-4170-9BFB-9A6FD796A22F}"/>
    <cellStyle name="Normal 4 4 6" xfId="1429" xr:uid="{450B4D1F-C8A3-40E3-A297-5D3AB05D7587}"/>
    <cellStyle name="Normal 4 4 6 2" xfId="2069" xr:uid="{F16A4F54-4283-47CD-A342-6BF1DBB5E1B7}"/>
    <cellStyle name="Normal 4 4 6 2 2" xfId="3302" xr:uid="{520EBB7D-EABD-4C80-989E-AF03494DD41D}"/>
    <cellStyle name="Normal 4 4 6 3" xfId="2700" xr:uid="{A2419003-225E-4851-AFC3-7DCCBFF4A894}"/>
    <cellStyle name="Normal 4 4 7" xfId="1430" xr:uid="{FFE95455-678D-45C8-9118-AB93321E162D}"/>
    <cellStyle name="Normal 4 4 7 2" xfId="2070" xr:uid="{55522AB7-E5B7-4EBC-917B-C1A13919AEC5}"/>
    <cellStyle name="Normal 4 4 7 2 2" xfId="3303" xr:uid="{9C6E0257-A863-42B3-9ABF-083A6257D8BE}"/>
    <cellStyle name="Normal 4 4 7 3" xfId="2701" xr:uid="{E41FB9FE-981C-4E54-9403-68F5E3D84B6D}"/>
    <cellStyle name="Normal 4 4 8" xfId="2064" xr:uid="{F221A3FA-FE84-4ED2-B671-1EB1B97E894F}"/>
    <cellStyle name="Normal 4 4 8 2" xfId="3297" xr:uid="{054C09E3-4240-47D6-92EC-325183FA3C61}"/>
    <cellStyle name="Normal 4 4 9" xfId="2695" xr:uid="{5C862AA6-CDD4-4D9E-88AB-A5C81C7D236D}"/>
    <cellStyle name="Normal 4 5" xfId="915" xr:uid="{C1DBA722-ED69-4C27-B943-75AA952486F2}"/>
    <cellStyle name="Normal 4 5 2" xfId="1431" xr:uid="{8AB6EB96-0236-419D-A6FB-63D518919B1F}"/>
    <cellStyle name="Normal 4 5 2 2" xfId="2072" xr:uid="{5B5054B1-F0B7-4FB5-9060-8E096ECA0FB4}"/>
    <cellStyle name="Normal 4 5 2 2 2" xfId="3305" xr:uid="{F349C5CD-DBAE-46FF-8F89-BEE072C90F6B}"/>
    <cellStyle name="Normal 4 5 2 3" xfId="2703" xr:uid="{D40C5A65-536A-4B13-9A3F-99485CB213BF}"/>
    <cellStyle name="Normal 4 5 3" xfId="1432" xr:uid="{E34D860A-3D92-4BE6-9EEA-7A8DBD84EB96}"/>
    <cellStyle name="Normal 4 5 3 2" xfId="2073" xr:uid="{BD156829-D940-4058-BE14-FEDE5A649E1D}"/>
    <cellStyle name="Normal 4 5 3 2 2" xfId="3306" xr:uid="{54AD606A-B767-44AE-B5D9-A259E3FB1917}"/>
    <cellStyle name="Normal 4 5 3 3" xfId="2704" xr:uid="{44347721-45C8-40F9-B305-432F65DF427D}"/>
    <cellStyle name="Normal 4 5 4" xfId="1433" xr:uid="{ED2EFCEC-33C5-463D-A90A-FDCAA36E2947}"/>
    <cellStyle name="Normal 4 5 4 2" xfId="2074" xr:uid="{2E924D3D-4F55-46C1-AA42-7D4E5B8FB7C5}"/>
    <cellStyle name="Normal 4 5 4 2 2" xfId="3307" xr:uid="{07350400-F610-4594-B66E-DF08506EFA33}"/>
    <cellStyle name="Normal 4 5 4 3" xfId="2705" xr:uid="{CE17D936-1644-4D6A-9530-F6D3C196FA60}"/>
    <cellStyle name="Normal 4 5 5" xfId="1434" xr:uid="{6B94C822-354B-4BFE-A4F1-47B5421E6D57}"/>
    <cellStyle name="Normal 4 5 5 2" xfId="2075" xr:uid="{2664B33E-B6F0-4A50-A3FA-C6DC774397EA}"/>
    <cellStyle name="Normal 4 5 5 2 2" xfId="3308" xr:uid="{0271A4E0-EC80-4592-B565-4087D8EBDCE1}"/>
    <cellStyle name="Normal 4 5 5 3" xfId="2706" xr:uid="{9EF4A18B-D174-40F9-836D-DDB18B8A067E}"/>
    <cellStyle name="Normal 4 5 6" xfId="1435" xr:uid="{B55677B4-2DC6-4F67-A279-A5F112B74685}"/>
    <cellStyle name="Normal 4 5 6 2" xfId="2076" xr:uid="{3BFB675A-30C6-48D7-99E7-19D3D2C79525}"/>
    <cellStyle name="Normal 4 5 6 2 2" xfId="3309" xr:uid="{C8AF3EBD-6796-4F3F-BF1A-A14CB91585D1}"/>
    <cellStyle name="Normal 4 5 6 3" xfId="2707" xr:uid="{18D2F1F4-87D3-462B-985C-944316B79C47}"/>
    <cellStyle name="Normal 4 5 7" xfId="1436" xr:uid="{29ED7A86-0BEB-4844-B333-7B8B78FEDA68}"/>
    <cellStyle name="Normal 4 5 7 2" xfId="2077" xr:uid="{231FB29D-5E8A-44F9-9205-08012BCD8A7D}"/>
    <cellStyle name="Normal 4 5 7 2 2" xfId="3310" xr:uid="{2046DACA-1270-40A4-BF8D-512FCFC420C1}"/>
    <cellStyle name="Normal 4 5 7 3" xfId="2708" xr:uid="{277CDC9B-516F-4495-B6F7-AC5302EC779D}"/>
    <cellStyle name="Normal 4 5 8" xfId="2071" xr:uid="{2E60EE69-8DD2-459D-B077-812276152E83}"/>
    <cellStyle name="Normal 4 5 8 2" xfId="3304" xr:uid="{CD2334C3-8755-4D06-8B7B-57743C5B4F03}"/>
    <cellStyle name="Normal 4 5 9" xfId="2702" xr:uid="{36F21403-0222-4A60-BC80-6593F3A9CB7B}"/>
    <cellStyle name="Normal 4 6" xfId="1437" xr:uid="{C3F2D902-3753-40D7-8699-6C4F7EE74B90}"/>
    <cellStyle name="Normal 4 7" xfId="1438" xr:uid="{4FDDC305-36B7-4178-9836-F272F93AB8EC}"/>
    <cellStyle name="Normal 4 7 2" xfId="2078" xr:uid="{0CB23ED4-DF5F-4C48-85D4-E4E15DDB182C}"/>
    <cellStyle name="Normal 4 7 2 2" xfId="3311" xr:uid="{7C0A55B5-AA27-4E87-8774-3285EABB3BB8}"/>
    <cellStyle name="Normal 4 7 3" xfId="2709" xr:uid="{6124F6D4-E42B-4A06-BDB8-7EC75BFD7902}"/>
    <cellStyle name="Normal 4 8" xfId="1439" xr:uid="{383A7280-D0A4-4F15-93A0-19661C790655}"/>
    <cellStyle name="Normal 4 8 2" xfId="2079" xr:uid="{DCAF3A0C-4BB8-4D2C-A5E8-93D8E82ECAA5}"/>
    <cellStyle name="Normal 4 8 2 2" xfId="3312" xr:uid="{269858AA-87B7-4386-AA7F-A47AF8CE29FF}"/>
    <cellStyle name="Normal 4 8 3" xfId="2710" xr:uid="{223EDAC3-64DE-4DB4-B4E3-151148DB0A12}"/>
    <cellStyle name="Normal 4 9" xfId="1440" xr:uid="{AA90A6B8-D2A7-4666-8B78-858CA0E200D3}"/>
    <cellStyle name="Normal 4 9 2" xfId="2080" xr:uid="{BCA2CAB1-B5C1-434C-BB3E-7A45D6FCFE17}"/>
    <cellStyle name="Normal 4 9 2 2" xfId="3313" xr:uid="{7C067FB2-581E-4184-B4F4-5B6CA5E9A94E}"/>
    <cellStyle name="Normal 4 9 3" xfId="2711" xr:uid="{89541F39-C5E8-4F26-AA20-F0C549C74B2E}"/>
    <cellStyle name="Normal 40" xfId="1441" xr:uid="{A517ACFB-915B-47D4-8DC1-1937E0F53B30}"/>
    <cellStyle name="Normal 41" xfId="1442" xr:uid="{28E51209-4415-426F-9EB9-342459A22F6B}"/>
    <cellStyle name="Normal 41 2" xfId="2407" xr:uid="{3FCDC2AA-108B-453A-AEFD-370C1ABBB826}"/>
    <cellStyle name="Normal 42" xfId="1791" xr:uid="{262B69CF-8609-4BB5-B93F-3208A1C9FCE9}"/>
    <cellStyle name="Normal 42 2" xfId="2384" xr:uid="{B0995483-F6D1-4B08-9681-089723325071}"/>
    <cellStyle name="Normal 42 2 2" xfId="3617" xr:uid="{2C190513-E319-4090-B317-AB2AB4A90599}"/>
    <cellStyle name="Normal 42 3" xfId="3021" xr:uid="{EF8D4F88-C037-4743-A31A-BE53A0F656B3}"/>
    <cellStyle name="Normal 43" xfId="1794" xr:uid="{F3CA3369-BFE2-4D2F-881E-DBA658701A56}"/>
    <cellStyle name="Normal 43 2" xfId="1800" xr:uid="{3DBFBC24-3552-4E93-BAEE-06443EE67805}"/>
    <cellStyle name="Normal 43 2 2" xfId="2394" xr:uid="{E395C457-B283-498D-9858-9329E245C455}"/>
    <cellStyle name="Normal 43 2 2 2" xfId="3627" xr:uid="{1CD476CA-F9C7-4DA2-8A55-1CD45A9E2A39}"/>
    <cellStyle name="Normal 43 2 3" xfId="3031" xr:uid="{BFBB4DA2-71D9-4D83-880D-59F65CD17521}"/>
    <cellStyle name="Normal 43 3" xfId="1804" xr:uid="{4448D385-429B-4906-BB8C-C2FEA015734F}"/>
    <cellStyle name="Normal 43 3 2" xfId="2400" xr:uid="{5126FCD1-6290-41F5-B359-534734D58DE1}"/>
    <cellStyle name="Normal 43 3 2 2" xfId="3633" xr:uid="{64EACCB5-171A-4F83-BF1B-6D997BD09BEC}"/>
    <cellStyle name="Normal 43 3 3" xfId="3037" xr:uid="{8F7B583F-762B-4289-9C21-348042DCFDD8}"/>
    <cellStyle name="Normal 43 4" xfId="2388" xr:uid="{B61FA6A6-F0DF-4F3E-92C0-794A942C6876}"/>
    <cellStyle name="Normal 43 4 2" xfId="3621" xr:uid="{9264C929-2C5F-479B-AB60-AA7A569A9FBD}"/>
    <cellStyle name="Normal 43 5" xfId="3025" xr:uid="{8D569F3A-837E-4B3A-AAD4-FA16F78F1659}"/>
    <cellStyle name="Normal 44" xfId="1798" xr:uid="{6260D7BC-ED60-44E3-B95F-CDCA83B18AEB}"/>
    <cellStyle name="Normal 44 2" xfId="2392" xr:uid="{6FAEB136-FC84-4C16-9005-7CB28F183C4B}"/>
    <cellStyle name="Normal 44 2 2" xfId="3625" xr:uid="{C2ECA917-041E-41B2-8E40-C6EE59D5D2A6}"/>
    <cellStyle name="Normal 44 3" xfId="3029" xr:uid="{BAB6FCAF-5FC4-4D52-AE0B-998B35A25FB5}"/>
    <cellStyle name="Normal 45" xfId="1802" xr:uid="{C1D02188-6F5F-4890-A490-207D2C5CEC43}"/>
    <cellStyle name="Normal 45 2" xfId="2397" xr:uid="{94683868-F755-45C0-B1ED-46C7EC74622B}"/>
    <cellStyle name="Normal 45 2 2" xfId="3630" xr:uid="{7010DB52-7D00-49D1-BB0B-DA34482A7D5F}"/>
    <cellStyle name="Normal 45 3" xfId="2402" xr:uid="{6865387A-256F-4A58-B788-3252DBF45F47}"/>
    <cellStyle name="Normal 45 3 2" xfId="3636" xr:uid="{5042200E-46D3-4CCD-8E3A-FEAA71568249}"/>
    <cellStyle name="Normal 45 4" xfId="3034" xr:uid="{42CD752E-1E58-47C0-B043-5FDDF442DFFC}"/>
    <cellStyle name="Normal 46" xfId="1805" xr:uid="{418B5FCB-CF2A-4AE5-BBE3-111001A5409E}"/>
    <cellStyle name="Normal 47" xfId="2401" xr:uid="{8D875AC4-FC99-4866-A5EE-387E4E1D2A4F}"/>
    <cellStyle name="Normal 47 2" xfId="3634" xr:uid="{D2D7F999-90A7-472F-8FF1-90974FF643F8}"/>
    <cellStyle name="Normal 48" xfId="2403" xr:uid="{7BBF2341-8A9F-4D24-B2C5-3B55387D3B39}"/>
    <cellStyle name="Normal 48 2" xfId="3637" xr:uid="{D423E618-A959-40EE-B379-6A6F0E4AB236}"/>
    <cellStyle name="Normal 49" xfId="2404" xr:uid="{5DF0FA24-85C1-436C-9D5B-771A653E154F}"/>
    <cellStyle name="Normal 5" xfId="526" xr:uid="{C5EDE346-3153-4B83-829E-240AB7657CD1}"/>
    <cellStyle name="Normal 5 10" xfId="1443" xr:uid="{8AB0B555-88ED-4F2F-B691-C505D052A8AE}"/>
    <cellStyle name="Normal 5 10 2" xfId="2081" xr:uid="{991A0A11-4071-4F40-8C87-A6A52E6D8493}"/>
    <cellStyle name="Normal 5 10 2 2" xfId="3314" xr:uid="{B06C8265-9B80-4482-A70E-BEC1F42D5AF0}"/>
    <cellStyle name="Normal 5 10 3" xfId="2712" xr:uid="{2B921AAA-4283-4A8E-AF88-2B6EA3694D54}"/>
    <cellStyle name="Normal 5 11" xfId="1444" xr:uid="{5C2BF188-724A-449D-B58E-DB64D2B226D8}"/>
    <cellStyle name="Normal 5 11 2" xfId="2082" xr:uid="{9A02CDF0-A055-4523-B477-CC9F685A65D1}"/>
    <cellStyle name="Normal 5 11 2 2" xfId="3315" xr:uid="{4D4B573B-741D-4C40-9C58-21A37EE745D8}"/>
    <cellStyle name="Normal 5 11 3" xfId="2713" xr:uid="{39AFF870-62AA-465A-B025-D60475B01648}"/>
    <cellStyle name="Normal 5 12" xfId="1806" xr:uid="{30361A50-7FD0-4D4D-8838-02FEFA64933A}"/>
    <cellStyle name="Normal 5 12 2" xfId="3038" xr:uid="{1C8C4C53-6585-4E89-A46F-6A1EEBF68D6E}"/>
    <cellStyle name="Normal 5 13" xfId="2421" xr:uid="{FBF8EBE6-BB8D-4297-A06C-181DF55F1B83}"/>
    <cellStyle name="Normal 5 14" xfId="1015" xr:uid="{EDC8F945-A641-46FD-AFA2-B682C5C369BA}"/>
    <cellStyle name="Normal 5 15" xfId="947" xr:uid="{E3417904-F65C-408E-BEE1-F0ADE61337E9}"/>
    <cellStyle name="Normal 5 2" xfId="527" xr:uid="{39266D1F-3052-4145-9BD6-61D2E2DA6208}"/>
    <cellStyle name="Normal 5 2 2" xfId="917" xr:uid="{6EBDFD0C-10C1-4F3E-850A-B739D5F64C18}"/>
    <cellStyle name="Normal 5 2 2 2" xfId="1446" xr:uid="{6A1E719F-CA70-4CDC-9C9D-E02A78481F82}"/>
    <cellStyle name="Normal 5 2 2 2 2" xfId="1447" xr:uid="{7A9407A0-4C47-4AE9-90F3-01E3E98AC452}"/>
    <cellStyle name="Normal 5 2 2 2 2 2" xfId="2084" xr:uid="{CC722C01-DC31-4C0F-B3D6-A40D75C2911D}"/>
    <cellStyle name="Normal 5 2 2 2 2 2 2" xfId="3317" xr:uid="{B9870166-00DD-49B5-BA8A-45820BF4DCF8}"/>
    <cellStyle name="Normal 5 2 2 2 2 3" xfId="2715" xr:uid="{510B9E85-42EB-4CF5-8D51-3F26A978CB51}"/>
    <cellStyle name="Normal 5 2 2 2 3" xfId="1448" xr:uid="{4CF316DB-445D-4276-8EE0-86FC737781CE}"/>
    <cellStyle name="Normal 5 2 2 2 3 2" xfId="2085" xr:uid="{0AA23557-0C62-43C3-AEA4-AFE5CF2F55AC}"/>
    <cellStyle name="Normal 5 2 2 2 3 2 2" xfId="3318" xr:uid="{F5314F64-9FC6-4B6B-BAFB-6215A5658083}"/>
    <cellStyle name="Normal 5 2 2 2 3 3" xfId="2716" xr:uid="{D1A1C74A-C62B-4891-8062-F7299B78409F}"/>
    <cellStyle name="Normal 5 2 2 2 4" xfId="1449" xr:uid="{E11B671A-D022-4CB3-855F-BCF68294B72C}"/>
    <cellStyle name="Normal 5 2 2 2 4 2" xfId="2086" xr:uid="{74D07AC9-A564-41D3-8DF1-1C150F6F5316}"/>
    <cellStyle name="Normal 5 2 2 2 4 2 2" xfId="3319" xr:uid="{CF8CCC1E-9594-4A07-ADF5-497DF0DBC63E}"/>
    <cellStyle name="Normal 5 2 2 2 4 3" xfId="2717" xr:uid="{07C0AA31-C32D-4E71-87E9-1A08234D2613}"/>
    <cellStyle name="Normal 5 2 2 2 5" xfId="1450" xr:uid="{FC5FCCCB-230F-46FB-B998-1B2F2E7771CE}"/>
    <cellStyle name="Normal 5 2 2 2 5 2" xfId="2087" xr:uid="{373BF364-47D4-4CDA-BDF4-62E0EEC64A6E}"/>
    <cellStyle name="Normal 5 2 2 2 5 2 2" xfId="3320" xr:uid="{0FAD0ED1-C9B6-4FA6-9C88-B48C4BE93F72}"/>
    <cellStyle name="Normal 5 2 2 2 5 3" xfId="2718" xr:uid="{74269737-48DB-4930-9AA3-3413F4245862}"/>
    <cellStyle name="Normal 5 2 2 2 6" xfId="1451" xr:uid="{0CB77712-2E13-4854-BF96-F7DD4FD9C72C}"/>
    <cellStyle name="Normal 5 2 2 2 6 2" xfId="2088" xr:uid="{0F4C13D9-A710-4498-A8BC-A576A9B41E5C}"/>
    <cellStyle name="Normal 5 2 2 2 6 2 2" xfId="3321" xr:uid="{C9144B6F-6D5F-454F-97F2-0B91559DE635}"/>
    <cellStyle name="Normal 5 2 2 2 6 3" xfId="2719" xr:uid="{FCE76C21-D97F-41CD-9D52-E7323A5894CF}"/>
    <cellStyle name="Normal 5 2 2 2 7" xfId="1452" xr:uid="{AC27216C-93B5-474A-811B-476AAB73B746}"/>
    <cellStyle name="Normal 5 2 2 2 7 2" xfId="2089" xr:uid="{A2C55951-9CD2-42B2-82E4-A559BDE0EAB3}"/>
    <cellStyle name="Normal 5 2 2 2 7 2 2" xfId="3322" xr:uid="{9018278C-53A5-48EA-9E60-1BFC80E79783}"/>
    <cellStyle name="Normal 5 2 2 2 7 3" xfId="2720" xr:uid="{E1D0DE30-C4F5-4947-89F4-AE107452E14D}"/>
    <cellStyle name="Normal 5 2 2 2 8" xfId="2083" xr:uid="{063ED957-597C-459B-9F31-D65A46536084}"/>
    <cellStyle name="Normal 5 2 2 2 8 2" xfId="3316" xr:uid="{D24D1BA7-60E1-4A68-B457-A2B42B6D89FB}"/>
    <cellStyle name="Normal 5 2 2 2 9" xfId="2714" xr:uid="{811A5876-BBD2-4408-940E-1E7B5ACAEE4F}"/>
    <cellStyle name="Normal 5 2 2 3" xfId="1453" xr:uid="{F8BAD691-EF82-4118-B27F-7AE62149A827}"/>
    <cellStyle name="Normal 5 2 2 3 2" xfId="1454" xr:uid="{D05C82E7-BD37-481A-BECE-2F5D809ED151}"/>
    <cellStyle name="Normal 5 2 2 3 2 2" xfId="2091" xr:uid="{B59BBC14-0238-4059-926F-7DD4D0CACFF1}"/>
    <cellStyle name="Normal 5 2 2 3 2 2 2" xfId="3324" xr:uid="{A66CEBF0-0E6F-4593-BFE6-BD6B91E9F6AF}"/>
    <cellStyle name="Normal 5 2 2 3 2 3" xfId="2722" xr:uid="{BA839A9E-82B1-45C7-905A-7554904A3743}"/>
    <cellStyle name="Normal 5 2 2 3 3" xfId="1455" xr:uid="{3CA1AB28-38EF-410A-BD79-E9146797D80C}"/>
    <cellStyle name="Normal 5 2 2 3 3 2" xfId="2092" xr:uid="{B801A4A3-9A09-4D4A-9662-146A5D475184}"/>
    <cellStyle name="Normal 5 2 2 3 3 2 2" xfId="3325" xr:uid="{EE2D7238-72E8-4A7D-BE20-3BF84A04B39C}"/>
    <cellStyle name="Normal 5 2 2 3 3 3" xfId="2723" xr:uid="{9AAA0094-575A-4C3A-B271-307DB7F8C1C7}"/>
    <cellStyle name="Normal 5 2 2 3 4" xfId="1456" xr:uid="{BEC32019-EE49-4B1B-853B-7E7D8A6DC24D}"/>
    <cellStyle name="Normal 5 2 2 3 4 2" xfId="2093" xr:uid="{8322EADF-BC43-438E-AB40-7E36BFFDD5BB}"/>
    <cellStyle name="Normal 5 2 2 3 4 2 2" xfId="3326" xr:uid="{CEC973A9-D425-4183-8047-84DF225349F0}"/>
    <cellStyle name="Normal 5 2 2 3 4 3" xfId="2724" xr:uid="{E902B104-1239-451B-BF7D-EF9C0E72E26A}"/>
    <cellStyle name="Normal 5 2 2 3 5" xfId="1457" xr:uid="{EF689856-B0CD-407F-9B8B-9E2472268900}"/>
    <cellStyle name="Normal 5 2 2 3 5 2" xfId="2094" xr:uid="{9610B2D6-009E-4DF8-AB31-763181EF87CA}"/>
    <cellStyle name="Normal 5 2 2 3 5 2 2" xfId="3327" xr:uid="{4DCA5220-49DF-4795-92D3-4FA5C9CDBEBB}"/>
    <cellStyle name="Normal 5 2 2 3 5 3" xfId="2725" xr:uid="{F126C1AA-9972-4D8F-A877-28094286FB04}"/>
    <cellStyle name="Normal 5 2 2 3 6" xfId="1458" xr:uid="{A39BECCE-8DD8-4A07-A0E6-5458ABF79FE8}"/>
    <cellStyle name="Normal 5 2 2 3 6 2" xfId="2095" xr:uid="{3E1C4DF8-5170-4430-B8F6-06651AF5AA76}"/>
    <cellStyle name="Normal 5 2 2 3 6 2 2" xfId="3328" xr:uid="{3456D19D-7189-432C-9DBB-2C15DF3D9861}"/>
    <cellStyle name="Normal 5 2 2 3 6 3" xfId="2726" xr:uid="{0C90F0F6-74B7-4957-BC13-D48F95E472B2}"/>
    <cellStyle name="Normal 5 2 2 3 7" xfId="1459" xr:uid="{E7B7FC54-2DD2-42F4-8CD1-1AB1197BADCC}"/>
    <cellStyle name="Normal 5 2 2 3 7 2" xfId="2096" xr:uid="{F181143F-FE77-4607-BA0B-E46261A0A199}"/>
    <cellStyle name="Normal 5 2 2 3 7 2 2" xfId="3329" xr:uid="{199182FF-17C4-420F-BB7B-ADBF0275AE78}"/>
    <cellStyle name="Normal 5 2 2 3 7 3" xfId="2727" xr:uid="{6D275B6E-AE2F-47F4-8DA0-239307A67C83}"/>
    <cellStyle name="Normal 5 2 2 3 8" xfId="2090" xr:uid="{AC18EF7C-ADB7-4CAF-90CB-EC2293230F99}"/>
    <cellStyle name="Normal 5 2 2 3 8 2" xfId="3323" xr:uid="{3F632AAC-6C15-44AC-9247-1E706F56BCDA}"/>
    <cellStyle name="Normal 5 2 2 3 9" xfId="2721" xr:uid="{7D43C68E-9302-4297-A497-E21123816DA1}"/>
    <cellStyle name="Normal 5 2 2 4" xfId="1445" xr:uid="{D9E2D4D7-EE4D-43D6-833C-32AE17FE1DAF}"/>
    <cellStyle name="Normal 5 2 3" xfId="1460" xr:uid="{21B7E64F-C58A-4F80-89D9-A60E009E07AF}"/>
    <cellStyle name="Normal 5 2 3 2" xfId="1461" xr:uid="{2FAB9A8C-4BAE-4935-91C2-9476011DA696}"/>
    <cellStyle name="Normal 5 2 3 2 2" xfId="2098" xr:uid="{8185B4F8-96D9-4DDB-9CA8-F136D6C2C56B}"/>
    <cellStyle name="Normal 5 2 3 2 2 2" xfId="3331" xr:uid="{4C09A904-7FBC-4F79-B9DB-8DA795FD450C}"/>
    <cellStyle name="Normal 5 2 3 2 3" xfId="2729" xr:uid="{F70C6576-655C-42CB-81EC-341A98359055}"/>
    <cellStyle name="Normal 5 2 3 3" xfId="1462" xr:uid="{C891BA05-EB12-43C6-BEB0-4E920B06B03B}"/>
    <cellStyle name="Normal 5 2 3 3 2" xfId="2099" xr:uid="{1F8937C6-2B08-4FE9-AFFC-69EB83FDC7B7}"/>
    <cellStyle name="Normal 5 2 3 3 2 2" xfId="3332" xr:uid="{522F2B89-8287-41D2-BFC6-2B410A2CA64A}"/>
    <cellStyle name="Normal 5 2 3 3 3" xfId="2730" xr:uid="{54B4EABA-92F7-4695-8B5A-2CB45C1B679C}"/>
    <cellStyle name="Normal 5 2 3 4" xfId="1463" xr:uid="{6E006DCC-E8CE-4CFD-8C97-A5C893ED70C4}"/>
    <cellStyle name="Normal 5 2 3 4 2" xfId="2100" xr:uid="{7FA8C5C8-89ED-471B-8C07-EDA1B1B57B3F}"/>
    <cellStyle name="Normal 5 2 3 4 2 2" xfId="3333" xr:uid="{8761B267-FBEA-47DA-B55A-11B7F60DC83A}"/>
    <cellStyle name="Normal 5 2 3 4 3" xfId="2731" xr:uid="{9D5051FF-1C85-4490-991A-FC0581985FF8}"/>
    <cellStyle name="Normal 5 2 3 5" xfId="1464" xr:uid="{F17B010E-8377-4270-8E3F-BCC21B796982}"/>
    <cellStyle name="Normal 5 2 3 5 2" xfId="2101" xr:uid="{9858E953-ECEF-45BD-A098-E54A933F6D6C}"/>
    <cellStyle name="Normal 5 2 3 5 2 2" xfId="3334" xr:uid="{20C9532D-C444-44E6-9CA0-F1E2D8C4272D}"/>
    <cellStyle name="Normal 5 2 3 5 3" xfId="2732" xr:uid="{EE6B17F8-32AD-489C-8BF2-2F28E1F7938F}"/>
    <cellStyle name="Normal 5 2 3 6" xfId="1465" xr:uid="{C19736CB-41EB-438B-9A95-DEE33582E827}"/>
    <cellStyle name="Normal 5 2 3 6 2" xfId="2102" xr:uid="{51A74F0E-DD12-4695-B836-E6170E85B236}"/>
    <cellStyle name="Normal 5 2 3 6 2 2" xfId="3335" xr:uid="{6CFF9D1F-8F5A-4494-8FE9-8C0C9850E9E8}"/>
    <cellStyle name="Normal 5 2 3 6 3" xfId="2733" xr:uid="{E62C7249-EFC8-44D2-9E04-566AA4E98DEF}"/>
    <cellStyle name="Normal 5 2 3 7" xfId="1466" xr:uid="{EE623EEC-D3EB-46F4-99F7-C96200C5566D}"/>
    <cellStyle name="Normal 5 2 3 7 2" xfId="2103" xr:uid="{3718E616-ADED-4C40-81F6-48894702C6B7}"/>
    <cellStyle name="Normal 5 2 3 7 2 2" xfId="3336" xr:uid="{537DAC35-377F-4C5B-A54A-9023F6FFB7C2}"/>
    <cellStyle name="Normal 5 2 3 7 3" xfId="2734" xr:uid="{413477CD-BFDB-4A8B-B825-BE1A613BC2AB}"/>
    <cellStyle name="Normal 5 2 3 8" xfId="2097" xr:uid="{0E03A353-9B6E-4908-9654-D3786CE9244B}"/>
    <cellStyle name="Normal 5 2 3 8 2" xfId="3330" xr:uid="{9879916D-2546-46C8-9F34-112FBD0EACD0}"/>
    <cellStyle name="Normal 5 2 3 9" xfId="2728" xr:uid="{AED0DBEB-CD1B-46EA-9D33-4C1B2510B1E8}"/>
    <cellStyle name="Normal 5 2 4" xfId="1467" xr:uid="{AE17DF2C-BEBA-493C-BADB-3DC27167767D}"/>
    <cellStyle name="Normal 5 2 4 2" xfId="1468" xr:uid="{9E8C14BE-F732-4466-A088-FF2079C1275F}"/>
    <cellStyle name="Normal 5 2 4 2 2" xfId="2105" xr:uid="{E528FD5B-7E73-46C0-B7A3-C093406AE352}"/>
    <cellStyle name="Normal 5 2 4 2 2 2" xfId="3338" xr:uid="{2C374ED8-7D5D-4C8E-8BCB-F518DB5030E7}"/>
    <cellStyle name="Normal 5 2 4 2 3" xfId="2736" xr:uid="{133498C5-EED6-4945-AF79-4C0FB4220496}"/>
    <cellStyle name="Normal 5 2 4 3" xfId="1469" xr:uid="{33C902C4-B23C-4457-B14A-968EAB2D3346}"/>
    <cellStyle name="Normal 5 2 4 3 2" xfId="2106" xr:uid="{BFE4A41A-BD97-43D9-9780-F3A56BC442AB}"/>
    <cellStyle name="Normal 5 2 4 3 2 2" xfId="3339" xr:uid="{E1962880-0178-4EEA-A6E9-35CEB5BBE7D2}"/>
    <cellStyle name="Normal 5 2 4 3 3" xfId="2737" xr:uid="{DEDD281B-B446-4B14-94AB-B5D9E8E3CAB6}"/>
    <cellStyle name="Normal 5 2 4 4" xfId="1470" xr:uid="{3193E5F4-3303-4E56-8680-4D182F21D5C9}"/>
    <cellStyle name="Normal 5 2 4 4 2" xfId="2107" xr:uid="{302F15D2-4AB6-4C17-9261-D7C0CE341B71}"/>
    <cellStyle name="Normal 5 2 4 4 2 2" xfId="3340" xr:uid="{FB93640C-AEB1-4D5A-9183-2BEE470C847A}"/>
    <cellStyle name="Normal 5 2 4 4 3" xfId="2738" xr:uid="{702ECF79-F113-4BC6-81BE-3F5DCA286533}"/>
    <cellStyle name="Normal 5 2 4 5" xfId="1471" xr:uid="{66F5A799-5585-45FB-9415-F3829276C14E}"/>
    <cellStyle name="Normal 5 2 4 5 2" xfId="2108" xr:uid="{0F098D07-6FD1-422C-BE7C-1F587413FA9E}"/>
    <cellStyle name="Normal 5 2 4 5 2 2" xfId="3341" xr:uid="{E19A9FF3-9C32-4639-9655-654018F8FEF4}"/>
    <cellStyle name="Normal 5 2 4 5 3" xfId="2739" xr:uid="{A7D6C092-F238-42C7-9931-D58FBAFCCDD0}"/>
    <cellStyle name="Normal 5 2 4 6" xfId="1472" xr:uid="{E02D7936-C3CD-4412-83B2-9C1683B26ABB}"/>
    <cellStyle name="Normal 5 2 4 6 2" xfId="2109" xr:uid="{A39A2CEE-2557-4537-9FAC-EED32B196940}"/>
    <cellStyle name="Normal 5 2 4 6 2 2" xfId="3342" xr:uid="{593CA9B0-1D7C-48F5-8854-4DCFBD365D40}"/>
    <cellStyle name="Normal 5 2 4 6 3" xfId="2740" xr:uid="{DDC928BF-78E6-483A-B50D-B47A25CBAA58}"/>
    <cellStyle name="Normal 5 2 4 7" xfId="1473" xr:uid="{BF5BB827-DC3A-48A2-9BD2-386518455376}"/>
    <cellStyle name="Normal 5 2 4 7 2" xfId="2110" xr:uid="{C5FED516-3D14-499B-9D27-BEF1FE50F8F8}"/>
    <cellStyle name="Normal 5 2 4 7 2 2" xfId="3343" xr:uid="{4563E8A0-1250-466B-B4D1-06B1D81BD865}"/>
    <cellStyle name="Normal 5 2 4 7 3" xfId="2741" xr:uid="{1305D4C2-4D67-4449-80C4-388F73466618}"/>
    <cellStyle name="Normal 5 2 4 8" xfId="2104" xr:uid="{5031641A-E7E7-4D5F-A7E4-6CD897E9DB27}"/>
    <cellStyle name="Normal 5 2 4 8 2" xfId="3337" xr:uid="{15B9B0CA-37DA-4164-8208-32503853A69C}"/>
    <cellStyle name="Normal 5 2 4 9" xfId="2735" xr:uid="{EC53A2C8-E155-4F0F-923C-218CF4BD1691}"/>
    <cellStyle name="Normal 5 2 5" xfId="1809" xr:uid="{A66D6639-B50C-42BB-AF44-B6A624034178}"/>
    <cellStyle name="Normal 5 2 5 2" xfId="3041" xr:uid="{BDB0387A-CC2D-45F9-AF9D-90EEC941C48C}"/>
    <cellStyle name="Normal 5 2 6" xfId="2434" xr:uid="{62BF769C-EE47-420B-9999-43470DD93B10}"/>
    <cellStyle name="Normal 5 2 7" xfId="1067" xr:uid="{AA0FDA2D-C777-4EA3-ACCE-9E36DFCB29EA}"/>
    <cellStyle name="Normal 5 2 8" xfId="758" xr:uid="{5BF36112-DCE3-49E5-B5BF-92BBEE053711}"/>
    <cellStyle name="Normal 5 3" xfId="773" xr:uid="{F33F1455-7F5F-43AC-91B0-4F6055645B13}"/>
    <cellStyle name="Normal 5 3 2" xfId="1475" xr:uid="{21A7DE5E-5234-4380-A560-F72CA0FF8F97}"/>
    <cellStyle name="Normal 5 3 2 2" xfId="1476" xr:uid="{B71B7FB6-2D09-4494-B145-173D35ABCBC5}"/>
    <cellStyle name="Normal 5 3 2 2 2" xfId="2112" xr:uid="{7600F404-1432-478A-872C-021495D64075}"/>
    <cellStyle name="Normal 5 3 2 2 2 2" xfId="3345" xr:uid="{746383C4-315D-4C45-83A8-318135242D42}"/>
    <cellStyle name="Normal 5 3 2 2 3" xfId="2743" xr:uid="{A2AB7632-B01C-4097-91A2-FEB896F5604B}"/>
    <cellStyle name="Normal 5 3 2 3" xfId="1477" xr:uid="{7ADD9185-7928-4D45-BBF6-2C56D6CB6CFD}"/>
    <cellStyle name="Normal 5 3 2 3 2" xfId="2113" xr:uid="{EF4B75AF-2AB7-45E2-AB2B-352C3EE71555}"/>
    <cellStyle name="Normal 5 3 2 3 2 2" xfId="3346" xr:uid="{7AC3836F-0B07-43EB-B377-FA362DA1CC69}"/>
    <cellStyle name="Normal 5 3 2 3 3" xfId="2744" xr:uid="{34935216-D71A-4FBF-B97D-5E64DB8235D1}"/>
    <cellStyle name="Normal 5 3 2 4" xfId="1478" xr:uid="{2A73F55B-B7FD-4000-9BA7-C7DDB4C69733}"/>
    <cellStyle name="Normal 5 3 2 4 2" xfId="2114" xr:uid="{07E03638-CDD1-4D8A-9454-CC42E5CC88D5}"/>
    <cellStyle name="Normal 5 3 2 4 2 2" xfId="3347" xr:uid="{3157294E-0885-4036-92DF-370DFD8820AA}"/>
    <cellStyle name="Normal 5 3 2 4 3" xfId="2745" xr:uid="{D42A70B3-AB79-401C-9636-93A49CEF91D0}"/>
    <cellStyle name="Normal 5 3 2 5" xfId="1479" xr:uid="{8D4CF634-96E3-4565-B031-1F0A92BD61DC}"/>
    <cellStyle name="Normal 5 3 2 5 2" xfId="2115" xr:uid="{5C561BEF-027E-4773-8F09-4FFAB8FAA79F}"/>
    <cellStyle name="Normal 5 3 2 5 2 2" xfId="3348" xr:uid="{7741EB78-DBE5-4927-BFAE-8B6EDEB5ED5D}"/>
    <cellStyle name="Normal 5 3 2 5 3" xfId="2746" xr:uid="{94BCC1A9-8E7A-4959-8FD4-B2605C3C8C82}"/>
    <cellStyle name="Normal 5 3 2 6" xfId="1480" xr:uid="{057B22B6-F56A-4036-81E5-086F83866B62}"/>
    <cellStyle name="Normal 5 3 2 6 2" xfId="2116" xr:uid="{9893F51B-E76A-452A-85CE-852C94A33756}"/>
    <cellStyle name="Normal 5 3 2 6 2 2" xfId="3349" xr:uid="{F3C904B0-6A50-45E2-8491-8EA0BFAF70F7}"/>
    <cellStyle name="Normal 5 3 2 6 3" xfId="2747" xr:uid="{92E12C32-46FB-46B1-9EDB-93FD2032729F}"/>
    <cellStyle name="Normal 5 3 2 7" xfId="1481" xr:uid="{6563E011-14CB-4244-A225-D502E425E8AD}"/>
    <cellStyle name="Normal 5 3 2 7 2" xfId="2117" xr:uid="{0919506E-B563-4792-BD6D-4A9B86503DF6}"/>
    <cellStyle name="Normal 5 3 2 7 2 2" xfId="3350" xr:uid="{CCA466E0-5037-4CDB-B0AB-E1B2E97BA11B}"/>
    <cellStyle name="Normal 5 3 2 7 3" xfId="2748" xr:uid="{8174742E-3E6D-4177-A4A1-1099E9F7898C}"/>
    <cellStyle name="Normal 5 3 2 8" xfId="2111" xr:uid="{31B3CBEC-8779-42FE-A49F-8EFCD7252DED}"/>
    <cellStyle name="Normal 5 3 2 8 2" xfId="3344" xr:uid="{5241C3E1-9BCA-4C6B-8761-535722DF7E40}"/>
    <cellStyle name="Normal 5 3 2 9" xfId="2742" xr:uid="{08A1D7A1-10DD-4C76-ACDC-21AE635FB7FB}"/>
    <cellStyle name="Normal 5 3 3" xfId="1482" xr:uid="{0840CD93-994F-4343-97CD-B5743DCD55B8}"/>
    <cellStyle name="Normal 5 3 3 2" xfId="1483" xr:uid="{280984F5-8585-4DAC-998F-E5470E9DB3E0}"/>
    <cellStyle name="Normal 5 3 3 2 2" xfId="2119" xr:uid="{4EE1B0C8-A747-4961-AFA9-442119F19286}"/>
    <cellStyle name="Normal 5 3 3 2 2 2" xfId="3352" xr:uid="{97188DE2-DEB8-4AC2-A7E8-B3D22C78207A}"/>
    <cellStyle name="Normal 5 3 3 2 3" xfId="2750" xr:uid="{6A3C3E33-D0C8-4627-979D-378CC4D11499}"/>
    <cellStyle name="Normal 5 3 3 3" xfId="1484" xr:uid="{1BE399A5-570F-4F98-AEF7-9122836459DE}"/>
    <cellStyle name="Normal 5 3 3 3 2" xfId="2120" xr:uid="{330B4D2A-08EA-4691-96E0-964C4BD5E7AD}"/>
    <cellStyle name="Normal 5 3 3 3 2 2" xfId="3353" xr:uid="{FD805828-A5CB-4578-A054-178A88779954}"/>
    <cellStyle name="Normal 5 3 3 3 3" xfId="2751" xr:uid="{18FBA2CA-9AB2-407E-93C7-055E40BAEBD8}"/>
    <cellStyle name="Normal 5 3 3 4" xfId="1485" xr:uid="{62626ED3-5004-4CBA-A0D5-214CDA5635DA}"/>
    <cellStyle name="Normal 5 3 3 4 2" xfId="2121" xr:uid="{6A85DB6A-ED24-4616-8D4F-7E6F016FBFAE}"/>
    <cellStyle name="Normal 5 3 3 4 2 2" xfId="3354" xr:uid="{F164D4CD-7546-4EDD-93F3-540F4AFFC7A6}"/>
    <cellStyle name="Normal 5 3 3 4 3" xfId="2752" xr:uid="{641BD30B-7A96-4860-A66E-6F61F2756A9C}"/>
    <cellStyle name="Normal 5 3 3 5" xfId="1486" xr:uid="{D713E4E4-51CF-4774-B959-780F6E6D4CB8}"/>
    <cellStyle name="Normal 5 3 3 5 2" xfId="2122" xr:uid="{9B2F2DA9-5C79-408B-96C8-842CEE229D98}"/>
    <cellStyle name="Normal 5 3 3 5 2 2" xfId="3355" xr:uid="{034E9D3A-99F7-401F-BCD0-5F0E1DE78AD2}"/>
    <cellStyle name="Normal 5 3 3 5 3" xfId="2753" xr:uid="{860CA739-9376-457E-B125-4B2354E82611}"/>
    <cellStyle name="Normal 5 3 3 6" xfId="1487" xr:uid="{C81BCA2E-7C31-4A00-A277-E4A1063BF9A3}"/>
    <cellStyle name="Normal 5 3 3 6 2" xfId="2123" xr:uid="{FF5C6A92-C2F8-48B5-854E-F064258D036B}"/>
    <cellStyle name="Normal 5 3 3 6 2 2" xfId="3356" xr:uid="{05EFE127-3A5B-4D2C-BD65-FC775F1CA5F1}"/>
    <cellStyle name="Normal 5 3 3 6 3" xfId="2754" xr:uid="{D548C878-21CA-497F-9FCA-0991F3311EAC}"/>
    <cellStyle name="Normal 5 3 3 7" xfId="1488" xr:uid="{B92362BF-1EB8-4B22-B1D7-9CF28C74C77B}"/>
    <cellStyle name="Normal 5 3 3 7 2" xfId="2124" xr:uid="{5AF7E4BC-788F-471E-91BE-575FAE242AE7}"/>
    <cellStyle name="Normal 5 3 3 7 2 2" xfId="3357" xr:uid="{942DDFFC-38AF-47D5-A1E2-6C5402BA34C2}"/>
    <cellStyle name="Normal 5 3 3 7 3" xfId="2755" xr:uid="{4850C28F-B763-4DB5-8555-FECCD87B0880}"/>
    <cellStyle name="Normal 5 3 3 8" xfId="2118" xr:uid="{CD5A1EEB-CB79-4D16-84FC-E6D37C022A57}"/>
    <cellStyle name="Normal 5 3 3 8 2" xfId="3351" xr:uid="{D12A18DA-2F59-499C-8BC9-C51D6566D1AF}"/>
    <cellStyle name="Normal 5 3 3 9" xfId="2749" xr:uid="{353618A9-0E5F-43F2-AC07-7D6B38B8C9F7}"/>
    <cellStyle name="Normal 5 3 4" xfId="1474" xr:uid="{F515B827-CEC2-4F69-A949-1B1A33167899}"/>
    <cellStyle name="Normal 5 4" xfId="768" xr:uid="{589D24F5-81F3-41C5-80AD-6ABF4C287AF7}"/>
    <cellStyle name="Normal 5 4 2" xfId="1490" xr:uid="{FC3A91AC-5F80-4749-B631-3F9BABA61BC9}"/>
    <cellStyle name="Normal 5 4 2 2" xfId="1491" xr:uid="{39653189-C7BE-48D7-8332-6ED6A7BA85F0}"/>
    <cellStyle name="Normal 5 4 2 2 2" xfId="2126" xr:uid="{7FEDA346-146B-4E50-B411-F4860AD4B65E}"/>
    <cellStyle name="Normal 5 4 2 2 2 2" xfId="3359" xr:uid="{B910FF02-70CC-410A-9482-1B08B8364A25}"/>
    <cellStyle name="Normal 5 4 2 2 3" xfId="2757" xr:uid="{E9631AA7-8B92-4C7E-8054-D4660D8E83A2}"/>
    <cellStyle name="Normal 5 4 2 3" xfId="1492" xr:uid="{5107871B-8023-4BAD-B65E-97A4AA37DAB2}"/>
    <cellStyle name="Normal 5 4 2 3 2" xfId="2127" xr:uid="{D2001E75-C79F-42F2-9B32-8E8DC26A876C}"/>
    <cellStyle name="Normal 5 4 2 3 2 2" xfId="3360" xr:uid="{B9E7DA4C-9EE8-47AE-83B5-65F415370D03}"/>
    <cellStyle name="Normal 5 4 2 3 3" xfId="2758" xr:uid="{A26559F5-480F-419C-B9B4-5A1DA664810C}"/>
    <cellStyle name="Normal 5 4 2 4" xfId="1493" xr:uid="{EBC72619-8EE0-4A13-81E7-6021D8198A1C}"/>
    <cellStyle name="Normal 5 4 2 4 2" xfId="2128" xr:uid="{AAEAE0EF-F2A3-4BE5-B1E7-D32A907F7E3B}"/>
    <cellStyle name="Normal 5 4 2 4 2 2" xfId="3361" xr:uid="{E6E56B07-0F42-46DA-BBC0-722836EC3D9A}"/>
    <cellStyle name="Normal 5 4 2 4 3" xfId="2759" xr:uid="{1756A5EB-4EFB-486B-A58C-3F40F12878CB}"/>
    <cellStyle name="Normal 5 4 2 5" xfId="1494" xr:uid="{DBDC5B8D-4E30-4BF3-AD33-E0AD4F15A490}"/>
    <cellStyle name="Normal 5 4 2 5 2" xfId="2129" xr:uid="{F07FE1BE-117C-4FBD-AA16-3323CF173021}"/>
    <cellStyle name="Normal 5 4 2 5 2 2" xfId="3362" xr:uid="{71E19D6A-72CA-4748-B5E0-6071EB8FF5BD}"/>
    <cellStyle name="Normal 5 4 2 5 3" xfId="2760" xr:uid="{F5713703-073E-4A1D-94CF-E7831FB967DF}"/>
    <cellStyle name="Normal 5 4 2 6" xfId="1495" xr:uid="{93355468-49B9-4423-B8FA-CB4B7AAF7D4D}"/>
    <cellStyle name="Normal 5 4 2 6 2" xfId="2130" xr:uid="{5C798869-511A-436F-89F1-CDEDE26A4C41}"/>
    <cellStyle name="Normal 5 4 2 6 2 2" xfId="3363" xr:uid="{F928C282-C972-42CE-BA51-43B223F269B6}"/>
    <cellStyle name="Normal 5 4 2 6 3" xfId="2761" xr:uid="{F3314B87-FE51-4A34-9C84-E12F60EFBF7A}"/>
    <cellStyle name="Normal 5 4 2 7" xfId="1496" xr:uid="{3BFB6040-169E-4A1B-AEE6-7F06D60B9746}"/>
    <cellStyle name="Normal 5 4 2 7 2" xfId="2131" xr:uid="{380E7662-92DE-4890-8EE6-972942F1D076}"/>
    <cellStyle name="Normal 5 4 2 7 2 2" xfId="3364" xr:uid="{25FF1665-181B-49B4-A996-AB82801FD397}"/>
    <cellStyle name="Normal 5 4 2 7 3" xfId="2762" xr:uid="{C6107803-6B55-426F-ACC3-603D356DF4F8}"/>
    <cellStyle name="Normal 5 4 2 8" xfId="2125" xr:uid="{53B4D115-DD1F-48F7-B5FF-EBA0A7B3BE36}"/>
    <cellStyle name="Normal 5 4 2 8 2" xfId="3358" xr:uid="{D042E412-4C22-4952-9C0B-F57D085CD528}"/>
    <cellStyle name="Normal 5 4 2 9" xfId="2756" xr:uid="{815467D0-85CD-4858-9F58-7A0C468AE544}"/>
    <cellStyle name="Normal 5 4 3" xfId="1489" xr:uid="{94842898-153B-45E9-A305-ABC050863DB8}"/>
    <cellStyle name="Normal 5 5" xfId="923" xr:uid="{79C07B1E-E08D-46F2-94A1-90B139E6299D}"/>
    <cellStyle name="Normal 5 5 10" xfId="1497" xr:uid="{C2A2BAA0-6002-47CC-B2F0-AC6A63EB7568}"/>
    <cellStyle name="Normal 5 5 11" xfId="3756" xr:uid="{69CDFB6E-6997-4B8F-BA26-5CFECC53C4E1}"/>
    <cellStyle name="Normal 5 5 2" xfId="1498" xr:uid="{93785CA7-5BE6-4A38-9820-8741D60BB2D1}"/>
    <cellStyle name="Normal 5 5 2 2" xfId="2133" xr:uid="{2A7DE6FA-8B53-420C-8758-08FF39D54872}"/>
    <cellStyle name="Normal 5 5 2 2 2" xfId="3366" xr:uid="{BD1A6BB2-483B-413E-9B96-B52888E8D56F}"/>
    <cellStyle name="Normal 5 5 2 3" xfId="2764" xr:uid="{83B7828F-7372-434C-ABE6-E3C4BD2C4707}"/>
    <cellStyle name="Normal 5 5 3" xfId="1499" xr:uid="{699F0801-3CF3-4F79-8EE0-9276DDBD0445}"/>
    <cellStyle name="Normal 5 5 3 2" xfId="2134" xr:uid="{49BC65F5-BAE3-48F9-BAC0-8573F4F17AE8}"/>
    <cellStyle name="Normal 5 5 3 2 2" xfId="3367" xr:uid="{F735A952-4515-4980-87DB-37C937DADBD5}"/>
    <cellStyle name="Normal 5 5 3 3" xfId="2765" xr:uid="{37B5326F-634D-4F42-A04E-7769CD677C2F}"/>
    <cellStyle name="Normal 5 5 4" xfId="1500" xr:uid="{794CC68C-051C-4533-82A5-37956510A148}"/>
    <cellStyle name="Normal 5 5 4 2" xfId="2135" xr:uid="{D9AB08B2-3518-473D-970E-D4DA30B801B5}"/>
    <cellStyle name="Normal 5 5 4 2 2" xfId="3368" xr:uid="{E4F5E893-96BE-403E-84B4-B7070DC29025}"/>
    <cellStyle name="Normal 5 5 4 3" xfId="2766" xr:uid="{DF704419-8EC9-449F-84EE-5FBEBF3AA8B7}"/>
    <cellStyle name="Normal 5 5 5" xfId="1501" xr:uid="{507671A7-C8F4-4DAF-BA31-8FEA83693AFB}"/>
    <cellStyle name="Normal 5 5 5 2" xfId="2136" xr:uid="{B38079A4-4C34-48DA-A4CA-456B215856F1}"/>
    <cellStyle name="Normal 5 5 5 2 2" xfId="3369" xr:uid="{6D6BB6F1-8113-4FE0-98CC-B466776C05F7}"/>
    <cellStyle name="Normal 5 5 5 3" xfId="2767" xr:uid="{9AF99E05-BA8F-4869-BB15-85EF8ED5C6E4}"/>
    <cellStyle name="Normal 5 5 6" xfId="1502" xr:uid="{CFE3E489-5336-4312-ABF2-DC9155EFF427}"/>
    <cellStyle name="Normal 5 5 6 2" xfId="2137" xr:uid="{5FC9B12F-24F7-48CC-BB8A-2AF242C455B8}"/>
    <cellStyle name="Normal 5 5 6 2 2" xfId="3370" xr:uid="{FD38AC41-9855-46C7-A35C-4D65352CBE67}"/>
    <cellStyle name="Normal 5 5 6 3" xfId="2768" xr:uid="{CD1F6413-E37E-4AF7-A8AD-78DC0531A50A}"/>
    <cellStyle name="Normal 5 5 7" xfId="1503" xr:uid="{A8111127-98E8-4495-BBEA-F4A5A9AC6417}"/>
    <cellStyle name="Normal 5 5 7 2" xfId="2138" xr:uid="{1BDAF640-DD77-4425-99BD-4C6D25A2DEB3}"/>
    <cellStyle name="Normal 5 5 7 2 2" xfId="3371" xr:uid="{B8840C07-B40A-402E-94FF-DBF44BC41565}"/>
    <cellStyle name="Normal 5 5 7 3" xfId="2769" xr:uid="{D88DBBAF-341F-47B9-9F06-C3F68B1C89D1}"/>
    <cellStyle name="Normal 5 5 8" xfId="2132" xr:uid="{891CE101-D060-4BC0-8401-7683E9285CBF}"/>
    <cellStyle name="Normal 5 5 8 2" xfId="3365" xr:uid="{5DE89CBC-C421-45C8-BAC7-E2E9B4E4C863}"/>
    <cellStyle name="Normal 5 5 9" xfId="2763" xr:uid="{8247E37E-869A-4F1A-9DD1-1DE77EF45EFE}"/>
    <cellStyle name="Normal 5 6" xfId="1504" xr:uid="{B4C8D230-C7C2-41CA-8653-D9FE669CB888}"/>
    <cellStyle name="Normal 5 6 2" xfId="2139" xr:uid="{D4A1D052-7135-4558-8198-2E3EE09A3F19}"/>
    <cellStyle name="Normal 5 6 2 2" xfId="3372" xr:uid="{B213177D-36C5-4C3F-B922-423809DF1647}"/>
    <cellStyle name="Normal 5 6 3" xfId="2770" xr:uid="{B927A6C4-29AA-43E2-B82F-A65B615DE346}"/>
    <cellStyle name="Normal 5 7" xfId="1505" xr:uid="{5FF136F3-C6CF-47C4-852F-C5E2B9E7E93B}"/>
    <cellStyle name="Normal 5 7 2" xfId="2140" xr:uid="{F78ED93E-71C7-4438-901A-853551E4BF16}"/>
    <cellStyle name="Normal 5 7 2 2" xfId="3373" xr:uid="{7DF65099-CCFE-45FF-8C51-B8696A173F38}"/>
    <cellStyle name="Normal 5 7 3" xfId="2771" xr:uid="{EC1DFB75-51D4-4235-B207-36E47F7C7D3B}"/>
    <cellStyle name="Normal 5 8" xfId="1506" xr:uid="{8DB4BBFD-3A61-4E41-882D-61832B580541}"/>
    <cellStyle name="Normal 5 8 2" xfId="2141" xr:uid="{D3D15C69-8446-4CA5-B6E6-E2EBC8865FE3}"/>
    <cellStyle name="Normal 5 8 2 2" xfId="3374" xr:uid="{4026F3ED-E11F-4DCE-8C10-AE52933D5B5B}"/>
    <cellStyle name="Normal 5 8 3" xfId="2772" xr:uid="{349E02EF-ABB6-431D-95F6-D47482F5BDB2}"/>
    <cellStyle name="Normal 5 9" xfId="1507" xr:uid="{CF45A91E-6C5A-4D11-9D70-A013173399C2}"/>
    <cellStyle name="Normal 5 9 2" xfId="2142" xr:uid="{3E577DF3-5684-4D96-A248-3F08D5DA85EA}"/>
    <cellStyle name="Normal 5 9 2 2" xfId="3375" xr:uid="{ACC4E2B6-13AB-42D9-9743-7C7F7D6A350B}"/>
    <cellStyle name="Normal 5 9 3" xfId="2773" xr:uid="{21313E5E-369C-492F-A590-F7705AC3B4CE}"/>
    <cellStyle name="Normal 50" xfId="2405" xr:uid="{D28983D4-4E37-4184-B9C8-819E24791A12}"/>
    <cellStyle name="Normal 50 2" xfId="3639" xr:uid="{B55748CD-1FCF-48B1-9B48-5CC807AE7A8C}"/>
    <cellStyle name="Normal 51" xfId="951" xr:uid="{520F9F43-CC4B-494F-A7E9-D3AF325B872F}"/>
    <cellStyle name="Normal 51 2" xfId="3640" xr:uid="{68A41117-FD7C-4803-8894-9659DE75C821}"/>
    <cellStyle name="Normal 51 3" xfId="2408" xr:uid="{5E6A5CE7-FFFA-4C27-99AD-785F6A2794A3}"/>
    <cellStyle name="Normal 52" xfId="1508" xr:uid="{E3A6A176-AFFB-4568-8360-9E05F02F2477}"/>
    <cellStyle name="Normal 53" xfId="2409" xr:uid="{E08D24A6-DD3C-4653-961F-5BF6BA76C34E}"/>
    <cellStyle name="Normal 54" xfId="2420" xr:uid="{DD1A32E1-E702-494E-9354-C275A78D024B}"/>
    <cellStyle name="Normal 55" xfId="3642" xr:uid="{87F99EEB-2542-4C70-9E89-07856CEAB0BF}"/>
    <cellStyle name="Normal 56" xfId="3643" xr:uid="{A3B8C1C9-6332-4532-960F-24E2CBF85B9F}"/>
    <cellStyle name="Normal 57" xfId="3644" xr:uid="{0AF02EA5-8F58-43E9-8AB1-B0D440EA32E9}"/>
    <cellStyle name="Normal 58" xfId="3645" xr:uid="{D4C9E721-A65C-47AD-9C8D-41FED993C9BD}"/>
    <cellStyle name="Normal 59" xfId="3646" xr:uid="{8A4886DF-C11D-4873-B456-04A1E0BFC199}"/>
    <cellStyle name="Normal 6" xfId="528" xr:uid="{1084C405-19CF-42C9-AFCA-74D2C7FDC749}"/>
    <cellStyle name="Normal 6 10" xfId="1509" xr:uid="{19D396ED-0675-496A-9E6C-19A63622676E}"/>
    <cellStyle name="Normal 6 10 2" xfId="2143" xr:uid="{32AAB057-4348-4998-9AD1-439CF5676F18}"/>
    <cellStyle name="Normal 6 10 2 2" xfId="3376" xr:uid="{6A40D976-3664-4267-B182-3B54B529F03A}"/>
    <cellStyle name="Normal 6 10 3" xfId="2774" xr:uid="{73FA88C2-D214-41F3-A62F-159E9553C1F3}"/>
    <cellStyle name="Normal 6 11" xfId="1510" xr:uid="{36CDDD87-F103-4FC8-B8E0-CF7E9538A18C}"/>
    <cellStyle name="Normal 6 11 2" xfId="2144" xr:uid="{F51EC00C-8400-44D9-B40B-2F3F6892A508}"/>
    <cellStyle name="Normal 6 11 2 2" xfId="3377" xr:uid="{F7035298-919A-4302-A52B-D59197AC0DEC}"/>
    <cellStyle name="Normal 6 11 3" xfId="2775" xr:uid="{4BE0DA89-61A2-4852-909F-CAFEDF19C87B}"/>
    <cellStyle name="Normal 6 12" xfId="1807" xr:uid="{5C2E71D4-D567-4FCE-BE03-92289A82D2B5}"/>
    <cellStyle name="Normal 6 12 2" xfId="3039" xr:uid="{2F2C85FD-44F9-4EDF-9B6A-91EC6E4FC325}"/>
    <cellStyle name="Normal 6 12 2 2 3" xfId="754" xr:uid="{0CFCA4AC-A7B4-4020-8E59-0E64769EDC02}"/>
    <cellStyle name="Normal 6 13" xfId="2422" xr:uid="{0C92887A-134C-404F-8B70-DCCF95010DC0}"/>
    <cellStyle name="Normal 6 14" xfId="746" xr:uid="{9F8EFD9C-817C-4CE2-8190-9756D59A5ED9}"/>
    <cellStyle name="Normal 6 2" xfId="759" xr:uid="{18F90CE4-72F1-4113-9118-758ED96EF039}"/>
    <cellStyle name="Normal 6 2 2" xfId="1511" xr:uid="{95D536BC-633F-4423-BB14-6F15596E3688}"/>
    <cellStyle name="Normal 6 2 2 10" xfId="2776" xr:uid="{9F9C438C-31FF-46BF-B55D-8B7B5362DDB2}"/>
    <cellStyle name="Normal 6 2 2 2" xfId="1512" xr:uid="{6A14C177-C55A-40BF-B80E-17BB55E58183}"/>
    <cellStyle name="Normal 6 2 2 2 2" xfId="1513" xr:uid="{6F5CD440-B352-4D43-BA87-1EDA18ED2450}"/>
    <cellStyle name="Normal 6 2 2 2 2 2" xfId="2147" xr:uid="{DE511D5F-32E5-4DA8-8903-0E38961446CA}"/>
    <cellStyle name="Normal 6 2 2 2 2 2 2" xfId="3380" xr:uid="{6C1E0DB7-5436-4185-B3CE-B4C00987B87F}"/>
    <cellStyle name="Normal 6 2 2 2 2 3" xfId="2778" xr:uid="{BCBBB012-1D20-4612-92D0-108210530CAA}"/>
    <cellStyle name="Normal 6 2 2 2 3" xfId="1514" xr:uid="{6E2F8471-D79C-48C9-B3D9-77F8BD957B33}"/>
    <cellStyle name="Normal 6 2 2 2 3 2" xfId="2148" xr:uid="{FEE6907C-15FC-4382-A7DF-23A1A13A3CB0}"/>
    <cellStyle name="Normal 6 2 2 2 3 2 2" xfId="3381" xr:uid="{0AF865B0-7A3C-48AF-9E4F-1AF09A9D6CDC}"/>
    <cellStyle name="Normal 6 2 2 2 3 3" xfId="2779" xr:uid="{92F6CFD2-A67B-4568-8EF1-0C0B2427C729}"/>
    <cellStyle name="Normal 6 2 2 2 4" xfId="1515" xr:uid="{24E617EA-C60E-4839-AEA9-A8CD297B763C}"/>
    <cellStyle name="Normal 6 2 2 2 4 2" xfId="2149" xr:uid="{7D908106-58E6-4AFD-9136-CE926BA4FE41}"/>
    <cellStyle name="Normal 6 2 2 2 4 2 2" xfId="3382" xr:uid="{901D1857-15EE-4DB4-A5D7-DB95BB0211A1}"/>
    <cellStyle name="Normal 6 2 2 2 4 3" xfId="2780" xr:uid="{223EDB79-BD43-44E4-8895-FD5BD6D6F564}"/>
    <cellStyle name="Normal 6 2 2 2 5" xfId="1516" xr:uid="{CE52EA3D-03F7-4BCB-9451-623AFFB45A24}"/>
    <cellStyle name="Normal 6 2 2 2 5 2" xfId="2150" xr:uid="{DD8E16B4-B3EB-491A-B798-13263EE576A0}"/>
    <cellStyle name="Normal 6 2 2 2 5 2 2" xfId="3383" xr:uid="{AB056799-6ED3-48DB-990E-FFC9C05D1D6C}"/>
    <cellStyle name="Normal 6 2 2 2 5 3" xfId="2781" xr:uid="{470F354C-F4BC-4C44-B9E6-349560AD9323}"/>
    <cellStyle name="Normal 6 2 2 2 6" xfId="1517" xr:uid="{5B079D4A-4C09-4726-A459-10D8788FF182}"/>
    <cellStyle name="Normal 6 2 2 2 6 2" xfId="2151" xr:uid="{8E7D384B-4605-44EA-94C4-F90236ECF4B8}"/>
    <cellStyle name="Normal 6 2 2 2 6 2 2" xfId="3384" xr:uid="{17DDAAD5-BD0C-4C66-91C5-761100807FC7}"/>
    <cellStyle name="Normal 6 2 2 2 6 3" xfId="2782" xr:uid="{E84A9AA7-B6D8-4819-AFC6-FD1E43BDDA1E}"/>
    <cellStyle name="Normal 6 2 2 2 7" xfId="1518" xr:uid="{3BF7D147-8621-497E-8A35-55CB0F85D421}"/>
    <cellStyle name="Normal 6 2 2 2 7 2" xfId="2152" xr:uid="{8E0428A6-A561-491B-A11D-E20B546DF7BC}"/>
    <cellStyle name="Normal 6 2 2 2 7 2 2" xfId="3385" xr:uid="{6D5FA3A8-3028-47E8-A47D-90F68AB4E264}"/>
    <cellStyle name="Normal 6 2 2 2 7 3" xfId="2783" xr:uid="{1C89425A-A8A7-49A8-AA6B-8F53C194898D}"/>
    <cellStyle name="Normal 6 2 2 2 8" xfId="2146" xr:uid="{6325A680-68B7-4419-A16F-FE52274E3743}"/>
    <cellStyle name="Normal 6 2 2 2 8 2" xfId="3379" xr:uid="{C7ADB976-C3E0-4C08-BF97-3C2FB74D2500}"/>
    <cellStyle name="Normal 6 2 2 2 9" xfId="2777" xr:uid="{53E591F4-3EA8-42CB-B3B4-86E991726E5A}"/>
    <cellStyle name="Normal 6 2 2 3" xfId="1519" xr:uid="{E2CAD947-920E-49B3-A368-882161F86D2F}"/>
    <cellStyle name="Normal 6 2 2 3 2" xfId="2153" xr:uid="{84545663-D0A3-40B1-8E99-51E8F31BDF81}"/>
    <cellStyle name="Normal 6 2 2 3 2 2" xfId="3386" xr:uid="{5D5082F6-040F-4C69-B3A3-D446907D8352}"/>
    <cellStyle name="Normal 6 2 2 3 3" xfId="2784" xr:uid="{B9F15564-40CA-499E-A2DE-2BDC7705D1BD}"/>
    <cellStyle name="Normal 6 2 2 4" xfId="1520" xr:uid="{FE02CB6D-CFC3-4B9E-ACB7-462E33AA96EF}"/>
    <cellStyle name="Normal 6 2 2 4 2" xfId="2154" xr:uid="{191A7ECA-EAEC-4B21-AACD-955675764C23}"/>
    <cellStyle name="Normal 6 2 2 4 2 2" xfId="3387" xr:uid="{EAE54ABF-41D7-478D-8472-52294354FA2A}"/>
    <cellStyle name="Normal 6 2 2 4 3" xfId="2785" xr:uid="{DA0D86FB-A443-4F80-AD06-0D8B04F4CF60}"/>
    <cellStyle name="Normal 6 2 2 5" xfId="1521" xr:uid="{30E1794B-A1C3-41AB-ADD8-5B5CAD7FEFBD}"/>
    <cellStyle name="Normal 6 2 2 5 2" xfId="2155" xr:uid="{78888AFF-7E82-4079-B128-5649490DD696}"/>
    <cellStyle name="Normal 6 2 2 5 2 2" xfId="3388" xr:uid="{75F37D7C-A789-4B07-A388-E711BFD0EC13}"/>
    <cellStyle name="Normal 6 2 2 5 3" xfId="2786" xr:uid="{CACFE9B9-96B6-480B-8F40-7C24EBFA13CD}"/>
    <cellStyle name="Normal 6 2 2 6" xfId="1522" xr:uid="{FBFE140A-6B38-43F0-BE71-B2D40C6DCB44}"/>
    <cellStyle name="Normal 6 2 2 6 2" xfId="2156" xr:uid="{9DEF68EB-0AE0-4C03-A726-A581356DB5F9}"/>
    <cellStyle name="Normal 6 2 2 6 2 2" xfId="3389" xr:uid="{9FD526EE-82F6-4F44-9515-E245ABE2E75B}"/>
    <cellStyle name="Normal 6 2 2 6 3" xfId="2787" xr:uid="{A69F2F79-D875-472E-8906-4115E406C779}"/>
    <cellStyle name="Normal 6 2 2 7" xfId="1523" xr:uid="{7FB4622F-4FE9-45A7-9987-1B6D37366E69}"/>
    <cellStyle name="Normal 6 2 2 7 2" xfId="2157" xr:uid="{766F0997-C6BE-4E8F-BFF5-CFA63CD93947}"/>
    <cellStyle name="Normal 6 2 2 7 2 2" xfId="3390" xr:uid="{657D7037-8DCE-47B8-B441-A6AE06247BF4}"/>
    <cellStyle name="Normal 6 2 2 7 3" xfId="2788" xr:uid="{1D4E71CC-EBE4-4309-AB05-F5C1288632AB}"/>
    <cellStyle name="Normal 6 2 2 8" xfId="1524" xr:uid="{548B185D-40B9-49C4-A0FD-F96C2CC06468}"/>
    <cellStyle name="Normal 6 2 2 8 2" xfId="2158" xr:uid="{A78C7937-2AA9-4C90-9D5D-44C2AB3E6CD0}"/>
    <cellStyle name="Normal 6 2 2 8 2 2" xfId="3391" xr:uid="{93904B1F-DF23-463D-A1F0-C67E251390B4}"/>
    <cellStyle name="Normal 6 2 2 8 3" xfId="2789" xr:uid="{B6A5047D-B7B1-4078-8D13-4626DC4C53AC}"/>
    <cellStyle name="Normal 6 2 2 9" xfId="2145" xr:uid="{86C7683D-9F29-4C4C-8884-9C19C5396CE7}"/>
    <cellStyle name="Normal 6 2 2 9 2" xfId="3378" xr:uid="{235E6C88-6DB1-40B0-93B7-DA526719AB23}"/>
    <cellStyle name="Normal 6 2 3" xfId="1525" xr:uid="{57D69026-B05F-4E9F-9A15-C8DFAEE4723C}"/>
    <cellStyle name="Normal 6 2 3 2" xfId="1526" xr:uid="{70F10E51-4941-4591-9C88-E4E730F44454}"/>
    <cellStyle name="Normal 6 2 3 2 2" xfId="2160" xr:uid="{12D75A4E-EE58-4CC7-9DF4-B3E83C222F34}"/>
    <cellStyle name="Normal 6 2 3 2 2 2" xfId="3393" xr:uid="{1B4AA6AC-9602-4CEC-A5BB-D35943CFF7A3}"/>
    <cellStyle name="Normal 6 2 3 2 3" xfId="2791" xr:uid="{5689C50E-F5D4-49EC-AD40-45A98256D7EA}"/>
    <cellStyle name="Normal 6 2 3 3" xfId="1527" xr:uid="{65197836-A01A-4DDF-8B2D-FF2B4456F741}"/>
    <cellStyle name="Normal 6 2 3 3 2" xfId="2161" xr:uid="{4E98A485-AEE5-4B09-8BCD-C38E94FDF937}"/>
    <cellStyle name="Normal 6 2 3 3 2 2" xfId="3394" xr:uid="{B89487DE-4A00-4FF8-905F-3B02994E1207}"/>
    <cellStyle name="Normal 6 2 3 3 3" xfId="2792" xr:uid="{E905A78B-38FF-4965-B518-D1CDF8BED56B}"/>
    <cellStyle name="Normal 6 2 3 4" xfId="1528" xr:uid="{532BEF53-D51C-4D2C-A5A5-06197AF1C46A}"/>
    <cellStyle name="Normal 6 2 3 4 2" xfId="2162" xr:uid="{2ECB3775-FB25-427A-BB4A-FCE45B73D5BD}"/>
    <cellStyle name="Normal 6 2 3 4 2 2" xfId="3395" xr:uid="{9FEF95FF-8D0B-464D-AAF7-842564E914A7}"/>
    <cellStyle name="Normal 6 2 3 4 3" xfId="2793" xr:uid="{8CC56404-B44E-4143-BFA6-801F50C5AA8F}"/>
    <cellStyle name="Normal 6 2 3 5" xfId="1529" xr:uid="{7486808D-9373-4841-9582-7206188E31FD}"/>
    <cellStyle name="Normal 6 2 3 5 2" xfId="2163" xr:uid="{53050270-D1F1-4214-8EEA-90F8CB84CE98}"/>
    <cellStyle name="Normal 6 2 3 5 2 2" xfId="3396" xr:uid="{15D839F5-0F16-4F02-A88A-E64EC61AF832}"/>
    <cellStyle name="Normal 6 2 3 5 3" xfId="2794" xr:uid="{69BA93A5-EE2C-40D2-ABC1-B35F6DD54290}"/>
    <cellStyle name="Normal 6 2 3 6" xfId="1530" xr:uid="{08A94767-0012-4770-87C9-B72D4E134ABA}"/>
    <cellStyle name="Normal 6 2 3 6 2" xfId="2164" xr:uid="{8082B353-90B5-42AA-949C-DBB5BD54BF85}"/>
    <cellStyle name="Normal 6 2 3 6 2 2" xfId="3397" xr:uid="{070D2975-0603-4D9E-8146-3A08783CC636}"/>
    <cellStyle name="Normal 6 2 3 6 3" xfId="2795" xr:uid="{CA0D83E5-8789-4BD8-AB76-D7885C34EB61}"/>
    <cellStyle name="Normal 6 2 3 7" xfId="1531" xr:uid="{A6392066-14D6-4BE0-9D55-9C742ABE6C5E}"/>
    <cellStyle name="Normal 6 2 3 7 2" xfId="2165" xr:uid="{AD72F53D-D0AE-4642-8810-BDF780500C1D}"/>
    <cellStyle name="Normal 6 2 3 7 2 2" xfId="3398" xr:uid="{2DF2A9D6-2E1D-4194-8386-E4A9AF3FA164}"/>
    <cellStyle name="Normal 6 2 3 7 3" xfId="2796" xr:uid="{9FF76A56-322A-4544-B613-28B0B3B9C8BF}"/>
    <cellStyle name="Normal 6 2 3 8" xfId="2159" xr:uid="{32B0DC77-F675-4100-9726-8C1D31D475A3}"/>
    <cellStyle name="Normal 6 2 3 8 2" xfId="3392" xr:uid="{57B2B2EF-4074-478C-87FA-51FF79ED9303}"/>
    <cellStyle name="Normal 6 2 3 9" xfId="2790" xr:uid="{57BAA268-7C75-4FD4-AE56-FAA73E85CD5D}"/>
    <cellStyle name="Normal 6 2 4" xfId="1532" xr:uid="{5F77DC52-F7A1-44DD-9279-590C8FC5215D}"/>
    <cellStyle name="Normal 6 2 4 2" xfId="1533" xr:uid="{50A379B4-0DDE-42EF-8586-F4346758277E}"/>
    <cellStyle name="Normal 6 2 4 2 2" xfId="2167" xr:uid="{D9B4BEC5-FA83-4C81-AADE-AD2BD5410DCB}"/>
    <cellStyle name="Normal 6 2 4 2 2 2" xfId="3400" xr:uid="{165C9396-E9D1-46D9-9D1A-2669E53F8958}"/>
    <cellStyle name="Normal 6 2 4 2 3" xfId="2798" xr:uid="{E99189E1-75C4-4CB1-8D15-FE7DE4BE30CF}"/>
    <cellStyle name="Normal 6 2 4 3" xfId="1534" xr:uid="{E1AEF507-FAA2-4648-8EE5-E732754A64F1}"/>
    <cellStyle name="Normal 6 2 4 3 2" xfId="2168" xr:uid="{2C2A699D-AA0D-4764-ABF1-8ED84DDD4212}"/>
    <cellStyle name="Normal 6 2 4 3 2 2" xfId="3401" xr:uid="{10131135-7A47-42DC-B861-FA446A4613AC}"/>
    <cellStyle name="Normal 6 2 4 3 3" xfId="2799" xr:uid="{C17C9B1E-E5B8-416D-B004-FD2D3A04158C}"/>
    <cellStyle name="Normal 6 2 4 4" xfId="1535" xr:uid="{E5CB5DE4-AACF-4446-9A0F-7532E7E0A850}"/>
    <cellStyle name="Normal 6 2 4 4 2" xfId="2169" xr:uid="{87C3B3C2-43D8-45A9-9461-72E6CA384361}"/>
    <cellStyle name="Normal 6 2 4 4 2 2" xfId="3402" xr:uid="{70B839B6-A3B9-4E20-9CAB-0813360ECE57}"/>
    <cellStyle name="Normal 6 2 4 4 3" xfId="2800" xr:uid="{AA632955-4041-4824-BE1A-181B23718CE9}"/>
    <cellStyle name="Normal 6 2 4 5" xfId="1536" xr:uid="{B677F537-E643-49D2-8FBA-2383E4A5FC6A}"/>
    <cellStyle name="Normal 6 2 4 5 2" xfId="2170" xr:uid="{A1CA26BE-FD82-453F-8386-58AE59F391D7}"/>
    <cellStyle name="Normal 6 2 4 5 2 2" xfId="3403" xr:uid="{D5FF5768-6E8E-4871-977F-4CF54BC24776}"/>
    <cellStyle name="Normal 6 2 4 5 3" xfId="2801" xr:uid="{CCF67D2C-D08C-4A0E-876A-20C9089B124B}"/>
    <cellStyle name="Normal 6 2 4 6" xfId="1537" xr:uid="{16E628D5-3100-4CD1-8F0D-69AF9A3D0145}"/>
    <cellStyle name="Normal 6 2 4 6 2" xfId="2171" xr:uid="{86FC6FAF-506D-4DE0-A975-A8227D09ABB0}"/>
    <cellStyle name="Normal 6 2 4 6 2 2" xfId="3404" xr:uid="{F959BA1C-4DED-4255-95C9-700C61C1E3BB}"/>
    <cellStyle name="Normal 6 2 4 6 3" xfId="2802" xr:uid="{F0842D9C-41C5-49E2-9777-8AC5508009D4}"/>
    <cellStyle name="Normal 6 2 4 7" xfId="1538" xr:uid="{31C16A07-17C2-4476-B6E2-B1D5D0F3B741}"/>
    <cellStyle name="Normal 6 2 4 7 2" xfId="2172" xr:uid="{27C07D5B-93E5-4108-B94C-E776E22758E6}"/>
    <cellStyle name="Normal 6 2 4 7 2 2" xfId="3405" xr:uid="{74C62186-CEFE-435B-B09A-F3D17FD29E11}"/>
    <cellStyle name="Normal 6 2 4 7 3" xfId="2803" xr:uid="{9AB9AD2E-1F6F-48C7-8B7A-E7505AFBEF51}"/>
    <cellStyle name="Normal 6 2 4 8" xfId="2166" xr:uid="{0FC4752C-045C-4F73-9B7A-57739EFCAFF5}"/>
    <cellStyle name="Normal 6 2 4 8 2" xfId="3399" xr:uid="{6227AD5B-681D-40A7-AFA6-F830D68FEAD9}"/>
    <cellStyle name="Normal 6 2 4 9" xfId="2797" xr:uid="{FCC4ADF2-596A-493C-BED3-8EBBC42CF849}"/>
    <cellStyle name="Normal 6 2 5" xfId="1077" xr:uid="{09B1A164-6AA9-4977-984D-21017B7B2D2C}"/>
    <cellStyle name="Normal 6 3" xfId="1068" xr:uid="{76E1CCE0-F1E9-495C-A379-BED322CDD92C}"/>
    <cellStyle name="Normal 6 3 10" xfId="2435" xr:uid="{8D20B858-8409-4DD7-A980-799163D7C161}"/>
    <cellStyle name="Normal 6 3 2" xfId="1539" xr:uid="{A2482FC9-9593-4272-9658-78C26649C53A}"/>
    <cellStyle name="Normal 6 3 2 2" xfId="1540" xr:uid="{38070A92-7F08-44BE-8451-6B48E76A247E}"/>
    <cellStyle name="Normal 6 3 2 2 2" xfId="2174" xr:uid="{F91D4F8B-F212-448C-BC0C-B120D9D48D6F}"/>
    <cellStyle name="Normal 6 3 2 2 2 2" xfId="3407" xr:uid="{EF0D0A37-1707-4E57-8EE7-4D1ABAE995C1}"/>
    <cellStyle name="Normal 6 3 2 2 3" xfId="2805" xr:uid="{D5A4E415-8728-4724-B56B-F9C1FCA3CB93}"/>
    <cellStyle name="Normal 6 3 2 3" xfId="1541" xr:uid="{5F46F004-0E26-4460-A5D2-C8C0D564BCA5}"/>
    <cellStyle name="Normal 6 3 2 3 2" xfId="2175" xr:uid="{93DD1E87-C126-45B7-A18D-0CC50585DAE4}"/>
    <cellStyle name="Normal 6 3 2 3 2 2" xfId="3408" xr:uid="{93408615-D473-4109-B27F-3003A7044741}"/>
    <cellStyle name="Normal 6 3 2 3 3" xfId="2806" xr:uid="{A0E16021-5822-44A3-9D69-E38914CE0554}"/>
    <cellStyle name="Normal 6 3 2 4" xfId="1542" xr:uid="{8D863A87-8F60-4C6E-A0AA-34DDC5D1BD15}"/>
    <cellStyle name="Normal 6 3 2 4 2" xfId="2176" xr:uid="{CED93767-9CB0-4EB9-9DC5-1B799D117B52}"/>
    <cellStyle name="Normal 6 3 2 4 2 2" xfId="3409" xr:uid="{6A0437C5-EE2E-47AD-9A09-AA2FD2ABB7E0}"/>
    <cellStyle name="Normal 6 3 2 4 3" xfId="2807" xr:uid="{F27F1D60-631E-4637-8949-D6EB9EC6D355}"/>
    <cellStyle name="Normal 6 3 2 5" xfId="1543" xr:uid="{83502933-B4C8-4547-BF51-14A0D1E69D69}"/>
    <cellStyle name="Normal 6 3 2 5 2" xfId="2177" xr:uid="{AA4F3592-FFAA-4227-980D-E1ABC325F830}"/>
    <cellStyle name="Normal 6 3 2 5 2 2" xfId="3410" xr:uid="{A6C6BC16-30C4-48DE-8238-D850A7C9DE69}"/>
    <cellStyle name="Normal 6 3 2 5 3" xfId="2808" xr:uid="{826D0C6E-7A4F-4C15-A174-7931058EBFF2}"/>
    <cellStyle name="Normal 6 3 2 6" xfId="1544" xr:uid="{7BB74C6B-83D7-4FED-BB63-4A6C62E8F8AD}"/>
    <cellStyle name="Normal 6 3 2 6 2" xfId="2178" xr:uid="{C5799A55-C680-419F-A52F-32B85A8DB88A}"/>
    <cellStyle name="Normal 6 3 2 6 2 2" xfId="3411" xr:uid="{B71EE854-C4E4-44A5-BF8E-46D1DA58D40C}"/>
    <cellStyle name="Normal 6 3 2 6 3" xfId="2809" xr:uid="{47371008-C547-4CC6-A12B-6ACB31B362D0}"/>
    <cellStyle name="Normal 6 3 2 7" xfId="1545" xr:uid="{EA64DF2B-3672-4403-AA3E-52A06152AD04}"/>
    <cellStyle name="Normal 6 3 2 7 2" xfId="2179" xr:uid="{9A577F99-4803-4AE1-882E-8F1B11F59BA0}"/>
    <cellStyle name="Normal 6 3 2 7 2 2" xfId="3412" xr:uid="{4A642FF8-66C5-4348-B5DC-66257925C249}"/>
    <cellStyle name="Normal 6 3 2 7 3" xfId="2810" xr:uid="{1B8AC9CC-774F-4F3D-ACBD-D7E14D149DA7}"/>
    <cellStyle name="Normal 6 3 2 8" xfId="2173" xr:uid="{5C8C99F3-5779-4374-AFDF-654359811E1A}"/>
    <cellStyle name="Normal 6 3 2 8 2" xfId="3406" xr:uid="{301D1D82-CE9F-4E53-99F1-DF93437263CA}"/>
    <cellStyle name="Normal 6 3 2 9" xfId="2804" xr:uid="{071CF236-DF73-4431-B1FA-80FB09A9447D}"/>
    <cellStyle name="Normal 6 3 3" xfId="1546" xr:uid="{F0A439DE-FB9B-4D51-8777-81740A7023C7}"/>
    <cellStyle name="Normal 6 3 3 2" xfId="2180" xr:uid="{C7D5EEFE-71C4-4DA4-9D03-B8C7A933B00F}"/>
    <cellStyle name="Normal 6 3 3 2 2" xfId="3413" xr:uid="{40E6E01B-BA43-4CFB-8285-9CD3D9F81FDE}"/>
    <cellStyle name="Normal 6 3 3 3" xfId="2811" xr:uid="{E9535A75-0C9D-47DD-97F6-EBFE19C57C66}"/>
    <cellStyle name="Normal 6 3 4" xfId="1547" xr:uid="{5AEE3D9F-4811-4858-8B93-9A41C76B7991}"/>
    <cellStyle name="Normal 6 3 4 2" xfId="2181" xr:uid="{EE018058-1E1D-4408-82A9-3E18F2EBCF8A}"/>
    <cellStyle name="Normal 6 3 4 2 2" xfId="3414" xr:uid="{09C6EE9B-FAF2-4D56-BEF3-EEEC05414E40}"/>
    <cellStyle name="Normal 6 3 4 3" xfId="2812" xr:uid="{C4039D88-59E6-4231-92BB-DC6A7F99DF34}"/>
    <cellStyle name="Normal 6 3 5" xfId="1548" xr:uid="{8BA9B215-7279-4966-BF33-51A6049F88D9}"/>
    <cellStyle name="Normal 6 3 5 2" xfId="2182" xr:uid="{8ADCCA34-168F-4F7D-B767-C95484BFA352}"/>
    <cellStyle name="Normal 6 3 5 2 2" xfId="3415" xr:uid="{79CA03B4-B934-41DE-A6B0-2E2883E182B9}"/>
    <cellStyle name="Normal 6 3 5 3" xfId="2813" xr:uid="{A4D289AA-AEE6-4FAF-A9DB-5724DD4FCF45}"/>
    <cellStyle name="Normal 6 3 6" xfId="1549" xr:uid="{B11DBA90-21DF-48FF-8442-14703D60C908}"/>
    <cellStyle name="Normal 6 3 6 2" xfId="2183" xr:uid="{D8DA3B89-D034-4180-99D8-CF7C10B79099}"/>
    <cellStyle name="Normal 6 3 6 2 2" xfId="3416" xr:uid="{537C9D72-1F51-4FC5-98CE-EFE63C06919F}"/>
    <cellStyle name="Normal 6 3 6 3" xfId="2814" xr:uid="{26E616FB-9585-442C-B0A5-90BCC757E1D1}"/>
    <cellStyle name="Normal 6 3 7" xfId="1550" xr:uid="{D04F2D02-4094-4AB7-8E6C-28631D3F72F9}"/>
    <cellStyle name="Normal 6 3 7 2" xfId="2184" xr:uid="{D04CC9B1-716D-4D6B-91E6-C0190B4E2175}"/>
    <cellStyle name="Normal 6 3 7 2 2" xfId="3417" xr:uid="{3CEBB27A-80A0-479A-8142-7480BCF5420F}"/>
    <cellStyle name="Normal 6 3 7 3" xfId="2815" xr:uid="{2BAFFC0E-8A70-4BA8-A9B2-F613DFAF19CE}"/>
    <cellStyle name="Normal 6 3 8" xfId="1551" xr:uid="{71AD34A8-95DB-4980-A2A6-D67718D81E34}"/>
    <cellStyle name="Normal 6 3 8 2" xfId="2185" xr:uid="{9CFA1A6D-E95C-451A-9DBD-80EE3E11419E}"/>
    <cellStyle name="Normal 6 3 8 2 2" xfId="3418" xr:uid="{07D7D9BC-C02A-4A1D-BD98-DCDB85D68D46}"/>
    <cellStyle name="Normal 6 3 8 3" xfId="2816" xr:uid="{93B1DF78-9F0F-4E7E-AF0A-90B63B1D831A}"/>
    <cellStyle name="Normal 6 3 9" xfId="1810" xr:uid="{8615FAB2-B7BB-4E23-B688-B020A1519EC2}"/>
    <cellStyle name="Normal 6 3 9 2" xfId="3042" xr:uid="{7BAB0D99-7087-4831-8172-DB92A47B42B4}"/>
    <cellStyle name="Normal 6 4" xfId="1552" xr:uid="{F8F8DE78-BB8D-474B-9A8B-B431875C6E14}"/>
    <cellStyle name="Normal 6 4 2" xfId="1553" xr:uid="{6F1FDFDC-6F79-4ED9-A078-3F835EADE717}"/>
    <cellStyle name="Normal 6 4 2 2" xfId="2187" xr:uid="{F3F4B527-C278-43E5-B66F-7E6FDF872300}"/>
    <cellStyle name="Normal 6 4 2 2 2" xfId="3420" xr:uid="{E1A8CA0D-9354-4771-891E-1E3D7EB87DE0}"/>
    <cellStyle name="Normal 6 4 2 3" xfId="2818" xr:uid="{2A8A893F-1EFB-4D68-B3F1-829BE043043A}"/>
    <cellStyle name="Normal 6 4 3" xfId="1554" xr:uid="{4A9DDF87-5AAE-4DFD-8F38-430390ECCF65}"/>
    <cellStyle name="Normal 6 4 3 2" xfId="2188" xr:uid="{885EF0FC-2277-4D4F-8450-0209699DC1F2}"/>
    <cellStyle name="Normal 6 4 3 2 2" xfId="3421" xr:uid="{5A9DFE0A-24E1-4190-A69C-C51F497AF1CF}"/>
    <cellStyle name="Normal 6 4 3 3" xfId="2819" xr:uid="{0A627CE2-C558-4D96-8B28-7B1845096126}"/>
    <cellStyle name="Normal 6 4 4" xfId="1555" xr:uid="{17567DC9-4186-42D1-8E52-0C5958EA29A0}"/>
    <cellStyle name="Normal 6 4 4 2" xfId="2189" xr:uid="{B5C21863-7B74-4F15-939D-5620C1AA2772}"/>
    <cellStyle name="Normal 6 4 4 2 2" xfId="3422" xr:uid="{F230B40C-E655-4659-9CE9-558914AFF739}"/>
    <cellStyle name="Normal 6 4 4 3" xfId="2820" xr:uid="{8B77165F-05C8-4E7F-9021-414F401485F7}"/>
    <cellStyle name="Normal 6 4 5" xfId="1556" xr:uid="{7F823772-24E9-452B-BD24-70205A7BCB0B}"/>
    <cellStyle name="Normal 6 4 5 2" xfId="2190" xr:uid="{7144A34F-EF84-4A7F-9488-1B8CE5CD5539}"/>
    <cellStyle name="Normal 6 4 5 2 2" xfId="3423" xr:uid="{05B14B74-D963-42DD-81D8-43DE21DC5583}"/>
    <cellStyle name="Normal 6 4 5 3" xfId="2821" xr:uid="{4C4F22BF-6664-4DFC-BD20-F10B7AD1C9FF}"/>
    <cellStyle name="Normal 6 4 6" xfId="1557" xr:uid="{D9719821-B9FE-41D5-BD09-09192A6F6A0A}"/>
    <cellStyle name="Normal 6 4 6 2" xfId="2191" xr:uid="{116D7317-F8C5-44CB-BC5C-3FDF186D7002}"/>
    <cellStyle name="Normal 6 4 6 2 2" xfId="3424" xr:uid="{A7AD634F-BAA0-467D-B2D3-BDF326CADA57}"/>
    <cellStyle name="Normal 6 4 6 3" xfId="2822" xr:uid="{274F9BDB-1092-45D0-A465-2CAB78A16504}"/>
    <cellStyle name="Normal 6 4 7" xfId="1558" xr:uid="{504A02B9-3CBE-4577-9879-E009C858B1E0}"/>
    <cellStyle name="Normal 6 4 7 2" xfId="2192" xr:uid="{63E6AF6E-460B-42E5-B157-D4596395812E}"/>
    <cellStyle name="Normal 6 4 7 2 2" xfId="3425" xr:uid="{A31CD458-2114-46B4-8000-9223B7F64F00}"/>
    <cellStyle name="Normal 6 4 7 3" xfId="2823" xr:uid="{F71108D6-674C-441C-B483-AA3F42128C7E}"/>
    <cellStyle name="Normal 6 4 8" xfId="2186" xr:uid="{E1BCEA6F-6CF0-45E6-9E6F-257FAB362E80}"/>
    <cellStyle name="Normal 6 4 8 2" xfId="3419" xr:uid="{8C015377-0666-458B-A78B-10A9FB952CE6}"/>
    <cellStyle name="Normal 6 4 9" xfId="2817" xr:uid="{7B6CEC71-B387-4088-884B-B3CE510B55D6}"/>
    <cellStyle name="Normal 6 5" xfId="1559" xr:uid="{D72FE7F2-C2F7-4B9D-8017-BD98C7AF61E0}"/>
    <cellStyle name="Normal 6 5 2" xfId="1560" xr:uid="{1BF00CEB-2479-4DAA-9CA9-A6D124AE6E03}"/>
    <cellStyle name="Normal 6 5 2 2" xfId="2194" xr:uid="{6AC6E07E-3752-4CD5-8697-4F56A10AF5D4}"/>
    <cellStyle name="Normal 6 5 2 2 2" xfId="3427" xr:uid="{C50178EA-2E81-4EAB-A124-3A024B624FEC}"/>
    <cellStyle name="Normal 6 5 2 3" xfId="2825" xr:uid="{753440E3-E7CB-4180-A240-304152255F50}"/>
    <cellStyle name="Normal 6 5 3" xfId="1561" xr:uid="{DC943197-0BB0-41D5-BDFA-CE43BA4B68D2}"/>
    <cellStyle name="Normal 6 5 3 2" xfId="2195" xr:uid="{194E541B-F1DA-4CB2-B257-925316648565}"/>
    <cellStyle name="Normal 6 5 3 2 2" xfId="3428" xr:uid="{CC1FAB29-52EB-4F0F-A99B-C961F4319AEF}"/>
    <cellStyle name="Normal 6 5 3 3" xfId="2826" xr:uid="{37CCF71C-C642-42B2-805C-A16FA325B956}"/>
    <cellStyle name="Normal 6 5 4" xfId="1562" xr:uid="{85ACED47-7105-4223-9A55-F720B9694214}"/>
    <cellStyle name="Normal 6 5 4 2" xfId="2196" xr:uid="{D56C23CA-A6BA-4E4E-AF03-54D33BF6A33A}"/>
    <cellStyle name="Normal 6 5 4 2 2" xfId="3429" xr:uid="{1CDFD4BB-EFDD-48A1-8037-E8AB900A1CD4}"/>
    <cellStyle name="Normal 6 5 4 3" xfId="2827" xr:uid="{0BBD575C-8097-4DFE-BF6B-FF7E8BF73D7A}"/>
    <cellStyle name="Normal 6 5 5" xfId="1563" xr:uid="{CC9C3E99-DA8D-42E1-B772-55AF4F8DC7DF}"/>
    <cellStyle name="Normal 6 5 5 2" xfId="2197" xr:uid="{59F0AC31-04F2-4699-ABF5-75C483A46342}"/>
    <cellStyle name="Normal 6 5 5 2 2" xfId="3430" xr:uid="{7CC4BB47-BFA1-4F95-9B47-F77ECFF1B82E}"/>
    <cellStyle name="Normal 6 5 5 3" xfId="2828" xr:uid="{AE7D7ECF-9A9C-4855-9971-794A9E491EC6}"/>
    <cellStyle name="Normal 6 5 6" xfId="1564" xr:uid="{3EE5A0FA-2215-4F52-BEE8-F4FD8B78A116}"/>
    <cellStyle name="Normal 6 5 6 2" xfId="2198" xr:uid="{F44EAE3E-C93A-44AC-8FC1-1FF256B749C3}"/>
    <cellStyle name="Normal 6 5 6 2 2" xfId="3431" xr:uid="{CA0FEB46-B79A-49A6-8C13-9BA41D4EED89}"/>
    <cellStyle name="Normal 6 5 6 3" xfId="2829" xr:uid="{34405A7E-0C8C-45AE-B7D2-2E7F261C080E}"/>
    <cellStyle name="Normal 6 5 7" xfId="1565" xr:uid="{188EC96A-DDE3-4431-92CE-7A8A78F11F7F}"/>
    <cellStyle name="Normal 6 5 7 2" xfId="2199" xr:uid="{79291BBE-773C-4DC1-A5E0-1CE7E584A189}"/>
    <cellStyle name="Normal 6 5 7 2 2" xfId="3432" xr:uid="{DDE3061F-61E8-4805-985F-CE68DBBCE823}"/>
    <cellStyle name="Normal 6 5 7 3" xfId="2830" xr:uid="{0DC19097-DBB6-4DFE-BC48-3F4ECC5F6E60}"/>
    <cellStyle name="Normal 6 5 8" xfId="2193" xr:uid="{617DF60D-E9F0-485A-A018-B0C4FF65219D}"/>
    <cellStyle name="Normal 6 5 8 2" xfId="3426" xr:uid="{300E36F2-D826-447A-9587-11808EC1C8FC}"/>
    <cellStyle name="Normal 6 5 9" xfId="2824" xr:uid="{080F16C2-E617-4626-814C-4BA0E951406C}"/>
    <cellStyle name="Normal 6 6" xfId="1566" xr:uid="{F836600F-9BE6-4FE2-B27E-BF77D022102D}"/>
    <cellStyle name="Normal 6 6 2" xfId="2200" xr:uid="{0F089898-0F59-4AF4-90A5-1F46CA6AC989}"/>
    <cellStyle name="Normal 6 6 2 2" xfId="3433" xr:uid="{3B11993A-291E-4B84-BB24-A3849B1BACF5}"/>
    <cellStyle name="Normal 6 6 3" xfId="2831" xr:uid="{CC687523-9F54-4FA7-979F-404FBDB7AC50}"/>
    <cellStyle name="Normal 6 7" xfId="1567" xr:uid="{E418A99C-EE8E-4FB3-BFDB-DC799B07222F}"/>
    <cellStyle name="Normal 6 7 2" xfId="2201" xr:uid="{3BD20220-EDC5-4F53-B97A-21ECFB452DB2}"/>
    <cellStyle name="Normal 6 7 2 2" xfId="3434" xr:uid="{1C6E53DA-D5D5-4083-8B41-43D01DC493A7}"/>
    <cellStyle name="Normal 6 7 3" xfId="2832" xr:uid="{0B289978-06DF-4AFD-A412-665204B26226}"/>
    <cellStyle name="Normal 6 8" xfId="1568" xr:uid="{C39E7A50-FE25-4314-B4F6-180009A2AA15}"/>
    <cellStyle name="Normal 6 8 2" xfId="2202" xr:uid="{E9345FDA-9BED-4244-A260-A833583A9F5C}"/>
    <cellStyle name="Normal 6 8 2 2" xfId="3435" xr:uid="{30B4D086-D8E7-4FB5-823F-7186E4CD5F1E}"/>
    <cellStyle name="Normal 6 8 3" xfId="2833" xr:uid="{A80AC1CC-B58B-45AB-9D2F-846C9A0667AA}"/>
    <cellStyle name="Normal 6 9" xfId="1569" xr:uid="{3BFFDD62-4119-4B84-B7F6-63773A2E7E85}"/>
    <cellStyle name="Normal 6 9 2" xfId="2203" xr:uid="{20DC6A6E-9226-4010-AE60-00A2DD0A2BCB}"/>
    <cellStyle name="Normal 6 9 2 2" xfId="3436" xr:uid="{7DAA224A-48C1-4005-B021-FFEC55B55991}"/>
    <cellStyle name="Normal 6 9 3" xfId="2834" xr:uid="{3B36FD6D-1AF8-4FF6-A84D-8B9FA5D89158}"/>
    <cellStyle name="Normal 60" xfId="3647" xr:uid="{FA4BC55E-F7CB-4103-A496-F9E655B840EC}"/>
    <cellStyle name="Normal 61" xfId="3648" xr:uid="{83A4B272-27C9-4B56-8D4B-53BBEF4B719D}"/>
    <cellStyle name="Normal 62" xfId="3649" xr:uid="{C1F7F43E-4361-4886-B7AC-13BAC53F3BC6}"/>
    <cellStyle name="Normal 63" xfId="41" xr:uid="{42A4E1A6-20AC-4633-B29C-1CDB45281CFB}"/>
    <cellStyle name="Normal 7" xfId="529" xr:uid="{3E974B88-11A3-4EC1-B1E0-30C42B729FD9}"/>
    <cellStyle name="Normal 7 10" xfId="1570" xr:uid="{D6336257-9498-4237-9F80-ADD4DF3E55FE}"/>
    <cellStyle name="Normal 7 10 2" xfId="2204" xr:uid="{7F97361C-6B31-41FF-A9EE-2A2DEF0D85D0}"/>
    <cellStyle name="Normal 7 10 2 2" xfId="3437" xr:uid="{3D2B2FCA-97E3-41EE-80A8-74E75ADFF306}"/>
    <cellStyle name="Normal 7 10 3" xfId="2835" xr:uid="{C6E2C45D-C578-45C2-B5FA-3AE75B962CD9}"/>
    <cellStyle name="Normal 7 11" xfId="1571" xr:uid="{4FA401AD-B399-4F9B-85C7-305A26DEDB78}"/>
    <cellStyle name="Normal 7 11 2" xfId="2205" xr:uid="{6593C393-45A5-40F2-8B78-768606169FE9}"/>
    <cellStyle name="Normal 7 11 2 2" xfId="3438" xr:uid="{33B336C6-DB47-4A65-99AB-F1CFD40A94F1}"/>
    <cellStyle name="Normal 7 11 3" xfId="2836" xr:uid="{946110B5-4C0A-4F45-9C6A-53AA5D11FCCA}"/>
    <cellStyle name="Normal 7 12" xfId="1572" xr:uid="{ED464C41-62D2-4FA6-A649-3C1B85FB6C55}"/>
    <cellStyle name="Normal 7 12 2" xfId="2206" xr:uid="{F8B85161-8805-4CB4-B2C9-C0580A8FA86F}"/>
    <cellStyle name="Normal 7 12 2 2" xfId="3439" xr:uid="{55DB1D3C-A07E-4FFC-9940-508021761A07}"/>
    <cellStyle name="Normal 7 12 3" xfId="2837" xr:uid="{FE0FBB1B-25DD-4CF3-AE19-BF1E6A6E3F9F}"/>
    <cellStyle name="Normal 7 13" xfId="1808" xr:uid="{50450537-7088-4AF9-A378-076E660D8096}"/>
    <cellStyle name="Normal 7 13 2" xfId="3040" xr:uid="{AC68424B-CFCE-4149-B950-17B3909997EC}"/>
    <cellStyle name="Normal 7 14" xfId="2430" xr:uid="{BCBF90B6-EDB5-4C5B-83AA-75EB2AD9F1C3}"/>
    <cellStyle name="Normal 7 15" xfId="1058" xr:uid="{283E059F-9FBE-4C10-B3E4-3BCDEF33795D}"/>
    <cellStyle name="Normal 7 2" xfId="1069" xr:uid="{A7E2DF8C-A909-4E1F-93BC-335908B6856E}"/>
    <cellStyle name="Normal 7 2 2" xfId="1573" xr:uid="{DCDBCEEA-8A57-46AC-B2A1-6DADCD3F415F}"/>
    <cellStyle name="Normal 7 2 2 10" xfId="2838" xr:uid="{BCF9B911-6E8A-4929-BE28-627779710573}"/>
    <cellStyle name="Normal 7 2 2 2" xfId="1574" xr:uid="{C3C68497-BD20-47F3-AC0A-22BB514D10B8}"/>
    <cellStyle name="Normal 7 2 2 2 2" xfId="1575" xr:uid="{CFF88FA3-8A87-4862-B451-20D0D06D3320}"/>
    <cellStyle name="Normal 7 2 2 2 2 2" xfId="2209" xr:uid="{E7C89D54-67E7-4F21-8F1C-5B4BE46D6AD6}"/>
    <cellStyle name="Normal 7 2 2 2 2 2 2" xfId="3442" xr:uid="{0F4418D4-597D-4C0A-A94A-F91C0F25F5A0}"/>
    <cellStyle name="Normal 7 2 2 2 2 3" xfId="2840" xr:uid="{9FC29A6C-5EC6-4C13-B37F-0A2926175C41}"/>
    <cellStyle name="Normal 7 2 2 2 3" xfId="1576" xr:uid="{2F440ED8-2238-4853-8109-B6621DDC744E}"/>
    <cellStyle name="Normal 7 2 2 2 3 2" xfId="2210" xr:uid="{9C0DD900-79B1-4F43-8803-A885BE961706}"/>
    <cellStyle name="Normal 7 2 2 2 3 2 2" xfId="3443" xr:uid="{72EB50C9-0055-4F15-A07E-188A0B989F5C}"/>
    <cellStyle name="Normal 7 2 2 2 3 3" xfId="2841" xr:uid="{16139EAB-3AA8-4242-B0E4-3C3C1AAD10F5}"/>
    <cellStyle name="Normal 7 2 2 2 4" xfId="1577" xr:uid="{779C08A3-FD8D-4C5B-9E17-5A843169798F}"/>
    <cellStyle name="Normal 7 2 2 2 4 2" xfId="2211" xr:uid="{45A6EFFA-34BB-49FC-AF21-54AFF20A9991}"/>
    <cellStyle name="Normal 7 2 2 2 4 2 2" xfId="3444" xr:uid="{95365AD9-60A8-442B-9302-6DF35E2F94C5}"/>
    <cellStyle name="Normal 7 2 2 2 4 3" xfId="2842" xr:uid="{F9A49526-C9EC-4C24-8335-E59EE56B8FFC}"/>
    <cellStyle name="Normal 7 2 2 2 5" xfId="1578" xr:uid="{B554DA0A-CFD3-406F-9C4A-1F84077D9A18}"/>
    <cellStyle name="Normal 7 2 2 2 5 2" xfId="2212" xr:uid="{D337B347-9CF7-413A-AC28-C9DE3E5E1FC2}"/>
    <cellStyle name="Normal 7 2 2 2 5 2 2" xfId="3445" xr:uid="{7F039806-9288-4793-8D3A-5DBA2C10C050}"/>
    <cellStyle name="Normal 7 2 2 2 5 3" xfId="2843" xr:uid="{4CB4E90F-4025-4CF6-82E7-207078BF8C6F}"/>
    <cellStyle name="Normal 7 2 2 2 6" xfId="1579" xr:uid="{83227009-F5A0-45F2-B59A-4A867BF4A064}"/>
    <cellStyle name="Normal 7 2 2 2 6 2" xfId="2213" xr:uid="{86B24C1C-9DDC-44D0-97CA-2A87A2F96444}"/>
    <cellStyle name="Normal 7 2 2 2 6 2 2" xfId="3446" xr:uid="{32DF3DBA-CA85-4531-B02B-C5FF8AC54D16}"/>
    <cellStyle name="Normal 7 2 2 2 6 3" xfId="2844" xr:uid="{B3473354-2FF3-4F66-A8BE-AD16A5CD7CB1}"/>
    <cellStyle name="Normal 7 2 2 2 7" xfId="1580" xr:uid="{D11C0E6A-B936-4D7B-9EF4-DF2A6E9E4F64}"/>
    <cellStyle name="Normal 7 2 2 2 7 2" xfId="2214" xr:uid="{8D17B4C5-4B97-4D11-B066-E3DB82B75B72}"/>
    <cellStyle name="Normal 7 2 2 2 7 2 2" xfId="3447" xr:uid="{A4F79C55-2469-4E0C-8267-04626896668D}"/>
    <cellStyle name="Normal 7 2 2 2 7 3" xfId="2845" xr:uid="{B6E30B46-13E5-4932-92DB-D7FE0B9B3DCC}"/>
    <cellStyle name="Normal 7 2 2 2 8" xfId="2208" xr:uid="{A608B7C8-2F49-4488-BA59-88AC8D30BE59}"/>
    <cellStyle name="Normal 7 2 2 2 8 2" xfId="3441" xr:uid="{72E3DB75-2F1E-468B-ADD1-6667B1A77204}"/>
    <cellStyle name="Normal 7 2 2 2 9" xfId="2839" xr:uid="{BD3E994B-8E0E-4515-97C5-E179908B3DD9}"/>
    <cellStyle name="Normal 7 2 2 3" xfId="1581" xr:uid="{99DFDE0C-BD7A-4C2A-AC9B-459F4ADDE4B2}"/>
    <cellStyle name="Normal 7 2 2 3 2" xfId="2215" xr:uid="{C1152B18-ABF6-4CAE-8395-98FFCDAD631B}"/>
    <cellStyle name="Normal 7 2 2 3 2 2" xfId="3448" xr:uid="{2733437F-095E-452F-A354-D039A92D0C90}"/>
    <cellStyle name="Normal 7 2 2 3 3" xfId="2846" xr:uid="{4C6EB415-65A1-44A9-8DF2-21E1BED9F7FD}"/>
    <cellStyle name="Normal 7 2 2 4" xfId="1582" xr:uid="{CAC3FAF4-14E9-4DA2-995F-41B80A5D573C}"/>
    <cellStyle name="Normal 7 2 2 4 2" xfId="2216" xr:uid="{F7EE5FF5-4B7B-4018-9B18-68B90109DD7B}"/>
    <cellStyle name="Normal 7 2 2 4 2 2" xfId="3449" xr:uid="{48B16526-375C-44C2-A4B3-03E9058225C4}"/>
    <cellStyle name="Normal 7 2 2 4 3" xfId="2847" xr:uid="{8B1E9BAE-7B47-4C1D-885C-D1653935BD1D}"/>
    <cellStyle name="Normal 7 2 2 5" xfId="1583" xr:uid="{A55BDE0A-F912-467A-806B-B180C4F9B0F6}"/>
    <cellStyle name="Normal 7 2 2 5 2" xfId="2217" xr:uid="{04F266F0-F03D-4105-8128-5370EB81A269}"/>
    <cellStyle name="Normal 7 2 2 5 2 2" xfId="3450" xr:uid="{1C710B22-D846-448F-80E5-4893B16FBFB3}"/>
    <cellStyle name="Normal 7 2 2 5 3" xfId="2848" xr:uid="{07F61BA6-F1FF-4428-A3AD-CE7627AF177A}"/>
    <cellStyle name="Normal 7 2 2 6" xfId="1584" xr:uid="{E927FFC2-B5F3-4F2A-8440-C8C5F94B6CB7}"/>
    <cellStyle name="Normal 7 2 2 6 2" xfId="2218" xr:uid="{A18588F8-85F9-45B3-88F6-51FB9880F54E}"/>
    <cellStyle name="Normal 7 2 2 6 2 2" xfId="3451" xr:uid="{017E892E-8612-49AF-8FD4-A50261CEA391}"/>
    <cellStyle name="Normal 7 2 2 6 3" xfId="2849" xr:uid="{EA1163B9-8CB9-4F2B-AB44-54225C6DDCEF}"/>
    <cellStyle name="Normal 7 2 2 7" xfId="1585" xr:uid="{36D45C9C-4E86-4669-8C5F-8057AA366ABF}"/>
    <cellStyle name="Normal 7 2 2 7 2" xfId="2219" xr:uid="{A5A93718-AA78-4271-93E0-2780184389F4}"/>
    <cellStyle name="Normal 7 2 2 7 2 2" xfId="3452" xr:uid="{0AB6BB4B-E9F1-4A28-B516-CF863792F176}"/>
    <cellStyle name="Normal 7 2 2 7 3" xfId="2850" xr:uid="{40355CE6-3F9C-4F2A-8E7C-8B94E9F1E980}"/>
    <cellStyle name="Normal 7 2 2 8" xfId="1586" xr:uid="{FE6E46A1-2881-42FB-BA30-5B2AA0E9A604}"/>
    <cellStyle name="Normal 7 2 2 8 2" xfId="2220" xr:uid="{9398AAA2-22E6-4F0D-A65A-B075E3ACBCC8}"/>
    <cellStyle name="Normal 7 2 2 8 2 2" xfId="3453" xr:uid="{B95148F2-C696-44F6-849A-D9B1B1E9FFB1}"/>
    <cellStyle name="Normal 7 2 2 8 3" xfId="2851" xr:uid="{0AABAC5D-87B8-4071-8C6E-7F811F436372}"/>
    <cellStyle name="Normal 7 2 2 9" xfId="2207" xr:uid="{24FD0CFD-0E8A-491A-9034-A62C73135239}"/>
    <cellStyle name="Normal 7 2 2 9 2" xfId="3440" xr:uid="{CE170968-1DD9-4493-BA06-BD4B1A5FB9FC}"/>
    <cellStyle name="Normal 7 2 3" xfId="1587" xr:uid="{088613D7-BF69-4F6A-8328-B0BC45D166C6}"/>
    <cellStyle name="Normal 7 2 3 2" xfId="1588" xr:uid="{5886806B-6F27-4B4B-B779-E1C741CBC10D}"/>
    <cellStyle name="Normal 7 2 3 2 2" xfId="2222" xr:uid="{806D2DB7-9E14-4D33-867A-783CCC9A7B84}"/>
    <cellStyle name="Normal 7 2 3 2 2 2" xfId="3455" xr:uid="{7CA83049-595C-4D36-8E8A-F7A7E10ECC4D}"/>
    <cellStyle name="Normal 7 2 3 2 3" xfId="2853" xr:uid="{48854CA3-49A2-4939-A826-069D472A15C1}"/>
    <cellStyle name="Normal 7 2 3 3" xfId="1589" xr:uid="{E29B5B33-ECFA-4A03-9424-4700FA836A59}"/>
    <cellStyle name="Normal 7 2 3 3 2" xfId="2223" xr:uid="{44E52471-75EC-4D2D-AF4F-5487532F2261}"/>
    <cellStyle name="Normal 7 2 3 3 2 2" xfId="3456" xr:uid="{213F6DBB-176A-47EF-AE9A-3DA44D7FBBC9}"/>
    <cellStyle name="Normal 7 2 3 3 3" xfId="2854" xr:uid="{81AC1894-E65E-4D41-82BB-B7F39C50702C}"/>
    <cellStyle name="Normal 7 2 3 4" xfId="1590" xr:uid="{3F79DA74-7510-4C17-9041-29EEE705FF80}"/>
    <cellStyle name="Normal 7 2 3 4 2" xfId="2224" xr:uid="{C0B4A622-0DEE-4FC7-B8DC-DBB65FA62A24}"/>
    <cellStyle name="Normal 7 2 3 4 2 2" xfId="3457" xr:uid="{E42D7B7E-B2E2-41A1-9839-D1A74D4CD8AD}"/>
    <cellStyle name="Normal 7 2 3 4 3" xfId="2855" xr:uid="{43E465B2-FC04-44D3-BD6B-913BB88A2CAF}"/>
    <cellStyle name="Normal 7 2 3 5" xfId="1591" xr:uid="{557BC82E-5A89-451E-B673-96E40B166197}"/>
    <cellStyle name="Normal 7 2 3 5 2" xfId="2225" xr:uid="{109D2A3D-73B7-4C0D-B17C-07133A59745A}"/>
    <cellStyle name="Normal 7 2 3 5 2 2" xfId="3458" xr:uid="{CA7628AB-72B5-4DAB-80B6-EE3CFD2A5F79}"/>
    <cellStyle name="Normal 7 2 3 5 3" xfId="2856" xr:uid="{5DC61AEC-D3BF-427B-B953-412434653903}"/>
    <cellStyle name="Normal 7 2 3 6" xfId="1592" xr:uid="{671CEC0B-C756-4742-A957-E627409060AC}"/>
    <cellStyle name="Normal 7 2 3 6 2" xfId="2226" xr:uid="{787272A5-A120-4F63-84ED-56C75A012EF1}"/>
    <cellStyle name="Normal 7 2 3 6 2 2" xfId="3459" xr:uid="{A1265173-C2F9-480E-AA07-F62745BAE517}"/>
    <cellStyle name="Normal 7 2 3 6 3" xfId="2857" xr:uid="{EBEA4886-E463-4E74-BFFD-78066810B4F4}"/>
    <cellStyle name="Normal 7 2 3 7" xfId="1593" xr:uid="{47A7B0A1-AAB7-4622-9C9C-38310FA31845}"/>
    <cellStyle name="Normal 7 2 3 7 2" xfId="2227" xr:uid="{BBD3D65E-4B3B-4AFD-9956-5BBA0280DB57}"/>
    <cellStyle name="Normal 7 2 3 7 2 2" xfId="3460" xr:uid="{A7D25560-CCD3-4B4A-9714-F799819F1C20}"/>
    <cellStyle name="Normal 7 2 3 7 3" xfId="2858" xr:uid="{0297A5EF-972B-4F15-B0AD-BA2FE68A8A0F}"/>
    <cellStyle name="Normal 7 2 3 8" xfId="2221" xr:uid="{D94A9504-82EE-416D-8032-2C362EA2DF3B}"/>
    <cellStyle name="Normal 7 2 3 8 2" xfId="3454" xr:uid="{BE6B2C1E-4764-420B-80C8-EA4B7FBC67DF}"/>
    <cellStyle name="Normal 7 2 3 9" xfId="2852" xr:uid="{07EF056F-A932-4D47-A86A-7A8810329B71}"/>
    <cellStyle name="Normal 7 2 4" xfId="1594" xr:uid="{83087AB6-F47F-4CBC-8BED-DF141E617CDF}"/>
    <cellStyle name="Normal 7 2 4 2" xfId="1595" xr:uid="{34642BCC-B14E-4E3F-8390-3D68BE4026E0}"/>
    <cellStyle name="Normal 7 2 4 2 2" xfId="2229" xr:uid="{07C9C5A1-0DD0-47C8-ADCA-A679B74ED8F1}"/>
    <cellStyle name="Normal 7 2 4 2 2 2" xfId="3462" xr:uid="{41BDB901-71A2-498E-896E-2C62DA61EA69}"/>
    <cellStyle name="Normal 7 2 4 2 3" xfId="2860" xr:uid="{8B75402B-712A-46BB-A43D-F1E7CDCF5772}"/>
    <cellStyle name="Normal 7 2 4 3" xfId="1596" xr:uid="{2B475548-99B0-48B1-B1C8-345293C214FF}"/>
    <cellStyle name="Normal 7 2 4 3 2" xfId="2230" xr:uid="{BA990FBD-740C-46B6-AF71-F09333D4EBAC}"/>
    <cellStyle name="Normal 7 2 4 3 2 2" xfId="3463" xr:uid="{8B7465C6-E203-47B9-8846-066CF6CC8D83}"/>
    <cellStyle name="Normal 7 2 4 3 3" xfId="2861" xr:uid="{9373960C-6A95-4B37-90C9-28021747F284}"/>
    <cellStyle name="Normal 7 2 4 4" xfId="1597" xr:uid="{E66151AD-3087-4932-992C-250678630DC5}"/>
    <cellStyle name="Normal 7 2 4 4 2" xfId="2231" xr:uid="{4B7262CD-D431-4DC5-A21E-D7BBE4A4EDCC}"/>
    <cellStyle name="Normal 7 2 4 4 2 2" xfId="3464" xr:uid="{C2CF2BA8-D39A-4EAF-A29B-F579107A1346}"/>
    <cellStyle name="Normal 7 2 4 4 3" xfId="2862" xr:uid="{94E35231-9DCA-4A2C-AD50-CE70D66C29FB}"/>
    <cellStyle name="Normal 7 2 4 5" xfId="1598" xr:uid="{668792AD-9136-4D59-B72D-CEA4BB500085}"/>
    <cellStyle name="Normal 7 2 4 5 2" xfId="2232" xr:uid="{A1FBD810-EF9B-4468-B0AE-38E191DF6188}"/>
    <cellStyle name="Normal 7 2 4 5 2 2" xfId="3465" xr:uid="{2CF789B8-7674-4FF7-A800-AA28363B426B}"/>
    <cellStyle name="Normal 7 2 4 5 3" xfId="2863" xr:uid="{61A592F6-D626-41B8-8DF6-CE3DB2DE0625}"/>
    <cellStyle name="Normal 7 2 4 6" xfId="1599" xr:uid="{E8E5B520-83AC-4B33-9FAE-1073EF15068A}"/>
    <cellStyle name="Normal 7 2 4 6 2" xfId="2233" xr:uid="{E9851450-F090-485A-B1D4-31E3D5E196CE}"/>
    <cellStyle name="Normal 7 2 4 6 2 2" xfId="3466" xr:uid="{EB06D589-7EEF-40EC-A872-9AB131A874EA}"/>
    <cellStyle name="Normal 7 2 4 6 3" xfId="2864" xr:uid="{41C2F1AD-3761-4402-AACA-2C9104381367}"/>
    <cellStyle name="Normal 7 2 4 7" xfId="1600" xr:uid="{9303CE99-9A2D-4EAB-8D4E-F0D84EB56088}"/>
    <cellStyle name="Normal 7 2 4 7 2" xfId="2234" xr:uid="{2CA54C03-4D75-4B62-BE68-9F690524CDF1}"/>
    <cellStyle name="Normal 7 2 4 7 2 2" xfId="3467" xr:uid="{EC3993B0-206F-492C-94EC-D3DD9C906E04}"/>
    <cellStyle name="Normal 7 2 4 7 3" xfId="2865" xr:uid="{59D2CA1A-B924-483F-BAB1-44BCC4A83EBF}"/>
    <cellStyle name="Normal 7 2 4 8" xfId="2228" xr:uid="{9132F636-1E8C-4364-B6B0-397276696950}"/>
    <cellStyle name="Normal 7 2 4 8 2" xfId="3461" xr:uid="{F4210241-CA9E-4A43-913C-FDFC85903970}"/>
    <cellStyle name="Normal 7 2 4 9" xfId="2859" xr:uid="{D9D2A7E6-6157-42B6-BD09-2FA0B3D56B25}"/>
    <cellStyle name="Normal 7 2 5" xfId="1811" xr:uid="{DC3A7089-2DDF-4493-B53E-8EDD0890CAFC}"/>
    <cellStyle name="Normal 7 2 5 2" xfId="3043" xr:uid="{E553F78F-993B-4656-9C5D-61F6B1AD14AD}"/>
    <cellStyle name="Normal 7 2 6" xfId="2436" xr:uid="{4640061D-0807-4466-AC48-725437BF9060}"/>
    <cellStyle name="Normal 7 3" xfId="1072" xr:uid="{0336E963-E6B0-416D-99A4-AD757E401471}"/>
    <cellStyle name="Normal 7 3 10" xfId="2440" xr:uid="{6B696EF6-219A-45DD-BC0F-B9E7DBF01B12}"/>
    <cellStyle name="Normal 7 3 2" xfId="1601" xr:uid="{00AFC769-B966-43B5-B018-3A8B8171D632}"/>
    <cellStyle name="Normal 7 3 2 2" xfId="1602" xr:uid="{8D9BE906-A0BC-416A-9F51-DBA99BA55ED7}"/>
    <cellStyle name="Normal 7 3 2 2 2" xfId="2236" xr:uid="{C5A225D6-3612-4102-9EF3-06A293B53A04}"/>
    <cellStyle name="Normal 7 3 2 2 2 2" xfId="3469" xr:uid="{D2D2FC96-79BE-4159-84F1-3AD743B4A026}"/>
    <cellStyle name="Normal 7 3 2 2 3" xfId="2867" xr:uid="{9F69B4D3-A6CB-4043-908D-E466BA312449}"/>
    <cellStyle name="Normal 7 3 2 3" xfId="1603" xr:uid="{2A9A91B4-7705-4BE0-9239-E7DE9B554582}"/>
    <cellStyle name="Normal 7 3 2 3 2" xfId="2237" xr:uid="{E56CA8F2-E156-47E8-A801-CD8A37D13C12}"/>
    <cellStyle name="Normal 7 3 2 3 2 2" xfId="3470" xr:uid="{DBD29FCF-1A7A-495D-9C9C-8BF37B0BAEAB}"/>
    <cellStyle name="Normal 7 3 2 3 3" xfId="2868" xr:uid="{F70C16AB-36EC-4E8E-B6C2-6459C8E63515}"/>
    <cellStyle name="Normal 7 3 2 4" xfId="1604" xr:uid="{F8427DFB-7C7C-404B-96CC-23BF8C60FC50}"/>
    <cellStyle name="Normal 7 3 2 4 2" xfId="2238" xr:uid="{04DED2B1-7CA1-4CED-AE63-CBD6278A0F27}"/>
    <cellStyle name="Normal 7 3 2 4 2 2" xfId="3471" xr:uid="{51A01B11-34A4-4638-844F-2E0634D15302}"/>
    <cellStyle name="Normal 7 3 2 4 3" xfId="2869" xr:uid="{FE6FCD44-31D4-49FE-B8CD-EB9817554A6A}"/>
    <cellStyle name="Normal 7 3 2 5" xfId="1605" xr:uid="{6FE57A24-07C1-4DC8-BF17-0473D8732422}"/>
    <cellStyle name="Normal 7 3 2 5 2" xfId="2239" xr:uid="{617B1236-26E7-4F58-B7F6-754FB8C00A69}"/>
    <cellStyle name="Normal 7 3 2 5 2 2" xfId="3472" xr:uid="{E8A8FED6-923B-4E9D-A5E3-E5B1EE345328}"/>
    <cellStyle name="Normal 7 3 2 5 3" xfId="2870" xr:uid="{FCE648C5-0D7F-4729-9DCC-DF42DDBC22F3}"/>
    <cellStyle name="Normal 7 3 2 6" xfId="1606" xr:uid="{21DE60AE-1666-47AF-9972-BAA9AA4B2BFE}"/>
    <cellStyle name="Normal 7 3 2 6 2" xfId="2240" xr:uid="{57E3D793-444E-4F8C-9437-CA3F9B14F5B0}"/>
    <cellStyle name="Normal 7 3 2 6 2 2" xfId="3473" xr:uid="{34B5B874-B6C8-461C-9A83-F0714DB54657}"/>
    <cellStyle name="Normal 7 3 2 6 3" xfId="2871" xr:uid="{D295CAF4-00DB-4A2D-BEF3-BD9135DE7CA6}"/>
    <cellStyle name="Normal 7 3 2 7" xfId="1607" xr:uid="{6110CA23-5C86-4F9D-9989-308C7240EC64}"/>
    <cellStyle name="Normal 7 3 2 7 2" xfId="2241" xr:uid="{0636C6C7-EB33-4F76-B10D-AF5727DFB5EB}"/>
    <cellStyle name="Normal 7 3 2 7 2 2" xfId="3474" xr:uid="{12EED27B-454D-4546-B6B3-C8A16F9F12F8}"/>
    <cellStyle name="Normal 7 3 2 7 3" xfId="2872" xr:uid="{4DB59A83-F89C-43E5-B0EA-E473902630F1}"/>
    <cellStyle name="Normal 7 3 2 8" xfId="2235" xr:uid="{5D2C11BD-7C17-4399-853F-5F01EB83ADB5}"/>
    <cellStyle name="Normal 7 3 2 8 2" xfId="3468" xr:uid="{9A7EAF9F-ADEB-4000-A265-955F217FA21B}"/>
    <cellStyle name="Normal 7 3 2 9" xfId="2866" xr:uid="{64715BBA-F53D-4CFD-B2B4-0F87876C3820}"/>
    <cellStyle name="Normal 7 3 3" xfId="1608" xr:uid="{30E7AEC9-7D0F-432E-988E-F9C62C03F175}"/>
    <cellStyle name="Normal 7 3 3 2" xfId="2242" xr:uid="{DECC4D93-C841-4FDB-8D53-93ED28723254}"/>
    <cellStyle name="Normal 7 3 3 2 2" xfId="3475" xr:uid="{6EB4BE0A-C8FB-4A24-9920-41316BEDB453}"/>
    <cellStyle name="Normal 7 3 3 3" xfId="2873" xr:uid="{68787316-4275-4ED6-87BB-03834C9C74E9}"/>
    <cellStyle name="Normal 7 3 4" xfId="1609" xr:uid="{4AA2ECE7-2147-4761-BD2A-6BE086FDADAD}"/>
    <cellStyle name="Normal 7 3 4 2" xfId="2243" xr:uid="{C4477343-50CC-47A1-BA44-5E12DF7FA7D9}"/>
    <cellStyle name="Normal 7 3 4 2 2" xfId="3476" xr:uid="{E08123FB-A0AB-4AE1-A045-D730E227F4F2}"/>
    <cellStyle name="Normal 7 3 4 3" xfId="2874" xr:uid="{80137E8A-1450-46FD-9D7C-D94B19F68FC3}"/>
    <cellStyle name="Normal 7 3 5" xfId="1610" xr:uid="{F24CF4A1-2E2D-4DFE-A00C-2906A262489A}"/>
    <cellStyle name="Normal 7 3 5 2" xfId="2244" xr:uid="{4A15BE13-5B25-4DD9-B12D-943A4410C44B}"/>
    <cellStyle name="Normal 7 3 5 2 2" xfId="3477" xr:uid="{47DB69AE-3EF9-4057-9A2E-B0364A3845D5}"/>
    <cellStyle name="Normal 7 3 5 3" xfId="2875" xr:uid="{469EB10E-2897-4079-B95A-44D9E2DA4B33}"/>
    <cellStyle name="Normal 7 3 6" xfId="1611" xr:uid="{FA630EBC-FE1B-45C3-9EF6-A82599FD3A88}"/>
    <cellStyle name="Normal 7 3 6 2" xfId="2245" xr:uid="{8D89F8D0-6856-4097-9C91-3F766A0D29A5}"/>
    <cellStyle name="Normal 7 3 6 2 2" xfId="3478" xr:uid="{732C48F5-4AD8-41D3-9B0A-A5C18554C60E}"/>
    <cellStyle name="Normal 7 3 6 3" xfId="2876" xr:uid="{ED368AEF-7F4D-4A7E-839C-D10D4B672E64}"/>
    <cellStyle name="Normal 7 3 7" xfId="1612" xr:uid="{4F7A9CB3-31A5-4ED8-AF22-15E3F3C549B9}"/>
    <cellStyle name="Normal 7 3 7 2" xfId="2246" xr:uid="{47DAE143-1DAA-42E0-9024-E0B657A1BCED}"/>
    <cellStyle name="Normal 7 3 7 2 2" xfId="3479" xr:uid="{3D8A379E-ACCA-4BB7-BB51-7878641F7275}"/>
    <cellStyle name="Normal 7 3 7 3" xfId="2877" xr:uid="{AA9301B1-A148-448E-A072-4F1BDE497215}"/>
    <cellStyle name="Normal 7 3 8" xfId="1613" xr:uid="{DFEAAB30-FBDD-4EB6-9D68-5640B526F752}"/>
    <cellStyle name="Normal 7 3 8 2" xfId="2247" xr:uid="{AFE39B99-E807-44AD-B520-1A7D15F87858}"/>
    <cellStyle name="Normal 7 3 8 2 2" xfId="3480" xr:uid="{E17A5400-DDF2-4AD6-AF37-35F41CDD2C69}"/>
    <cellStyle name="Normal 7 3 8 3" xfId="2878" xr:uid="{B7EE1E10-54AD-4649-9BF2-BFE47195D912}"/>
    <cellStyle name="Normal 7 3 9" xfId="1815" xr:uid="{E05A75A1-AFF8-454F-BE03-24F376FBFAE4}"/>
    <cellStyle name="Normal 7 3 9 2" xfId="3047" xr:uid="{F978AF19-E464-4E29-91E9-4EA57B635F66}"/>
    <cellStyle name="Normal 7 4" xfId="1614" xr:uid="{CE75D009-104E-4E61-9103-E67D3E1985C9}"/>
    <cellStyle name="Normal 7 4 2" xfId="1615" xr:uid="{38DE8898-B986-4A4D-8E7F-7B8BB42C62E8}"/>
    <cellStyle name="Normal 7 4 2 2" xfId="2249" xr:uid="{925D7AC2-24C4-4DE5-8B75-428E29D1AD13}"/>
    <cellStyle name="Normal 7 4 2 2 2" xfId="3482" xr:uid="{518FF7E1-60C7-467E-907C-E54CB5860759}"/>
    <cellStyle name="Normal 7 4 2 3" xfId="2880" xr:uid="{FCB633CD-66B1-463E-9FE2-F8A64C68495C}"/>
    <cellStyle name="Normal 7 4 3" xfId="1616" xr:uid="{5A16D47D-E96A-40ED-9A12-71614DC02C94}"/>
    <cellStyle name="Normal 7 4 3 2" xfId="2250" xr:uid="{C1C79DA7-2C71-43EA-9BA6-B521A22612C4}"/>
    <cellStyle name="Normal 7 4 3 2 2" xfId="3483" xr:uid="{8CCA5ADA-7DDE-4915-9A83-26F23B0A8FA4}"/>
    <cellStyle name="Normal 7 4 3 3" xfId="2881" xr:uid="{0B681C70-DBED-44CA-8AD4-943ECC31DC21}"/>
    <cellStyle name="Normal 7 4 4" xfId="1617" xr:uid="{DF319E08-3743-47C5-A454-5580F347D5F3}"/>
    <cellStyle name="Normal 7 4 4 2" xfId="2251" xr:uid="{1A57F0C8-9646-4295-8228-D81518D5A7AC}"/>
    <cellStyle name="Normal 7 4 4 2 2" xfId="3484" xr:uid="{828B819C-19AE-4CC2-901D-8A6DADA86BBE}"/>
    <cellStyle name="Normal 7 4 4 3" xfId="2882" xr:uid="{B37DDC24-FF2D-46A6-9659-BB14411D5EBA}"/>
    <cellStyle name="Normal 7 4 5" xfId="1618" xr:uid="{9FF6B782-F066-40AC-917C-C0E618AF5871}"/>
    <cellStyle name="Normal 7 4 5 2" xfId="2252" xr:uid="{B5CC9C2F-11FD-4274-A753-C62BDE1EA506}"/>
    <cellStyle name="Normal 7 4 5 2 2" xfId="3485" xr:uid="{CD30796E-9F57-4319-A686-C109C2AF7C3D}"/>
    <cellStyle name="Normal 7 4 5 3" xfId="2883" xr:uid="{98D83A53-D9EA-4ADA-B7D3-F61596D30667}"/>
    <cellStyle name="Normal 7 4 6" xfId="1619" xr:uid="{4B89CF85-11D2-43FD-8E6C-859832610C75}"/>
    <cellStyle name="Normal 7 4 6 2" xfId="2253" xr:uid="{0A63E532-4FDA-4803-BBC6-DE0BC13751F6}"/>
    <cellStyle name="Normal 7 4 6 2 2" xfId="3486" xr:uid="{EC86FFA0-9CB3-4938-BCB9-4B2884E00316}"/>
    <cellStyle name="Normal 7 4 6 3" xfId="2884" xr:uid="{67AE62BD-3573-42C7-9B56-EA6DF50CE64B}"/>
    <cellStyle name="Normal 7 4 7" xfId="1620" xr:uid="{D389A302-4426-441C-9115-8B9FB154C247}"/>
    <cellStyle name="Normal 7 4 7 2" xfId="2254" xr:uid="{76116C86-2A43-44E5-B17A-DC1191E076F7}"/>
    <cellStyle name="Normal 7 4 7 2 2" xfId="3487" xr:uid="{F4C8A7AE-E1F9-4D62-9F7E-4DCC143292D0}"/>
    <cellStyle name="Normal 7 4 7 3" xfId="2885" xr:uid="{D667ABE3-2BE7-44A3-899C-575EB7505C2A}"/>
    <cellStyle name="Normal 7 4 8" xfId="2248" xr:uid="{B2389D8A-8D18-4625-8215-1F0919D00538}"/>
    <cellStyle name="Normal 7 4 8 2" xfId="3481" xr:uid="{606817DD-4C77-4FA2-878A-9B2599654872}"/>
    <cellStyle name="Normal 7 4 9" xfId="2879" xr:uid="{BA46B597-E066-4981-86F9-DC08DA296CA4}"/>
    <cellStyle name="Normal 7 5" xfId="1621" xr:uid="{E837B945-44BD-48E6-B48D-D0196565BC33}"/>
    <cellStyle name="Normal 7 5 2" xfId="1622" xr:uid="{C4E65AEC-8A7D-4145-9CF3-8A7BF826B4F1}"/>
    <cellStyle name="Normal 7 5 2 2" xfId="2256" xr:uid="{2EBA7CC6-92F4-4989-85A4-01C73ADEB077}"/>
    <cellStyle name="Normal 7 5 2 2 2" xfId="3489" xr:uid="{4A98BEF0-4CD6-4051-B830-D5379CDED531}"/>
    <cellStyle name="Normal 7 5 2 3" xfId="2887" xr:uid="{FDF145E1-640F-429C-8261-DCD5C22175EF}"/>
    <cellStyle name="Normal 7 5 3" xfId="1623" xr:uid="{57E8F4FD-8305-4136-8B75-4E5CC8CB3391}"/>
    <cellStyle name="Normal 7 5 3 2" xfId="2257" xr:uid="{F89262D5-E987-46DB-B63C-E391BCC3921D}"/>
    <cellStyle name="Normal 7 5 3 2 2" xfId="3490" xr:uid="{2E552E3A-5CFC-491B-B1F9-27B2B59FACCE}"/>
    <cellStyle name="Normal 7 5 3 3" xfId="2888" xr:uid="{A5573883-80DA-4B95-8D22-E25457006CD9}"/>
    <cellStyle name="Normal 7 5 4" xfId="1624" xr:uid="{BE0E83DB-E97E-4F04-B861-5DC3A0B152BC}"/>
    <cellStyle name="Normal 7 5 4 2" xfId="2258" xr:uid="{2E45C174-F56E-45DF-82D7-1CDEBBBFBA8F}"/>
    <cellStyle name="Normal 7 5 4 2 2" xfId="3491" xr:uid="{E462A911-1403-4208-B390-B4AD6C4BF43A}"/>
    <cellStyle name="Normal 7 5 4 3" xfId="2889" xr:uid="{2C8B7C02-DA49-404F-BFF7-4EA4E2925F68}"/>
    <cellStyle name="Normal 7 5 5" xfId="1625" xr:uid="{0FAF73D2-7CF0-4B84-B22E-87A60EC14BAE}"/>
    <cellStyle name="Normal 7 5 5 2" xfId="2259" xr:uid="{96AF43A5-E359-4E73-82E3-B2153F19483A}"/>
    <cellStyle name="Normal 7 5 5 2 2" xfId="3492" xr:uid="{88124612-DB17-43BB-99D0-115E20EE17C1}"/>
    <cellStyle name="Normal 7 5 5 3" xfId="2890" xr:uid="{909700CD-5B1F-4C2C-959A-8A3EB3C003BE}"/>
    <cellStyle name="Normal 7 5 6" xfId="1626" xr:uid="{3C438EE2-F75E-465C-B65A-38641198C8CC}"/>
    <cellStyle name="Normal 7 5 6 2" xfId="2260" xr:uid="{0DEAC61F-4E5E-48BC-A9E8-FDCF90F0BC88}"/>
    <cellStyle name="Normal 7 5 6 2 2" xfId="3493" xr:uid="{FBEBFA5F-B11A-4EEA-97F9-2F3BA2A16506}"/>
    <cellStyle name="Normal 7 5 6 3" xfId="2891" xr:uid="{72F2F8E3-DB54-4DB8-8414-0E5310CC5A02}"/>
    <cellStyle name="Normal 7 5 7" xfId="1627" xr:uid="{35098361-B116-49AE-85BF-A4C8D59CD595}"/>
    <cellStyle name="Normal 7 5 7 2" xfId="2261" xr:uid="{2F2D5F2C-0341-4196-BD07-3BEA507D56A0}"/>
    <cellStyle name="Normal 7 5 7 2 2" xfId="3494" xr:uid="{845F5B01-806E-4EDB-B64D-3E28B50E05DC}"/>
    <cellStyle name="Normal 7 5 7 3" xfId="2892" xr:uid="{3E390EB4-CEA2-4CD0-A5B8-B338A89392BB}"/>
    <cellStyle name="Normal 7 5 8" xfId="2255" xr:uid="{3FB8E97F-BFDE-4CB7-AF9D-50244203A8CE}"/>
    <cellStyle name="Normal 7 5 8 2" xfId="3488" xr:uid="{12D97A16-BD58-49D9-9C0B-34B2E2C967D1}"/>
    <cellStyle name="Normal 7 5 9" xfId="2886" xr:uid="{D6A44F20-C6FE-4614-B436-EDD1021FB88C}"/>
    <cellStyle name="Normal 7 6" xfId="1628" xr:uid="{3374679B-4230-4CC5-8F6B-7E44A5CA4424}"/>
    <cellStyle name="Normal 7 7" xfId="1629" xr:uid="{BE1C7224-05B7-4116-9F55-F90191FC4117}"/>
    <cellStyle name="Normal 7 7 2" xfId="2262" xr:uid="{EAB9B302-1AE0-44BF-9522-1D368EA95507}"/>
    <cellStyle name="Normal 7 7 2 2" xfId="3495" xr:uid="{0BAAB54E-1209-43E0-A2D6-9B91231EEB5D}"/>
    <cellStyle name="Normal 7 7 3" xfId="2893" xr:uid="{EAE9B55E-316A-4697-A10A-4A0182CECC88}"/>
    <cellStyle name="Normal 7 8" xfId="1630" xr:uid="{20FD73F2-232D-48AF-B45C-06F601C5E0D1}"/>
    <cellStyle name="Normal 7 8 2" xfId="2263" xr:uid="{FB90A024-FFE3-4E3F-989C-5EFBD6E1AE7D}"/>
    <cellStyle name="Normal 7 8 2 2" xfId="3496" xr:uid="{D492F67A-C852-4FF5-A4C9-B97DC5C949A0}"/>
    <cellStyle name="Normal 7 8 3" xfId="2894" xr:uid="{2BEECC62-B1CF-413E-8FA3-9CC8FB50A0B2}"/>
    <cellStyle name="Normal 7 9" xfId="1631" xr:uid="{B1B62A46-E5DF-4FCE-8ECC-DD4128270B75}"/>
    <cellStyle name="Normal 7 9 2" xfId="2264" xr:uid="{05099167-4CFA-422C-BC4C-7D873D6EE876}"/>
    <cellStyle name="Normal 7 9 2 2" xfId="3497" xr:uid="{4EA22290-65ED-439E-B589-DBB0E4B7F960}"/>
    <cellStyle name="Normal 7 9 3" xfId="2895" xr:uid="{028AC37D-680D-4E57-B2E7-2859D15F17B6}"/>
    <cellStyle name="Normal 8" xfId="530" xr:uid="{C1560CD2-AB2B-468F-86E2-2727A9C84FDA}"/>
    <cellStyle name="Normal 8 2" xfId="1632" xr:uid="{97AEFD3D-310B-4304-BDDF-E110DE055DB4}"/>
    <cellStyle name="Normal 8 2 2" xfId="1633" xr:uid="{F3435117-5C98-4FE8-9769-AB9F4894DB90}"/>
    <cellStyle name="Normal 8 2 2 10" xfId="2896" xr:uid="{3F7C23FF-83A2-4BCD-AD28-E18DA6BF9CCA}"/>
    <cellStyle name="Normal 8 2 2 2" xfId="1634" xr:uid="{54F1EEAC-AB3D-4B6D-952D-815159BD7E3D}"/>
    <cellStyle name="Normal 8 2 2 2 2" xfId="1635" xr:uid="{AC898AFA-CEBE-4D46-9200-E1896EA9CC83}"/>
    <cellStyle name="Normal 8 2 2 2 2 2" xfId="2267" xr:uid="{2521ED39-F3BA-4445-A6F9-43D3A48BD7C0}"/>
    <cellStyle name="Normal 8 2 2 2 2 2 2" xfId="3500" xr:uid="{419A001F-2A60-4236-B3D8-0116B0AA2770}"/>
    <cellStyle name="Normal 8 2 2 2 2 3" xfId="2898" xr:uid="{429EA8D3-7212-42FB-8137-FC0A0F61E7B8}"/>
    <cellStyle name="Normal 8 2 2 2 3" xfId="1636" xr:uid="{37566212-881D-48BF-A369-BA4ED5BB9EF3}"/>
    <cellStyle name="Normal 8 2 2 2 3 2" xfId="2268" xr:uid="{C2C03EDD-54B7-4F6E-95FA-A9EDFA69E37E}"/>
    <cellStyle name="Normal 8 2 2 2 3 2 2" xfId="3501" xr:uid="{25C2DA42-7203-464B-9387-72393EC96780}"/>
    <cellStyle name="Normal 8 2 2 2 3 3" xfId="2899" xr:uid="{F6B14781-54BA-49DD-ABED-B8F99E3B9E6A}"/>
    <cellStyle name="Normal 8 2 2 2 4" xfId="1637" xr:uid="{4657925D-117E-40BE-B1D8-D8DC6D943BC8}"/>
    <cellStyle name="Normal 8 2 2 2 4 2" xfId="2269" xr:uid="{206BAF43-8599-47C3-8AE8-8E2B41C357E9}"/>
    <cellStyle name="Normal 8 2 2 2 4 2 2" xfId="3502" xr:uid="{81ADCF11-3AC2-473C-A5C5-40809855E1A5}"/>
    <cellStyle name="Normal 8 2 2 2 4 3" xfId="2900" xr:uid="{C30A85AF-8118-40B1-B783-17AC823C2CA9}"/>
    <cellStyle name="Normal 8 2 2 2 5" xfId="1638" xr:uid="{914D7CBF-0139-4819-BDB6-F51046054EA6}"/>
    <cellStyle name="Normal 8 2 2 2 5 2" xfId="2270" xr:uid="{F4050D45-394B-496A-8087-B39E4D58DACD}"/>
    <cellStyle name="Normal 8 2 2 2 5 2 2" xfId="3503" xr:uid="{81BD8E4B-3D48-41E8-8284-735D65721A3B}"/>
    <cellStyle name="Normal 8 2 2 2 5 3" xfId="2901" xr:uid="{A98C31E2-735E-400E-9295-85649A0E5102}"/>
    <cellStyle name="Normal 8 2 2 2 6" xfId="1639" xr:uid="{D3A9AEEA-B5C2-4A65-99EE-398A0130DECE}"/>
    <cellStyle name="Normal 8 2 2 2 6 2" xfId="2271" xr:uid="{AEB0D20F-304E-4E88-A9EC-6F0BFF5D3BA6}"/>
    <cellStyle name="Normal 8 2 2 2 6 2 2" xfId="3504" xr:uid="{62B03311-DDD9-49B2-94C0-4BE7EE76F28E}"/>
    <cellStyle name="Normal 8 2 2 2 6 3" xfId="2902" xr:uid="{81B266DD-7F6B-4B1C-A29A-FADD2F42D842}"/>
    <cellStyle name="Normal 8 2 2 2 7" xfId="1640" xr:uid="{7EDF5E3E-AC4E-462F-B9EF-886D66BA0F2C}"/>
    <cellStyle name="Normal 8 2 2 2 7 2" xfId="2272" xr:uid="{D6452ED2-F5CE-499A-A03F-3E275A4BD746}"/>
    <cellStyle name="Normal 8 2 2 2 7 2 2" xfId="3505" xr:uid="{08ACE283-531C-4115-A4BC-EA3D43218C72}"/>
    <cellStyle name="Normal 8 2 2 2 7 3" xfId="2903" xr:uid="{BD105734-586F-47D6-8916-C5F48403C236}"/>
    <cellStyle name="Normal 8 2 2 2 8" xfId="2266" xr:uid="{83A9F7FD-4E8A-47ED-A914-3C46DF5CFBE8}"/>
    <cellStyle name="Normal 8 2 2 2 8 2" xfId="3499" xr:uid="{2BF1D979-0F36-4241-97F7-A575E92EE429}"/>
    <cellStyle name="Normal 8 2 2 2 9" xfId="2897" xr:uid="{A365318A-D7E1-448D-B572-A8F4B0D53C3F}"/>
    <cellStyle name="Normal 8 2 2 3" xfId="1641" xr:uid="{17593A0B-7148-46B5-80D1-1EA01CBEE071}"/>
    <cellStyle name="Normal 8 2 2 3 2" xfId="2273" xr:uid="{6028F14C-F6F8-474D-A3C1-E91D3B9B16F6}"/>
    <cellStyle name="Normal 8 2 2 3 2 2" xfId="3506" xr:uid="{9916938F-5194-4EDE-A7DC-F870A2D13823}"/>
    <cellStyle name="Normal 8 2 2 3 3" xfId="2904" xr:uid="{CBA7C01F-80D6-4A94-80A8-DB5F1D8EE395}"/>
    <cellStyle name="Normal 8 2 2 4" xfId="1642" xr:uid="{440B3860-B435-439E-AFA2-8ADC6991F309}"/>
    <cellStyle name="Normal 8 2 2 4 2" xfId="2274" xr:uid="{A6A8BCB2-05E6-42D1-9701-ED61128F54A4}"/>
    <cellStyle name="Normal 8 2 2 4 2 2" xfId="3507" xr:uid="{3EA15638-DB3E-49C2-B6EB-549DF13E898E}"/>
    <cellStyle name="Normal 8 2 2 4 3" xfId="2905" xr:uid="{89EFC270-674A-42BB-A1D2-64D26440C03C}"/>
    <cellStyle name="Normal 8 2 2 5" xfId="1643" xr:uid="{0DB54182-D7D7-4039-BCF0-2C4DBE1C4E7C}"/>
    <cellStyle name="Normal 8 2 2 5 2" xfId="2275" xr:uid="{1FC8767C-E075-4EE2-88AD-8DC5F55A920C}"/>
    <cellStyle name="Normal 8 2 2 5 2 2" xfId="3508" xr:uid="{CA85B6BC-4811-44E6-8302-1E3E028E408C}"/>
    <cellStyle name="Normal 8 2 2 5 3" xfId="2906" xr:uid="{46119270-8101-4325-B0B1-A3DD45280A57}"/>
    <cellStyle name="Normal 8 2 2 6" xfId="1644" xr:uid="{D6DF321B-2385-4A48-A3F9-24F2B6976C34}"/>
    <cellStyle name="Normal 8 2 2 6 2" xfId="2276" xr:uid="{FCB65ECF-6CA8-4904-AC96-F93E43E776D8}"/>
    <cellStyle name="Normal 8 2 2 6 2 2" xfId="3509" xr:uid="{AB6D4B71-F4AC-4859-A233-5EF1295A5A6E}"/>
    <cellStyle name="Normal 8 2 2 6 3" xfId="2907" xr:uid="{9FC44AE9-FE97-4DBD-AD86-75C1A39AA76C}"/>
    <cellStyle name="Normal 8 2 2 7" xfId="1645" xr:uid="{CE76CC92-5EED-4B79-8A90-5989CC8283A2}"/>
    <cellStyle name="Normal 8 2 2 7 2" xfId="2277" xr:uid="{067B0ED2-C84A-4CFA-9EC3-44A626446BB0}"/>
    <cellStyle name="Normal 8 2 2 7 2 2" xfId="3510" xr:uid="{FFD353CC-E032-4CF5-824D-80212E14D2F4}"/>
    <cellStyle name="Normal 8 2 2 7 3" xfId="2908" xr:uid="{6128F6E1-28B4-484D-8270-25CC3A506E00}"/>
    <cellStyle name="Normal 8 2 2 8" xfId="1646" xr:uid="{2AD167F2-37F5-4F6B-84F3-57ED5D6FC307}"/>
    <cellStyle name="Normal 8 2 2 8 2" xfId="2278" xr:uid="{C6B6C16D-4399-4A15-AEF3-42D5B628C64F}"/>
    <cellStyle name="Normal 8 2 2 8 2 2" xfId="3511" xr:uid="{9C56C7D7-52FB-4065-B6D9-B0D206F8FE19}"/>
    <cellStyle name="Normal 8 2 2 8 3" xfId="2909" xr:uid="{A4E38AEA-D7B0-4452-8D8F-3FC8D143A213}"/>
    <cellStyle name="Normal 8 2 2 9" xfId="2265" xr:uid="{7848040A-6658-45C2-BDE0-A5039188C598}"/>
    <cellStyle name="Normal 8 2 2 9 2" xfId="3498" xr:uid="{4F9BB609-5F65-4283-833A-98745684C2F8}"/>
    <cellStyle name="Normal 8 2 3" xfId="1647" xr:uid="{108713CC-888C-4F32-9FF2-150151B46FB4}"/>
    <cellStyle name="Normal 8 2 3 2" xfId="1648" xr:uid="{9DFF5D2C-B2E1-4E3C-AF5F-E8B0731104A2}"/>
    <cellStyle name="Normal 8 2 3 2 2" xfId="2280" xr:uid="{331BE99C-7EE0-4A63-B5B9-6830B850B027}"/>
    <cellStyle name="Normal 8 2 3 2 2 2" xfId="3513" xr:uid="{4D7B5C3C-3A29-485A-875C-61C6222D526B}"/>
    <cellStyle name="Normal 8 2 3 2 3" xfId="2911" xr:uid="{4EC69052-BCB2-46F4-B64C-FFAA628164B0}"/>
    <cellStyle name="Normal 8 2 3 3" xfId="1649" xr:uid="{1A9D9622-26BE-4EBD-B900-805C313D94FD}"/>
    <cellStyle name="Normal 8 2 3 3 2" xfId="2281" xr:uid="{0A75F85B-0EBC-4E52-B9AB-5266F66BA748}"/>
    <cellStyle name="Normal 8 2 3 3 2 2" xfId="3514" xr:uid="{F1615758-0012-4C9A-89A9-0FC408723144}"/>
    <cellStyle name="Normal 8 2 3 3 3" xfId="2912" xr:uid="{667D6343-10D4-4E18-95E7-FD7243B76ABB}"/>
    <cellStyle name="Normal 8 2 3 4" xfId="1650" xr:uid="{1DA5BE46-4013-4B6C-9B4F-AF78EA885397}"/>
    <cellStyle name="Normal 8 2 3 4 2" xfId="2282" xr:uid="{A133B038-D7C9-4604-B4AF-A75687563158}"/>
    <cellStyle name="Normal 8 2 3 4 2 2" xfId="3515" xr:uid="{C9B999E4-2C70-4F33-AC5D-58D095BB4F35}"/>
    <cellStyle name="Normal 8 2 3 4 3" xfId="2913" xr:uid="{32B2C773-D78A-4EC4-B22F-2EBD634FCED6}"/>
    <cellStyle name="Normal 8 2 3 5" xfId="1651" xr:uid="{B5DE98D3-65B4-4C8F-BE85-44685E780CAD}"/>
    <cellStyle name="Normal 8 2 3 5 2" xfId="2283" xr:uid="{591428EE-1DED-4FA6-9C1E-7EDE0B72DF53}"/>
    <cellStyle name="Normal 8 2 3 5 2 2" xfId="3516" xr:uid="{0AB7F906-9C54-433E-BE54-887548470E65}"/>
    <cellStyle name="Normal 8 2 3 5 3" xfId="2914" xr:uid="{FEA2F3D3-73D7-4F68-996D-626FFAC40DC4}"/>
    <cellStyle name="Normal 8 2 3 6" xfId="1652" xr:uid="{1E6440CE-4508-4600-A1EF-95C3A0060B26}"/>
    <cellStyle name="Normal 8 2 3 6 2" xfId="2284" xr:uid="{16C55289-072A-44AB-9D90-9BF765B3159C}"/>
    <cellStyle name="Normal 8 2 3 6 2 2" xfId="3517" xr:uid="{9143339D-F279-4CA7-B314-0A216C03F6BF}"/>
    <cellStyle name="Normal 8 2 3 6 3" xfId="2915" xr:uid="{120EE081-7896-4C8B-9264-F659578DA3B3}"/>
    <cellStyle name="Normal 8 2 3 7" xfId="1653" xr:uid="{2088CB6A-8B29-49F8-98AD-695115603925}"/>
    <cellStyle name="Normal 8 2 3 7 2" xfId="2285" xr:uid="{477A53C3-F722-4578-8900-BDA2BB4D65FE}"/>
    <cellStyle name="Normal 8 2 3 7 2 2" xfId="3518" xr:uid="{8509740D-33E0-44A5-A822-19C2F9E65F48}"/>
    <cellStyle name="Normal 8 2 3 7 3" xfId="2916" xr:uid="{09FB229E-ABF0-4EC9-A518-9596FBDB79A3}"/>
    <cellStyle name="Normal 8 2 3 8" xfId="2279" xr:uid="{4EF1585F-EAA6-4E8D-A38C-D7782BC78F67}"/>
    <cellStyle name="Normal 8 2 3 8 2" xfId="3512" xr:uid="{B856B5F7-1A8A-4BBC-8ED4-D91FF6B84BD5}"/>
    <cellStyle name="Normal 8 2 3 9" xfId="2910" xr:uid="{788A2BEF-BB63-4277-B874-9E076017C803}"/>
    <cellStyle name="Normal 8 2 4" xfId="1654" xr:uid="{D153937E-DE19-45DC-B265-0635E9C7B4E8}"/>
    <cellStyle name="Normal 8 2 4 2" xfId="1655" xr:uid="{5123360A-0542-443D-81A6-A4D17659177B}"/>
    <cellStyle name="Normal 8 2 4 2 2" xfId="2287" xr:uid="{C82AD05F-1B9E-4C35-B972-77C513097D35}"/>
    <cellStyle name="Normal 8 2 4 2 2 2" xfId="3520" xr:uid="{1BD79977-AE71-48EA-98A2-854703B37634}"/>
    <cellStyle name="Normal 8 2 4 2 3" xfId="2918" xr:uid="{3D9BAF7D-05F7-48BE-B2F4-982B2CA77C45}"/>
    <cellStyle name="Normal 8 2 4 3" xfId="1656" xr:uid="{EF7ADDD3-55C1-4F27-81B6-64DF00951204}"/>
    <cellStyle name="Normal 8 2 4 3 2" xfId="2288" xr:uid="{A6AFF7FC-8D0C-491D-B445-DC150F6756D4}"/>
    <cellStyle name="Normal 8 2 4 3 2 2" xfId="3521" xr:uid="{9DDFB88D-EA7B-4BA8-905D-353C9754092A}"/>
    <cellStyle name="Normal 8 2 4 3 3" xfId="2919" xr:uid="{CCDEA2F3-3E8F-4F1A-83EF-EAF9CDAA461A}"/>
    <cellStyle name="Normal 8 2 4 4" xfId="1657" xr:uid="{A795B4C5-60A8-4DEE-951B-E02D76BAE8B4}"/>
    <cellStyle name="Normal 8 2 4 4 2" xfId="2289" xr:uid="{D53A46EB-AEF3-4CA3-97C3-FA861C219873}"/>
    <cellStyle name="Normal 8 2 4 4 2 2" xfId="3522" xr:uid="{983B21AD-D446-478C-9B5B-1B23AF1EAA85}"/>
    <cellStyle name="Normal 8 2 4 4 3" xfId="2920" xr:uid="{AB80E9D3-B7BF-4961-830D-67CD9E352984}"/>
    <cellStyle name="Normal 8 2 4 5" xfId="1658" xr:uid="{D6CC55A5-58ED-4B67-9131-D9DC20CB43CE}"/>
    <cellStyle name="Normal 8 2 4 5 2" xfId="2290" xr:uid="{35DC823D-965F-4457-BBFF-62ABFDF179B3}"/>
    <cellStyle name="Normal 8 2 4 5 2 2" xfId="3523" xr:uid="{DBC9E9B3-E475-4632-A82E-C2451BAA7F1D}"/>
    <cellStyle name="Normal 8 2 4 5 3" xfId="2921" xr:uid="{7302D85D-F992-4094-881F-73B0C0E5BB99}"/>
    <cellStyle name="Normal 8 2 4 6" xfId="1659" xr:uid="{0E6F15FC-40B4-40FF-86E4-AE66230A96AA}"/>
    <cellStyle name="Normal 8 2 4 6 2" xfId="2291" xr:uid="{905D9273-83DD-4D15-A987-4F920ECE2FA5}"/>
    <cellStyle name="Normal 8 2 4 6 2 2" xfId="3524" xr:uid="{E689B0B1-FB84-4F41-A8FA-14DD11812C6E}"/>
    <cellStyle name="Normal 8 2 4 6 3" xfId="2922" xr:uid="{37734183-8BDE-4705-9B14-CCF8A08DA7A4}"/>
    <cellStyle name="Normal 8 2 4 7" xfId="1660" xr:uid="{6474D041-052C-4C68-B5F4-C457DC329347}"/>
    <cellStyle name="Normal 8 2 4 7 2" xfId="2292" xr:uid="{07AAD926-B4F0-4C69-BD4E-D03F1C9DFFA9}"/>
    <cellStyle name="Normal 8 2 4 7 2 2" xfId="3525" xr:uid="{02121DD1-1AD6-4592-8BDD-2068E032DBDD}"/>
    <cellStyle name="Normal 8 2 4 7 3" xfId="2923" xr:uid="{7F376019-0E62-438D-BBA5-3723E3E1504D}"/>
    <cellStyle name="Normal 8 2 4 8" xfId="2286" xr:uid="{0CEFBFB8-C99A-4492-A4BF-0EB6B13451D5}"/>
    <cellStyle name="Normal 8 2 4 8 2" xfId="3519" xr:uid="{1E812F21-492B-4718-A2E0-3616F488DCDB}"/>
    <cellStyle name="Normal 8 2 4 9" xfId="2917" xr:uid="{53CF1EA9-95CA-4709-8122-ACD38CC52917}"/>
    <cellStyle name="Normal 8 3" xfId="1661" xr:uid="{E44F0D51-5569-4581-9119-3270F06883B8}"/>
    <cellStyle name="Normal 8 3 10" xfId="2924" xr:uid="{54C1FC04-5030-485D-A58B-67C15E5D6CA5}"/>
    <cellStyle name="Normal 8 3 2" xfId="1662" xr:uid="{0F94C3AB-9E04-4483-B9BA-E6F2657CD901}"/>
    <cellStyle name="Normal 8 3 2 2" xfId="1663" xr:uid="{E86B9F86-A6DD-4970-8B7B-8C1A0E94D030}"/>
    <cellStyle name="Normal 8 3 2 2 2" xfId="2295" xr:uid="{F5EE1D97-364E-4A46-A8EA-6D07B8EEA279}"/>
    <cellStyle name="Normal 8 3 2 2 2 2" xfId="3528" xr:uid="{9552D1E3-C873-41F9-A6C7-67F723D966F0}"/>
    <cellStyle name="Normal 8 3 2 2 3" xfId="2926" xr:uid="{A26C0E4D-784B-499A-97BA-87BDA7E50883}"/>
    <cellStyle name="Normal 8 3 2 3" xfId="1664" xr:uid="{37AAF85B-0761-4CF8-B2DD-4D35C4B355F6}"/>
    <cellStyle name="Normal 8 3 2 3 2" xfId="2296" xr:uid="{C9781510-4420-4D92-AF78-BDA829F0DB55}"/>
    <cellStyle name="Normal 8 3 2 3 2 2" xfId="3529" xr:uid="{5458D448-F52E-45FF-841D-5F7723820BA6}"/>
    <cellStyle name="Normal 8 3 2 3 3" xfId="2927" xr:uid="{719FA468-5ABB-49D3-9B59-F6EDD500B087}"/>
    <cellStyle name="Normal 8 3 2 4" xfId="1665" xr:uid="{05573A08-2F7C-4D66-B369-9158B198EC44}"/>
    <cellStyle name="Normal 8 3 2 4 2" xfId="2297" xr:uid="{8BE60682-BC69-4DE7-8DD1-5F87BB9E2863}"/>
    <cellStyle name="Normal 8 3 2 4 2 2" xfId="3530" xr:uid="{3FBE36D7-B902-4E8B-A0C0-CE6171283E9C}"/>
    <cellStyle name="Normal 8 3 2 4 3" xfId="2928" xr:uid="{BBF9885D-C8D2-489A-B833-340C010F795B}"/>
    <cellStyle name="Normal 8 3 2 5" xfId="1666" xr:uid="{88D34688-796D-4566-B0AD-F07397CD318F}"/>
    <cellStyle name="Normal 8 3 2 5 2" xfId="2298" xr:uid="{8359D991-6275-4836-A183-CE73924B17E6}"/>
    <cellStyle name="Normal 8 3 2 5 2 2" xfId="3531" xr:uid="{8838CA0F-A5F4-426F-9BAC-846E08D70AE9}"/>
    <cellStyle name="Normal 8 3 2 5 3" xfId="2929" xr:uid="{5600400B-77E3-4CC5-8809-DDDA7C4587FA}"/>
    <cellStyle name="Normal 8 3 2 6" xfId="1667" xr:uid="{DC6FF73B-5DA5-4666-BD9B-0B170A3A2B82}"/>
    <cellStyle name="Normal 8 3 2 6 2" xfId="2299" xr:uid="{8B1964D9-0E55-44EE-B69D-0511B00A466A}"/>
    <cellStyle name="Normal 8 3 2 6 2 2" xfId="3532" xr:uid="{CE4463E7-6854-44CE-9AD6-B6DAD817938B}"/>
    <cellStyle name="Normal 8 3 2 6 3" xfId="2930" xr:uid="{B8E8989F-1A68-4D62-BDB5-E7C841E1A1C9}"/>
    <cellStyle name="Normal 8 3 2 7" xfId="1668" xr:uid="{0B2C966B-91F8-4D6C-9056-10569CDEA3CB}"/>
    <cellStyle name="Normal 8 3 2 7 2" xfId="2300" xr:uid="{6D4F034E-00AA-44B3-94C7-42EA9FC274F0}"/>
    <cellStyle name="Normal 8 3 2 7 2 2" xfId="3533" xr:uid="{AEEE7601-5B96-493B-83C7-279CDB13155A}"/>
    <cellStyle name="Normal 8 3 2 7 3" xfId="2931" xr:uid="{F17B5E53-6ACB-4DCE-A5B8-E08E7D0B05B4}"/>
    <cellStyle name="Normal 8 3 2 8" xfId="2294" xr:uid="{BC57270C-41F4-4F89-AFB4-3B00ADA771C6}"/>
    <cellStyle name="Normal 8 3 2 8 2" xfId="3527" xr:uid="{3B3D0484-B563-4A6D-BAB4-716CD76D117D}"/>
    <cellStyle name="Normal 8 3 2 9" xfId="2925" xr:uid="{E2BE49C3-4F9B-4883-BC1F-BE698CAEBB4D}"/>
    <cellStyle name="Normal 8 3 3" xfId="1669" xr:uid="{C8CB18F1-7C5E-4CAD-B657-0C772A0EA487}"/>
    <cellStyle name="Normal 8 3 3 2" xfId="2301" xr:uid="{BB6AE12F-6B24-4412-8BB0-18CD2B9D4E6F}"/>
    <cellStyle name="Normal 8 3 3 2 2" xfId="3534" xr:uid="{CB9B12E9-D8F5-46FB-A138-6F099D46EC26}"/>
    <cellStyle name="Normal 8 3 3 3" xfId="2932" xr:uid="{B5EEF5B8-D6E6-4B26-A3C8-FCF8419D1F69}"/>
    <cellStyle name="Normal 8 3 4" xfId="1670" xr:uid="{96FCCDA6-F6CE-4723-8041-E7872CF73E85}"/>
    <cellStyle name="Normal 8 3 4 2" xfId="2302" xr:uid="{2DED86A2-4E41-4D3B-9526-42048C0012AD}"/>
    <cellStyle name="Normal 8 3 4 2 2" xfId="3535" xr:uid="{86299FD1-7255-49E9-B612-B8EFE86B3E84}"/>
    <cellStyle name="Normal 8 3 4 3" xfId="2933" xr:uid="{280E91D5-D462-4A3B-90DC-A597077F017A}"/>
    <cellStyle name="Normal 8 3 5" xfId="1671" xr:uid="{A39C9353-1809-40BD-8353-72A58F29F5FC}"/>
    <cellStyle name="Normal 8 3 5 2" xfId="2303" xr:uid="{E5B38D20-CFDE-4946-891E-A629FB233544}"/>
    <cellStyle name="Normal 8 3 5 2 2" xfId="3536" xr:uid="{CF7F3C82-7B3A-4CB9-B67B-5A4159A50DB9}"/>
    <cellStyle name="Normal 8 3 5 3" xfId="2934" xr:uid="{D311987F-416A-490A-BD91-27C92D8D265B}"/>
    <cellStyle name="Normal 8 3 6" xfId="1672" xr:uid="{63408936-6834-4BC3-B0C8-3C98D9A82BF7}"/>
    <cellStyle name="Normal 8 3 6 2" xfId="2304" xr:uid="{3C80B0E7-EB8C-4295-B6E2-5A65E3BEA68C}"/>
    <cellStyle name="Normal 8 3 6 2 2" xfId="3537" xr:uid="{E1E93A30-26B8-43F7-9E5A-BF90A8D5D1C0}"/>
    <cellStyle name="Normal 8 3 6 3" xfId="2935" xr:uid="{FB1BD036-A00C-4DCB-8A31-93AE4538AD73}"/>
    <cellStyle name="Normal 8 3 7" xfId="1673" xr:uid="{C188070C-A12E-4416-9C24-36E6970190CD}"/>
    <cellStyle name="Normal 8 3 7 2" xfId="2305" xr:uid="{F9A51F38-8389-4135-BCE4-504E37C40F15}"/>
    <cellStyle name="Normal 8 3 7 2 2" xfId="3538" xr:uid="{A6F769BD-D898-4B2F-805E-5840FC76C9AC}"/>
    <cellStyle name="Normal 8 3 7 3" xfId="2936" xr:uid="{F2EE8F0B-CD17-482F-9DBF-5803B663C5C6}"/>
    <cellStyle name="Normal 8 3 8" xfId="1674" xr:uid="{67F4E54C-584C-4AA6-B857-80D9EF2687BB}"/>
    <cellStyle name="Normal 8 3 8 2" xfId="2306" xr:uid="{366BDC55-9A2A-42C8-A058-AAB6625AFFD7}"/>
    <cellStyle name="Normal 8 3 8 2 2" xfId="3539" xr:uid="{A5E5818C-2F54-4406-B9D7-215F2683B011}"/>
    <cellStyle name="Normal 8 3 8 3" xfId="2937" xr:uid="{8BFFE300-9384-435F-A7CE-E9A46F2A8C38}"/>
    <cellStyle name="Normal 8 3 9" xfId="2293" xr:uid="{026F5EA8-8CAF-4AC2-9847-0CF5910EC494}"/>
    <cellStyle name="Normal 8 3 9 2" xfId="3526" xr:uid="{543F9751-2E87-420F-B5BF-A1B584056B8B}"/>
    <cellStyle name="Normal 8 4" xfId="1675" xr:uid="{8AD1623B-7940-4CEC-917B-52E0A3D8C36E}"/>
    <cellStyle name="Normal 8 4 2" xfId="1676" xr:uid="{A81FB192-726A-4378-971F-3B663B1F7980}"/>
    <cellStyle name="Normal 8 4 2 2" xfId="2308" xr:uid="{DE8F3C8E-7B1B-4165-BED5-33BE01CDBFD7}"/>
    <cellStyle name="Normal 8 4 2 2 2" xfId="3541" xr:uid="{F7D6A8D8-EBF2-4FDD-B157-7506DE28E549}"/>
    <cellStyle name="Normal 8 4 2 3" xfId="2939" xr:uid="{5E9FE197-2DE0-4EE2-9AAA-D84D695B79B4}"/>
    <cellStyle name="Normal 8 4 3" xfId="1677" xr:uid="{847B8D0A-5B96-4671-9D25-2E2CEE6E8B4A}"/>
    <cellStyle name="Normal 8 4 3 2" xfId="2309" xr:uid="{24E105FE-68C0-48FD-86CB-57CD35353D3B}"/>
    <cellStyle name="Normal 8 4 3 2 2" xfId="3542" xr:uid="{CD20F687-36B3-44D0-A370-3DF27CAD0405}"/>
    <cellStyle name="Normal 8 4 3 3" xfId="2940" xr:uid="{E3FDE8B3-4F0D-4256-A0DB-D95AEA9FDC01}"/>
    <cellStyle name="Normal 8 4 4" xfId="1678" xr:uid="{8E2DA502-1017-4930-B5F0-F82E9F0BEFE0}"/>
    <cellStyle name="Normal 8 4 4 2" xfId="2310" xr:uid="{4A9A2831-F6D5-4749-87F8-E530AE7B87CA}"/>
    <cellStyle name="Normal 8 4 4 2 2" xfId="3543" xr:uid="{0F17F7F2-EE62-4678-B251-5CD8748FA1E1}"/>
    <cellStyle name="Normal 8 4 4 3" xfId="2941" xr:uid="{431F2368-C1B1-4793-890C-58B11CFA2D1A}"/>
    <cellStyle name="Normal 8 4 5" xfId="1679" xr:uid="{2DF6A886-E192-4A17-817E-2F2AC992C739}"/>
    <cellStyle name="Normal 8 4 5 2" xfId="2311" xr:uid="{81B67E0F-CC8C-4FC3-882B-86C489A6975C}"/>
    <cellStyle name="Normal 8 4 5 2 2" xfId="3544" xr:uid="{8D69E201-D400-4809-AB1D-EF80B76F63DA}"/>
    <cellStyle name="Normal 8 4 5 3" xfId="2942" xr:uid="{81F2AE42-5BE7-4DFE-BF42-2B75B7DFA766}"/>
    <cellStyle name="Normal 8 4 6" xfId="1680" xr:uid="{000B9E1D-FCC6-461A-B9AD-46DD13FEC202}"/>
    <cellStyle name="Normal 8 4 6 2" xfId="2312" xr:uid="{85ACEB37-2919-49B3-839E-1D7596447C2E}"/>
    <cellStyle name="Normal 8 4 6 2 2" xfId="3545" xr:uid="{45BB06A1-F8EF-416F-BC99-3AF9A299BDB9}"/>
    <cellStyle name="Normal 8 4 6 3" xfId="2943" xr:uid="{0E0774F2-F43A-445C-ABE2-E4CE4DA7B7DF}"/>
    <cellStyle name="Normal 8 4 7" xfId="1681" xr:uid="{3915F9EA-3F59-4101-A8BC-CFD301CD17A0}"/>
    <cellStyle name="Normal 8 4 7 2" xfId="2313" xr:uid="{9CC18E62-A780-4EE1-860D-FE9348A136DA}"/>
    <cellStyle name="Normal 8 4 7 2 2" xfId="3546" xr:uid="{6AC70255-ABF4-4604-937E-AA6B9DB970B1}"/>
    <cellStyle name="Normal 8 4 7 3" xfId="2944" xr:uid="{CDB6E647-F4CD-4DD3-9A44-C4EB5A8B4462}"/>
    <cellStyle name="Normal 8 4 8" xfId="2307" xr:uid="{CD0E51FB-2CA4-46CA-BC49-39A96858F837}"/>
    <cellStyle name="Normal 8 4 8 2" xfId="3540" xr:uid="{1A6C0F30-F61B-4ED3-9AC6-0BD9C14EC0E6}"/>
    <cellStyle name="Normal 8 4 9" xfId="2938" xr:uid="{02613E04-D7FC-4613-8470-208A4AB70571}"/>
    <cellStyle name="Normal 8 5" xfId="1682" xr:uid="{17CE9E72-FD2F-4880-89D6-AEF9CCF04F8C}"/>
    <cellStyle name="Normal 8 5 2" xfId="1683" xr:uid="{11FB5383-CA31-4DFE-BC21-E5CC4298829D}"/>
    <cellStyle name="Normal 8 5 2 2" xfId="2315" xr:uid="{78746426-BB28-401C-83B1-AC779A30E54F}"/>
    <cellStyle name="Normal 8 5 2 2 2" xfId="3548" xr:uid="{F136ED2D-FC3F-4DA7-AE81-54CA17317415}"/>
    <cellStyle name="Normal 8 5 2 3" xfId="2946" xr:uid="{27FC6AF1-EDE6-4FBC-B0FF-5EDBBA4ED11B}"/>
    <cellStyle name="Normal 8 5 3" xfId="1684" xr:uid="{A40D971E-087E-4647-AFD7-030A36BAA287}"/>
    <cellStyle name="Normal 8 5 3 2" xfId="2316" xr:uid="{2B80EE19-E80F-4C91-B631-51FE78E17CB6}"/>
    <cellStyle name="Normal 8 5 3 2 2" xfId="3549" xr:uid="{70DA9257-00B2-4F57-B878-745B67B8C419}"/>
    <cellStyle name="Normal 8 5 3 3" xfId="2947" xr:uid="{06D72DF8-138A-4C91-8CA4-164B82872A58}"/>
    <cellStyle name="Normal 8 5 4" xfId="1685" xr:uid="{9F283781-A166-44EC-9785-1ABB736DEE09}"/>
    <cellStyle name="Normal 8 5 4 2" xfId="2317" xr:uid="{B6EE4B60-BCF7-4B6B-8C47-6F742D6C46C2}"/>
    <cellStyle name="Normal 8 5 4 2 2" xfId="3550" xr:uid="{863282C0-6D7B-4FB7-BDCD-D557D9AD63AB}"/>
    <cellStyle name="Normal 8 5 4 3" xfId="2948" xr:uid="{1BB8A1A7-FDF1-49F5-94B2-81B9E23E57B7}"/>
    <cellStyle name="Normal 8 5 5" xfId="1686" xr:uid="{AD314E06-B281-46A0-82BA-81136889FACC}"/>
    <cellStyle name="Normal 8 5 5 2" xfId="2318" xr:uid="{CC1C2C51-0B4E-4E97-9069-688E0A04A101}"/>
    <cellStyle name="Normal 8 5 5 2 2" xfId="3551" xr:uid="{0D0F12B0-7401-4ADF-8390-86735FD09390}"/>
    <cellStyle name="Normal 8 5 5 3" xfId="2949" xr:uid="{E510B7AF-5701-4F8F-9DCA-10A56FB21337}"/>
    <cellStyle name="Normal 8 5 6" xfId="1687" xr:uid="{F0F37651-7578-407C-B359-D44FEEF99B98}"/>
    <cellStyle name="Normal 8 5 6 2" xfId="2319" xr:uid="{525559A8-5649-4786-9942-21311D6EBF41}"/>
    <cellStyle name="Normal 8 5 6 2 2" xfId="3552" xr:uid="{296729FD-7789-4724-98B0-0EB7F162DD97}"/>
    <cellStyle name="Normal 8 5 6 3" xfId="2950" xr:uid="{2EB2757A-9929-491C-8589-410274573051}"/>
    <cellStyle name="Normal 8 5 7" xfId="1688" xr:uid="{426D8303-F93C-4322-9DEE-29AB3363A934}"/>
    <cellStyle name="Normal 8 5 7 2" xfId="2320" xr:uid="{F2477DFE-0802-4126-B2A7-D7DD345B08D7}"/>
    <cellStyle name="Normal 8 5 7 2 2" xfId="3553" xr:uid="{59ED6AF9-25F8-47C2-97C8-7990E92C694B}"/>
    <cellStyle name="Normal 8 5 7 3" xfId="2951" xr:uid="{F21EE08C-229D-46AE-8047-4F6706F73398}"/>
    <cellStyle name="Normal 8 5 8" xfId="2314" xr:uid="{6DB71A7D-9F1B-40CB-A7E8-B6EBD8D4CB40}"/>
    <cellStyle name="Normal 8 5 8 2" xfId="3547" xr:uid="{4CD9C42A-9D78-42B4-9571-919B49AFC0ED}"/>
    <cellStyle name="Normal 8 5 9" xfId="2945" xr:uid="{F3E450B9-46F4-4F12-9F22-42C8F5019036}"/>
    <cellStyle name="Normal 9" xfId="531" xr:uid="{C0DEA67B-13B7-46C4-B63D-C3E4B67CDF6E}"/>
    <cellStyle name="Normal 9 2" xfId="1689" xr:uid="{ADA082AA-C3AE-4870-BE97-777A7062AFC7}"/>
    <cellStyle name="Normal 9 2 10" xfId="2321" xr:uid="{28A91422-035B-4FF8-A5D7-66EB245530F0}"/>
    <cellStyle name="Normal 9 2 10 2" xfId="3554" xr:uid="{236351B9-12EF-4734-AFB2-5C2B35EEC632}"/>
    <cellStyle name="Normal 9 2 11" xfId="2952" xr:uid="{43238486-1448-4552-93E5-504D2EF95BD4}"/>
    <cellStyle name="Normal 9 2 2" xfId="1690" xr:uid="{0EA4DBF6-4805-4191-A816-C5763BB65EE2}"/>
    <cellStyle name="Normal 9 2 2 10" xfId="2953" xr:uid="{AFC39FFF-A97A-48C3-8A64-121853FCBCB0}"/>
    <cellStyle name="Normal 9 2 2 2" xfId="1691" xr:uid="{857216DA-CC70-4E14-8132-808AB1138229}"/>
    <cellStyle name="Normal 9 2 2 2 2" xfId="1692" xr:uid="{69CB6A53-A61A-432E-8E43-E961F361D46C}"/>
    <cellStyle name="Normal 9 2 2 2 2 2" xfId="2324" xr:uid="{E2FE75E4-B2E8-4D3B-AAEA-9AE9178925A2}"/>
    <cellStyle name="Normal 9 2 2 2 2 2 2" xfId="3557" xr:uid="{9B26666F-FF72-40FA-B71F-3638565262A7}"/>
    <cellStyle name="Normal 9 2 2 2 2 3" xfId="2955" xr:uid="{815244CF-6614-417D-ADCD-996A71170883}"/>
    <cellStyle name="Normal 9 2 2 2 3" xfId="1693" xr:uid="{786CF036-FEF3-426C-9C92-8FBDEEDDAC3E}"/>
    <cellStyle name="Normal 9 2 2 2 3 2" xfId="2325" xr:uid="{613F3814-DA6F-484C-85D5-AA7A1A7FD3A8}"/>
    <cellStyle name="Normal 9 2 2 2 3 2 2" xfId="3558" xr:uid="{04370DE9-2909-422B-9A15-E75440D37C0E}"/>
    <cellStyle name="Normal 9 2 2 2 3 3" xfId="2956" xr:uid="{6C3449AC-B949-494E-8295-70912BEFB665}"/>
    <cellStyle name="Normal 9 2 2 2 4" xfId="1694" xr:uid="{18658FA6-A5E1-4292-B06A-636809BCAA6E}"/>
    <cellStyle name="Normal 9 2 2 2 4 2" xfId="2326" xr:uid="{4945A988-8DB0-4A3D-80CE-8C8B8C699AF8}"/>
    <cellStyle name="Normal 9 2 2 2 4 2 2" xfId="3559" xr:uid="{49393CC1-89C2-4268-83AD-C0EA7B36C9CD}"/>
    <cellStyle name="Normal 9 2 2 2 4 3" xfId="2957" xr:uid="{495C86ED-C9EA-4FFF-BFA0-7E9E5DFCABEF}"/>
    <cellStyle name="Normal 9 2 2 2 5" xfId="1695" xr:uid="{DC209D48-F610-4487-8D8B-5FE189E903B7}"/>
    <cellStyle name="Normal 9 2 2 2 5 2" xfId="2327" xr:uid="{AD284AFA-08FB-458C-BB15-4FA0D371396F}"/>
    <cellStyle name="Normal 9 2 2 2 5 2 2" xfId="3560" xr:uid="{F77998F3-4F90-49D4-B322-0E6176639F75}"/>
    <cellStyle name="Normal 9 2 2 2 5 3" xfId="2958" xr:uid="{6BAD14A8-95FD-4FCC-BE39-8B827675A8C6}"/>
    <cellStyle name="Normal 9 2 2 2 6" xfId="1696" xr:uid="{C6D15ECE-E345-4C36-8B5D-2135F456B8BF}"/>
    <cellStyle name="Normal 9 2 2 2 6 2" xfId="2328" xr:uid="{2FCF203F-9C3D-4869-8D19-764F4A1B8CEB}"/>
    <cellStyle name="Normal 9 2 2 2 6 2 2" xfId="3561" xr:uid="{579BCE0F-8A69-43CF-A15D-75AFFE8D37E9}"/>
    <cellStyle name="Normal 9 2 2 2 6 3" xfId="2959" xr:uid="{B3C0B3C1-9DF8-4E92-85C4-CB56A3FC5612}"/>
    <cellStyle name="Normal 9 2 2 2 7" xfId="1697" xr:uid="{7EE5802C-1562-4303-86B0-F88D15435EEF}"/>
    <cellStyle name="Normal 9 2 2 2 7 2" xfId="2329" xr:uid="{F9DADC4A-8BDF-449C-80D8-964F95635FB1}"/>
    <cellStyle name="Normal 9 2 2 2 7 2 2" xfId="3562" xr:uid="{C705514D-04AD-4623-9092-DA42D90F27FC}"/>
    <cellStyle name="Normal 9 2 2 2 7 3" xfId="2960" xr:uid="{09130BF2-98CC-45F5-BD7F-97E0116D50F2}"/>
    <cellStyle name="Normal 9 2 2 2 8" xfId="2323" xr:uid="{E192209A-6FE3-4030-9EF6-15ED9412FD2B}"/>
    <cellStyle name="Normal 9 2 2 2 8 2" xfId="3556" xr:uid="{E188BDDF-A5FD-4260-860E-94AC78FC0B74}"/>
    <cellStyle name="Normal 9 2 2 2 9" xfId="2954" xr:uid="{0B2516D5-0513-4C54-85BC-E402171038A3}"/>
    <cellStyle name="Normal 9 2 2 3" xfId="1698" xr:uid="{1E7568FF-BAB8-4643-A1FE-414C646B137E}"/>
    <cellStyle name="Normal 9 2 2 3 2" xfId="2330" xr:uid="{0655096F-1B8F-4DAE-8D49-481A8BE780E3}"/>
    <cellStyle name="Normal 9 2 2 3 2 2" xfId="3563" xr:uid="{3BF1DD74-7BCF-4898-835D-CFF2158B50FB}"/>
    <cellStyle name="Normal 9 2 2 3 3" xfId="2961" xr:uid="{3E8BBAEF-BA3B-48E9-BA2B-12198A773E39}"/>
    <cellStyle name="Normal 9 2 2 4" xfId="1699" xr:uid="{99838F5A-B532-4246-AAA8-C03E225F485D}"/>
    <cellStyle name="Normal 9 2 2 4 2" xfId="2331" xr:uid="{318AC569-B9A3-4FE6-9CD1-80440D1BACC0}"/>
    <cellStyle name="Normal 9 2 2 4 2 2" xfId="3564" xr:uid="{551D1D28-6447-446D-8730-C6554658F06C}"/>
    <cellStyle name="Normal 9 2 2 4 3" xfId="2962" xr:uid="{C0F19236-41E4-4DAF-AFBB-5215C079D8A4}"/>
    <cellStyle name="Normal 9 2 2 5" xfId="1700" xr:uid="{FC407341-BA38-43DD-AB93-15150779ACEF}"/>
    <cellStyle name="Normal 9 2 2 5 2" xfId="2332" xr:uid="{DA9398B3-D5CB-41E0-9B91-C013FC9200DC}"/>
    <cellStyle name="Normal 9 2 2 5 2 2" xfId="3565" xr:uid="{B8FAF59D-B257-410E-B696-BA804EBAE3AD}"/>
    <cellStyle name="Normal 9 2 2 5 3" xfId="2963" xr:uid="{8A0EA93D-D0AF-4515-97EF-3014C9A03EF0}"/>
    <cellStyle name="Normal 9 2 2 6" xfId="1701" xr:uid="{BA2E8030-F662-45EA-BCB2-60FA0B1A33BA}"/>
    <cellStyle name="Normal 9 2 2 6 2" xfId="2333" xr:uid="{BB61844B-D2A3-433E-984F-05543FD0BD13}"/>
    <cellStyle name="Normal 9 2 2 6 2 2" xfId="3566" xr:uid="{C892B5A1-A74D-4018-99BE-1E54A47E5CDE}"/>
    <cellStyle name="Normal 9 2 2 6 3" xfId="2964" xr:uid="{A3C5F556-7674-4B6C-B6D9-AE6CFC2B566E}"/>
    <cellStyle name="Normal 9 2 2 7" xfId="1702" xr:uid="{282DD42A-EAD4-4A86-AA98-EBEB305A2A53}"/>
    <cellStyle name="Normal 9 2 2 7 2" xfId="2334" xr:uid="{3B64EBC6-726B-495F-98F2-FBD5960AC786}"/>
    <cellStyle name="Normal 9 2 2 7 2 2" xfId="3567" xr:uid="{9BE9F004-7347-452A-95A7-EC488AB7D629}"/>
    <cellStyle name="Normal 9 2 2 7 3" xfId="2965" xr:uid="{7474BF7F-E2BA-4ED7-8FC4-47734B1408A8}"/>
    <cellStyle name="Normal 9 2 2 8" xfId="1703" xr:uid="{CAB542BC-714A-4E09-A77D-6B38A2690810}"/>
    <cellStyle name="Normal 9 2 2 8 2" xfId="2335" xr:uid="{74B38884-4A05-4692-A851-34F998C8B83F}"/>
    <cellStyle name="Normal 9 2 2 8 2 2" xfId="3568" xr:uid="{F5BF4BDC-2C9F-49E6-8F73-F093149D6138}"/>
    <cellStyle name="Normal 9 2 2 8 3" xfId="2966" xr:uid="{26A7BAEA-07BE-4BE0-9E57-A94EB1E8A04D}"/>
    <cellStyle name="Normal 9 2 2 9" xfId="2322" xr:uid="{35D5D888-C717-4942-9CAF-C21943B3AE61}"/>
    <cellStyle name="Normal 9 2 2 9 2" xfId="3555" xr:uid="{06BFB551-EE56-45EA-8079-0363B2CF8A15}"/>
    <cellStyle name="Normal 9 2 3" xfId="1704" xr:uid="{AB201086-CC71-425B-B7A3-533135B4A9D5}"/>
    <cellStyle name="Normal 9 2 3 2" xfId="1705" xr:uid="{8254788E-13BE-48A1-B427-BB2BE8AA333D}"/>
    <cellStyle name="Normal 9 2 3 2 2" xfId="2337" xr:uid="{BB675A2F-D297-4C20-BF9D-C4DD876815A7}"/>
    <cellStyle name="Normal 9 2 3 2 2 2" xfId="3570" xr:uid="{1FB9809A-1CD1-4FAF-91D8-D400787FB894}"/>
    <cellStyle name="Normal 9 2 3 2 3" xfId="2968" xr:uid="{A6EB2D18-1CBD-4903-A6B4-920663E1B815}"/>
    <cellStyle name="Normal 9 2 3 3" xfId="1706" xr:uid="{EA73F78A-2EAB-4CC4-BAD7-BF8B85477B0A}"/>
    <cellStyle name="Normal 9 2 3 3 2" xfId="2338" xr:uid="{AB422FB3-5165-42AE-B345-44CCF7728216}"/>
    <cellStyle name="Normal 9 2 3 3 2 2" xfId="3571" xr:uid="{E9A1E083-9AA5-4284-8258-180048C963AD}"/>
    <cellStyle name="Normal 9 2 3 3 3" xfId="2969" xr:uid="{658F9B2C-2075-4DE3-875E-63D921DC451A}"/>
    <cellStyle name="Normal 9 2 3 4" xfId="1707" xr:uid="{891B66E5-64D1-4F80-A79D-D547BF38717B}"/>
    <cellStyle name="Normal 9 2 3 4 2" xfId="2339" xr:uid="{5BFEE44B-5EAC-42F3-8CFD-1A6689F41120}"/>
    <cellStyle name="Normal 9 2 3 4 2 2" xfId="3572" xr:uid="{9D164DCB-4481-4BB7-BCFD-2C7B631D80B8}"/>
    <cellStyle name="Normal 9 2 3 4 3" xfId="2970" xr:uid="{4F85EC86-CB4F-4C18-8E76-AEAE1B6B4288}"/>
    <cellStyle name="Normal 9 2 3 5" xfId="1708" xr:uid="{04D70211-1331-4452-A5DA-58A9DA3D2E4D}"/>
    <cellStyle name="Normal 9 2 3 5 2" xfId="2340" xr:uid="{ABBB5CE2-36D4-4BB6-B314-977496C5D1D0}"/>
    <cellStyle name="Normal 9 2 3 5 2 2" xfId="3573" xr:uid="{5A396DFB-F859-4314-8744-4B82F1C02FBC}"/>
    <cellStyle name="Normal 9 2 3 5 3" xfId="2971" xr:uid="{AE5F54FB-B555-4372-8B9F-6357BD4390DB}"/>
    <cellStyle name="Normal 9 2 3 6" xfId="1709" xr:uid="{0404DC43-924D-45AD-BA58-C99FD3659B46}"/>
    <cellStyle name="Normal 9 2 3 6 2" xfId="2341" xr:uid="{F2B573B5-3E27-456C-9286-C06C3923C21E}"/>
    <cellStyle name="Normal 9 2 3 6 2 2" xfId="3574" xr:uid="{0CDA6929-7FA3-4520-964E-459E425743CC}"/>
    <cellStyle name="Normal 9 2 3 6 3" xfId="2972" xr:uid="{8E810597-E3DF-496B-A1D2-4AEEEBB40CD2}"/>
    <cellStyle name="Normal 9 2 3 7" xfId="1710" xr:uid="{A236D084-64BC-4486-819B-32A841DB0022}"/>
    <cellStyle name="Normal 9 2 3 7 2" xfId="2342" xr:uid="{48442075-BE29-4A37-BB0B-23C0FCF6917D}"/>
    <cellStyle name="Normal 9 2 3 7 2 2" xfId="3575" xr:uid="{F46CD061-4A41-4A61-9538-2EC749E9B65D}"/>
    <cellStyle name="Normal 9 2 3 7 3" xfId="2973" xr:uid="{2A51DC06-E858-4231-B27F-256F0DB6BCE0}"/>
    <cellStyle name="Normal 9 2 3 8" xfId="2336" xr:uid="{85B6AB71-0D56-4452-B0B3-A21D3CA376E6}"/>
    <cellStyle name="Normal 9 2 3 8 2" xfId="3569" xr:uid="{70998571-9125-45D1-A80B-2901F2DEFB9A}"/>
    <cellStyle name="Normal 9 2 3 9" xfId="2967" xr:uid="{BDA9E2CF-352A-476B-86D6-B3603D117F57}"/>
    <cellStyle name="Normal 9 2 4" xfId="1711" xr:uid="{062C0922-CF48-4455-A1FC-961375E1DB0E}"/>
    <cellStyle name="Normal 9 2 4 2" xfId="2343" xr:uid="{F51C4CA4-EF01-40B1-8686-196450F95375}"/>
    <cellStyle name="Normal 9 2 4 2 2" xfId="3576" xr:uid="{0BF0CACD-4930-4591-8858-B9D4DD121199}"/>
    <cellStyle name="Normal 9 2 4 3" xfId="2974" xr:uid="{62F7468F-124C-4F99-82D6-49C1181C68BD}"/>
    <cellStyle name="Normal 9 2 5" xfId="1712" xr:uid="{18B978C5-B145-455B-B4F2-AC3981B58940}"/>
    <cellStyle name="Normal 9 2 5 2" xfId="2344" xr:uid="{17F51A53-8C20-4858-92FE-1967F60B4747}"/>
    <cellStyle name="Normal 9 2 5 2 2" xfId="3577" xr:uid="{9453B7E2-E069-4BF3-925E-EAE082A7BDD1}"/>
    <cellStyle name="Normal 9 2 5 3" xfId="2975" xr:uid="{5FA1C90D-B267-41FC-8758-5D9421DCC380}"/>
    <cellStyle name="Normal 9 2 6" xfId="1713" xr:uid="{32DD9485-2474-43A6-AA75-EA8F0D8F9E16}"/>
    <cellStyle name="Normal 9 2 6 2" xfId="2345" xr:uid="{CB4C7788-D9A8-4AF7-B090-35BB4CD8778F}"/>
    <cellStyle name="Normal 9 2 6 2 2" xfId="3578" xr:uid="{C67E1357-7CC8-40D1-8CF1-10F383AF4770}"/>
    <cellStyle name="Normal 9 2 6 3" xfId="2976" xr:uid="{E007A1E4-8E71-43AA-9B51-EE1D1F1329F1}"/>
    <cellStyle name="Normal 9 2 7" xfId="1714" xr:uid="{6E163892-1131-4030-A09C-391893D5ACBF}"/>
    <cellStyle name="Normal 9 2 7 2" xfId="2346" xr:uid="{A7295A36-F024-4E55-ABCF-14597E747FF6}"/>
    <cellStyle name="Normal 9 2 7 2 2" xfId="3579" xr:uid="{EDDA6E50-57C0-43A8-B9F2-19BB0E0905CD}"/>
    <cellStyle name="Normal 9 2 7 3" xfId="2977" xr:uid="{6BD20E8B-F1C4-4639-85A1-6BB643B3DD6A}"/>
    <cellStyle name="Normal 9 2 8" xfId="1715" xr:uid="{BFE8AB05-10D8-4A3E-B5D6-BD1A0ACE7CE5}"/>
    <cellStyle name="Normal 9 2 8 2" xfId="2347" xr:uid="{86582499-123D-42F9-9185-CB2825F069E8}"/>
    <cellStyle name="Normal 9 2 8 2 2" xfId="3580" xr:uid="{F4DCA868-E8D9-45DB-BE6E-17926E6196CC}"/>
    <cellStyle name="Normal 9 2 8 3" xfId="2978" xr:uid="{BB7EF5F2-E93C-4B93-8BDA-D4C773961795}"/>
    <cellStyle name="Normal 9 2 9" xfId="1716" xr:uid="{E100150E-AE13-4AC6-BB9D-A7B938FA9C11}"/>
    <cellStyle name="Normal 9 2 9 2" xfId="2348" xr:uid="{64F5B015-C3C3-479B-8C0B-24365E4D05B9}"/>
    <cellStyle name="Normal 9 2 9 2 2" xfId="3581" xr:uid="{D19FAF01-2118-4E91-9C29-9EFFAADD1970}"/>
    <cellStyle name="Normal 9 2 9 3" xfId="2979" xr:uid="{602C5E62-45D4-4689-A053-67A54DD3BED1}"/>
    <cellStyle name="Normal 9 3" xfId="1717" xr:uid="{7EDCC738-C464-4EF7-BA58-D83D60F048AF}"/>
    <cellStyle name="Normal 9 3 10" xfId="2980" xr:uid="{F19F6E2C-EF08-4860-843F-CF6D06ED7D88}"/>
    <cellStyle name="Normal 9 3 2" xfId="1718" xr:uid="{04B0A08B-8B8E-4FF3-9176-1FD7C2945D64}"/>
    <cellStyle name="Normal 9 3 2 2" xfId="1719" xr:uid="{67DE4190-DAB3-4D2C-8B11-1BFF48B46D47}"/>
    <cellStyle name="Normal 9 3 2 2 2" xfId="2351" xr:uid="{3993BC67-B4C8-4A29-BAE4-F4A6EE52F7CA}"/>
    <cellStyle name="Normal 9 3 2 2 2 2" xfId="3584" xr:uid="{06734A15-644F-4AE8-ACBF-52E8E51916F4}"/>
    <cellStyle name="Normal 9 3 2 2 3" xfId="2982" xr:uid="{E9706666-5FB0-4200-AB9B-ABEFB7ABBC6B}"/>
    <cellStyle name="Normal 9 3 2 3" xfId="1720" xr:uid="{D39A14EE-997C-4C44-A8DB-EDB21148E249}"/>
    <cellStyle name="Normal 9 3 2 3 2" xfId="2352" xr:uid="{1DBF96C0-9BE5-42E4-A4FC-9C7085B5CC42}"/>
    <cellStyle name="Normal 9 3 2 3 2 2" xfId="3585" xr:uid="{ED27EF8A-1E6A-4B78-A56F-40933EDF33D3}"/>
    <cellStyle name="Normal 9 3 2 3 3" xfId="2983" xr:uid="{A33731B8-D3C6-4799-B567-46A63A686D7C}"/>
    <cellStyle name="Normal 9 3 2 4" xfId="1721" xr:uid="{E9489AE8-98F7-43AA-84B8-855B7B5E70B8}"/>
    <cellStyle name="Normal 9 3 2 4 2" xfId="2353" xr:uid="{F68D011A-DCDE-4A8C-8850-546285B22C6D}"/>
    <cellStyle name="Normal 9 3 2 4 2 2" xfId="3586" xr:uid="{82431A33-474E-43E0-A5BA-EEC73343A150}"/>
    <cellStyle name="Normal 9 3 2 4 3" xfId="2984" xr:uid="{3F83CD9B-2C95-4FE3-B60E-C7FCB1A7C91F}"/>
    <cellStyle name="Normal 9 3 2 5" xfId="1722" xr:uid="{7AC68C03-5B8B-4B0E-925C-DB872F797F8B}"/>
    <cellStyle name="Normal 9 3 2 5 2" xfId="2354" xr:uid="{E5EEFAFC-BF43-4BB9-B00A-983E37037268}"/>
    <cellStyle name="Normal 9 3 2 5 2 2" xfId="3587" xr:uid="{388A3D7D-44AB-4545-B311-10A5D81ACCC9}"/>
    <cellStyle name="Normal 9 3 2 5 3" xfId="2985" xr:uid="{A0DC6396-9B9F-404A-8904-0A9FF8578073}"/>
    <cellStyle name="Normal 9 3 2 6" xfId="1723" xr:uid="{221ACCCC-523E-4A52-B581-4CE7E960F5F7}"/>
    <cellStyle name="Normal 9 3 2 6 2" xfId="2355" xr:uid="{008F2F0D-50F2-4A29-8910-290220363A08}"/>
    <cellStyle name="Normal 9 3 2 6 2 2" xfId="3588" xr:uid="{9374AE34-903C-44D7-9753-F3AA594449C7}"/>
    <cellStyle name="Normal 9 3 2 6 3" xfId="2986" xr:uid="{87CCFE12-E0AD-46D0-B2B7-4893780A20D4}"/>
    <cellStyle name="Normal 9 3 2 7" xfId="1724" xr:uid="{9842764B-A5D1-41A8-BFCE-CC851F198D6E}"/>
    <cellStyle name="Normal 9 3 2 7 2" xfId="2356" xr:uid="{8F82CFB8-4FFA-4BC3-91B2-B26E6B50B439}"/>
    <cellStyle name="Normal 9 3 2 7 2 2" xfId="3589" xr:uid="{8F4232B9-FC39-4DF0-9566-48E5699C2A3A}"/>
    <cellStyle name="Normal 9 3 2 7 3" xfId="2987" xr:uid="{D84693E7-A751-4467-BF1B-5D48C7D2CA2F}"/>
    <cellStyle name="Normal 9 3 2 8" xfId="2350" xr:uid="{8C9B8B65-07AA-4C4B-A66A-43DD8CC76F68}"/>
    <cellStyle name="Normal 9 3 2 8 2" xfId="3583" xr:uid="{07277C9E-132D-4DFA-B7F7-B785FB97F0A2}"/>
    <cellStyle name="Normal 9 3 2 9" xfId="2981" xr:uid="{A494886E-79BC-4653-8527-A87F236C296E}"/>
    <cellStyle name="Normal 9 3 3" xfId="1725" xr:uid="{FA7847F4-508C-4629-8B3A-DFB68BBD4CC2}"/>
    <cellStyle name="Normal 9 3 3 2" xfId="2357" xr:uid="{B16CD1F9-F8DC-4091-B494-686A9623CC8D}"/>
    <cellStyle name="Normal 9 3 3 2 2" xfId="3590" xr:uid="{BCF7F75C-14EB-4DE3-B009-62EFD41B1EC1}"/>
    <cellStyle name="Normal 9 3 3 3" xfId="2988" xr:uid="{6FFCC2C2-1061-4C21-9FA7-8C8B27FA9653}"/>
    <cellStyle name="Normal 9 3 4" xfId="1726" xr:uid="{4F1A4AD7-C493-4516-B868-71E0BD9569F4}"/>
    <cellStyle name="Normal 9 3 4 2" xfId="2358" xr:uid="{34D54F12-FC83-4F80-B2C0-A9B7D78A732D}"/>
    <cellStyle name="Normal 9 3 4 2 2" xfId="3591" xr:uid="{5A44FC77-3F1A-46F5-9EB8-3D7C4D8321B1}"/>
    <cellStyle name="Normal 9 3 4 3" xfId="2989" xr:uid="{189BA855-B114-4C63-BB7A-929D0F904836}"/>
    <cellStyle name="Normal 9 3 5" xfId="1727" xr:uid="{B9E239EF-62DA-4D74-8ACE-001785A8092D}"/>
    <cellStyle name="Normal 9 3 5 2" xfId="2359" xr:uid="{75ACCBAA-5EC9-4C62-9CC0-007F7F1CE157}"/>
    <cellStyle name="Normal 9 3 5 2 2" xfId="3592" xr:uid="{73CF0137-64A4-41A3-B82B-21109E804909}"/>
    <cellStyle name="Normal 9 3 5 3" xfId="2990" xr:uid="{937BDAAE-E6F8-4F97-B408-E596DC841997}"/>
    <cellStyle name="Normal 9 3 6" xfId="1728" xr:uid="{C3816BA9-D12C-4043-8709-5E4DAEE616D6}"/>
    <cellStyle name="Normal 9 3 6 2" xfId="2360" xr:uid="{6E30BEA8-FE0A-4614-AA7C-5086CF6A9EBE}"/>
    <cellStyle name="Normal 9 3 6 2 2" xfId="3593" xr:uid="{3F6F90D0-60BE-44AB-899B-1830FC0E21FB}"/>
    <cellStyle name="Normal 9 3 6 3" xfId="2991" xr:uid="{74BFA09F-D42C-48E5-821F-DDC0B8C0A5A3}"/>
    <cellStyle name="Normal 9 3 7" xfId="1729" xr:uid="{5AF9691C-2F92-4ACA-A3D1-C21451DDA401}"/>
    <cellStyle name="Normal 9 3 7 2" xfId="2361" xr:uid="{A606DEC4-6BA2-4065-AD61-FA8787062986}"/>
    <cellStyle name="Normal 9 3 7 2 2" xfId="3594" xr:uid="{E4D1929D-95EC-45E2-8C45-41859999034F}"/>
    <cellStyle name="Normal 9 3 7 3" xfId="2992" xr:uid="{B04A3ECD-EF03-49FC-97B9-3F0DDB30F0BB}"/>
    <cellStyle name="Normal 9 3 8" xfId="1730" xr:uid="{03A32FE7-D675-4231-9C23-A08ACEB6EC0B}"/>
    <cellStyle name="Normal 9 3 8 2" xfId="2362" xr:uid="{4612802E-B476-40A0-B00E-DC5897B59B51}"/>
    <cellStyle name="Normal 9 3 8 2 2" xfId="3595" xr:uid="{C96D1374-9EC9-49DF-BD41-25AA4AD2B157}"/>
    <cellStyle name="Normal 9 3 8 3" xfId="2993" xr:uid="{3DECF8C6-F9F2-4C28-9034-9DAFFEAD334F}"/>
    <cellStyle name="Normal 9 3 9" xfId="2349" xr:uid="{8FF37D71-2E63-47F8-8764-2751C1D4ED7A}"/>
    <cellStyle name="Normal 9 3 9 2" xfId="3582" xr:uid="{DFF0DAE3-DF19-4083-A4E3-31CBEAE37FBC}"/>
    <cellStyle name="Normal 9 4" xfId="1731" xr:uid="{9CECC3B6-C7C4-462D-A74F-E98CA8B27666}"/>
    <cellStyle name="Normal 9 4 2" xfId="1732" xr:uid="{F2CE1002-AF02-4169-ADF1-7EEF1FA01E5B}"/>
    <cellStyle name="Normal 9 4 2 2" xfId="2364" xr:uid="{C3D42BBF-CFAD-4522-B9D4-BD8794F7A5E6}"/>
    <cellStyle name="Normal 9 4 2 2 2" xfId="3597" xr:uid="{7705994E-AA63-43D0-A795-FC4922FDC5B4}"/>
    <cellStyle name="Normal 9 4 2 3" xfId="2995" xr:uid="{A3CD2B64-A99D-40DB-9EE1-FF0390043488}"/>
    <cellStyle name="Normal 9 4 3" xfId="1733" xr:uid="{BB4D339E-73C6-4003-9DB9-DBF13FECA604}"/>
    <cellStyle name="Normal 9 4 3 2" xfId="2365" xr:uid="{B6A0F9CD-C9CE-466A-86C8-784027909718}"/>
    <cellStyle name="Normal 9 4 3 2 2" xfId="3598" xr:uid="{684D2CDD-9D04-408B-AE8F-C1A22928AC3B}"/>
    <cellStyle name="Normal 9 4 3 3" xfId="2996" xr:uid="{BBB53E44-805D-485B-ADA1-D2B87652E5F3}"/>
    <cellStyle name="Normal 9 4 4" xfId="1734" xr:uid="{5B1457DF-DD91-4219-B42D-9E137445AAA0}"/>
    <cellStyle name="Normal 9 4 4 2" xfId="2366" xr:uid="{25CEB04F-0F95-4960-B362-8D9867C6A9C6}"/>
    <cellStyle name="Normal 9 4 4 2 2" xfId="3599" xr:uid="{732E33C7-4E13-473B-A9C7-F34C544FDCBC}"/>
    <cellStyle name="Normal 9 4 4 3" xfId="2997" xr:uid="{EBBE4D1F-F798-4D55-AFD7-A23F921B33AC}"/>
    <cellStyle name="Normal 9 4 5" xfId="1735" xr:uid="{183B2CF0-4243-4C27-A83E-DA8B88D28446}"/>
    <cellStyle name="Normal 9 4 5 2" xfId="2367" xr:uid="{91406940-7055-4C29-9D0F-C18A86D7CCDE}"/>
    <cellStyle name="Normal 9 4 5 2 2" xfId="3600" xr:uid="{E4ABB2D5-103D-41EB-9ADB-8AD32C9D6A77}"/>
    <cellStyle name="Normal 9 4 5 3" xfId="2998" xr:uid="{224EF060-B62F-4C02-845A-5C29A7992DD4}"/>
    <cellStyle name="Normal 9 4 6" xfId="1736" xr:uid="{A05EC1E5-A8B3-46FE-A5E0-35A6A28AFE7A}"/>
    <cellStyle name="Normal 9 4 6 2" xfId="2368" xr:uid="{5BE834FD-743B-4304-A399-4DB17C690681}"/>
    <cellStyle name="Normal 9 4 6 2 2" xfId="3601" xr:uid="{83D12BAE-EBF6-4CB8-A0E2-3C751B347F9B}"/>
    <cellStyle name="Normal 9 4 6 3" xfId="2999" xr:uid="{F1CA1123-E807-497B-97EC-F302AF64C530}"/>
    <cellStyle name="Normal 9 4 7" xfId="1737" xr:uid="{5F057E46-F5DE-4803-820D-9472BB903DB0}"/>
    <cellStyle name="Normal 9 4 7 2" xfId="2369" xr:uid="{17186205-D0DA-4337-89BA-380C5C866564}"/>
    <cellStyle name="Normal 9 4 7 2 2" xfId="3602" xr:uid="{C138C7A5-99FE-45B6-B155-22EA672E8BA7}"/>
    <cellStyle name="Normal 9 4 7 3" xfId="3000" xr:uid="{AC0F4860-69D9-476B-ABB5-2FC36F157FBE}"/>
    <cellStyle name="Normal 9 4 8" xfId="2363" xr:uid="{99506705-C350-4C1B-BE33-489DE81B5756}"/>
    <cellStyle name="Normal 9 4 8 2" xfId="3596" xr:uid="{ED945618-C5E1-4C1F-BC36-97735723BDC9}"/>
    <cellStyle name="Normal 9 4 9" xfId="2994" xr:uid="{B8E6A56E-1359-490E-9509-553770F122A8}"/>
    <cellStyle name="Normal 9 5" xfId="1738" xr:uid="{EDFACFC8-9A0B-492F-A1CB-4E5695B240F7}"/>
    <cellStyle name="Normal 9 5 2" xfId="1739" xr:uid="{E0EA2C00-6184-4E8B-B6E4-FBE0BB070788}"/>
    <cellStyle name="Normal 9 5 2 2" xfId="2371" xr:uid="{795C7E0C-B132-435A-9F74-F2FA437DC02F}"/>
    <cellStyle name="Normal 9 5 2 2 2" xfId="3604" xr:uid="{FE101371-DA86-4677-9036-0FB56E79EDB3}"/>
    <cellStyle name="Normal 9 5 2 3" xfId="3002" xr:uid="{74F74C76-1F23-4D24-9446-F1BE784D5D61}"/>
    <cellStyle name="Normal 9 5 3" xfId="1740" xr:uid="{13F315EB-1C3C-4E51-8CA2-D3A061D6D9F5}"/>
    <cellStyle name="Normal 9 5 3 2" xfId="2372" xr:uid="{F1B50DBD-B5BA-4980-A344-21FFB8300E42}"/>
    <cellStyle name="Normal 9 5 3 2 2" xfId="3605" xr:uid="{F9CA9575-8D7E-40E2-917C-8BFDA50A473A}"/>
    <cellStyle name="Normal 9 5 3 3" xfId="3003" xr:uid="{1D65A064-8984-4EE4-B1C5-ECE02B9125D6}"/>
    <cellStyle name="Normal 9 5 4" xfId="1741" xr:uid="{8D4773AE-BDF7-4A20-9CE5-934222445C19}"/>
    <cellStyle name="Normal 9 5 4 2" xfId="2373" xr:uid="{40AEF6B3-933E-4D78-815D-5AB25667ADC9}"/>
    <cellStyle name="Normal 9 5 4 2 2" xfId="3606" xr:uid="{D1E8E4F2-0D6E-4C39-9C97-0B4F4FFC274D}"/>
    <cellStyle name="Normal 9 5 4 3" xfId="3004" xr:uid="{9172BF87-41A3-405F-A28C-A309D8102EC5}"/>
    <cellStyle name="Normal 9 5 5" xfId="1742" xr:uid="{A67EDFA7-1740-406B-AE3C-F528D555C113}"/>
    <cellStyle name="Normal 9 5 5 2" xfId="2374" xr:uid="{A9FE7679-568D-4A02-86E8-D780A22365B9}"/>
    <cellStyle name="Normal 9 5 5 2 2" xfId="3607" xr:uid="{00FF0B91-E840-4032-BA53-B3B434954F9A}"/>
    <cellStyle name="Normal 9 5 5 3" xfId="3005" xr:uid="{05A7E261-3AB3-499B-8255-DCB99C88074B}"/>
    <cellStyle name="Normal 9 5 6" xfId="1743" xr:uid="{ED943646-D96A-4F4B-AB08-684CD2043F6E}"/>
    <cellStyle name="Normal 9 5 6 2" xfId="2375" xr:uid="{45D7FBA4-AA1A-426F-B587-3BE08F440FD2}"/>
    <cellStyle name="Normal 9 5 6 2 2" xfId="3608" xr:uid="{E0D9E699-7247-4C5E-B92C-6BAFF2BF198A}"/>
    <cellStyle name="Normal 9 5 6 3" xfId="3006" xr:uid="{7B68EE0E-8C1A-47FA-84C5-B9D47F839294}"/>
    <cellStyle name="Normal 9 5 7" xfId="1744" xr:uid="{CBA06EFA-C470-4416-926C-82930511D98F}"/>
    <cellStyle name="Normal 9 5 7 2" xfId="2376" xr:uid="{6BDA0084-F805-4AFB-9E0A-6A852C7C312C}"/>
    <cellStyle name="Normal 9 5 7 2 2" xfId="3609" xr:uid="{2B18BB08-A733-41A7-BD1F-969D8F6D4330}"/>
    <cellStyle name="Normal 9 5 7 3" xfId="3007" xr:uid="{5E73E4FE-1507-4D99-B866-0E512146D062}"/>
    <cellStyle name="Normal 9 5 8" xfId="2370" xr:uid="{8B61265A-73B7-41B4-B64B-792DD0A48ED9}"/>
    <cellStyle name="Normal 9 5 8 2" xfId="3603" xr:uid="{E71E7039-2833-4951-AA70-5CD5773719AA}"/>
    <cellStyle name="Normal 9 5 9" xfId="3001" xr:uid="{2DE2DE27-E13C-48F4-8E16-8D9A59F17166}"/>
    <cellStyle name="Normal 9 6" xfId="1745" xr:uid="{7E6C210C-C983-43A2-8AF3-00FC60D6B917}"/>
    <cellStyle name="Normal 9 7" xfId="1746" xr:uid="{565DB1F8-A9DD-42A1-9C85-F182BCDD0F78}"/>
    <cellStyle name="Normal 9 8" xfId="958" xr:uid="{100DAABF-36CF-44D5-9511-C7205381A718}"/>
    <cellStyle name="Normal_SPRC_page 5-6" xfId="532" xr:uid="{4C60098B-963C-4624-B186-95B11839D08C}"/>
    <cellStyle name="Note 2" xfId="533" xr:uid="{BC0D9918-E940-42A6-BBBB-BC0A2D1BF831}"/>
    <cellStyle name="Note 2 2" xfId="534" xr:uid="{4E4445CE-10FC-479F-A010-65BBB419CDB2}"/>
    <cellStyle name="Note 2 2 2" xfId="3009" xr:uid="{8A5B295F-7D0A-4276-8B2C-B7C5FA9711E3}"/>
    <cellStyle name="Note 2 2 3" xfId="1747" xr:uid="{5F1EF129-4C4F-4E7F-AE8D-13A39FB780AE}"/>
    <cellStyle name="Note 2 3" xfId="918" xr:uid="{9CF52C51-9B14-4471-8839-6EA7B9AA4084}"/>
    <cellStyle name="Note 2 3 2" xfId="2427" xr:uid="{9B115C29-A60F-4A54-8F37-F0822B5928BF}"/>
    <cellStyle name="Note 2 4" xfId="1053" xr:uid="{762D2812-B39A-4D0C-B02E-08CC08B554AE}"/>
    <cellStyle name="Note 2 5" xfId="737" xr:uid="{D8701859-A3E1-43BD-9857-E5EEEE8162D8}"/>
    <cellStyle name="Note 3" xfId="535" xr:uid="{CAAA7D71-8696-4433-9CB2-7AF9C0BB47AB}"/>
    <cellStyle name="Note 3 2" xfId="536" xr:uid="{DCA3F2A5-E90B-47CE-AC28-1582C8F77D64}"/>
    <cellStyle name="Note 3 3" xfId="2417" xr:uid="{703475DA-D2C3-4053-BAFB-8FEC4898ADA9}"/>
    <cellStyle name="Note 4" xfId="537" xr:uid="{609D3ED5-03FF-433D-BB06-23E6BE310324}"/>
    <cellStyle name="Note 4 2" xfId="1008" xr:uid="{85A052A7-B039-4F03-ADF1-878327140B78}"/>
    <cellStyle name="Note 5" xfId="538" xr:uid="{986057A0-B3A1-448A-885F-E1AD3C604019}"/>
    <cellStyle name="Note 6" xfId="539" xr:uid="{1725ADAD-E499-4262-9282-9361A5DE58F5}"/>
    <cellStyle name="Note 7" xfId="540" xr:uid="{8467F49E-67AE-4BBB-8274-698DCAC7CAF8}"/>
    <cellStyle name="Note 8" xfId="717" xr:uid="{E66B1545-78E9-4A8F-AB51-669A4847FB06}"/>
    <cellStyle name="NoZero" xfId="541" xr:uid="{E1989252-0BF3-434B-B238-734530DE1A5F}"/>
    <cellStyle name="NoZero0dp" xfId="542" xr:uid="{9FAF14AD-E119-4467-ADA2-CEFB8722DA03}"/>
    <cellStyle name="OUTLINE" xfId="543" xr:uid="{ED329E69-3725-4920-823D-EE97E6649DE4}"/>
    <cellStyle name="OUTLINE 2" xfId="544" xr:uid="{C59F9BD2-993A-4FC5-ABC8-D1C30627A6BD}"/>
    <cellStyle name="Output" xfId="10" builtinId="21" customBuiltin="1"/>
    <cellStyle name="Output 2" xfId="545" xr:uid="{992687D5-C8BA-4254-87C4-89CFC226C409}"/>
    <cellStyle name="Output 2 2" xfId="546" xr:uid="{B1814AF8-14A7-4461-BB61-324C7DF99944}"/>
    <cellStyle name="Output 2 2 2" xfId="3010" xr:uid="{BA2616A5-3EC5-4486-8216-64E8C12B6588}"/>
    <cellStyle name="Output 2 2 3" xfId="1748" xr:uid="{E2DAB7B2-9383-4554-94D7-5F839963288F}"/>
    <cellStyle name="Output 2 3" xfId="919" xr:uid="{BB3F17A7-34D8-4A81-B915-79270B5860DE}"/>
    <cellStyle name="Output 2 3 2" xfId="2428" xr:uid="{23BF4310-47D0-4FD3-A3CE-1C46D60A4A39}"/>
    <cellStyle name="Output 2 4" xfId="1054" xr:uid="{BEB8207D-A8B7-416A-A57D-168232F0A9D0}"/>
    <cellStyle name="Output 3" xfId="547" xr:uid="{FA3A6EED-8DA7-4465-AD79-348783F6CBCE}"/>
    <cellStyle name="Output 3 2" xfId="2418" xr:uid="{28013867-1327-4C19-9A11-FE1CF7BF39E9}"/>
    <cellStyle name="Output 4" xfId="548" xr:uid="{283E5870-918D-4A34-A9E0-338384F4A279}"/>
    <cellStyle name="Output 4 2" xfId="1009" xr:uid="{2695CD48-625F-4032-BED7-A986A1424D4F}"/>
    <cellStyle name="Output 5" xfId="549" xr:uid="{1AFDAB35-F4B2-4AA4-B6CA-B536C7B089BC}"/>
    <cellStyle name="Output 6" xfId="550" xr:uid="{F62D459D-0EAD-4630-8DB7-0FC7B94E91C9}"/>
    <cellStyle name="Output 7" xfId="551" xr:uid="{7C48A7B1-D783-4A18-926F-8408285BF541}"/>
    <cellStyle name="Output Amounts" xfId="552" xr:uid="{0273D55C-15E3-4367-BFA2-649F8B939686}"/>
    <cellStyle name="Output Column Headings" xfId="553" xr:uid="{E5F1B308-C6F9-47BD-91BC-88DA48C17EAA}"/>
    <cellStyle name="Output Line Items" xfId="554" xr:uid="{21D43B3D-12D0-4E25-95E5-071D47B9556C}"/>
    <cellStyle name="Output Report Heading" xfId="555" xr:uid="{C3A98399-9029-4569-957B-14686B7CF075}"/>
    <cellStyle name="Output Report Title" xfId="556" xr:uid="{909E3BD8-E839-4C34-AC1F-6C7E19EBF046}"/>
    <cellStyle name="Percent [2]" xfId="557" xr:uid="{701FF305-93F0-455D-818C-9AA21003DE2C}"/>
    <cellStyle name="Percent 2" xfId="558" xr:uid="{DAAE9F82-9C2E-47B5-B2DE-7174C8470068}"/>
    <cellStyle name="Percent 2 2" xfId="750" xr:uid="{2DE8DA5A-0688-4AA7-9DA3-A149994C8915}"/>
    <cellStyle name="Percent 2 2 2" xfId="1749" xr:uid="{B810F6C6-07AC-48CF-9F22-E47502029E2F}"/>
    <cellStyle name="Percent 2 2 2 2" xfId="1750" xr:uid="{F16B5223-4797-4E86-AEA7-46CB3BBC472C}"/>
    <cellStyle name="Percent 2 2 3" xfId="1751" xr:uid="{D7728CB0-F15B-4539-A08A-DF6823E0A80E}"/>
    <cellStyle name="Percent 2 3" xfId="779" xr:uid="{2B6B9D03-CDE2-4E2B-B04B-CF5C0881CC2C}"/>
    <cellStyle name="Percent 2 3 2" xfId="1753" xr:uid="{5874752C-CD20-48EE-BD98-4440A943BC52}"/>
    <cellStyle name="Percent 2 3 3" xfId="1752" xr:uid="{2D975F06-366D-4DCF-B14F-3FD7A03A4B48}"/>
    <cellStyle name="Percent 2 4" xfId="1754" xr:uid="{7835FB1C-0155-47E2-8B9D-2951E7B50FB5}"/>
    <cellStyle name="Percent 2 5" xfId="1755" xr:uid="{BECD4769-B82F-44BA-A2A2-46640508CF81}"/>
    <cellStyle name="Percent 2 6" xfId="743" xr:uid="{8CBDF33F-162B-423A-9F3D-02CA613D674F}"/>
    <cellStyle name="Percent 3" xfId="559" xr:uid="{100ED560-9F1C-4B0D-B172-B621C4A6C4A2}"/>
    <cellStyle name="Percent 3 11 2 2 3" xfId="757" xr:uid="{06568A9E-40BB-43E9-8346-DE41E5C7C837}"/>
    <cellStyle name="Percent 3 2" xfId="1757" xr:uid="{8EFA144E-0B67-448A-97B8-A19FA9EE1219}"/>
    <cellStyle name="Percent 3 3" xfId="1758" xr:uid="{205B8BB4-3153-47B2-B756-E422D4C2C244}"/>
    <cellStyle name="Percent 3 4" xfId="1759" xr:uid="{8E177DD8-0ADE-4D07-8390-2AD8E270029B}"/>
    <cellStyle name="Percent 3 5" xfId="1756" xr:uid="{C39DC260-E126-41C8-9FE0-86AAB7DB1BEA}"/>
    <cellStyle name="Percent 4" xfId="560" xr:uid="{63C92E91-9740-42DE-A314-FED287C484B9}"/>
    <cellStyle name="Percent 4 2" xfId="1760" xr:uid="{DF41ECC8-234D-4F8F-96AB-4FF7DA03F49B}"/>
    <cellStyle name="Percent 5" xfId="1761" xr:uid="{F926B3EA-785B-4548-B4A0-C40AC89FA4B3}"/>
    <cellStyle name="Percent 6" xfId="1762" xr:uid="{6045D162-F9F0-4B4D-8192-D91E9327BB8A}"/>
    <cellStyle name="Percent 7" xfId="1763" xr:uid="{C8BFA362-5207-48B5-BC37-8FE7FD2765A5}"/>
    <cellStyle name="Percent 8" xfId="1764" xr:uid="{2654543C-3B01-40A2-9BE4-3D2C41A09E0B}"/>
    <cellStyle name="Percent 8 2" xfId="1765" xr:uid="{209E2E82-6C12-4801-9AF3-D506EA91787A}"/>
    <cellStyle name="Percent 8 2 2" xfId="2378" xr:uid="{3B9730A3-C672-462A-8162-6E735C7AF823}"/>
    <cellStyle name="Percent 8 2 2 2" xfId="3611" xr:uid="{C8EC6FBB-2D37-419D-9DAB-1D2EBBC78C51}"/>
    <cellStyle name="Percent 8 2 3" xfId="3013" xr:uid="{87BE4622-8A73-4807-9CEE-605AE0B2A02E}"/>
    <cellStyle name="Percent 8 3" xfId="1766" xr:uid="{DB66CA38-ADA5-47CC-973B-583192CEAAAE}"/>
    <cellStyle name="Percent 8 3 2" xfId="2379" xr:uid="{52645080-A1B2-44DC-9FCA-F07B06E113C5}"/>
    <cellStyle name="Percent 8 3 2 2" xfId="3612" xr:uid="{A829D4C8-CF31-47E7-BEBF-D2D0D1C4B487}"/>
    <cellStyle name="Percent 8 3 3" xfId="3014" xr:uid="{83B2788C-1485-4310-B776-80BFF6DACE0A}"/>
    <cellStyle name="Percent 8 4" xfId="1767" xr:uid="{44F1DDBC-400C-46BA-A2BE-3D55495D2B3E}"/>
    <cellStyle name="Percent 8 4 2" xfId="2380" xr:uid="{394D8288-3A49-4D47-86D0-4ECF785624A6}"/>
    <cellStyle name="Percent 8 4 2 2" xfId="3613" xr:uid="{49C554C5-A4B8-4E6C-B730-4108DE717B45}"/>
    <cellStyle name="Percent 8 4 3" xfId="3015" xr:uid="{8EFC42F3-01BC-489C-BB05-8B4AB9EB6EA1}"/>
    <cellStyle name="Percent 8 5" xfId="1768" xr:uid="{48D61180-70E0-4ABE-908C-8DCC7BAEE776}"/>
    <cellStyle name="Percent 8 5 2" xfId="2381" xr:uid="{A06A91A6-DAE8-41FD-9485-9970B9AB22A2}"/>
    <cellStyle name="Percent 8 5 2 2" xfId="3614" xr:uid="{B3D0E5D0-B6F5-4432-BBD7-6ACA6DAB8A21}"/>
    <cellStyle name="Percent 8 5 3" xfId="3016" xr:uid="{7113016F-E8EE-4463-AB02-47BBAE48AEEE}"/>
    <cellStyle name="Percent 8 6" xfId="1769" xr:uid="{0333A95D-1B33-4C3C-B094-02D1C7F49664}"/>
    <cellStyle name="Percent 8 6 2" xfId="2382" xr:uid="{7289902A-26DA-45DD-8F18-70D873910F60}"/>
    <cellStyle name="Percent 8 6 2 2" xfId="3615" xr:uid="{BC2E55E3-3F46-4AE8-81B6-1040431E63CA}"/>
    <cellStyle name="Percent 8 6 3" xfId="3017" xr:uid="{BCD16E8A-455B-4DDF-809A-1C698271B683}"/>
    <cellStyle name="Percent 8 7" xfId="1770" xr:uid="{AB8463BA-9DBE-44E0-BEA9-BEEBAED428A3}"/>
    <cellStyle name="Percent 8 7 2" xfId="2383" xr:uid="{DF91E375-8CF2-4E6E-8405-E3ECC9FD4A52}"/>
    <cellStyle name="Percent 8 7 2 2" xfId="3616" xr:uid="{79D8E620-DD68-44C6-B144-8559CBDF14C5}"/>
    <cellStyle name="Percent 8 7 3" xfId="3018" xr:uid="{F66709E9-DCE7-45D7-BF0E-CDAFD22E3594}"/>
    <cellStyle name="Percent 8 8" xfId="2377" xr:uid="{10902F40-43E0-41E1-8D79-1D4903310656}"/>
    <cellStyle name="Percent 8 8 2" xfId="3610" xr:uid="{1D0F3A9B-8DEC-406B-8AF7-B4B151EEC66B}"/>
    <cellStyle name="Percent 8 9" xfId="3012" xr:uid="{6DD1878F-ECC5-4AB0-A4D2-0B3F84A1239E}"/>
    <cellStyle name="POP" xfId="561" xr:uid="{0B7A9450-287D-40B4-8FC4-96476C2B1202}"/>
    <cellStyle name="Prot, (0)" xfId="1771" xr:uid="{F785EAA2-4F06-46BA-AE22-4E2EA447D404}"/>
    <cellStyle name="PROTECTED" xfId="562" xr:uid="{79CAA6EA-60A8-44DD-A1C3-2D61534618BF}"/>
    <cellStyle name="pwstyle" xfId="563" xr:uid="{FFFEEA02-FB64-4D5A-A2D7-C71602C6C51B}"/>
    <cellStyle name="Quantity" xfId="564" xr:uid="{CD682346-23F4-439B-A25C-76AE0B04B789}"/>
    <cellStyle name="SAPBEXaggData" xfId="565" xr:uid="{517A65E9-85F0-4D01-A458-12CAB0E67E19}"/>
    <cellStyle name="SAPBEXaggData 2" xfId="566" xr:uid="{0C6BFD00-9822-4DC4-84D0-F999EBC279E0}"/>
    <cellStyle name="SAPBEXaggDataEmph" xfId="567" xr:uid="{C72C92D1-1653-4929-A1F7-12671B6CA514}"/>
    <cellStyle name="SAPBEXaggDataEmph 2" xfId="568" xr:uid="{FE47EC9C-E869-4695-8944-7B1D7619BF90}"/>
    <cellStyle name="SAPBEXaggItem" xfId="569" xr:uid="{AAD5C544-4D57-4147-8C87-880A16D12D63}"/>
    <cellStyle name="SAPBEXaggItem 2" xfId="570" xr:uid="{C19E0713-182F-4E34-B62A-18B96CA4EAFE}"/>
    <cellStyle name="SAPBEXaggItemX" xfId="571" xr:uid="{8A94A326-49E0-4684-AC13-0AB8F8F104E6}"/>
    <cellStyle name="SAPBEXaggItemX 2" xfId="572" xr:uid="{3289A4DD-D2AD-4F0B-AE4A-C122BAF191A1}"/>
    <cellStyle name="SAPBEXchaText" xfId="573" xr:uid="{EF6753CA-7AB9-4CD0-BA93-9E840FC07557}"/>
    <cellStyle name="SAPBEXexcBad7" xfId="574" xr:uid="{8A05429D-9D89-47A2-891A-D73BCB5A4A8E}"/>
    <cellStyle name="SAPBEXexcBad7 2" xfId="575" xr:uid="{78DB785C-83CA-44FD-98CB-4F06FEB35F84}"/>
    <cellStyle name="SAPBEXexcBad8" xfId="576" xr:uid="{E0549A31-2850-4092-9036-FBA4CCB4F6FF}"/>
    <cellStyle name="SAPBEXexcBad8 2" xfId="577" xr:uid="{8E80F6C4-C18C-4F1E-82AD-59EB72DCD6AD}"/>
    <cellStyle name="SAPBEXexcBad9" xfId="578" xr:uid="{816BD382-AC8D-4913-AA7D-576962A4D19E}"/>
    <cellStyle name="SAPBEXexcBad9 2" xfId="579" xr:uid="{9AB3968E-21EE-40B9-A1A1-575D882B437B}"/>
    <cellStyle name="SAPBEXexcCritical4" xfId="580" xr:uid="{E7A5936A-8ADC-422A-96D1-44ABD53CEE65}"/>
    <cellStyle name="SAPBEXexcCritical4 2" xfId="581" xr:uid="{96DCAFBA-0547-4593-9FD1-DAAEEDBD03A8}"/>
    <cellStyle name="SAPBEXexcCritical5" xfId="582" xr:uid="{383A4814-3F3B-4B6E-ADD9-4AD4A20EA070}"/>
    <cellStyle name="SAPBEXexcCritical5 2" xfId="583" xr:uid="{F1432366-8900-4F71-950D-3689A165671F}"/>
    <cellStyle name="SAPBEXexcCritical6" xfId="584" xr:uid="{F6B1E33E-14B3-4BCF-9630-78A77EE22284}"/>
    <cellStyle name="SAPBEXexcCritical6 2" xfId="585" xr:uid="{764EE0EC-680F-4FC6-ABE1-60262C14DB0F}"/>
    <cellStyle name="SAPBEXexcGood1" xfId="586" xr:uid="{0395B4D5-CA05-48BC-B564-576E7FE21680}"/>
    <cellStyle name="SAPBEXexcGood1 2" xfId="587" xr:uid="{CBCCC9BC-4AF8-4CE7-A983-95B8ED4E3B21}"/>
    <cellStyle name="SAPBEXexcGood2" xfId="588" xr:uid="{2CBDA20C-C4EC-4757-8C23-9BE991E71C98}"/>
    <cellStyle name="SAPBEXexcGood2 2" xfId="589" xr:uid="{07FE61B7-74EB-4E84-BF38-1D012A170E6E}"/>
    <cellStyle name="SAPBEXexcGood3" xfId="590" xr:uid="{F369A1C3-BA89-47BA-B0DB-18BE8EC79206}"/>
    <cellStyle name="SAPBEXexcGood3 2" xfId="591" xr:uid="{74385830-C4C6-426B-8185-268D5B31DA12}"/>
    <cellStyle name="SAPBEXfilterDrill" xfId="592" xr:uid="{6B7293D7-2003-4B33-BCEC-6AC61C754065}"/>
    <cellStyle name="SAPBEXfilterItem" xfId="593" xr:uid="{1E8AD654-9416-4455-B6B6-EA3711907E5A}"/>
    <cellStyle name="SAPBEXfilterText" xfId="594" xr:uid="{16BCA488-E816-4964-97E0-9B3A2D7D1E14}"/>
    <cellStyle name="SAPBEXformats" xfId="595" xr:uid="{3E1D04CD-7F89-4A62-9864-F36A6A019128}"/>
    <cellStyle name="SAPBEXformats 2" xfId="596" xr:uid="{104A055E-571B-4A58-86B6-29ACDCBCBB1E}"/>
    <cellStyle name="SAPBEXheaderItem" xfId="597" xr:uid="{89C6EABC-837A-4A54-A608-F071AA44855E}"/>
    <cellStyle name="SAPBEXheaderText" xfId="598" xr:uid="{A6E6F91A-5167-4E5D-84E3-89EF6746363C}"/>
    <cellStyle name="SAPBEXHLevel0" xfId="599" xr:uid="{D6C11CBD-0952-4DE6-BD87-9B2831B7F218}"/>
    <cellStyle name="SAPBEXHLevel0 2" xfId="600" xr:uid="{EE3757D8-369A-4DCC-A4CC-DC0C8FA9BBB1}"/>
    <cellStyle name="SAPBEXHLevel0X" xfId="601" xr:uid="{0FF1704F-8803-4C06-95E9-8F8648D64B06}"/>
    <cellStyle name="SAPBEXHLevel0X 2" xfId="602" xr:uid="{FCAA6DE2-3740-483A-8964-73D86911F39D}"/>
    <cellStyle name="SAPBEXHLevel1" xfId="603" xr:uid="{FF9E5603-41E7-40D0-9DC8-8AC89D931595}"/>
    <cellStyle name="SAPBEXHLevel1 2" xfId="604" xr:uid="{0A23D59D-6816-415F-9460-ABEB96C5CC1A}"/>
    <cellStyle name="SAPBEXHLevel1X" xfId="605" xr:uid="{7003BFCE-8C1C-4198-8C0B-DA92663AF95F}"/>
    <cellStyle name="SAPBEXHLevel1X 2" xfId="606" xr:uid="{BAB37F1E-D9CA-414A-A65E-01D929D264AA}"/>
    <cellStyle name="SAPBEXHLevel2" xfId="607" xr:uid="{ECAC0430-5787-44F8-B978-049CEA6CD0D6}"/>
    <cellStyle name="SAPBEXHLevel2 2" xfId="608" xr:uid="{9F9B812C-80FE-4810-BB23-3349A5D523F1}"/>
    <cellStyle name="SAPBEXHLevel2X" xfId="609" xr:uid="{D434F009-B79D-49AC-B216-3085881A3068}"/>
    <cellStyle name="SAPBEXHLevel2X 2" xfId="610" xr:uid="{01AC89D8-8121-4CA0-9337-22BA3663A3BF}"/>
    <cellStyle name="SAPBEXHLevel3" xfId="611" xr:uid="{3424F1E5-46BD-4A8A-9CD0-36039FE3A0F5}"/>
    <cellStyle name="SAPBEXHLevel3 2" xfId="612" xr:uid="{7DCFA71A-A759-4607-93AE-9C1A66E64912}"/>
    <cellStyle name="SAPBEXHLevel3X" xfId="613" xr:uid="{9DA79E17-08F9-40D1-B46C-2205EDC477BB}"/>
    <cellStyle name="SAPBEXHLevel3X 2" xfId="614" xr:uid="{C51F29A7-FD60-4656-9CC4-BE222E50DE6A}"/>
    <cellStyle name="SAPBEXresData" xfId="615" xr:uid="{E9F9FFC1-72A5-48F7-AC19-EB28C8E8F411}"/>
    <cellStyle name="SAPBEXresData 2" xfId="616" xr:uid="{CF04F234-5280-4630-B7EE-A24AFC928447}"/>
    <cellStyle name="SAPBEXresDataEmph" xfId="617" xr:uid="{A9278132-540B-4A6D-8857-B930944342F3}"/>
    <cellStyle name="SAPBEXresDataEmph 2" xfId="618" xr:uid="{6DF1A4FB-08FD-4743-95AD-000882D4EE83}"/>
    <cellStyle name="SAPBEXresItem" xfId="619" xr:uid="{32231617-E572-41B2-AD69-0870BC3F713C}"/>
    <cellStyle name="SAPBEXresItem 2" xfId="620" xr:uid="{03E760B1-FADB-4CB6-8F03-F2F09BEE70DE}"/>
    <cellStyle name="SAPBEXresItemX" xfId="621" xr:uid="{D64D78FB-2B1C-479F-9C51-FE02514530F9}"/>
    <cellStyle name="SAPBEXresItemX 2" xfId="622" xr:uid="{11CB906A-89FA-4795-A60B-90E6832B6776}"/>
    <cellStyle name="SAPBEXstdData" xfId="623" xr:uid="{24A70FC3-0ECB-4FDF-A9F8-59FAE09C1E65}"/>
    <cellStyle name="SAPBEXstdData 2" xfId="624" xr:uid="{725EA7E6-41E8-4EE5-ADDD-38AB33933EAC}"/>
    <cellStyle name="SAPBEXstdDataEmph" xfId="625" xr:uid="{F962BC55-BB0E-4905-A2C3-7948F6FD396D}"/>
    <cellStyle name="SAPBEXstdDataEmph 2" xfId="626" xr:uid="{98318507-F1B5-46D8-AE3C-0B3488B84D54}"/>
    <cellStyle name="SAPBEXstdItem" xfId="627" xr:uid="{DBEB424E-9E0C-4741-B5FA-2B5524D9B40B}"/>
    <cellStyle name="SAPBEXstdItem 2" xfId="628" xr:uid="{9E50E5C2-F115-484F-A8BF-2CA9F909F0D8}"/>
    <cellStyle name="SAPBEXstdItemX" xfId="629" xr:uid="{2F5D6CB9-703B-4F59-A2ED-D4357B572A34}"/>
    <cellStyle name="SAPBEXstdItemX 2" xfId="630" xr:uid="{C4ED58B0-8722-4A02-8574-48FD54C03D0D}"/>
    <cellStyle name="SAPBEXtitle" xfId="631" xr:uid="{B8EC4867-6DE7-4C61-9040-A52FDB0BFB47}"/>
    <cellStyle name="SAPBEXundefined" xfId="632" xr:uid="{E451A712-D009-4D10-9061-31EF62DE633E}"/>
    <cellStyle name="SAPBEXundefined 2" xfId="633" xr:uid="{1D52199C-AD51-4BEC-8B24-99831679C079}"/>
    <cellStyle name="Separador de milhares [0]_PLDT" xfId="634" xr:uid="{ACC47A3D-817A-403D-8842-9720E92D2538}"/>
    <cellStyle name="Separador de milhares_PLDT" xfId="635" xr:uid="{19E96A97-B853-4E34-B795-7E8771026E6F}"/>
    <cellStyle name="sideways" xfId="636" xr:uid="{10C88043-1CF3-480B-8B8B-6B968D5256A9}"/>
    <cellStyle name="Stocks" xfId="637" xr:uid="{3549D71C-4715-460A-95B4-98CD952E6570}"/>
    <cellStyle name="Style 1" xfId="638" xr:uid="{F806C8E4-E385-4563-9F0A-FE57A33F307C}"/>
    <cellStyle name="Style 1 2" xfId="639" xr:uid="{6E039612-8274-4E6A-AD87-3A0ECA091499}"/>
    <cellStyle name="Style 1 3" xfId="1010" xr:uid="{DF107D23-EA02-43FE-BC82-22039089FFEE}"/>
    <cellStyle name="Style 1 3 2" xfId="3785" xr:uid="{6C93452E-703F-4E50-9F38-3E8769A3EAB1}"/>
    <cellStyle name="Style 1 3 2 2" xfId="4692" xr:uid="{313D97D1-B684-46BE-952E-DB2F81614360}"/>
    <cellStyle name="Style 1 3 3" xfId="4082" xr:uid="{B9111E80-26DA-48BA-944A-3C3227699FAA}"/>
    <cellStyle name="Style 1 3 3 2" xfId="4988" xr:uid="{23A3139C-65FE-40F2-A045-F82F5E4382C8}"/>
    <cellStyle name="Style 1 3 4" xfId="4395" xr:uid="{12C68D22-80E8-46BA-99A2-B0B115B575F7}"/>
    <cellStyle name="Style 21" xfId="1772" xr:uid="{52860B3B-B382-412B-9E5C-A7880BE99464}"/>
    <cellStyle name="Style 21 2" xfId="1773" xr:uid="{6929A8C0-8024-45B8-827C-4AAE6E07DC77}"/>
    <cellStyle name="Style 22" xfId="1774" xr:uid="{7AEA23F2-0239-425F-B92A-0327E309FC36}"/>
    <cellStyle name="Style 23" xfId="1775" xr:uid="{17CC70AA-4D1B-404B-BF23-B5C5B573398A}"/>
    <cellStyle name="Style 23 2" xfId="1776" xr:uid="{D1E19946-5050-48F4-8359-B5004324D4CB}"/>
    <cellStyle name="Style 24" xfId="1777" xr:uid="{6CC00CFD-EB46-4BF3-9BCF-2FB621C6B3E4}"/>
    <cellStyle name="Style 25" xfId="1778" xr:uid="{1B8348E6-64F1-4AC5-9440-FF6D308D53B4}"/>
    <cellStyle name="Style 26" xfId="640" xr:uid="{468EA28C-E760-451C-BDCD-CE0D0B3C499E}"/>
    <cellStyle name="Style 26 2" xfId="1779" xr:uid="{CDB41425-ADFD-4A55-BB5B-65618DBB96F0}"/>
    <cellStyle name="Style 27" xfId="1780" xr:uid="{8BFBF20F-0964-408D-B537-11F9DB9B9672}"/>
    <cellStyle name="Style 28" xfId="1781" xr:uid="{519750BB-116C-4F01-B130-1A896CA7C9DF}"/>
    <cellStyle name="Style 28 2" xfId="1782" xr:uid="{A2FBA250-AD66-4B6A-BF6F-A9727086D132}"/>
    <cellStyle name="Style 29" xfId="1783" xr:uid="{48EFACF4-4214-4ABF-A324-5AA7EE4CDA68}"/>
    <cellStyle name="Style 29 2" xfId="1784" xr:uid="{37A5B08B-B9D7-40D0-BD1E-EFC255DB68E4}"/>
    <cellStyle name="Style 30" xfId="1785" xr:uid="{E841FC57-6E1B-4A6E-B336-696EE26D3C35}"/>
    <cellStyle name="Style 31" xfId="1786" xr:uid="{463EEBA4-6781-4C8D-B760-94511BDDA387}"/>
    <cellStyle name="Style2" xfId="641" xr:uid="{567A0A82-EA68-4080-8217-A54924512E95}"/>
    <cellStyle name="SwitchTime" xfId="642" xr:uid="{571C92F4-9B36-4BDD-A69E-77765B465DD3}"/>
    <cellStyle name="TEXT" xfId="643" xr:uid="{B3D598CB-88E9-4F6F-8939-B8CB3980756C}"/>
    <cellStyle name="Title" xfId="1" builtinId="15" customBuiltin="1"/>
    <cellStyle name="Title 2" xfId="644" xr:uid="{C3A13905-5691-4B04-AC24-4000C1354D49}"/>
    <cellStyle name="Title 2 2" xfId="645" xr:uid="{F50DD688-CFD0-4109-9F5F-1F02E6A7C997}"/>
    <cellStyle name="Title 2 2 2" xfId="1787" xr:uid="{F81AB2C8-EE9C-4D2A-A566-E807812F4E3A}"/>
    <cellStyle name="Title 2 3" xfId="920" xr:uid="{C8110A9F-A45A-49BF-A070-7A383BE70A3E}"/>
    <cellStyle name="Title 2 4" xfId="1055" xr:uid="{DA15F105-B5E4-44FF-9AA1-F72D59707960}"/>
    <cellStyle name="Title 3" xfId="646" xr:uid="{8E5B62A9-9FD9-4562-98F2-9C695EF3F3A5}"/>
    <cellStyle name="Title 3 2" xfId="1011" xr:uid="{886C06E8-3309-4DDA-8540-D83738289A84}"/>
    <cellStyle name="Title 4" xfId="647" xr:uid="{08219EC1-44F2-4723-85E7-BE4684CA842F}"/>
    <cellStyle name="Title 5" xfId="648" xr:uid="{28EA8D72-398E-4817-8692-8920C8622AB8}"/>
    <cellStyle name="Title 6" xfId="649" xr:uid="{54C0F33F-AEBB-4A74-984A-34AA8F77E846}"/>
    <cellStyle name="Title 7" xfId="650" xr:uid="{9193DB91-5D06-4898-A50A-06F3CC5DD18D}"/>
    <cellStyle name="tons" xfId="651" xr:uid="{816BD35C-8041-4E7B-AAD5-4808E5455F42}"/>
    <cellStyle name="Total" xfId="16" builtinId="25" customBuiltin="1"/>
    <cellStyle name="Total 2" xfId="652" xr:uid="{3E17F968-79F4-4492-AA21-52ECEEEB132A}"/>
    <cellStyle name="Total 2 2" xfId="653" xr:uid="{E71A640E-FECE-4312-BDF0-CC826274C5AA}"/>
    <cellStyle name="Total 2 2 2" xfId="3019" xr:uid="{A31F14A8-89F4-4F58-AF0F-5DBCFDCBAC95}"/>
    <cellStyle name="Total 2 2 3" xfId="1788" xr:uid="{466A702C-9395-412E-87BE-E2805B88B347}"/>
    <cellStyle name="Total 2 3" xfId="921" xr:uid="{E1308A69-E74E-4962-8EE7-A6C859296767}"/>
    <cellStyle name="Total 2 3 2" xfId="2429" xr:uid="{87E61583-E21B-4576-8D86-B957D989A4D6}"/>
    <cellStyle name="Total 2 4" xfId="1056" xr:uid="{15CEC647-C6CC-4D51-BBAE-A1BF745D5DE5}"/>
    <cellStyle name="Total 3" xfId="654" xr:uid="{25A7201E-6F2F-465E-BB85-3E67C2CF7FD1}"/>
    <cellStyle name="Total 3 2" xfId="2419" xr:uid="{5B9466DA-43A3-4178-BC86-47185F724844}"/>
    <cellStyle name="Total 4" xfId="655" xr:uid="{5F79B2E8-CAA9-44B9-82FD-2550A6BD440D}"/>
    <cellStyle name="Total 4 2" xfId="1012" xr:uid="{E557D241-78C2-412A-851C-1F1E950367E3}"/>
    <cellStyle name="Total 5" xfId="656" xr:uid="{7008B49F-4081-4F82-9438-C74A8586A714}"/>
    <cellStyle name="Total 6" xfId="657" xr:uid="{AA4E04D7-8B63-4B0B-8DFF-446586EE2210}"/>
    <cellStyle name="Total 7" xfId="658" xr:uid="{30B6F8E2-91CF-4D55-9268-DDA074B9C4F0}"/>
    <cellStyle name="Unp PosComma [0]" xfId="1789" xr:uid="{916807DD-D138-4CBD-B645-762DA51DA1C7}"/>
    <cellStyle name="Unp PosComma [0] 2" xfId="3020" xr:uid="{83AAF0DC-386A-49A4-B084-788E14C844BC}"/>
    <cellStyle name="Unp PosComma [0] 3" xfId="3641" xr:uid="{87AE7BCF-4266-4B14-8AD9-41BE267CE563}"/>
    <cellStyle name="UNPROTECTED" xfId="659" xr:uid="{219CA76C-9E96-4F51-B11D-07448F7B4402}"/>
    <cellStyle name="Warning Text" xfId="14" builtinId="11" customBuiltin="1"/>
    <cellStyle name="Warning Text 2" xfId="660" xr:uid="{AB7E7F66-5D18-4674-BAAE-19C757AD7779}"/>
    <cellStyle name="Warning Text 2 2" xfId="661" xr:uid="{28272766-5080-4422-AB8C-90D2E1F3CBD8}"/>
    <cellStyle name="Warning Text 2 2 2" xfId="1790" xr:uid="{8A88F4F0-7FF3-4700-81B6-59BB776EE7E7}"/>
    <cellStyle name="Warning Text 2 3" xfId="922" xr:uid="{F2C64B87-C874-492E-A4EA-1360489416AA}"/>
    <cellStyle name="Warning Text 2 4" xfId="1057" xr:uid="{0AEC1191-6BF0-42AF-8C6A-13DA4D28D44B}"/>
    <cellStyle name="Warning Text 3" xfId="662" xr:uid="{6F883CEB-67A2-41E9-8F39-A28F10B234FE}"/>
    <cellStyle name="Warning Text 3 2" xfId="1013" xr:uid="{5AA147A5-373B-41F3-860D-751A3F567D0E}"/>
    <cellStyle name="Warning Text 4" xfId="663" xr:uid="{720F6275-948B-4195-A870-D824E0E33707}"/>
    <cellStyle name="Warning Text 5" xfId="664" xr:uid="{29962509-ADA9-4A85-ABB9-6B325B0F2160}"/>
    <cellStyle name="Warning Text 6" xfId="665" xr:uid="{28B14150-0AE8-4A29-BD67-B0682BEE68A2}"/>
    <cellStyle name="Warning Text 7" xfId="666" xr:uid="{03597DC9-74D2-45BD-8C5A-66E069B02490}"/>
    <cellStyle name="year" xfId="667" xr:uid="{7611D07F-30EF-4169-88CE-682010EB2105}"/>
    <cellStyle name="YEARS" xfId="668" xr:uid="{5299285C-C63F-48AB-9CAE-908CBE84869A}"/>
    <cellStyle name="Yellow" xfId="669" xr:uid="{803E8B4F-B0AA-4039-AB16-6E24B6620FA4}"/>
    <cellStyle name="Yes/No" xfId="670" xr:uid="{4B457E77-E197-4E31-B37F-8AFD9ED68DA9}"/>
    <cellStyle name="เครื่องหมายจุลภาค [0]_inv-cotl" xfId="671" xr:uid="{6342202F-8801-49A0-A98B-047E21A540AA}"/>
    <cellStyle name="เครื่องหมายจุลภาค_Aging_FC As of Feb 24'06" xfId="672" xr:uid="{443A7225-3C4D-4B0A-B3A4-0FC837BF33B2}"/>
    <cellStyle name="เซลล์ตรวจสอบ" xfId="673" xr:uid="{1080FD9D-707E-4ABE-8318-E470493EA02C}"/>
    <cellStyle name="เซลล์ที่มีการเชื่อมโยง" xfId="674" xr:uid="{429DEE80-53FD-4370-BA89-2A2BE0FEE639}"/>
    <cellStyle name="แย่" xfId="675" xr:uid="{13AE2D3C-3BAD-4073-800E-D495865C8C12}"/>
    <cellStyle name="แสดงผล" xfId="676" xr:uid="{8B3179B3-37A9-4A35-AFFD-2F6CC16CA48D}"/>
    <cellStyle name="แสดงผล 2" xfId="677" xr:uid="{3F7BC139-9F72-481B-9FDB-FA5B5E3E69A4}"/>
    <cellStyle name="การคำนวณ" xfId="678" xr:uid="{BC3236DB-C21D-4D5A-B243-5B18768ED7BD}"/>
    <cellStyle name="การคำนวณ 2" xfId="679" xr:uid="{AA09BEE9-BA58-45AD-8D20-453CDB7C1F4B}"/>
    <cellStyle name="ข้อความเตือน" xfId="680" xr:uid="{0E296EBA-FD29-4F4D-90E4-58D720B76FC8}"/>
    <cellStyle name="ข้อความอธิบาย" xfId="681" xr:uid="{941B86CC-3D07-4B9B-87CD-7D5D732074BD}"/>
    <cellStyle name="ชื่อเรื่อง" xfId="682" xr:uid="{5FD796BB-1BFF-47C0-A237-C4DFE5084290}"/>
    <cellStyle name="ดี" xfId="683" xr:uid="{CBBFE3FA-CCE0-46B9-A07B-F949C21B72E2}"/>
    <cellStyle name="น้บะภฒ_95" xfId="684" xr:uid="{9C4EF191-27DD-46DD-A6E4-5B09862D1728}"/>
    <cellStyle name="ปกติ_Aging_FC As of Feb 24'06" xfId="685" xr:uid="{5ECB3C1D-5756-4052-A3A9-63FA96372933}"/>
    <cellStyle name="ป้อนค่า" xfId="686" xr:uid="{574C6693-47F7-4D8A-9A46-45763806FC0A}"/>
    <cellStyle name="ป้อนค่า 2" xfId="687" xr:uid="{5A23FC79-CA60-4C8C-8855-3C968699CC81}"/>
    <cellStyle name="ปานกลาง" xfId="688" xr:uid="{116EE102-AB1C-459A-9AE9-261DFC5D516A}"/>
    <cellStyle name="ผลรวม" xfId="689" xr:uid="{41574E12-C274-45C2-A47A-0FF3E5BC1264}"/>
    <cellStyle name="ผลรวม 2" xfId="690" xr:uid="{D695E6FF-6BC5-48C9-A5D2-B262B696C338}"/>
    <cellStyle name="ฤธถ [0]_95" xfId="691" xr:uid="{ED2D9D3B-6FB8-42BC-A4D6-2727ABEC1AA3}"/>
    <cellStyle name="ฤธถ_95" xfId="692" xr:uid="{26700337-17B0-4806-92C0-4080DF9E7460}"/>
    <cellStyle name="ล๋ศญ [0]_95" xfId="693" xr:uid="{BAC5AB5E-5B12-46E8-90D7-AC6F2C1709EC}"/>
    <cellStyle name="ล๋ศญ_95" xfId="694" xr:uid="{8C7A87F0-36CC-467D-812B-8DDD354678BB}"/>
    <cellStyle name="วฅมุ_4ฟ๙ฝวภ๛" xfId="695" xr:uid="{40DD905A-9EF6-45F2-B918-1D5B5919B2FD}"/>
    <cellStyle name="ส่วนที่ถูกเน้น1" xfId="696" xr:uid="{45B8929B-94B3-4ECB-B409-F37192E9B2BA}"/>
    <cellStyle name="ส่วนที่ถูกเน้น2" xfId="697" xr:uid="{7127D58A-EBAC-4952-8F09-0302DDEF2625}"/>
    <cellStyle name="ส่วนที่ถูกเน้น3" xfId="698" xr:uid="{972DC813-AE9B-4130-8812-6BECFB9ED001}"/>
    <cellStyle name="ส่วนที่ถูกเน้น4" xfId="699" xr:uid="{8D648C22-8BEC-4568-B2C2-D8F1792B6EA0}"/>
    <cellStyle name="ส่วนที่ถูกเน้น5" xfId="700" xr:uid="{19B3872C-8F25-484D-9BD1-12C8AB128078}"/>
    <cellStyle name="ส่วนที่ถูกเน้น6" xfId="701" xr:uid="{5B15A64B-7808-4AE7-BB5C-8274AD0A6202}"/>
    <cellStyle name="หมายเหตุ" xfId="702" xr:uid="{26621C3E-6B5C-4F27-91F0-3068DE773F33}"/>
    <cellStyle name="หมายเหตุ 2" xfId="703" xr:uid="{773103D1-6CEC-43FB-9F58-F5FEA2C6511A}"/>
    <cellStyle name="หัวเรื่อง 1" xfId="704" xr:uid="{3CBF1C4C-76D1-4DBB-B23C-1A169041A8DD}"/>
    <cellStyle name="หัวเรื่อง 2" xfId="705" xr:uid="{E705081D-48E7-4A79-A959-62DD1E644B54}"/>
    <cellStyle name="หัวเรื่อง 3" xfId="706" xr:uid="{F405B490-1703-4253-8472-C81216257E34}"/>
    <cellStyle name="หัวเรื่อง 4" xfId="707" xr:uid="{1D38CEF2-35A5-465D-845B-A03113B4112A}"/>
    <cellStyle name="뷭?_BOOKSHIP" xfId="708" xr:uid="{9BC2545A-2FC7-4FE1-8FD9-56FE62FF4511}"/>
    <cellStyle name="쉼표 [0]_19869-211 Invoce Procedure -Supply (Att#1~5)-2008-08-17" xfId="709" xr:uid="{AFDF36F0-D885-4EAB-B0A2-8C89003C234F}"/>
    <cellStyle name="안건회계법인" xfId="710" xr:uid="{B22A31A9-BAB6-469B-B315-8BCB84D11E34}"/>
    <cellStyle name="콤마 [0]_ 견적기준 FLOW " xfId="711" xr:uid="{7F55684C-9099-43F4-920D-1621069B94E9}"/>
    <cellStyle name="콤마_ 견적기준 FLOW " xfId="712" xr:uid="{EC6CD24F-C80D-4EAD-BD5F-3846B8BB34B0}"/>
    <cellStyle name="표준_01DATA" xfId="713" xr:uid="{CF3CDAA8-09AF-4B2D-92E2-6309966F5CD6}"/>
    <cellStyle name="千位分隔_Sheet1" xfId="714" xr:uid="{FA278A56-C771-43CF-B798-0B2D98F8CA3B}"/>
    <cellStyle name="常规_13190CNY" xfId="715" xr:uid="{2C2FDBBB-E281-4EA7-B821-498F91860B5F}"/>
    <cellStyle name="標準_PGAVG" xfId="716" xr:uid="{D8F749E4-FD08-4D60-BCDB-F4BB9CB7107C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D1912-B80E-44EC-B358-C2EF585E396F}">
  <dimension ref="A1:Z132"/>
  <sheetViews>
    <sheetView zoomScaleNormal="100" zoomScaleSheetLayoutView="115" zoomScalePageLayoutView="64" workbookViewId="0"/>
  </sheetViews>
  <sheetFormatPr defaultColWidth="12.42578125" defaultRowHeight="15" customHeight="1"/>
  <cols>
    <col min="1" max="3" width="1.42578125" style="7" customWidth="1"/>
    <col min="4" max="4" width="31.5703125" style="7" customWidth="1"/>
    <col min="5" max="5" width="5.7109375" style="7" customWidth="1"/>
    <col min="6" max="6" width="0.7109375" style="7" customWidth="1"/>
    <col min="7" max="7" width="13.42578125" style="7" customWidth="1"/>
    <col min="8" max="8" width="0.7109375" style="7" customWidth="1"/>
    <col min="9" max="9" width="13.42578125" style="7" customWidth="1"/>
    <col min="10" max="10" width="0.7109375" style="7" customWidth="1"/>
    <col min="11" max="11" width="13.42578125" style="7" customWidth="1"/>
    <col min="12" max="12" width="0.7109375" style="7" customWidth="1"/>
    <col min="13" max="13" width="13.42578125" style="7" customWidth="1"/>
    <col min="14" max="16" width="1.42578125" style="7" customWidth="1"/>
    <col min="17" max="17" width="29" style="7" customWidth="1"/>
    <col min="18" max="18" width="5.7109375" style="7" customWidth="1"/>
    <col min="19" max="19" width="0.7109375" style="7" customWidth="1"/>
    <col min="20" max="20" width="14" style="7" customWidth="1"/>
    <col min="21" max="21" width="0.7109375" style="7" customWidth="1"/>
    <col min="22" max="22" width="14" style="7" customWidth="1"/>
    <col min="23" max="23" width="0.7109375" style="7" customWidth="1"/>
    <col min="24" max="24" width="14.140625" style="7" customWidth="1"/>
    <col min="25" max="25" width="0.7109375" style="7" customWidth="1"/>
    <col min="26" max="26" width="14.140625" style="7" customWidth="1"/>
    <col min="27" max="16384" width="12.42578125" style="7"/>
  </cols>
  <sheetData>
    <row r="1" spans="1:26" ht="16.5" customHeight="1">
      <c r="A1" s="3" t="s">
        <v>0</v>
      </c>
      <c r="B1" s="4"/>
      <c r="C1" s="4"/>
      <c r="D1" s="4"/>
      <c r="E1" s="4"/>
      <c r="F1" s="4"/>
      <c r="G1" s="5"/>
      <c r="H1" s="4"/>
      <c r="I1" s="5"/>
      <c r="J1" s="6"/>
      <c r="K1" s="5"/>
      <c r="L1" s="6"/>
      <c r="M1" s="5"/>
      <c r="N1" s="3" t="s">
        <v>0</v>
      </c>
      <c r="O1" s="4"/>
      <c r="P1" s="4"/>
      <c r="Q1" s="4"/>
      <c r="R1" s="4"/>
      <c r="S1" s="4"/>
      <c r="T1" s="5"/>
      <c r="U1" s="4"/>
      <c r="V1" s="5"/>
      <c r="W1" s="4"/>
      <c r="X1" s="5"/>
      <c r="Y1" s="6"/>
      <c r="Z1" s="5"/>
    </row>
    <row r="2" spans="1:26" ht="16.5" customHeight="1">
      <c r="A2" s="8" t="s">
        <v>1</v>
      </c>
      <c r="B2" s="3"/>
      <c r="C2" s="9"/>
      <c r="D2" s="9"/>
      <c r="E2" s="9"/>
      <c r="F2" s="9"/>
      <c r="G2" s="5"/>
      <c r="H2" s="9"/>
      <c r="I2" s="5"/>
      <c r="J2" s="10"/>
      <c r="K2" s="5"/>
      <c r="L2" s="10"/>
      <c r="M2" s="5"/>
      <c r="N2" s="8" t="s">
        <v>1</v>
      </c>
      <c r="O2" s="3"/>
      <c r="P2" s="9"/>
      <c r="Q2" s="9"/>
      <c r="R2" s="9"/>
      <c r="S2" s="9"/>
      <c r="T2" s="5"/>
      <c r="U2" s="9"/>
      <c r="V2" s="5"/>
      <c r="W2" s="9"/>
      <c r="X2" s="5"/>
      <c r="Y2" s="10"/>
      <c r="Z2" s="5"/>
    </row>
    <row r="3" spans="1:26" ht="16.5" customHeight="1">
      <c r="A3" s="11" t="s">
        <v>2</v>
      </c>
      <c r="B3" s="11"/>
      <c r="C3" s="12"/>
      <c r="D3" s="12"/>
      <c r="E3" s="12"/>
      <c r="F3" s="12"/>
      <c r="G3" s="13"/>
      <c r="H3" s="12"/>
      <c r="I3" s="13"/>
      <c r="J3" s="14"/>
      <c r="K3" s="13"/>
      <c r="L3" s="14"/>
      <c r="M3" s="13"/>
      <c r="N3" s="11" t="s">
        <v>2</v>
      </c>
      <c r="O3" s="11"/>
      <c r="P3" s="12"/>
      <c r="Q3" s="12"/>
      <c r="R3" s="12"/>
      <c r="S3" s="12"/>
      <c r="T3" s="13"/>
      <c r="U3" s="12"/>
      <c r="V3" s="13"/>
      <c r="W3" s="12"/>
      <c r="X3" s="13"/>
      <c r="Y3" s="14"/>
      <c r="Z3" s="13"/>
    </row>
    <row r="4" spans="1:26" ht="16.5" customHeight="1">
      <c r="A4" s="3"/>
      <c r="B4" s="3"/>
      <c r="C4" s="9"/>
      <c r="D4" s="9"/>
      <c r="E4" s="9"/>
      <c r="F4" s="9"/>
      <c r="G4" s="5"/>
      <c r="H4" s="9"/>
      <c r="I4" s="5"/>
      <c r="J4" s="10"/>
      <c r="K4" s="5"/>
      <c r="L4" s="10"/>
      <c r="M4" s="5"/>
      <c r="N4" s="3"/>
      <c r="O4" s="3"/>
      <c r="P4" s="9"/>
      <c r="Q4" s="9"/>
      <c r="R4" s="9"/>
      <c r="S4" s="9"/>
      <c r="T4" s="5"/>
      <c r="U4" s="9"/>
      <c r="V4" s="5"/>
      <c r="W4" s="9"/>
      <c r="X4" s="5"/>
      <c r="Y4" s="10"/>
      <c r="Z4" s="5"/>
    </row>
    <row r="5" spans="1:26" ht="16.5" customHeight="1">
      <c r="A5" s="3"/>
      <c r="B5" s="3"/>
      <c r="C5" s="9"/>
      <c r="D5" s="9"/>
      <c r="E5" s="9"/>
      <c r="F5" s="9"/>
      <c r="G5" s="5"/>
      <c r="H5" s="9"/>
      <c r="I5" s="5"/>
      <c r="J5" s="10"/>
      <c r="K5" s="5"/>
      <c r="L5" s="10"/>
      <c r="M5" s="5"/>
      <c r="N5" s="3"/>
      <c r="O5" s="3"/>
      <c r="P5" s="9"/>
      <c r="Q5" s="9"/>
      <c r="R5" s="9"/>
      <c r="S5" s="9"/>
      <c r="T5" s="5"/>
      <c r="U5" s="9"/>
      <c r="V5" s="5"/>
      <c r="W5" s="9"/>
      <c r="X5" s="5"/>
      <c r="Y5" s="10"/>
      <c r="Z5" s="5"/>
    </row>
    <row r="6" spans="1:26" ht="30" customHeight="1">
      <c r="A6" s="3"/>
      <c r="B6" s="3"/>
      <c r="C6" s="9"/>
      <c r="D6" s="9"/>
      <c r="E6" s="9"/>
      <c r="F6" s="9"/>
      <c r="G6" s="129" t="s">
        <v>3</v>
      </c>
      <c r="H6" s="129"/>
      <c r="I6" s="129"/>
      <c r="J6" s="15"/>
      <c r="K6" s="124" t="s">
        <v>4</v>
      </c>
      <c r="L6" s="125"/>
      <c r="M6" s="125"/>
      <c r="N6" s="3"/>
      <c r="O6" s="3"/>
      <c r="P6" s="9"/>
      <c r="Q6" s="9"/>
      <c r="R6" s="9"/>
      <c r="S6" s="9"/>
      <c r="T6" s="129" t="s">
        <v>3</v>
      </c>
      <c r="U6" s="129"/>
      <c r="V6" s="129"/>
      <c r="W6" s="16"/>
      <c r="X6" s="124" t="s">
        <v>4</v>
      </c>
      <c r="Y6" s="125"/>
      <c r="Z6" s="125"/>
    </row>
    <row r="7" spans="1:26" ht="16.5" customHeight="1">
      <c r="A7" s="3"/>
      <c r="B7" s="3"/>
      <c r="C7" s="9"/>
      <c r="D7" s="9"/>
      <c r="E7" s="9"/>
      <c r="F7" s="9"/>
      <c r="G7" s="17" t="s">
        <v>5</v>
      </c>
      <c r="H7" s="9"/>
      <c r="I7" s="17" t="s">
        <v>6</v>
      </c>
      <c r="J7" s="18"/>
      <c r="K7" s="17" t="s">
        <v>5</v>
      </c>
      <c r="L7" s="18"/>
      <c r="M7" s="17" t="s">
        <v>6</v>
      </c>
      <c r="N7" s="3"/>
      <c r="O7" s="3"/>
      <c r="P7" s="9"/>
      <c r="Q7" s="9"/>
      <c r="R7" s="9"/>
      <c r="S7" s="9"/>
      <c r="T7" s="17" t="s">
        <v>5</v>
      </c>
      <c r="U7" s="9"/>
      <c r="V7" s="17" t="s">
        <v>6</v>
      </c>
      <c r="W7" s="9"/>
      <c r="X7" s="17" t="s">
        <v>5</v>
      </c>
      <c r="Y7" s="18"/>
      <c r="Z7" s="17" t="s">
        <v>6</v>
      </c>
    </row>
    <row r="8" spans="1:26" ht="16.5" customHeight="1">
      <c r="A8" s="4"/>
      <c r="B8" s="4"/>
      <c r="C8" s="4"/>
      <c r="D8" s="4"/>
      <c r="E8" s="19" t="s">
        <v>7</v>
      </c>
      <c r="F8" s="4"/>
      <c r="G8" s="20" t="s">
        <v>8</v>
      </c>
      <c r="H8" s="4"/>
      <c r="I8" s="20" t="s">
        <v>8</v>
      </c>
      <c r="J8" s="4"/>
      <c r="K8" s="20" t="s">
        <v>8</v>
      </c>
      <c r="L8" s="4"/>
      <c r="M8" s="20" t="s">
        <v>8</v>
      </c>
      <c r="N8" s="4"/>
      <c r="O8" s="4"/>
      <c r="P8" s="4"/>
      <c r="Q8" s="4"/>
      <c r="R8" s="19" t="s">
        <v>7</v>
      </c>
      <c r="S8" s="4"/>
      <c r="T8" s="20" t="s">
        <v>9</v>
      </c>
      <c r="U8" s="4"/>
      <c r="V8" s="20" t="s">
        <v>9</v>
      </c>
      <c r="W8" s="4"/>
      <c r="X8" s="20" t="s">
        <v>9</v>
      </c>
      <c r="Y8" s="4"/>
      <c r="Z8" s="20" t="s">
        <v>9</v>
      </c>
    </row>
    <row r="9" spans="1:26" ht="16.5" customHeight="1">
      <c r="A9" s="4"/>
      <c r="B9" s="4"/>
      <c r="C9" s="4"/>
      <c r="D9" s="4"/>
      <c r="E9" s="21"/>
      <c r="F9" s="4"/>
      <c r="G9" s="22"/>
      <c r="H9" s="4"/>
      <c r="I9" s="22"/>
      <c r="J9" s="4"/>
      <c r="K9" s="22"/>
      <c r="L9" s="4"/>
      <c r="M9" s="22"/>
      <c r="N9" s="4"/>
      <c r="O9" s="4"/>
      <c r="P9" s="4"/>
      <c r="Q9" s="4"/>
      <c r="R9" s="21"/>
      <c r="S9" s="4"/>
      <c r="T9" s="22"/>
      <c r="U9" s="4"/>
      <c r="V9" s="22"/>
      <c r="W9" s="4"/>
      <c r="X9" s="22"/>
      <c r="Y9" s="4"/>
      <c r="Z9" s="22"/>
    </row>
    <row r="10" spans="1:26" ht="16.5" customHeight="1">
      <c r="A10" s="3" t="s">
        <v>10</v>
      </c>
      <c r="B10" s="4"/>
      <c r="C10" s="4"/>
      <c r="D10" s="4"/>
      <c r="E10" s="4"/>
      <c r="F10" s="4"/>
      <c r="G10" s="23"/>
      <c r="H10" s="4"/>
      <c r="I10" s="23"/>
      <c r="J10" s="6"/>
      <c r="K10" s="23"/>
      <c r="L10" s="6"/>
      <c r="M10" s="23"/>
      <c r="N10" s="3" t="s">
        <v>10</v>
      </c>
      <c r="O10" s="4"/>
      <c r="P10" s="4"/>
      <c r="Q10" s="4"/>
      <c r="R10" s="4"/>
      <c r="S10" s="4"/>
      <c r="T10" s="23"/>
      <c r="U10" s="4"/>
      <c r="V10" s="23"/>
      <c r="W10" s="4"/>
      <c r="X10" s="23"/>
      <c r="Y10" s="6"/>
      <c r="Z10" s="23"/>
    </row>
    <row r="11" spans="1:26" ht="16.5" customHeight="1">
      <c r="A11" s="3"/>
      <c r="B11" s="4"/>
      <c r="C11" s="4"/>
      <c r="D11" s="4"/>
      <c r="E11" s="4"/>
      <c r="F11" s="4"/>
      <c r="G11" s="23"/>
      <c r="H11" s="4"/>
      <c r="I11" s="23"/>
      <c r="J11" s="6"/>
      <c r="K11" s="23"/>
      <c r="L11" s="6"/>
      <c r="M11" s="23"/>
      <c r="N11" s="3"/>
      <c r="O11" s="4"/>
      <c r="P11" s="4"/>
      <c r="Q11" s="4"/>
      <c r="R11" s="4"/>
      <c r="S11" s="4"/>
      <c r="T11" s="23"/>
      <c r="U11" s="4"/>
      <c r="V11" s="23"/>
      <c r="W11" s="4"/>
      <c r="X11" s="23"/>
      <c r="Y11" s="6"/>
      <c r="Z11" s="23"/>
    </row>
    <row r="12" spans="1:26" ht="16.5" customHeight="1">
      <c r="A12" s="8" t="s">
        <v>11</v>
      </c>
      <c r="B12" s="4"/>
      <c r="C12" s="4"/>
      <c r="D12" s="4"/>
      <c r="E12" s="9"/>
      <c r="F12" s="9"/>
      <c r="G12" s="5"/>
      <c r="H12" s="9"/>
      <c r="I12" s="5"/>
      <c r="J12" s="6"/>
      <c r="K12" s="5"/>
      <c r="L12" s="6"/>
      <c r="M12" s="5"/>
      <c r="N12" s="8" t="s">
        <v>11</v>
      </c>
      <c r="O12" s="4"/>
      <c r="P12" s="4"/>
      <c r="Q12" s="4"/>
      <c r="R12" s="9"/>
      <c r="S12" s="9"/>
      <c r="T12" s="5"/>
      <c r="U12" s="9"/>
      <c r="V12" s="5"/>
      <c r="W12" s="9"/>
      <c r="X12" s="5"/>
      <c r="Y12" s="6"/>
      <c r="Z12" s="5"/>
    </row>
    <row r="13" spans="1:26" ht="16.5" customHeight="1">
      <c r="A13" s="8"/>
      <c r="B13" s="4"/>
      <c r="C13" s="4"/>
      <c r="D13" s="4"/>
      <c r="E13" s="9"/>
      <c r="F13" s="9"/>
      <c r="G13" s="5"/>
      <c r="H13" s="9"/>
      <c r="I13" s="5"/>
      <c r="J13" s="6"/>
      <c r="K13" s="5"/>
      <c r="L13" s="6"/>
      <c r="M13" s="5"/>
      <c r="N13" s="8"/>
      <c r="O13" s="4"/>
      <c r="P13" s="4"/>
      <c r="Q13" s="4"/>
      <c r="R13" s="9"/>
      <c r="S13" s="9"/>
      <c r="T13" s="5"/>
      <c r="U13" s="9"/>
      <c r="V13" s="5"/>
      <c r="W13" s="9"/>
      <c r="X13" s="5"/>
      <c r="Y13" s="6"/>
      <c r="Z13" s="5"/>
    </row>
    <row r="14" spans="1:26" ht="16.5" customHeight="1">
      <c r="A14" s="4" t="s">
        <v>12</v>
      </c>
      <c r="B14" s="4"/>
      <c r="C14" s="4"/>
      <c r="D14" s="4"/>
      <c r="E14" s="9">
        <v>7</v>
      </c>
      <c r="F14" s="9"/>
      <c r="G14" s="5">
        <v>30752232</v>
      </c>
      <c r="H14" s="9"/>
      <c r="I14" s="5">
        <v>16833853</v>
      </c>
      <c r="J14" s="4"/>
      <c r="K14" s="5">
        <v>4181163</v>
      </c>
      <c r="L14" s="24"/>
      <c r="M14" s="5">
        <v>1612418</v>
      </c>
      <c r="N14" s="4" t="s">
        <v>12</v>
      </c>
      <c r="O14" s="4"/>
      <c r="P14" s="4"/>
      <c r="Q14" s="4"/>
      <c r="R14" s="9">
        <v>7</v>
      </c>
      <c r="S14" s="9"/>
      <c r="T14" s="5">
        <v>976186549</v>
      </c>
      <c r="U14" s="9"/>
      <c r="V14" s="5">
        <v>574810430</v>
      </c>
      <c r="W14" s="9"/>
      <c r="X14" s="5">
        <v>132725174</v>
      </c>
      <c r="Y14" s="24"/>
      <c r="Z14" s="5">
        <v>55057796</v>
      </c>
    </row>
    <row r="15" spans="1:26" ht="16.5" customHeight="1">
      <c r="A15" s="4" t="s">
        <v>13</v>
      </c>
      <c r="B15" s="4"/>
      <c r="C15" s="4"/>
      <c r="D15" s="4"/>
      <c r="E15" s="9">
        <v>8</v>
      </c>
      <c r="F15" s="9"/>
      <c r="G15" s="5">
        <v>360746332</v>
      </c>
      <c r="H15" s="9"/>
      <c r="I15" s="5">
        <v>437405199</v>
      </c>
      <c r="J15" s="4"/>
      <c r="K15" s="5">
        <v>380292871</v>
      </c>
      <c r="L15" s="24"/>
      <c r="M15" s="5">
        <v>400492417</v>
      </c>
      <c r="N15" s="4" t="s">
        <v>13</v>
      </c>
      <c r="O15" s="4"/>
      <c r="P15" s="4"/>
      <c r="Q15" s="4"/>
      <c r="R15" s="9">
        <v>8</v>
      </c>
      <c r="S15" s="9"/>
      <c r="T15" s="5">
        <v>11447219799</v>
      </c>
      <c r="U15" s="9"/>
      <c r="V15" s="5">
        <v>14923045384</v>
      </c>
      <c r="W15" s="9"/>
      <c r="X15" s="5">
        <v>12067697300</v>
      </c>
      <c r="Y15" s="24"/>
      <c r="Z15" s="5">
        <v>13662617818</v>
      </c>
    </row>
    <row r="16" spans="1:26" ht="16.5" customHeight="1">
      <c r="A16" s="4" t="s">
        <v>14</v>
      </c>
      <c r="B16" s="4"/>
      <c r="C16" s="4"/>
      <c r="D16" s="4"/>
      <c r="E16" s="9">
        <v>9</v>
      </c>
      <c r="F16" s="9"/>
      <c r="G16" s="5">
        <v>665080002</v>
      </c>
      <c r="H16" s="9"/>
      <c r="I16" s="5">
        <v>687683135</v>
      </c>
      <c r="J16" s="4"/>
      <c r="K16" s="5">
        <v>568246594</v>
      </c>
      <c r="L16" s="24"/>
      <c r="M16" s="5">
        <v>625479056</v>
      </c>
      <c r="N16" s="4" t="s">
        <v>14</v>
      </c>
      <c r="O16" s="4"/>
      <c r="P16" s="4"/>
      <c r="Q16" s="4"/>
      <c r="R16" s="9">
        <v>9</v>
      </c>
      <c r="S16" s="9"/>
      <c r="T16" s="5">
        <v>21111899139</v>
      </c>
      <c r="U16" s="9"/>
      <c r="V16" s="5">
        <v>23481697137</v>
      </c>
      <c r="W16" s="9"/>
      <c r="X16" s="5">
        <v>18038192594</v>
      </c>
      <c r="Y16" s="24"/>
      <c r="Z16" s="5">
        <v>21357670409</v>
      </c>
    </row>
    <row r="17" spans="1:26" ht="16.5" customHeight="1">
      <c r="A17" s="4" t="s">
        <v>15</v>
      </c>
      <c r="B17" s="4"/>
      <c r="C17" s="4"/>
      <c r="D17" s="4"/>
      <c r="E17" s="9"/>
      <c r="F17" s="9"/>
      <c r="G17" s="13">
        <v>19538523</v>
      </c>
      <c r="H17" s="9"/>
      <c r="I17" s="13">
        <v>14384288</v>
      </c>
      <c r="J17" s="4"/>
      <c r="K17" s="13">
        <v>9221777</v>
      </c>
      <c r="L17" s="4"/>
      <c r="M17" s="13">
        <v>5714475</v>
      </c>
      <c r="N17" s="4" t="s">
        <v>15</v>
      </c>
      <c r="O17" s="4"/>
      <c r="P17" s="4"/>
      <c r="Q17" s="4"/>
      <c r="R17" s="9"/>
      <c r="S17" s="9"/>
      <c r="T17" s="13">
        <v>620090922</v>
      </c>
      <c r="U17" s="9"/>
      <c r="V17" s="13">
        <v>491078524</v>
      </c>
      <c r="W17" s="9"/>
      <c r="X17" s="13">
        <v>292600158</v>
      </c>
      <c r="Y17" s="4"/>
      <c r="Z17" s="13">
        <v>195038319</v>
      </c>
    </row>
    <row r="18" spans="1:26" ht="16.5" customHeight="1">
      <c r="A18" s="4"/>
      <c r="B18" s="4"/>
      <c r="C18" s="4"/>
      <c r="D18" s="4"/>
      <c r="E18" s="9"/>
      <c r="F18" s="9"/>
      <c r="G18" s="25"/>
      <c r="H18" s="9"/>
      <c r="I18" s="25"/>
      <c r="J18" s="4"/>
      <c r="K18" s="25"/>
      <c r="L18" s="4"/>
      <c r="M18" s="25"/>
      <c r="N18" s="4"/>
      <c r="O18" s="4"/>
      <c r="P18" s="4"/>
      <c r="Q18" s="4"/>
      <c r="R18" s="9"/>
      <c r="S18" s="9"/>
      <c r="T18" s="25"/>
      <c r="U18" s="9"/>
      <c r="V18" s="25"/>
      <c r="W18" s="9"/>
      <c r="X18" s="25"/>
      <c r="Y18" s="4"/>
      <c r="Z18" s="25"/>
    </row>
    <row r="19" spans="1:26" ht="16.5" customHeight="1">
      <c r="A19" s="8" t="s">
        <v>16</v>
      </c>
      <c r="B19" s="4"/>
      <c r="C19" s="4"/>
      <c r="D19" s="4"/>
      <c r="E19" s="9"/>
      <c r="F19" s="9"/>
      <c r="G19" s="13">
        <f>SUM(G14:G17)</f>
        <v>1076117089</v>
      </c>
      <c r="H19" s="9"/>
      <c r="I19" s="13">
        <f>SUM(I14:I17)</f>
        <v>1156306475</v>
      </c>
      <c r="J19" s="4"/>
      <c r="K19" s="13">
        <f>SUM(K14:K17)</f>
        <v>961942405</v>
      </c>
      <c r="L19" s="4"/>
      <c r="M19" s="13">
        <f>SUM(M14:M17)</f>
        <v>1033298366</v>
      </c>
      <c r="N19" s="8" t="s">
        <v>16</v>
      </c>
      <c r="O19" s="4"/>
      <c r="P19" s="4"/>
      <c r="Q19" s="4"/>
      <c r="R19" s="9"/>
      <c r="S19" s="9"/>
      <c r="T19" s="13">
        <f>SUM(T14:T17)</f>
        <v>34155396409</v>
      </c>
      <c r="U19" s="9"/>
      <c r="V19" s="13">
        <f>SUM(V14:V17)</f>
        <v>39470631475</v>
      </c>
      <c r="W19" s="9"/>
      <c r="X19" s="13">
        <f>SUM(X14:X17)</f>
        <v>30531215226</v>
      </c>
      <c r="Y19" s="4"/>
      <c r="Z19" s="13">
        <f>SUM(Z14:Z17)</f>
        <v>35270384342</v>
      </c>
    </row>
    <row r="20" spans="1:26" ht="16.5" customHeight="1">
      <c r="A20" s="4"/>
      <c r="B20" s="4"/>
      <c r="C20" s="4"/>
      <c r="D20" s="4"/>
      <c r="E20" s="9"/>
      <c r="F20" s="9"/>
      <c r="G20" s="25"/>
      <c r="H20" s="9"/>
      <c r="I20" s="25"/>
      <c r="J20" s="4"/>
      <c r="K20" s="25"/>
      <c r="L20" s="4"/>
      <c r="M20" s="25"/>
      <c r="N20" s="4"/>
      <c r="O20" s="4"/>
      <c r="P20" s="4"/>
      <c r="Q20" s="4"/>
      <c r="R20" s="9"/>
      <c r="S20" s="9"/>
      <c r="T20" s="25"/>
      <c r="U20" s="9"/>
      <c r="V20" s="25"/>
      <c r="W20" s="9"/>
      <c r="X20" s="25"/>
      <c r="Y20" s="4"/>
      <c r="Z20" s="25"/>
    </row>
    <row r="21" spans="1:26" ht="16.5" customHeight="1">
      <c r="A21" s="8" t="s">
        <v>17</v>
      </c>
      <c r="B21" s="4"/>
      <c r="C21" s="4"/>
      <c r="D21" s="4"/>
      <c r="E21" s="9"/>
      <c r="F21" s="9"/>
      <c r="G21" s="25"/>
      <c r="H21" s="9"/>
      <c r="I21" s="25"/>
      <c r="J21" s="4"/>
      <c r="K21" s="25"/>
      <c r="L21" s="4"/>
      <c r="M21" s="25"/>
      <c r="N21" s="8" t="s">
        <v>17</v>
      </c>
      <c r="O21" s="4"/>
      <c r="P21" s="4"/>
      <c r="Q21" s="4"/>
      <c r="R21" s="9"/>
      <c r="S21" s="9"/>
      <c r="T21" s="25"/>
      <c r="U21" s="9"/>
      <c r="V21" s="25"/>
      <c r="W21" s="9"/>
      <c r="X21" s="25"/>
      <c r="Y21" s="4"/>
      <c r="Z21" s="25"/>
    </row>
    <row r="22" spans="1:26" ht="16.5" customHeight="1">
      <c r="A22" s="8"/>
      <c r="B22" s="4"/>
      <c r="C22" s="4"/>
      <c r="D22" s="4"/>
      <c r="E22" s="9"/>
      <c r="F22" s="9"/>
      <c r="G22" s="25"/>
      <c r="H22" s="9"/>
      <c r="I22" s="25"/>
      <c r="J22" s="4"/>
      <c r="K22" s="25"/>
      <c r="L22" s="4"/>
      <c r="M22" s="25"/>
      <c r="N22" s="8"/>
      <c r="O22" s="4"/>
      <c r="P22" s="4"/>
      <c r="Q22" s="4"/>
      <c r="R22" s="9"/>
      <c r="S22" s="9"/>
      <c r="T22" s="25"/>
      <c r="U22" s="9"/>
      <c r="V22" s="25"/>
      <c r="W22" s="9"/>
      <c r="X22" s="25"/>
      <c r="Y22" s="4"/>
      <c r="Z22" s="25"/>
    </row>
    <row r="23" spans="1:26" ht="16.5" customHeight="1">
      <c r="A23" s="4" t="s">
        <v>18</v>
      </c>
      <c r="B23" s="4"/>
      <c r="C23" s="4"/>
      <c r="D23" s="4"/>
      <c r="E23" s="9">
        <v>10</v>
      </c>
      <c r="F23" s="9"/>
      <c r="G23" s="25">
        <v>44667158</v>
      </c>
      <c r="H23" s="9"/>
      <c r="I23" s="25">
        <v>47333789</v>
      </c>
      <c r="J23" s="4"/>
      <c r="K23" s="25">
        <v>44667158</v>
      </c>
      <c r="L23" s="4"/>
      <c r="M23" s="25">
        <v>47333789</v>
      </c>
      <c r="N23" s="4" t="s">
        <v>18</v>
      </c>
      <c r="O23" s="4"/>
      <c r="P23" s="4"/>
      <c r="Q23" s="4"/>
      <c r="R23" s="9">
        <v>10</v>
      </c>
      <c r="S23" s="9"/>
      <c r="T23" s="25">
        <v>1417896405</v>
      </c>
      <c r="U23" s="9"/>
      <c r="V23" s="25">
        <v>1616264309</v>
      </c>
      <c r="W23" s="9"/>
      <c r="X23" s="25">
        <v>1417896405</v>
      </c>
      <c r="Y23" s="4"/>
      <c r="Z23" s="25">
        <v>1616264309</v>
      </c>
    </row>
    <row r="24" spans="1:26" ht="16.5" customHeight="1">
      <c r="A24" s="4" t="s">
        <v>19</v>
      </c>
      <c r="B24" s="4"/>
      <c r="C24" s="4"/>
      <c r="D24" s="4"/>
      <c r="E24" s="9">
        <v>10</v>
      </c>
      <c r="F24" s="9"/>
      <c r="G24" s="25">
        <v>0</v>
      </c>
      <c r="H24" s="9"/>
      <c r="I24" s="5">
        <v>0</v>
      </c>
      <c r="J24" s="4"/>
      <c r="K24" s="25">
        <v>97614608</v>
      </c>
      <c r="L24" s="4"/>
      <c r="M24" s="25">
        <v>97614608</v>
      </c>
      <c r="N24" s="4" t="s">
        <v>19</v>
      </c>
      <c r="O24" s="4"/>
      <c r="P24" s="4"/>
      <c r="Q24" s="4"/>
      <c r="R24" s="9">
        <v>10</v>
      </c>
      <c r="S24" s="9"/>
      <c r="T24" s="25">
        <v>0</v>
      </c>
      <c r="U24" s="9"/>
      <c r="V24" s="25">
        <v>0</v>
      </c>
      <c r="W24" s="9"/>
      <c r="X24" s="25">
        <v>3098639065</v>
      </c>
      <c r="Y24" s="4"/>
      <c r="Z24" s="25">
        <v>3333158160</v>
      </c>
    </row>
    <row r="25" spans="1:26" ht="16.5" customHeight="1">
      <c r="A25" s="4" t="s">
        <v>20</v>
      </c>
      <c r="B25" s="4"/>
      <c r="C25" s="4"/>
      <c r="D25" s="4"/>
      <c r="E25" s="9"/>
      <c r="F25" s="9"/>
      <c r="G25" s="25"/>
      <c r="H25" s="9"/>
      <c r="I25" s="25"/>
      <c r="J25" s="4"/>
      <c r="K25" s="25"/>
      <c r="L25" s="4"/>
      <c r="M25" s="25"/>
      <c r="N25" s="4" t="s">
        <v>20</v>
      </c>
      <c r="O25" s="4"/>
      <c r="P25" s="4"/>
      <c r="Q25" s="4"/>
      <c r="R25" s="9"/>
      <c r="S25" s="9"/>
      <c r="T25" s="25"/>
      <c r="U25" s="9"/>
      <c r="V25" s="25"/>
      <c r="W25" s="9"/>
      <c r="X25" s="25"/>
      <c r="Y25" s="4"/>
      <c r="Z25" s="25"/>
    </row>
    <row r="26" spans="1:26" ht="16.5" customHeight="1">
      <c r="A26" s="4"/>
      <c r="B26" s="4" t="s">
        <v>21</v>
      </c>
      <c r="C26" s="4"/>
      <c r="D26" s="4"/>
      <c r="E26" s="9">
        <v>4</v>
      </c>
      <c r="F26" s="9"/>
      <c r="G26" s="25">
        <v>4284328</v>
      </c>
      <c r="H26" s="9"/>
      <c r="I26" s="25">
        <v>5576039</v>
      </c>
      <c r="J26" s="4"/>
      <c r="K26" s="25">
        <v>0</v>
      </c>
      <c r="L26" s="4"/>
      <c r="M26" s="25">
        <v>0</v>
      </c>
      <c r="N26" s="4"/>
      <c r="O26" s="4" t="s">
        <v>21</v>
      </c>
      <c r="P26" s="4"/>
      <c r="Q26" s="4"/>
      <c r="R26" s="9">
        <v>4</v>
      </c>
      <c r="S26" s="9"/>
      <c r="T26" s="25">
        <v>136000000</v>
      </c>
      <c r="U26" s="9"/>
      <c r="V26" s="25">
        <v>190400000</v>
      </c>
      <c r="W26" s="9"/>
      <c r="X26" s="25">
        <v>0</v>
      </c>
      <c r="Y26" s="4"/>
      <c r="Z26" s="25">
        <v>0</v>
      </c>
    </row>
    <row r="27" spans="1:26" ht="16.5" customHeight="1">
      <c r="A27" s="4" t="s">
        <v>22</v>
      </c>
      <c r="B27" s="4"/>
      <c r="C27" s="4"/>
      <c r="D27" s="4"/>
      <c r="E27" s="9"/>
      <c r="F27" s="9"/>
      <c r="G27" s="25">
        <v>22745328</v>
      </c>
      <c r="H27" s="9"/>
      <c r="I27" s="25">
        <v>22365257</v>
      </c>
      <c r="J27" s="4"/>
      <c r="K27" s="25">
        <v>22639897</v>
      </c>
      <c r="L27" s="4"/>
      <c r="M27" s="25">
        <v>22287915</v>
      </c>
      <c r="N27" s="4" t="s">
        <v>22</v>
      </c>
      <c r="O27" s="4"/>
      <c r="P27" s="4"/>
      <c r="Q27" s="4"/>
      <c r="R27" s="9"/>
      <c r="S27" s="9"/>
      <c r="T27" s="25">
        <v>722018599</v>
      </c>
      <c r="U27" s="9"/>
      <c r="V27" s="25">
        <v>763686283</v>
      </c>
      <c r="W27" s="9"/>
      <c r="X27" s="25">
        <v>718671836</v>
      </c>
      <c r="Y27" s="4"/>
      <c r="Z27" s="25">
        <v>761045368</v>
      </c>
    </row>
    <row r="28" spans="1:26" ht="16.5" customHeight="1">
      <c r="A28" s="4" t="s">
        <v>23</v>
      </c>
      <c r="B28" s="4"/>
      <c r="C28" s="4"/>
      <c r="D28" s="4"/>
      <c r="E28" s="9">
        <v>11</v>
      </c>
      <c r="F28" s="9"/>
      <c r="G28" s="5">
        <v>662714668</v>
      </c>
      <c r="H28" s="9"/>
      <c r="I28" s="5">
        <v>653062299</v>
      </c>
      <c r="J28" s="4"/>
      <c r="K28" s="5">
        <v>565913050</v>
      </c>
      <c r="L28" s="24"/>
      <c r="M28" s="5">
        <v>561747507</v>
      </c>
      <c r="N28" s="4" t="s">
        <v>23</v>
      </c>
      <c r="O28" s="4"/>
      <c r="P28" s="4"/>
      <c r="Q28" s="4"/>
      <c r="R28" s="9">
        <v>11</v>
      </c>
      <c r="S28" s="9"/>
      <c r="T28" s="5">
        <v>21036949300</v>
      </c>
      <c r="U28" s="9"/>
      <c r="V28" s="5">
        <v>22299530573</v>
      </c>
      <c r="W28" s="9"/>
      <c r="X28" s="5">
        <v>17964117513</v>
      </c>
      <c r="Y28" s="24"/>
      <c r="Z28" s="5">
        <v>19181486532</v>
      </c>
    </row>
    <row r="29" spans="1:26" ht="16.5" customHeight="1">
      <c r="A29" s="4" t="s">
        <v>24</v>
      </c>
      <c r="B29" s="4"/>
      <c r="C29" s="4"/>
      <c r="D29" s="4"/>
      <c r="E29" s="9"/>
      <c r="F29" s="9"/>
      <c r="G29" s="5">
        <v>11428974</v>
      </c>
      <c r="H29" s="9"/>
      <c r="I29" s="5">
        <v>10532767</v>
      </c>
      <c r="J29" s="4"/>
      <c r="K29" s="5">
        <v>8476810</v>
      </c>
      <c r="L29" s="24"/>
      <c r="M29" s="5">
        <v>7094309</v>
      </c>
      <c r="N29" s="4" t="s">
        <v>24</v>
      </c>
      <c r="O29" s="4"/>
      <c r="P29" s="4"/>
      <c r="Q29" s="4"/>
      <c r="R29" s="9"/>
      <c r="S29" s="9"/>
      <c r="T29" s="5">
        <v>362796771</v>
      </c>
      <c r="U29" s="9"/>
      <c r="V29" s="5">
        <v>359652887</v>
      </c>
      <c r="W29" s="9"/>
      <c r="X29" s="5">
        <v>269084452</v>
      </c>
      <c r="Y29" s="24"/>
      <c r="Z29" s="5">
        <v>242242970</v>
      </c>
    </row>
    <row r="30" spans="1:26" ht="16.5" customHeight="1">
      <c r="A30" s="4" t="s">
        <v>25</v>
      </c>
      <c r="B30" s="4"/>
      <c r="C30" s="4"/>
      <c r="D30" s="4"/>
      <c r="E30" s="9">
        <v>26</v>
      </c>
      <c r="F30" s="9"/>
      <c r="G30" s="5">
        <v>0</v>
      </c>
      <c r="H30" s="9"/>
      <c r="I30" s="5">
        <v>0</v>
      </c>
      <c r="J30" s="4"/>
      <c r="K30" s="5">
        <v>29832785</v>
      </c>
      <c r="L30" s="24"/>
      <c r="M30" s="5">
        <v>27763053</v>
      </c>
      <c r="N30" s="4" t="s">
        <v>25</v>
      </c>
      <c r="O30" s="4"/>
      <c r="P30" s="4"/>
      <c r="Q30" s="4"/>
      <c r="R30" s="9">
        <v>26</v>
      </c>
      <c r="S30" s="9"/>
      <c r="T30" s="5">
        <v>0</v>
      </c>
      <c r="U30" s="9"/>
      <c r="V30" s="5">
        <v>0</v>
      </c>
      <c r="W30" s="9"/>
      <c r="X30" s="5">
        <v>947000000</v>
      </c>
      <c r="Y30" s="24"/>
      <c r="Z30" s="5">
        <v>948000000</v>
      </c>
    </row>
    <row r="31" spans="1:26" ht="16.5" customHeight="1">
      <c r="A31" s="4" t="s">
        <v>26</v>
      </c>
      <c r="B31" s="4"/>
      <c r="C31" s="4"/>
      <c r="D31" s="4"/>
      <c r="E31" s="9">
        <v>14</v>
      </c>
      <c r="F31" s="9"/>
      <c r="G31" s="5">
        <v>11759025</v>
      </c>
      <c r="H31" s="9"/>
      <c r="I31" s="5">
        <v>28201330</v>
      </c>
      <c r="J31" s="4"/>
      <c r="K31" s="5">
        <v>9856010</v>
      </c>
      <c r="L31" s="24"/>
      <c r="M31" s="5">
        <v>27787337</v>
      </c>
      <c r="N31" s="4" t="s">
        <v>26</v>
      </c>
      <c r="O31" s="4"/>
      <c r="P31" s="4"/>
      <c r="Q31" s="4"/>
      <c r="R31" s="9">
        <v>14</v>
      </c>
      <c r="S31" s="9"/>
      <c r="T31" s="5">
        <v>373300675</v>
      </c>
      <c r="U31" s="9"/>
      <c r="V31" s="5">
        <v>962965426</v>
      </c>
      <c r="W31" s="9"/>
      <c r="X31" s="5">
        <v>312865249</v>
      </c>
      <c r="Y31" s="24"/>
      <c r="Z31" s="5">
        <v>948829186</v>
      </c>
    </row>
    <row r="32" spans="1:26" ht="16.5" customHeight="1">
      <c r="A32" s="4" t="s">
        <v>27</v>
      </c>
      <c r="B32" s="4"/>
      <c r="C32" s="4"/>
      <c r="D32" s="4"/>
      <c r="E32" s="9">
        <v>15</v>
      </c>
      <c r="F32" s="4"/>
      <c r="G32" s="13">
        <v>97459250</v>
      </c>
      <c r="H32" s="4"/>
      <c r="I32" s="13">
        <v>81172421</v>
      </c>
      <c r="J32" s="4"/>
      <c r="K32" s="13">
        <v>11867394</v>
      </c>
      <c r="L32" s="24"/>
      <c r="M32" s="13">
        <v>1992142</v>
      </c>
      <c r="N32" s="4" t="s">
        <v>27</v>
      </c>
      <c r="O32" s="4"/>
      <c r="P32" s="4"/>
      <c r="Q32" s="4"/>
      <c r="R32" s="9">
        <v>15</v>
      </c>
      <c r="S32" s="4"/>
      <c r="T32" s="13">
        <v>3093707370</v>
      </c>
      <c r="U32" s="4"/>
      <c r="V32" s="13">
        <v>2771721642</v>
      </c>
      <c r="W32" s="4"/>
      <c r="X32" s="13">
        <v>376713794</v>
      </c>
      <c r="Y32" s="24"/>
      <c r="Z32" s="13">
        <v>68023893</v>
      </c>
    </row>
    <row r="33" spans="1:26" ht="16.5" customHeight="1">
      <c r="A33" s="4"/>
      <c r="B33" s="4"/>
      <c r="C33" s="4"/>
      <c r="D33" s="4"/>
      <c r="E33" s="4"/>
      <c r="F33" s="4"/>
      <c r="G33" s="25"/>
      <c r="H33" s="4"/>
      <c r="I33" s="25"/>
      <c r="J33" s="4"/>
      <c r="K33" s="25"/>
      <c r="L33" s="4"/>
      <c r="M33" s="25"/>
      <c r="N33" s="4"/>
      <c r="O33" s="4"/>
      <c r="P33" s="4"/>
      <c r="Q33" s="4"/>
      <c r="R33" s="4"/>
      <c r="S33" s="4"/>
      <c r="T33" s="25"/>
      <c r="U33" s="4"/>
      <c r="V33" s="25"/>
      <c r="W33" s="4"/>
      <c r="X33" s="25"/>
      <c r="Y33" s="4"/>
      <c r="Z33" s="25"/>
    </row>
    <row r="34" spans="1:26" ht="16.5" customHeight="1">
      <c r="A34" s="8" t="s">
        <v>28</v>
      </c>
      <c r="B34" s="4"/>
      <c r="C34" s="4"/>
      <c r="D34" s="4"/>
      <c r="E34" s="4"/>
      <c r="F34" s="4"/>
      <c r="G34" s="13">
        <f>SUM(G23:G32)</f>
        <v>855058731</v>
      </c>
      <c r="H34" s="4"/>
      <c r="I34" s="13">
        <f>SUM(I23:I32)</f>
        <v>848243902</v>
      </c>
      <c r="J34" s="4"/>
      <c r="K34" s="13">
        <f>SUM(K23:K32)</f>
        <v>790867712</v>
      </c>
      <c r="L34" s="4"/>
      <c r="M34" s="13">
        <f>SUM(M23:M32)</f>
        <v>793620660</v>
      </c>
      <c r="N34" s="8" t="s">
        <v>28</v>
      </c>
      <c r="O34" s="4"/>
      <c r="P34" s="4"/>
      <c r="Q34" s="4"/>
      <c r="R34" s="4"/>
      <c r="S34" s="4"/>
      <c r="T34" s="13">
        <f>SUM(T23:T32)</f>
        <v>27142669120</v>
      </c>
      <c r="U34" s="4"/>
      <c r="V34" s="13">
        <f>SUM(V23:V32)</f>
        <v>28964221120</v>
      </c>
      <c r="W34" s="4"/>
      <c r="X34" s="13">
        <f>SUM(X23:X32)</f>
        <v>25104988314</v>
      </c>
      <c r="Y34" s="4"/>
      <c r="Z34" s="13">
        <f>SUM(Z23:Z32)</f>
        <v>27099050418</v>
      </c>
    </row>
    <row r="35" spans="1:26" ht="16.5" customHeight="1">
      <c r="A35" s="4"/>
      <c r="B35" s="4"/>
      <c r="C35" s="4"/>
      <c r="D35" s="4"/>
      <c r="E35" s="4"/>
      <c r="F35" s="4"/>
      <c r="G35" s="25"/>
      <c r="H35" s="4"/>
      <c r="I35" s="25"/>
      <c r="J35" s="4"/>
      <c r="K35" s="25"/>
      <c r="L35" s="4"/>
      <c r="M35" s="25"/>
      <c r="N35" s="4"/>
      <c r="O35" s="4"/>
      <c r="P35" s="4"/>
      <c r="Q35" s="4"/>
      <c r="R35" s="4"/>
      <c r="S35" s="4"/>
      <c r="T35" s="25"/>
      <c r="U35" s="4"/>
      <c r="V35" s="25"/>
      <c r="W35" s="4"/>
      <c r="X35" s="25"/>
      <c r="Y35" s="4"/>
      <c r="Z35" s="25"/>
    </row>
    <row r="36" spans="1:26" ht="16.5" customHeight="1" thickBot="1">
      <c r="A36" s="8" t="s">
        <v>29</v>
      </c>
      <c r="B36" s="4"/>
      <c r="C36" s="4"/>
      <c r="D36" s="4"/>
      <c r="E36" s="26"/>
      <c r="F36" s="26"/>
      <c r="G36" s="27">
        <f>SUM(G19,G34)</f>
        <v>1931175820</v>
      </c>
      <c r="H36" s="26"/>
      <c r="I36" s="27">
        <f>SUM(I19,I34)</f>
        <v>2004550377</v>
      </c>
      <c r="J36" s="4"/>
      <c r="K36" s="27">
        <f>SUM(K19,K34)</f>
        <v>1752810117</v>
      </c>
      <c r="L36" s="4"/>
      <c r="M36" s="27">
        <f>SUM(M19,M34)</f>
        <v>1826919026</v>
      </c>
      <c r="N36" s="8" t="s">
        <v>29</v>
      </c>
      <c r="O36" s="4"/>
      <c r="P36" s="4"/>
      <c r="Q36" s="4"/>
      <c r="R36" s="26"/>
      <c r="S36" s="26"/>
      <c r="T36" s="27">
        <f>SUM(T19,T34)</f>
        <v>61298065529</v>
      </c>
      <c r="U36" s="26"/>
      <c r="V36" s="27">
        <f>SUM(V19,V34)</f>
        <v>68434852595</v>
      </c>
      <c r="W36" s="26"/>
      <c r="X36" s="27">
        <f>SUM(X19,X34)</f>
        <v>55636203540</v>
      </c>
      <c r="Y36" s="4"/>
      <c r="Z36" s="27">
        <f>SUM(Z19,Z34)</f>
        <v>62369434760</v>
      </c>
    </row>
    <row r="37" spans="1:26" ht="16.5" customHeight="1" thickTop="1">
      <c r="A37" s="4"/>
      <c r="B37" s="4"/>
      <c r="C37" s="4"/>
      <c r="D37" s="4"/>
      <c r="E37" s="9"/>
      <c r="F37" s="9"/>
      <c r="G37" s="5"/>
      <c r="H37" s="9"/>
      <c r="I37" s="5"/>
      <c r="J37" s="4"/>
      <c r="K37" s="5"/>
      <c r="L37" s="4"/>
      <c r="M37" s="5"/>
      <c r="N37" s="4"/>
      <c r="O37" s="4"/>
      <c r="P37" s="4"/>
      <c r="Q37" s="4"/>
      <c r="R37" s="9"/>
      <c r="S37" s="9"/>
      <c r="T37" s="5"/>
      <c r="U37" s="9"/>
      <c r="V37" s="5"/>
      <c r="W37" s="9"/>
      <c r="X37" s="5"/>
      <c r="Y37" s="4"/>
      <c r="Z37" s="5"/>
    </row>
    <row r="38" spans="1:26" ht="16.5" customHeight="1">
      <c r="A38" s="4"/>
      <c r="B38" s="4"/>
      <c r="C38" s="4"/>
      <c r="D38" s="4"/>
      <c r="E38" s="9"/>
      <c r="F38" s="9"/>
      <c r="G38" s="5"/>
      <c r="H38" s="9"/>
      <c r="I38" s="5"/>
      <c r="J38" s="4"/>
      <c r="K38" s="4"/>
      <c r="L38" s="4"/>
      <c r="M38" s="4"/>
      <c r="N38" s="4"/>
      <c r="O38" s="4"/>
      <c r="P38" s="4"/>
      <c r="Q38" s="4"/>
      <c r="R38" s="9"/>
      <c r="S38" s="9"/>
      <c r="T38" s="5"/>
      <c r="U38" s="9"/>
      <c r="V38" s="5"/>
      <c r="W38" s="9"/>
      <c r="X38" s="5"/>
      <c r="Y38" s="4"/>
      <c r="Z38" s="5"/>
    </row>
    <row r="39" spans="1:26" ht="16.5" customHeight="1">
      <c r="A39" s="4"/>
      <c r="B39" s="4"/>
      <c r="C39" s="4"/>
      <c r="D39" s="4"/>
      <c r="E39" s="9"/>
      <c r="F39" s="9"/>
      <c r="G39" s="5"/>
      <c r="H39" s="9"/>
      <c r="I39" s="5"/>
      <c r="J39" s="4"/>
      <c r="K39" s="4"/>
      <c r="L39" s="4"/>
      <c r="M39" s="4"/>
      <c r="N39" s="4"/>
      <c r="O39" s="4"/>
      <c r="P39" s="4"/>
      <c r="Q39" s="4"/>
      <c r="R39" s="9"/>
      <c r="S39" s="9"/>
      <c r="T39" s="5"/>
      <c r="U39" s="9"/>
      <c r="V39" s="5"/>
      <c r="W39" s="9"/>
      <c r="X39" s="5"/>
      <c r="Y39" s="4"/>
      <c r="Z39" s="5"/>
    </row>
    <row r="40" spans="1:26" ht="16.5" customHeight="1">
      <c r="A40" s="126" t="s">
        <v>30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4"/>
    </row>
    <row r="41" spans="1:26" ht="16.5" customHeight="1">
      <c r="A41" s="128" t="s">
        <v>31</v>
      </c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4"/>
    </row>
    <row r="42" spans="1:26" ht="16.5" customHeight="1">
      <c r="A42" s="28"/>
      <c r="N42" s="4"/>
    </row>
    <row r="43" spans="1:26" ht="7.5" customHeight="1">
      <c r="A43" s="28"/>
      <c r="K43" s="29"/>
      <c r="M43" s="29"/>
      <c r="N43" s="28"/>
    </row>
    <row r="44" spans="1:26" ht="22.15" customHeight="1">
      <c r="A44" s="30" t="s">
        <v>32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 t="str">
        <f>A44</f>
        <v>The notes to the consolidated and separate financial statements are an integral part of these financial statements.</v>
      </c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</row>
    <row r="45" spans="1:26" ht="16.5" customHeight="1">
      <c r="A45" s="3" t="str">
        <f>$A1:$FX1</f>
        <v>Star Petroleum Refining Public Company Limited</v>
      </c>
      <c r="B45" s="4"/>
      <c r="C45" s="4"/>
      <c r="D45" s="4"/>
      <c r="E45" s="4"/>
      <c r="F45" s="4"/>
      <c r="G45" s="5"/>
      <c r="H45" s="4"/>
      <c r="I45" s="5"/>
      <c r="J45" s="6"/>
      <c r="K45" s="5"/>
      <c r="L45" s="6"/>
      <c r="M45" s="5"/>
      <c r="N45" s="3" t="str">
        <f>$A1:$FX1</f>
        <v>Star Petroleum Refining Public Company Limited</v>
      </c>
      <c r="O45" s="4"/>
      <c r="P45" s="4"/>
      <c r="Q45" s="4"/>
      <c r="R45" s="4"/>
      <c r="S45" s="4"/>
      <c r="T45" s="5"/>
      <c r="U45" s="4"/>
      <c r="V45" s="5"/>
      <c r="W45" s="4"/>
      <c r="X45" s="5"/>
      <c r="Y45" s="6"/>
      <c r="Z45" s="5"/>
    </row>
    <row r="46" spans="1:26" ht="16.5" customHeight="1">
      <c r="A46" s="3" t="s">
        <v>1</v>
      </c>
      <c r="B46" s="9"/>
      <c r="C46" s="9"/>
      <c r="D46" s="9"/>
      <c r="E46" s="9"/>
      <c r="F46" s="9"/>
      <c r="G46" s="5"/>
      <c r="H46" s="9"/>
      <c r="I46" s="5"/>
      <c r="J46" s="10"/>
      <c r="K46" s="5"/>
      <c r="L46" s="10"/>
      <c r="M46" s="5"/>
      <c r="N46" s="3" t="s">
        <v>1</v>
      </c>
      <c r="O46" s="9"/>
      <c r="P46" s="9"/>
      <c r="Q46" s="9"/>
      <c r="R46" s="9"/>
      <c r="S46" s="9"/>
      <c r="T46" s="5"/>
      <c r="U46" s="9"/>
      <c r="V46" s="5"/>
      <c r="W46" s="9"/>
      <c r="X46" s="5"/>
      <c r="Y46" s="10"/>
      <c r="Z46" s="5"/>
    </row>
    <row r="47" spans="1:26" ht="16.5" customHeight="1">
      <c r="A47" s="11" t="str">
        <f>A3</f>
        <v>As at 31 December 2025</v>
      </c>
      <c r="B47" s="12"/>
      <c r="C47" s="12"/>
      <c r="D47" s="12"/>
      <c r="E47" s="12"/>
      <c r="F47" s="12"/>
      <c r="G47" s="13"/>
      <c r="H47" s="12"/>
      <c r="I47" s="13"/>
      <c r="J47" s="14"/>
      <c r="K47" s="13"/>
      <c r="L47" s="14"/>
      <c r="M47" s="13"/>
      <c r="N47" s="11" t="str">
        <f>N3</f>
        <v>As at 31 December 2025</v>
      </c>
      <c r="O47" s="12"/>
      <c r="P47" s="12"/>
      <c r="Q47" s="12"/>
      <c r="R47" s="12"/>
      <c r="S47" s="12"/>
      <c r="T47" s="13"/>
      <c r="U47" s="12"/>
      <c r="V47" s="13"/>
      <c r="W47" s="12"/>
      <c r="X47" s="13"/>
      <c r="Y47" s="14"/>
      <c r="Z47" s="13"/>
    </row>
    <row r="48" spans="1:26" ht="16.5" customHeight="1">
      <c r="A48" s="3"/>
      <c r="B48" s="9"/>
      <c r="C48" s="9"/>
      <c r="D48" s="9"/>
      <c r="E48" s="9"/>
      <c r="F48" s="9"/>
      <c r="G48" s="5"/>
      <c r="H48" s="9"/>
      <c r="I48" s="5"/>
      <c r="J48" s="10"/>
      <c r="K48" s="5"/>
      <c r="L48" s="10"/>
      <c r="M48" s="5"/>
      <c r="N48" s="3"/>
      <c r="O48" s="9"/>
      <c r="P48" s="9"/>
      <c r="Q48" s="9"/>
      <c r="R48" s="9"/>
      <c r="S48" s="9"/>
      <c r="T48" s="5"/>
      <c r="U48" s="9"/>
      <c r="V48" s="5"/>
      <c r="W48" s="9"/>
      <c r="X48" s="5"/>
      <c r="Y48" s="10"/>
      <c r="Z48" s="5"/>
    </row>
    <row r="49" spans="1:26" ht="16.5" customHeight="1">
      <c r="A49" s="3"/>
      <c r="B49" s="9"/>
      <c r="C49" s="9"/>
      <c r="D49" s="9"/>
      <c r="E49" s="9"/>
      <c r="F49" s="9"/>
      <c r="G49" s="5"/>
      <c r="H49" s="9"/>
      <c r="I49" s="5"/>
      <c r="J49" s="10"/>
      <c r="K49" s="5"/>
      <c r="L49" s="10"/>
      <c r="M49" s="5"/>
      <c r="N49" s="3"/>
      <c r="O49" s="9"/>
      <c r="P49" s="9"/>
      <c r="Q49" s="9"/>
      <c r="R49" s="9"/>
      <c r="S49" s="9"/>
      <c r="T49" s="5"/>
      <c r="U49" s="9"/>
      <c r="V49" s="5"/>
      <c r="W49" s="9"/>
      <c r="X49" s="5"/>
      <c r="Y49" s="10"/>
      <c r="Z49" s="5"/>
    </row>
    <row r="50" spans="1:26" ht="30" customHeight="1">
      <c r="A50" s="3"/>
      <c r="B50" s="9"/>
      <c r="C50" s="9"/>
      <c r="D50" s="9"/>
      <c r="E50" s="9"/>
      <c r="F50" s="9"/>
      <c r="G50" s="129" t="s">
        <v>3</v>
      </c>
      <c r="H50" s="129"/>
      <c r="I50" s="129"/>
      <c r="J50" s="15"/>
      <c r="K50" s="124" t="s">
        <v>4</v>
      </c>
      <c r="L50" s="125"/>
      <c r="M50" s="125"/>
      <c r="N50" s="3"/>
      <c r="O50" s="9"/>
      <c r="P50" s="9"/>
      <c r="Q50" s="9"/>
      <c r="R50" s="9"/>
      <c r="S50" s="9"/>
      <c r="T50" s="129" t="s">
        <v>3</v>
      </c>
      <c r="U50" s="129"/>
      <c r="V50" s="129"/>
      <c r="W50" s="15"/>
      <c r="X50" s="124" t="s">
        <v>4</v>
      </c>
      <c r="Y50" s="125"/>
      <c r="Z50" s="125"/>
    </row>
    <row r="51" spans="1:26" ht="16.5" customHeight="1">
      <c r="A51" s="3"/>
      <c r="B51" s="9"/>
      <c r="C51" s="9"/>
      <c r="D51" s="9"/>
      <c r="E51" s="9"/>
      <c r="F51" s="9"/>
      <c r="G51" s="17" t="s">
        <v>5</v>
      </c>
      <c r="H51" s="9"/>
      <c r="I51" s="17" t="s">
        <v>6</v>
      </c>
      <c r="J51" s="18"/>
      <c r="K51" s="17" t="s">
        <v>5</v>
      </c>
      <c r="L51" s="18"/>
      <c r="M51" s="17" t="s">
        <v>6</v>
      </c>
      <c r="N51" s="3"/>
      <c r="O51" s="9"/>
      <c r="P51" s="9"/>
      <c r="Q51" s="9"/>
      <c r="R51" s="9"/>
      <c r="S51" s="9"/>
      <c r="T51" s="17" t="s">
        <v>5</v>
      </c>
      <c r="U51" s="9"/>
      <c r="V51" s="17" t="s">
        <v>6</v>
      </c>
      <c r="W51" s="9"/>
      <c r="X51" s="17" t="s">
        <v>5</v>
      </c>
      <c r="Y51" s="18"/>
      <c r="Z51" s="17" t="s">
        <v>6</v>
      </c>
    </row>
    <row r="52" spans="1:26" ht="16.5" customHeight="1">
      <c r="A52" s="4"/>
      <c r="B52" s="4"/>
      <c r="C52" s="4"/>
      <c r="D52" s="4"/>
      <c r="E52" s="19" t="s">
        <v>7</v>
      </c>
      <c r="F52" s="4"/>
      <c r="G52" s="20" t="s">
        <v>8</v>
      </c>
      <c r="H52" s="4"/>
      <c r="I52" s="20" t="s">
        <v>8</v>
      </c>
      <c r="J52" s="4"/>
      <c r="K52" s="20" t="s">
        <v>8</v>
      </c>
      <c r="L52" s="4"/>
      <c r="M52" s="20" t="s">
        <v>8</v>
      </c>
      <c r="N52" s="4"/>
      <c r="O52" s="4"/>
      <c r="P52" s="4"/>
      <c r="Q52" s="4"/>
      <c r="R52" s="19" t="s">
        <v>7</v>
      </c>
      <c r="S52" s="4"/>
      <c r="T52" s="20" t="s">
        <v>9</v>
      </c>
      <c r="U52" s="4"/>
      <c r="V52" s="20" t="s">
        <v>9</v>
      </c>
      <c r="W52" s="4"/>
      <c r="X52" s="20" t="s">
        <v>9</v>
      </c>
      <c r="Y52" s="4"/>
      <c r="Z52" s="20" t="s">
        <v>9</v>
      </c>
    </row>
    <row r="53" spans="1:26" ht="16.5" customHeight="1">
      <c r="A53" s="4"/>
      <c r="B53" s="4"/>
      <c r="C53" s="4"/>
      <c r="D53" s="4"/>
      <c r="E53" s="21"/>
      <c r="F53" s="4"/>
      <c r="G53" s="22"/>
      <c r="H53" s="8"/>
      <c r="I53" s="22"/>
      <c r="J53" s="31"/>
      <c r="K53" s="22"/>
      <c r="L53" s="4"/>
      <c r="M53" s="22"/>
      <c r="N53" s="4"/>
      <c r="O53" s="4"/>
      <c r="P53" s="4"/>
      <c r="Q53" s="4"/>
      <c r="R53" s="21"/>
      <c r="S53" s="4"/>
      <c r="T53" s="22"/>
      <c r="U53" s="8"/>
      <c r="V53" s="22"/>
      <c r="W53" s="8"/>
      <c r="X53" s="22"/>
      <c r="Y53" s="4"/>
      <c r="Z53" s="22"/>
    </row>
    <row r="54" spans="1:26" ht="16.5" customHeight="1">
      <c r="A54" s="3" t="s">
        <v>33</v>
      </c>
      <c r="B54" s="8"/>
      <c r="C54" s="8"/>
      <c r="D54" s="8"/>
      <c r="E54" s="8"/>
      <c r="F54" s="8"/>
      <c r="G54" s="22"/>
      <c r="H54" s="8"/>
      <c r="I54" s="22"/>
      <c r="J54" s="31"/>
      <c r="K54" s="22"/>
      <c r="L54" s="31"/>
      <c r="M54" s="22"/>
      <c r="N54" s="3" t="s">
        <v>33</v>
      </c>
      <c r="O54" s="8"/>
      <c r="P54" s="8"/>
      <c r="Q54" s="8"/>
      <c r="R54" s="8"/>
      <c r="S54" s="8"/>
      <c r="T54" s="22"/>
      <c r="U54" s="8"/>
      <c r="V54" s="22"/>
      <c r="W54" s="8"/>
      <c r="X54" s="22"/>
      <c r="Y54" s="31"/>
      <c r="Z54" s="22"/>
    </row>
    <row r="55" spans="1:26" ht="16.5" customHeight="1">
      <c r="A55" s="3"/>
      <c r="B55" s="8"/>
      <c r="C55" s="8"/>
      <c r="D55" s="8"/>
      <c r="E55" s="8"/>
      <c r="F55" s="8"/>
      <c r="G55" s="22"/>
      <c r="H55" s="8"/>
      <c r="I55" s="22"/>
      <c r="J55" s="31"/>
      <c r="K55" s="22"/>
      <c r="L55" s="31"/>
      <c r="M55" s="22"/>
      <c r="N55" s="3"/>
      <c r="O55" s="8"/>
      <c r="P55" s="8"/>
      <c r="Q55" s="8"/>
      <c r="R55" s="8"/>
      <c r="S55" s="8"/>
      <c r="T55" s="22"/>
      <c r="U55" s="8"/>
      <c r="V55" s="22"/>
      <c r="W55" s="8"/>
      <c r="X55" s="22"/>
      <c r="Y55" s="31"/>
      <c r="Z55" s="22"/>
    </row>
    <row r="56" spans="1:26" ht="16.5" customHeight="1">
      <c r="A56" s="8" t="s">
        <v>34</v>
      </c>
      <c r="B56" s="4"/>
      <c r="C56" s="4"/>
      <c r="D56" s="4"/>
      <c r="E56" s="4"/>
      <c r="F56" s="4"/>
      <c r="G56" s="5"/>
      <c r="H56" s="4"/>
      <c r="I56" s="5"/>
      <c r="J56" s="4"/>
      <c r="K56" s="5"/>
      <c r="L56" s="4"/>
      <c r="M56" s="5"/>
      <c r="N56" s="8" t="s">
        <v>34</v>
      </c>
      <c r="O56" s="4"/>
      <c r="P56" s="4"/>
      <c r="Q56" s="4"/>
      <c r="R56" s="4"/>
      <c r="S56" s="4"/>
      <c r="T56" s="5"/>
      <c r="U56" s="4"/>
      <c r="V56" s="5"/>
      <c r="W56" s="4"/>
      <c r="X56" s="5"/>
      <c r="Y56" s="4"/>
      <c r="Z56" s="5"/>
    </row>
    <row r="57" spans="1:26" ht="16.5" customHeight="1">
      <c r="A57" s="3"/>
      <c r="B57" s="8"/>
      <c r="C57" s="8"/>
      <c r="D57" s="8"/>
      <c r="E57" s="8"/>
      <c r="F57" s="8"/>
      <c r="G57" s="5"/>
      <c r="H57" s="4"/>
      <c r="I57" s="5"/>
      <c r="J57" s="4"/>
      <c r="K57" s="5"/>
      <c r="L57" s="31"/>
      <c r="M57" s="5"/>
      <c r="N57" s="3"/>
      <c r="O57" s="8"/>
      <c r="P57" s="8"/>
      <c r="Q57" s="8"/>
      <c r="R57" s="8"/>
      <c r="S57" s="8"/>
      <c r="T57" s="5"/>
      <c r="U57" s="4"/>
      <c r="V57" s="5"/>
      <c r="W57" s="4"/>
      <c r="X57" s="5"/>
      <c r="Y57" s="31"/>
      <c r="Z57" s="5"/>
    </row>
    <row r="58" spans="1:26" ht="16.5" customHeight="1">
      <c r="A58" s="4" t="s">
        <v>35</v>
      </c>
      <c r="B58" s="4"/>
      <c r="C58" s="4"/>
      <c r="D58" s="4"/>
      <c r="G58" s="5"/>
      <c r="H58" s="4"/>
      <c r="I58" s="5"/>
      <c r="J58" s="4"/>
      <c r="K58" s="5"/>
      <c r="M58" s="5"/>
      <c r="N58" s="4" t="s">
        <v>35</v>
      </c>
      <c r="O58" s="4"/>
      <c r="P58" s="4"/>
      <c r="Q58" s="4"/>
      <c r="T58" s="5"/>
      <c r="U58" s="4"/>
      <c r="V58" s="5"/>
      <c r="W58" s="4"/>
      <c r="X58" s="5"/>
      <c r="Z58" s="5"/>
    </row>
    <row r="59" spans="1:26" ht="16.5" customHeight="1">
      <c r="A59" s="4"/>
      <c r="B59" s="4" t="s">
        <v>36</v>
      </c>
      <c r="C59" s="4"/>
      <c r="D59" s="4"/>
      <c r="E59" s="9">
        <v>12</v>
      </c>
      <c r="F59" s="8"/>
      <c r="G59" s="5">
        <v>0</v>
      </c>
      <c r="H59" s="8"/>
      <c r="I59" s="5">
        <v>17337266</v>
      </c>
      <c r="J59" s="31"/>
      <c r="K59" s="5">
        <v>0</v>
      </c>
      <c r="L59" s="31"/>
      <c r="M59" s="5">
        <v>1171437</v>
      </c>
      <c r="N59" s="4"/>
      <c r="O59" s="4" t="s">
        <v>36</v>
      </c>
      <c r="P59" s="4"/>
      <c r="Q59" s="4"/>
      <c r="R59" s="9">
        <v>12</v>
      </c>
      <c r="S59" s="8"/>
      <c r="T59" s="5">
        <v>0</v>
      </c>
      <c r="U59" s="8"/>
      <c r="V59" s="5">
        <v>592000000</v>
      </c>
      <c r="W59" s="8"/>
      <c r="X59" s="5">
        <v>0</v>
      </c>
      <c r="Y59" s="31"/>
      <c r="Z59" s="5">
        <v>40000000</v>
      </c>
    </row>
    <row r="60" spans="1:26" ht="16.5" customHeight="1">
      <c r="A60" s="4" t="s">
        <v>37</v>
      </c>
      <c r="B60" s="4"/>
      <c r="C60" s="4"/>
      <c r="D60" s="4"/>
      <c r="E60" s="9"/>
      <c r="F60" s="4"/>
      <c r="G60" s="5"/>
      <c r="H60" s="4"/>
      <c r="I60" s="5"/>
      <c r="J60" s="5"/>
      <c r="K60" s="5"/>
      <c r="L60" s="24"/>
      <c r="M60" s="5"/>
      <c r="N60" s="4" t="s">
        <v>37</v>
      </c>
      <c r="O60" s="4"/>
      <c r="P60" s="4"/>
      <c r="Q60" s="4"/>
      <c r="R60" s="9"/>
      <c r="S60" s="4"/>
      <c r="T60" s="5"/>
      <c r="U60" s="4"/>
      <c r="V60" s="5"/>
      <c r="W60" s="4"/>
      <c r="X60" s="5"/>
      <c r="Y60" s="24"/>
      <c r="Z60" s="5"/>
    </row>
    <row r="61" spans="1:26" ht="16.5" customHeight="1">
      <c r="A61" s="4"/>
      <c r="B61" s="4" t="s">
        <v>38</v>
      </c>
      <c r="C61" s="4"/>
      <c r="D61" s="4"/>
      <c r="E61" s="9">
        <v>12</v>
      </c>
      <c r="F61" s="4"/>
      <c r="G61" s="5">
        <v>42725148</v>
      </c>
      <c r="H61" s="4"/>
      <c r="I61" s="5">
        <v>11531332</v>
      </c>
      <c r="J61" s="5"/>
      <c r="K61" s="5">
        <v>42725148</v>
      </c>
      <c r="L61" s="24"/>
      <c r="M61" s="5">
        <v>11531332</v>
      </c>
      <c r="N61" s="4"/>
      <c r="O61" s="4" t="s">
        <v>38</v>
      </c>
      <c r="P61" s="4"/>
      <c r="Q61" s="4"/>
      <c r="R61" s="9">
        <v>12</v>
      </c>
      <c r="S61" s="4"/>
      <c r="T61" s="5">
        <v>1356250000</v>
      </c>
      <c r="U61" s="4"/>
      <c r="V61" s="5">
        <v>393750000</v>
      </c>
      <c r="W61" s="4"/>
      <c r="X61" s="5">
        <v>1356250000</v>
      </c>
      <c r="Y61" s="24"/>
      <c r="Z61" s="5">
        <v>393750000</v>
      </c>
    </row>
    <row r="62" spans="1:26" ht="16.5" customHeight="1">
      <c r="A62" s="4" t="s">
        <v>39</v>
      </c>
      <c r="B62" s="4"/>
      <c r="C62" s="4"/>
      <c r="D62" s="4"/>
      <c r="E62" s="9">
        <v>13</v>
      </c>
      <c r="F62" s="4"/>
      <c r="G62" s="5">
        <v>473079185</v>
      </c>
      <c r="H62" s="4"/>
      <c r="I62" s="5">
        <v>489823101</v>
      </c>
      <c r="J62" s="5"/>
      <c r="K62" s="5">
        <v>424755939</v>
      </c>
      <c r="L62" s="24"/>
      <c r="M62" s="5">
        <v>433996322</v>
      </c>
      <c r="N62" s="4" t="s">
        <v>39</v>
      </c>
      <c r="O62" s="4"/>
      <c r="P62" s="4"/>
      <c r="Q62" s="4"/>
      <c r="R62" s="9">
        <v>13</v>
      </c>
      <c r="S62" s="4"/>
      <c r="T62" s="5">
        <v>15017236427</v>
      </c>
      <c r="U62" s="4"/>
      <c r="V62" s="5">
        <v>16725548569</v>
      </c>
      <c r="W62" s="4"/>
      <c r="X62" s="5">
        <v>13483282635</v>
      </c>
      <c r="Y62" s="24"/>
      <c r="Z62" s="5">
        <v>14819281792</v>
      </c>
    </row>
    <row r="63" spans="1:26" ht="16.5" customHeight="1">
      <c r="A63" s="4" t="s">
        <v>40</v>
      </c>
      <c r="B63" s="4"/>
      <c r="C63" s="4"/>
      <c r="D63" s="4"/>
      <c r="E63" s="9">
        <v>12</v>
      </c>
      <c r="F63" s="4"/>
      <c r="G63" s="5">
        <v>14786990</v>
      </c>
      <c r="H63" s="4"/>
      <c r="I63" s="5">
        <v>7837568</v>
      </c>
      <c r="J63" s="5"/>
      <c r="K63" s="5">
        <v>1724743</v>
      </c>
      <c r="L63" s="24"/>
      <c r="M63" s="5">
        <v>981429</v>
      </c>
      <c r="N63" s="4" t="s">
        <v>40</v>
      </c>
      <c r="O63" s="4"/>
      <c r="P63" s="4"/>
      <c r="Q63" s="4"/>
      <c r="R63" s="9">
        <v>12</v>
      </c>
      <c r="S63" s="4"/>
      <c r="T63" s="5">
        <v>469392309</v>
      </c>
      <c r="U63" s="4"/>
      <c r="V63" s="5">
        <v>267622394</v>
      </c>
      <c r="W63" s="4"/>
      <c r="X63" s="5">
        <v>54749566</v>
      </c>
      <c r="Y63" s="24"/>
      <c r="Z63" s="5">
        <v>33511983</v>
      </c>
    </row>
    <row r="64" spans="1:26" ht="16.5" customHeight="1">
      <c r="A64" s="4" t="s">
        <v>41</v>
      </c>
      <c r="B64" s="4"/>
      <c r="C64" s="4"/>
      <c r="D64" s="4"/>
      <c r="E64" s="9"/>
      <c r="F64" s="4"/>
      <c r="G64" s="5">
        <v>41594113</v>
      </c>
      <c r="H64" s="4"/>
      <c r="I64" s="5">
        <v>47395246</v>
      </c>
      <c r="J64" s="5"/>
      <c r="K64" s="5">
        <v>41594113</v>
      </c>
      <c r="L64" s="24"/>
      <c r="M64" s="5">
        <v>47395246</v>
      </c>
      <c r="N64" s="4" t="s">
        <v>41</v>
      </c>
      <c r="O64" s="4"/>
      <c r="P64" s="4"/>
      <c r="Q64" s="4"/>
      <c r="R64" s="9"/>
      <c r="S64" s="4"/>
      <c r="T64" s="5">
        <v>1320346871</v>
      </c>
      <c r="U64" s="4"/>
      <c r="V64" s="5">
        <v>1618362824</v>
      </c>
      <c r="W64" s="4"/>
      <c r="X64" s="5">
        <v>1320346871</v>
      </c>
      <c r="Y64" s="24"/>
      <c r="Z64" s="5">
        <v>1618362824</v>
      </c>
    </row>
    <row r="65" spans="1:26" ht="16.5" customHeight="1">
      <c r="A65" s="4" t="s">
        <v>42</v>
      </c>
      <c r="B65" s="4"/>
      <c r="C65" s="4"/>
      <c r="D65" s="4"/>
      <c r="E65" s="9"/>
      <c r="F65" s="4"/>
      <c r="G65" s="5">
        <v>71783</v>
      </c>
      <c r="H65" s="4"/>
      <c r="I65" s="5">
        <v>38671</v>
      </c>
      <c r="J65" s="5"/>
      <c r="K65" s="5">
        <v>0</v>
      </c>
      <c r="L65" s="24"/>
      <c r="M65" s="5">
        <v>0</v>
      </c>
      <c r="N65" s="4" t="s">
        <v>42</v>
      </c>
      <c r="O65" s="4"/>
      <c r="P65" s="4"/>
      <c r="Q65" s="4"/>
      <c r="R65" s="9"/>
      <c r="S65" s="4"/>
      <c r="T65" s="5">
        <v>2278639</v>
      </c>
      <c r="U65" s="4"/>
      <c r="V65" s="5">
        <v>1320450</v>
      </c>
      <c r="W65" s="4"/>
      <c r="X65" s="5">
        <v>0</v>
      </c>
      <c r="Y65" s="24"/>
      <c r="Z65" s="5">
        <v>0</v>
      </c>
    </row>
    <row r="66" spans="1:26" ht="16.5" customHeight="1">
      <c r="A66" s="4" t="s">
        <v>43</v>
      </c>
      <c r="B66" s="4"/>
      <c r="C66" s="4"/>
      <c r="D66" s="4"/>
      <c r="E66" s="9"/>
      <c r="F66" s="4"/>
      <c r="G66" s="5">
        <v>375529</v>
      </c>
      <c r="H66" s="4"/>
      <c r="I66" s="5">
        <v>3088089</v>
      </c>
      <c r="J66" s="5"/>
      <c r="K66" s="5">
        <v>375529</v>
      </c>
      <c r="L66" s="24"/>
      <c r="M66" s="5">
        <v>3088089</v>
      </c>
      <c r="N66" s="4" t="s">
        <v>43</v>
      </c>
      <c r="O66" s="4"/>
      <c r="P66" s="4"/>
      <c r="Q66" s="4"/>
      <c r="R66" s="9"/>
      <c r="S66" s="4"/>
      <c r="T66" s="5">
        <v>11920643</v>
      </c>
      <c r="U66" s="4"/>
      <c r="V66" s="5">
        <v>105446189</v>
      </c>
      <c r="W66" s="4"/>
      <c r="X66" s="5">
        <v>11920643</v>
      </c>
      <c r="Y66" s="24"/>
      <c r="Z66" s="5">
        <v>105446189</v>
      </c>
    </row>
    <row r="67" spans="1:26" ht="16.5" customHeight="1">
      <c r="A67" s="4" t="s">
        <v>44</v>
      </c>
      <c r="B67" s="4"/>
      <c r="C67" s="4"/>
      <c r="D67" s="4"/>
      <c r="E67" s="9"/>
      <c r="F67" s="9"/>
      <c r="G67" s="13">
        <v>8639291</v>
      </c>
      <c r="H67" s="9"/>
      <c r="I67" s="13">
        <v>8971598</v>
      </c>
      <c r="J67" s="4"/>
      <c r="K67" s="13">
        <v>513336</v>
      </c>
      <c r="L67" s="24"/>
      <c r="M67" s="13">
        <v>1511235</v>
      </c>
      <c r="N67" s="4" t="s">
        <v>44</v>
      </c>
      <c r="O67" s="4"/>
      <c r="P67" s="4"/>
      <c r="Q67" s="4"/>
      <c r="R67" s="9"/>
      <c r="S67" s="9"/>
      <c r="T67" s="13">
        <v>274242186</v>
      </c>
      <c r="U67" s="9"/>
      <c r="V67" s="13">
        <v>306345062</v>
      </c>
      <c r="W67" s="9"/>
      <c r="X67" s="13">
        <v>16295121</v>
      </c>
      <c r="Y67" s="24"/>
      <c r="Z67" s="13">
        <v>51602764</v>
      </c>
    </row>
    <row r="68" spans="1:26" ht="16.5" customHeight="1">
      <c r="A68" s="3"/>
      <c r="B68" s="8"/>
      <c r="C68" s="8"/>
      <c r="D68" s="8"/>
      <c r="E68" s="8"/>
      <c r="F68" s="8"/>
      <c r="G68" s="22"/>
      <c r="H68" s="8"/>
      <c r="I68" s="22"/>
      <c r="J68" s="31"/>
      <c r="K68" s="22"/>
      <c r="L68" s="31"/>
      <c r="M68" s="22"/>
      <c r="N68" s="3"/>
      <c r="O68" s="8"/>
      <c r="P68" s="8"/>
      <c r="Q68" s="8"/>
      <c r="R68" s="8"/>
      <c r="S68" s="8"/>
      <c r="T68" s="22"/>
      <c r="U68" s="8"/>
      <c r="V68" s="22"/>
      <c r="W68" s="8"/>
      <c r="X68" s="22"/>
      <c r="Y68" s="31"/>
      <c r="Z68" s="22"/>
    </row>
    <row r="69" spans="1:26" ht="16.5" customHeight="1">
      <c r="A69" s="8" t="s">
        <v>45</v>
      </c>
      <c r="B69" s="4"/>
      <c r="C69" s="4"/>
      <c r="D69" s="4"/>
      <c r="E69" s="9"/>
      <c r="F69" s="9"/>
      <c r="G69" s="13">
        <f>SUM(G59:G67)</f>
        <v>581272039</v>
      </c>
      <c r="H69" s="9"/>
      <c r="I69" s="13">
        <f>SUM(I59:I67)</f>
        <v>586022871</v>
      </c>
      <c r="J69" s="5"/>
      <c r="K69" s="13">
        <f>SUM(K59:K67)</f>
        <v>511688808</v>
      </c>
      <c r="L69" s="5"/>
      <c r="M69" s="13">
        <f>SUM(M59:M67)</f>
        <v>499675090</v>
      </c>
      <c r="N69" s="8" t="s">
        <v>45</v>
      </c>
      <c r="O69" s="4"/>
      <c r="P69" s="4"/>
      <c r="Q69" s="4"/>
      <c r="R69" s="9"/>
      <c r="S69" s="9"/>
      <c r="T69" s="13">
        <f>SUM(T59:T67)</f>
        <v>18451667075</v>
      </c>
      <c r="U69" s="9"/>
      <c r="V69" s="13">
        <f>SUM(V59:V67)</f>
        <v>20010395488</v>
      </c>
      <c r="W69" s="9"/>
      <c r="X69" s="13">
        <f>SUM(X59:X67)</f>
        <v>16242844836</v>
      </c>
      <c r="Y69" s="5"/>
      <c r="Z69" s="13">
        <f>SUM(Z59:Z67)</f>
        <v>17061955552</v>
      </c>
    </row>
    <row r="70" spans="1:26" ht="16.5" customHeight="1">
      <c r="A70" s="4"/>
      <c r="B70" s="4"/>
      <c r="C70" s="4"/>
      <c r="D70" s="4"/>
      <c r="E70" s="9"/>
      <c r="F70" s="9"/>
      <c r="G70" s="25"/>
      <c r="H70" s="9"/>
      <c r="I70" s="25"/>
      <c r="J70" s="4"/>
      <c r="K70" s="25"/>
      <c r="L70" s="4"/>
      <c r="M70" s="25"/>
      <c r="N70" s="4"/>
      <c r="O70" s="4"/>
      <c r="P70" s="4"/>
      <c r="Q70" s="4"/>
      <c r="R70" s="9"/>
      <c r="S70" s="9"/>
      <c r="T70" s="25"/>
      <c r="U70" s="9"/>
      <c r="V70" s="25"/>
      <c r="W70" s="9"/>
      <c r="X70" s="25"/>
      <c r="Y70" s="4"/>
      <c r="Z70" s="25"/>
    </row>
    <row r="71" spans="1:26" ht="16.5" customHeight="1">
      <c r="A71" s="8" t="s">
        <v>46</v>
      </c>
      <c r="B71" s="4"/>
      <c r="C71" s="4"/>
      <c r="D71" s="4"/>
      <c r="E71" s="9"/>
      <c r="F71" s="9"/>
      <c r="G71" s="25"/>
      <c r="H71" s="9"/>
      <c r="I71" s="25"/>
      <c r="J71" s="4"/>
      <c r="K71" s="25"/>
      <c r="L71" s="4"/>
      <c r="M71" s="25"/>
      <c r="N71" s="8" t="s">
        <v>46</v>
      </c>
      <c r="O71" s="4"/>
      <c r="P71" s="4"/>
      <c r="Q71" s="4"/>
      <c r="R71" s="9"/>
      <c r="S71" s="9"/>
      <c r="T71" s="25"/>
      <c r="U71" s="9"/>
      <c r="V71" s="25"/>
      <c r="W71" s="9"/>
      <c r="X71" s="25"/>
      <c r="Y71" s="4"/>
      <c r="Z71" s="25"/>
    </row>
    <row r="72" spans="1:26" ht="16.5" customHeight="1">
      <c r="A72" s="3"/>
      <c r="B72" s="8"/>
      <c r="C72" s="8"/>
      <c r="D72" s="8"/>
      <c r="E72" s="8"/>
      <c r="F72" s="8"/>
      <c r="G72" s="22"/>
      <c r="H72" s="8"/>
      <c r="I72" s="22"/>
      <c r="J72" s="31"/>
      <c r="K72" s="22"/>
      <c r="L72" s="31"/>
      <c r="M72" s="22"/>
      <c r="N72" s="3"/>
      <c r="O72" s="8"/>
      <c r="P72" s="8"/>
      <c r="Q72" s="8"/>
      <c r="R72" s="8"/>
      <c r="S72" s="8"/>
      <c r="T72" s="22"/>
      <c r="U72" s="8"/>
      <c r="V72" s="22"/>
      <c r="W72" s="8"/>
      <c r="X72" s="22"/>
      <c r="Y72" s="31"/>
      <c r="Z72" s="22"/>
    </row>
    <row r="73" spans="1:26" ht="16.5" customHeight="1">
      <c r="A73" s="28" t="s">
        <v>47</v>
      </c>
      <c r="B73" s="4"/>
      <c r="C73" s="8"/>
      <c r="D73" s="8"/>
      <c r="E73" s="8"/>
      <c r="F73" s="8"/>
      <c r="G73" s="22"/>
      <c r="H73" s="8"/>
      <c r="I73" s="22"/>
      <c r="J73" s="31"/>
      <c r="K73" s="22"/>
      <c r="L73" s="31"/>
      <c r="M73" s="22"/>
      <c r="N73" s="28" t="s">
        <v>47</v>
      </c>
      <c r="O73" s="4"/>
      <c r="P73" s="8"/>
      <c r="Q73" s="8"/>
      <c r="R73" s="8"/>
      <c r="S73" s="8"/>
      <c r="T73" s="22"/>
      <c r="U73" s="8"/>
      <c r="V73" s="22"/>
      <c r="W73" s="8"/>
      <c r="X73" s="22"/>
      <c r="Y73" s="31"/>
      <c r="Z73" s="22"/>
    </row>
    <row r="74" spans="1:26" ht="16.5" customHeight="1">
      <c r="A74" s="28"/>
      <c r="B74" s="4" t="s">
        <v>36</v>
      </c>
      <c r="C74" s="8"/>
      <c r="D74" s="8"/>
      <c r="E74" s="9">
        <v>12</v>
      </c>
      <c r="F74" s="8"/>
      <c r="G74" s="5">
        <v>55129223</v>
      </c>
      <c r="H74" s="8"/>
      <c r="I74" s="5">
        <v>193470118</v>
      </c>
      <c r="J74" s="31"/>
      <c r="K74" s="5">
        <v>55129223</v>
      </c>
      <c r="L74" s="31"/>
      <c r="M74" s="5">
        <v>193470118</v>
      </c>
      <c r="N74" s="28"/>
      <c r="O74" s="4" t="s">
        <v>36</v>
      </c>
      <c r="P74" s="8"/>
      <c r="Q74" s="8"/>
      <c r="R74" s="9">
        <v>12</v>
      </c>
      <c r="S74" s="8"/>
      <c r="T74" s="5">
        <v>1750000000</v>
      </c>
      <c r="U74" s="8"/>
      <c r="V74" s="5">
        <v>6606250000</v>
      </c>
      <c r="W74" s="8"/>
      <c r="X74" s="5">
        <v>1750000000</v>
      </c>
      <c r="Y74" s="31"/>
      <c r="Z74" s="5">
        <v>6606250000</v>
      </c>
    </row>
    <row r="75" spans="1:26" ht="16.5" customHeight="1">
      <c r="A75" s="4" t="s">
        <v>48</v>
      </c>
      <c r="B75" s="4"/>
      <c r="C75" s="4"/>
      <c r="D75" s="4"/>
      <c r="E75" s="9">
        <v>12</v>
      </c>
      <c r="F75" s="9"/>
      <c r="G75" s="5">
        <v>63133065</v>
      </c>
      <c r="H75" s="9"/>
      <c r="I75" s="5">
        <v>46668193</v>
      </c>
      <c r="J75" s="4"/>
      <c r="K75" s="5">
        <v>30420607</v>
      </c>
      <c r="L75" s="24"/>
      <c r="M75" s="5">
        <v>15370164</v>
      </c>
      <c r="N75" s="4" t="s">
        <v>48</v>
      </c>
      <c r="O75" s="4"/>
      <c r="P75" s="4"/>
      <c r="Q75" s="4"/>
      <c r="R75" s="9">
        <v>12</v>
      </c>
      <c r="S75" s="9"/>
      <c r="T75" s="5">
        <v>2004070762</v>
      </c>
      <c r="U75" s="9"/>
      <c r="V75" s="5">
        <v>1593536793</v>
      </c>
      <c r="W75" s="9"/>
      <c r="X75" s="5">
        <v>965659573</v>
      </c>
      <c r="Y75" s="24"/>
      <c r="Z75" s="5">
        <v>524831172</v>
      </c>
    </row>
    <row r="76" spans="1:26" ht="16.5" customHeight="1">
      <c r="A76" s="4" t="s">
        <v>49</v>
      </c>
      <c r="B76" s="4"/>
      <c r="C76" s="4"/>
      <c r="D76" s="4"/>
      <c r="E76" s="9">
        <v>16</v>
      </c>
      <c r="F76" s="9"/>
      <c r="G76" s="5">
        <v>35358299</v>
      </c>
      <c r="H76" s="9"/>
      <c r="I76" s="5">
        <v>31573102</v>
      </c>
      <c r="J76" s="4"/>
      <c r="K76" s="5">
        <v>21427805</v>
      </c>
      <c r="L76" s="24"/>
      <c r="M76" s="5">
        <v>19474471</v>
      </c>
      <c r="N76" s="4" t="s">
        <v>49</v>
      </c>
      <c r="O76" s="4"/>
      <c r="P76" s="4"/>
      <c r="Q76" s="4"/>
      <c r="R76" s="9">
        <v>16</v>
      </c>
      <c r="S76" s="9"/>
      <c r="T76" s="5">
        <v>1122399669</v>
      </c>
      <c r="U76" s="9"/>
      <c r="V76" s="5">
        <v>1078098313</v>
      </c>
      <c r="W76" s="9"/>
      <c r="X76" s="5">
        <v>680195676</v>
      </c>
      <c r="Y76" s="24"/>
      <c r="Z76" s="5">
        <v>664977248</v>
      </c>
    </row>
    <row r="77" spans="1:26" ht="16.5" customHeight="1">
      <c r="A77" s="4" t="s">
        <v>50</v>
      </c>
      <c r="B77" s="4"/>
      <c r="C77" s="4"/>
      <c r="D77" s="4"/>
      <c r="E77" s="9"/>
      <c r="F77" s="9"/>
      <c r="G77" s="13">
        <v>1565633</v>
      </c>
      <c r="H77" s="9"/>
      <c r="I77" s="13">
        <v>1179197</v>
      </c>
      <c r="J77" s="4"/>
      <c r="K77" s="13">
        <v>0</v>
      </c>
      <c r="L77" s="24"/>
      <c r="M77" s="13">
        <v>0</v>
      </c>
      <c r="N77" s="4" t="s">
        <v>50</v>
      </c>
      <c r="O77" s="4"/>
      <c r="P77" s="4"/>
      <c r="Q77" s="4"/>
      <c r="R77" s="9"/>
      <c r="S77" s="9"/>
      <c r="T77" s="13">
        <v>49698833</v>
      </c>
      <c r="U77" s="9"/>
      <c r="V77" s="13">
        <v>40264995</v>
      </c>
      <c r="W77" s="9"/>
      <c r="X77" s="13">
        <v>0</v>
      </c>
      <c r="Y77" s="24"/>
      <c r="Z77" s="13">
        <v>0</v>
      </c>
    </row>
    <row r="78" spans="1:26" ht="16.5" customHeight="1">
      <c r="A78" s="3"/>
      <c r="B78" s="8"/>
      <c r="C78" s="8"/>
      <c r="D78" s="8"/>
      <c r="E78" s="8"/>
      <c r="F78" s="8"/>
      <c r="G78" s="22"/>
      <c r="H78" s="8"/>
      <c r="I78" s="22"/>
      <c r="J78" s="31"/>
      <c r="K78" s="22"/>
      <c r="L78" s="31"/>
      <c r="M78" s="22"/>
      <c r="N78" s="3"/>
      <c r="O78" s="8"/>
      <c r="P78" s="8"/>
      <c r="Q78" s="8"/>
      <c r="R78" s="8"/>
      <c r="S78" s="8"/>
      <c r="T78" s="22"/>
      <c r="U78" s="8"/>
      <c r="V78" s="22"/>
      <c r="W78" s="8"/>
      <c r="X78" s="22"/>
      <c r="Y78" s="31"/>
      <c r="Z78" s="22"/>
    </row>
    <row r="79" spans="1:26" ht="16.5" customHeight="1">
      <c r="A79" s="8" t="s">
        <v>51</v>
      </c>
      <c r="B79" s="4"/>
      <c r="C79" s="4"/>
      <c r="D79" s="4"/>
      <c r="E79" s="9"/>
      <c r="F79" s="9"/>
      <c r="G79" s="13">
        <f>SUM(G74:G77)</f>
        <v>155186220</v>
      </c>
      <c r="H79" s="9"/>
      <c r="I79" s="13">
        <f>SUM(I74:I77)</f>
        <v>272890610</v>
      </c>
      <c r="J79" s="5"/>
      <c r="K79" s="13">
        <f>SUM(K74:K77)</f>
        <v>106977635</v>
      </c>
      <c r="L79" s="5"/>
      <c r="M79" s="13">
        <f>SUM(M74:M77)</f>
        <v>228314753</v>
      </c>
      <c r="N79" s="8" t="s">
        <v>51</v>
      </c>
      <c r="O79" s="4"/>
      <c r="P79" s="4"/>
      <c r="Q79" s="4"/>
      <c r="R79" s="9"/>
      <c r="S79" s="9"/>
      <c r="T79" s="13">
        <f>SUM(T74:T77)</f>
        <v>4926169264</v>
      </c>
      <c r="U79" s="9"/>
      <c r="V79" s="13">
        <f>SUM(V74:V77)</f>
        <v>9318150101</v>
      </c>
      <c r="W79" s="9"/>
      <c r="X79" s="13">
        <f>SUM(X74:X77)</f>
        <v>3395855249</v>
      </c>
      <c r="Y79" s="5"/>
      <c r="Z79" s="13">
        <f>SUM(Z74:Z77)</f>
        <v>7796058420</v>
      </c>
    </row>
    <row r="80" spans="1:26" ht="16.5" customHeight="1">
      <c r="A80" s="3"/>
      <c r="B80" s="8"/>
      <c r="C80" s="8"/>
      <c r="D80" s="8"/>
      <c r="E80" s="8"/>
      <c r="F80" s="8"/>
      <c r="G80" s="22"/>
      <c r="H80" s="8"/>
      <c r="I80" s="22"/>
      <c r="J80" s="31"/>
      <c r="K80" s="22"/>
      <c r="L80" s="31"/>
      <c r="M80" s="22"/>
      <c r="N80" s="3"/>
      <c r="O80" s="8"/>
      <c r="P80" s="8"/>
      <c r="Q80" s="8"/>
      <c r="R80" s="8"/>
      <c r="S80" s="8"/>
      <c r="T80" s="22"/>
      <c r="U80" s="8"/>
      <c r="V80" s="22"/>
      <c r="W80" s="8"/>
      <c r="X80" s="22"/>
      <c r="Y80" s="31"/>
      <c r="Z80" s="22"/>
    </row>
    <row r="81" spans="1:26" ht="16.5" customHeight="1">
      <c r="A81" s="8" t="s">
        <v>52</v>
      </c>
      <c r="B81" s="4"/>
      <c r="C81" s="4"/>
      <c r="D81" s="4"/>
      <c r="E81" s="9"/>
      <c r="F81" s="9"/>
      <c r="G81" s="13">
        <f>SUM(G69,G79)</f>
        <v>736458259</v>
      </c>
      <c r="H81" s="9"/>
      <c r="I81" s="13">
        <f>SUM(I69,I79)</f>
        <v>858913481</v>
      </c>
      <c r="J81" s="5"/>
      <c r="K81" s="13">
        <f>SUM(K69,K79)</f>
        <v>618666443</v>
      </c>
      <c r="L81" s="5"/>
      <c r="M81" s="13">
        <f>SUM(M69,M79)</f>
        <v>727989843</v>
      </c>
      <c r="N81" s="8" t="s">
        <v>52</v>
      </c>
      <c r="O81" s="4"/>
      <c r="P81" s="4"/>
      <c r="Q81" s="4"/>
      <c r="R81" s="9"/>
      <c r="S81" s="9"/>
      <c r="T81" s="13">
        <f>SUM(T69,T79)</f>
        <v>23377836339</v>
      </c>
      <c r="U81" s="9"/>
      <c r="V81" s="13">
        <f>SUM(V69,V79)</f>
        <v>29328545589</v>
      </c>
      <c r="W81" s="9"/>
      <c r="X81" s="13">
        <f>SUM(X69,X79)</f>
        <v>19638700085</v>
      </c>
      <c r="Y81" s="5"/>
      <c r="Z81" s="13">
        <f>SUM(Z69,Z79)</f>
        <v>24858013972</v>
      </c>
    </row>
    <row r="82" spans="1:26" ht="16.5" customHeight="1">
      <c r="A82" s="3"/>
      <c r="B82" s="8"/>
      <c r="C82" s="8"/>
      <c r="D82" s="8"/>
      <c r="E82" s="8"/>
      <c r="F82" s="8"/>
      <c r="G82" s="22"/>
      <c r="H82" s="8"/>
      <c r="I82" s="22"/>
      <c r="J82" s="31"/>
      <c r="K82" s="22"/>
      <c r="L82" s="31"/>
      <c r="M82" s="22"/>
      <c r="N82" s="3"/>
      <c r="O82" s="8"/>
      <c r="P82" s="8"/>
      <c r="Q82" s="8"/>
      <c r="R82" s="8"/>
      <c r="S82" s="8"/>
      <c r="T82" s="22"/>
      <c r="U82" s="8"/>
      <c r="V82" s="22"/>
      <c r="W82" s="8"/>
      <c r="X82" s="22"/>
      <c r="Y82" s="31"/>
      <c r="Z82" s="22"/>
    </row>
    <row r="83" spans="1:26" ht="16.5" customHeight="1">
      <c r="A83" s="3"/>
      <c r="B83" s="8"/>
      <c r="C83" s="8"/>
      <c r="D83" s="8"/>
      <c r="E83" s="8"/>
      <c r="F83" s="8"/>
      <c r="G83" s="22"/>
      <c r="H83" s="8"/>
      <c r="I83" s="22"/>
      <c r="J83" s="31"/>
      <c r="K83" s="22"/>
      <c r="L83" s="31"/>
      <c r="M83" s="22"/>
      <c r="N83" s="3"/>
      <c r="O83" s="8"/>
      <c r="P83" s="8"/>
      <c r="Q83" s="8"/>
      <c r="R83" s="8"/>
      <c r="S83" s="8"/>
      <c r="T83" s="22"/>
      <c r="U83" s="8"/>
      <c r="V83" s="22"/>
      <c r="W83" s="8"/>
      <c r="X83" s="22"/>
      <c r="Y83" s="31"/>
      <c r="Z83" s="22"/>
    </row>
    <row r="84" spans="1:26" ht="16.5" customHeight="1">
      <c r="A84" s="3"/>
      <c r="B84" s="8"/>
      <c r="C84" s="8"/>
      <c r="D84" s="8"/>
      <c r="E84" s="8"/>
      <c r="F84" s="8"/>
      <c r="G84" s="22"/>
      <c r="H84" s="8"/>
      <c r="I84" s="22"/>
      <c r="J84" s="31"/>
      <c r="K84" s="22"/>
      <c r="L84" s="31"/>
      <c r="M84" s="22"/>
      <c r="N84" s="3"/>
      <c r="O84" s="8"/>
      <c r="P84" s="8"/>
      <c r="Q84" s="8"/>
      <c r="R84" s="8"/>
      <c r="S84" s="8"/>
      <c r="T84" s="22"/>
      <c r="U84" s="8"/>
      <c r="V84" s="22"/>
      <c r="W84" s="8"/>
      <c r="X84" s="22"/>
      <c r="Y84" s="31"/>
      <c r="Z84" s="22"/>
    </row>
    <row r="85" spans="1:26" ht="16.5" customHeight="1">
      <c r="A85" s="28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6.5" customHeight="1">
      <c r="A86" s="28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7.5" customHeight="1">
      <c r="A87" s="28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22.15" customHeight="1">
      <c r="A88" s="30" t="str">
        <f>A44</f>
        <v>The notes to the consolidated and separate financial statements are an integral part of these financial statements.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 t="str">
        <f>A44</f>
        <v>The notes to the consolidated and separate financial statements are an integral part of these financial statements.</v>
      </c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 spans="1:26" ht="16.5" customHeight="1">
      <c r="A89" s="3" t="str">
        <f>$A1:$FX1</f>
        <v>Star Petroleum Refining Public Company Limited</v>
      </c>
      <c r="B89" s="4"/>
      <c r="C89" s="4"/>
      <c r="D89" s="4"/>
      <c r="E89" s="4"/>
      <c r="F89" s="4"/>
      <c r="G89" s="5"/>
      <c r="H89" s="4"/>
      <c r="I89" s="5"/>
      <c r="J89" s="6"/>
      <c r="K89" s="5"/>
      <c r="L89" s="6"/>
      <c r="M89" s="5"/>
      <c r="N89" s="3" t="str">
        <f>$A1:$FX1</f>
        <v>Star Petroleum Refining Public Company Limited</v>
      </c>
      <c r="O89" s="4"/>
      <c r="P89" s="4"/>
      <c r="Q89" s="4"/>
      <c r="R89" s="4"/>
      <c r="S89" s="4"/>
      <c r="T89" s="5"/>
      <c r="U89" s="4"/>
      <c r="V89" s="5"/>
      <c r="W89" s="4"/>
      <c r="X89" s="5"/>
      <c r="Y89" s="6"/>
      <c r="Z89" s="5"/>
    </row>
    <row r="90" spans="1:26" ht="16.5" customHeight="1">
      <c r="A90" s="3" t="s">
        <v>1</v>
      </c>
      <c r="B90" s="9"/>
      <c r="C90" s="9"/>
      <c r="D90" s="9"/>
      <c r="E90" s="9"/>
      <c r="F90" s="9"/>
      <c r="G90" s="5"/>
      <c r="H90" s="9"/>
      <c r="I90" s="5"/>
      <c r="J90" s="10"/>
      <c r="K90" s="5"/>
      <c r="L90" s="10"/>
      <c r="M90" s="5"/>
      <c r="N90" s="3" t="s">
        <v>1</v>
      </c>
      <c r="O90" s="9"/>
      <c r="P90" s="9"/>
      <c r="Q90" s="9"/>
      <c r="R90" s="9"/>
      <c r="S90" s="9"/>
      <c r="T90" s="5"/>
      <c r="U90" s="9"/>
      <c r="V90" s="5"/>
      <c r="W90" s="9"/>
      <c r="X90" s="5"/>
      <c r="Y90" s="10"/>
      <c r="Z90" s="5"/>
    </row>
    <row r="91" spans="1:26" ht="16.5" customHeight="1">
      <c r="A91" s="11" t="str">
        <f>A3</f>
        <v>As at 31 December 2025</v>
      </c>
      <c r="B91" s="12"/>
      <c r="C91" s="12"/>
      <c r="D91" s="12"/>
      <c r="E91" s="12"/>
      <c r="F91" s="12"/>
      <c r="G91" s="13"/>
      <c r="H91" s="12"/>
      <c r="I91" s="13"/>
      <c r="J91" s="14"/>
      <c r="K91" s="13"/>
      <c r="L91" s="14"/>
      <c r="M91" s="13"/>
      <c r="N91" s="11" t="str">
        <f>A3</f>
        <v>As at 31 December 2025</v>
      </c>
      <c r="O91" s="12"/>
      <c r="P91" s="12"/>
      <c r="Q91" s="12"/>
      <c r="R91" s="12"/>
      <c r="S91" s="12"/>
      <c r="T91" s="13"/>
      <c r="U91" s="12"/>
      <c r="V91" s="13"/>
      <c r="W91" s="12"/>
      <c r="X91" s="13"/>
      <c r="Y91" s="14"/>
      <c r="Z91" s="13"/>
    </row>
    <row r="92" spans="1:26" ht="16.5" customHeight="1">
      <c r="A92" s="3"/>
      <c r="B92" s="9"/>
      <c r="C92" s="9"/>
      <c r="D92" s="9"/>
      <c r="E92" s="9"/>
      <c r="F92" s="9"/>
      <c r="G92" s="5"/>
      <c r="H92" s="9"/>
      <c r="I92" s="5"/>
      <c r="J92" s="10"/>
      <c r="K92" s="5"/>
      <c r="L92" s="10"/>
      <c r="M92" s="5"/>
      <c r="N92" s="3"/>
      <c r="O92" s="9"/>
      <c r="P92" s="9"/>
      <c r="Q92" s="9"/>
      <c r="R92" s="9"/>
      <c r="S92" s="9"/>
      <c r="T92" s="5"/>
      <c r="U92" s="9"/>
      <c r="V92" s="5"/>
      <c r="W92" s="9"/>
      <c r="X92" s="5"/>
      <c r="Y92" s="10"/>
      <c r="Z92" s="5"/>
    </row>
    <row r="93" spans="1:26" ht="16.5" customHeight="1">
      <c r="A93" s="3"/>
      <c r="B93" s="9"/>
      <c r="C93" s="9"/>
      <c r="D93" s="9"/>
      <c r="E93" s="9"/>
      <c r="F93" s="9"/>
      <c r="G93" s="5"/>
      <c r="H93" s="9"/>
      <c r="I93" s="5"/>
      <c r="J93" s="10"/>
      <c r="K93" s="5"/>
      <c r="L93" s="10"/>
      <c r="M93" s="5"/>
      <c r="N93" s="3"/>
      <c r="O93" s="9"/>
      <c r="P93" s="9"/>
      <c r="Q93" s="9"/>
      <c r="R93" s="9"/>
      <c r="S93" s="9"/>
      <c r="T93" s="5"/>
      <c r="U93" s="9"/>
      <c r="V93" s="5"/>
      <c r="W93" s="9"/>
      <c r="X93" s="5"/>
      <c r="Y93" s="10"/>
      <c r="Z93" s="5"/>
    </row>
    <row r="94" spans="1:26" ht="30" customHeight="1">
      <c r="A94" s="3"/>
      <c r="B94" s="9"/>
      <c r="C94" s="9"/>
      <c r="D94" s="9"/>
      <c r="E94" s="9"/>
      <c r="F94" s="9"/>
      <c r="G94" s="129" t="s">
        <v>3</v>
      </c>
      <c r="H94" s="129"/>
      <c r="I94" s="129"/>
      <c r="J94" s="15"/>
      <c r="K94" s="124" t="s">
        <v>4</v>
      </c>
      <c r="L94" s="125"/>
      <c r="M94" s="125"/>
      <c r="N94" s="3"/>
      <c r="O94" s="9"/>
      <c r="P94" s="9"/>
      <c r="Q94" s="9"/>
      <c r="R94" s="9"/>
      <c r="S94" s="9"/>
      <c r="T94" s="129" t="s">
        <v>3</v>
      </c>
      <c r="U94" s="129"/>
      <c r="V94" s="129"/>
      <c r="W94" s="15"/>
      <c r="X94" s="124" t="s">
        <v>4</v>
      </c>
      <c r="Y94" s="125"/>
      <c r="Z94" s="125"/>
    </row>
    <row r="95" spans="1:26" ht="16.5" customHeight="1">
      <c r="A95" s="3"/>
      <c r="B95" s="9"/>
      <c r="C95" s="9"/>
      <c r="D95" s="9"/>
      <c r="E95" s="9"/>
      <c r="F95" s="9"/>
      <c r="G95" s="17" t="s">
        <v>5</v>
      </c>
      <c r="H95" s="9"/>
      <c r="I95" s="17" t="s">
        <v>6</v>
      </c>
      <c r="J95" s="18"/>
      <c r="K95" s="17" t="s">
        <v>5</v>
      </c>
      <c r="L95" s="18"/>
      <c r="M95" s="17" t="s">
        <v>6</v>
      </c>
      <c r="N95" s="3"/>
      <c r="O95" s="9"/>
      <c r="P95" s="9"/>
      <c r="Q95" s="9"/>
      <c r="R95" s="9"/>
      <c r="S95" s="9"/>
      <c r="T95" s="17" t="s">
        <v>5</v>
      </c>
      <c r="U95" s="9"/>
      <c r="V95" s="17" t="s">
        <v>6</v>
      </c>
      <c r="W95" s="9"/>
      <c r="X95" s="17" t="s">
        <v>5</v>
      </c>
      <c r="Y95" s="18"/>
      <c r="Z95" s="17" t="s">
        <v>6</v>
      </c>
    </row>
    <row r="96" spans="1:26" ht="16.5" customHeight="1">
      <c r="A96" s="4"/>
      <c r="B96" s="4"/>
      <c r="C96" s="4"/>
      <c r="D96" s="4"/>
      <c r="E96" s="19" t="s">
        <v>7</v>
      </c>
      <c r="F96" s="4"/>
      <c r="G96" s="20" t="s">
        <v>8</v>
      </c>
      <c r="H96" s="4"/>
      <c r="I96" s="20" t="s">
        <v>8</v>
      </c>
      <c r="J96" s="4"/>
      <c r="K96" s="20" t="s">
        <v>8</v>
      </c>
      <c r="L96" s="4"/>
      <c r="M96" s="20" t="s">
        <v>8</v>
      </c>
      <c r="N96" s="4"/>
      <c r="O96" s="4"/>
      <c r="P96" s="4"/>
      <c r="Q96" s="4"/>
      <c r="R96" s="19" t="s">
        <v>7</v>
      </c>
      <c r="S96" s="4"/>
      <c r="T96" s="20" t="s">
        <v>9</v>
      </c>
      <c r="U96" s="4"/>
      <c r="V96" s="20" t="s">
        <v>9</v>
      </c>
      <c r="W96" s="4"/>
      <c r="X96" s="20" t="s">
        <v>9</v>
      </c>
      <c r="Y96" s="4"/>
      <c r="Z96" s="20" t="s">
        <v>9</v>
      </c>
    </row>
    <row r="97" spans="1:26" ht="16.5" customHeight="1">
      <c r="A97" s="3"/>
      <c r="B97" s="9"/>
      <c r="C97" s="9"/>
      <c r="D97" s="9"/>
      <c r="E97" s="9"/>
      <c r="F97" s="9"/>
      <c r="G97" s="5"/>
      <c r="H97" s="9"/>
      <c r="I97" s="5"/>
      <c r="J97" s="10"/>
      <c r="K97" s="5"/>
      <c r="L97" s="10"/>
      <c r="M97" s="5"/>
      <c r="N97" s="3"/>
      <c r="O97" s="9"/>
      <c r="P97" s="9"/>
      <c r="Q97" s="9"/>
      <c r="R97" s="9"/>
      <c r="S97" s="9"/>
      <c r="T97" s="5"/>
      <c r="U97" s="9"/>
      <c r="V97" s="5"/>
      <c r="W97" s="9"/>
      <c r="X97" s="5"/>
      <c r="Y97" s="10"/>
      <c r="Z97" s="5"/>
    </row>
    <row r="98" spans="1:26" ht="16.5" customHeight="1">
      <c r="A98" s="3" t="s">
        <v>53</v>
      </c>
      <c r="B98" s="9"/>
      <c r="C98" s="9"/>
      <c r="D98" s="9"/>
      <c r="E98" s="9"/>
      <c r="F98" s="9"/>
      <c r="G98" s="5"/>
      <c r="H98" s="9"/>
      <c r="I98" s="5"/>
      <c r="J98" s="10"/>
      <c r="K98" s="5"/>
      <c r="L98" s="10"/>
      <c r="M98" s="5"/>
      <c r="N98" s="3" t="s">
        <v>53</v>
      </c>
      <c r="O98" s="9"/>
      <c r="P98" s="9"/>
      <c r="Q98" s="9"/>
      <c r="R98" s="9"/>
      <c r="S98" s="9"/>
      <c r="T98" s="5"/>
      <c r="U98" s="9"/>
      <c r="V98" s="5"/>
      <c r="W98" s="9"/>
      <c r="X98" s="5"/>
      <c r="Y98" s="10"/>
      <c r="Z98" s="5"/>
    </row>
    <row r="99" spans="1:26" ht="16.5" customHeight="1">
      <c r="A99" s="3"/>
      <c r="B99" s="9"/>
      <c r="C99" s="9"/>
      <c r="D99" s="9"/>
      <c r="E99" s="9"/>
      <c r="F99" s="9"/>
      <c r="G99" s="5"/>
      <c r="H99" s="9"/>
      <c r="I99" s="5"/>
      <c r="J99" s="10"/>
      <c r="K99" s="5"/>
      <c r="L99" s="10"/>
      <c r="M99" s="5"/>
      <c r="N99" s="3"/>
      <c r="O99" s="9"/>
      <c r="P99" s="9"/>
      <c r="Q99" s="9"/>
      <c r="R99" s="9"/>
      <c r="S99" s="9"/>
      <c r="T99" s="5"/>
      <c r="U99" s="9"/>
      <c r="V99" s="5"/>
      <c r="W99" s="9"/>
      <c r="X99" s="5"/>
      <c r="Y99" s="10"/>
      <c r="Z99" s="5"/>
    </row>
    <row r="100" spans="1:26" ht="16.5" customHeight="1">
      <c r="A100" s="8" t="s">
        <v>54</v>
      </c>
      <c r="B100" s="4"/>
      <c r="C100" s="4"/>
      <c r="D100" s="4"/>
      <c r="E100" s="9"/>
      <c r="F100" s="9"/>
      <c r="G100" s="25"/>
      <c r="H100" s="9"/>
      <c r="I100" s="25"/>
      <c r="J100" s="4"/>
      <c r="K100" s="25"/>
      <c r="L100" s="4"/>
      <c r="M100" s="25"/>
      <c r="N100" s="8" t="s">
        <v>54</v>
      </c>
      <c r="O100" s="4"/>
      <c r="P100" s="4"/>
      <c r="Q100" s="4"/>
      <c r="R100" s="9"/>
      <c r="S100" s="9"/>
      <c r="T100" s="25"/>
      <c r="U100" s="9"/>
      <c r="V100" s="25"/>
      <c r="W100" s="9"/>
      <c r="X100" s="25"/>
      <c r="Y100" s="4"/>
      <c r="Z100" s="25"/>
    </row>
    <row r="101" spans="1:26" ht="16.5" customHeight="1">
      <c r="A101" s="3"/>
      <c r="B101" s="8"/>
      <c r="C101" s="8"/>
      <c r="D101" s="8"/>
      <c r="E101" s="8"/>
      <c r="F101" s="8"/>
      <c r="G101" s="22"/>
      <c r="H101" s="8"/>
      <c r="I101" s="22"/>
      <c r="J101" s="31"/>
      <c r="K101" s="22"/>
      <c r="L101" s="31"/>
      <c r="M101" s="22"/>
      <c r="N101" s="3"/>
      <c r="O101" s="8"/>
      <c r="P101" s="8"/>
      <c r="Q101" s="8"/>
      <c r="R101" s="8"/>
      <c r="S101" s="8"/>
      <c r="T101" s="22"/>
      <c r="U101" s="8"/>
      <c r="V101" s="22"/>
      <c r="W101" s="8"/>
      <c r="X101" s="22"/>
      <c r="Y101" s="31"/>
      <c r="Z101" s="22"/>
    </row>
    <row r="102" spans="1:26" ht="16.5" customHeight="1">
      <c r="A102" s="4" t="s">
        <v>55</v>
      </c>
      <c r="B102" s="4"/>
      <c r="C102" s="4"/>
      <c r="D102" s="4"/>
      <c r="E102" s="9"/>
      <c r="F102" s="9"/>
      <c r="G102" s="25"/>
      <c r="H102" s="9"/>
      <c r="I102" s="25"/>
      <c r="J102" s="4"/>
      <c r="K102" s="25"/>
      <c r="L102" s="4"/>
      <c r="M102" s="25"/>
      <c r="N102" s="4" t="s">
        <v>55</v>
      </c>
      <c r="O102" s="4"/>
      <c r="P102" s="4"/>
      <c r="Q102" s="4"/>
      <c r="R102" s="9"/>
      <c r="S102" s="9"/>
      <c r="T102" s="25"/>
      <c r="U102" s="9"/>
      <c r="V102" s="25"/>
      <c r="W102" s="9"/>
      <c r="X102" s="25"/>
      <c r="Y102" s="4"/>
      <c r="Z102" s="25"/>
    </row>
    <row r="103" spans="1:26" ht="16.5" customHeight="1">
      <c r="A103" s="8"/>
      <c r="B103" s="4" t="s">
        <v>56</v>
      </c>
      <c r="C103" s="4"/>
      <c r="D103" s="4"/>
      <c r="E103" s="9">
        <v>17</v>
      </c>
      <c r="F103" s="9"/>
      <c r="G103" s="4"/>
      <c r="H103" s="9"/>
      <c r="I103" s="4"/>
      <c r="J103" s="4"/>
      <c r="K103" s="4"/>
      <c r="L103" s="4"/>
      <c r="M103" s="4"/>
      <c r="N103" s="8"/>
      <c r="O103" s="4" t="s">
        <v>56</v>
      </c>
      <c r="P103" s="4"/>
      <c r="Q103" s="4"/>
      <c r="R103" s="9">
        <v>17</v>
      </c>
      <c r="S103" s="9"/>
      <c r="T103" s="4"/>
      <c r="U103" s="9"/>
      <c r="V103" s="4"/>
      <c r="W103" s="9"/>
      <c r="X103" s="4"/>
      <c r="Y103" s="4"/>
      <c r="Z103" s="4"/>
    </row>
    <row r="104" spans="1:26" ht="16.5" customHeight="1">
      <c r="A104" s="8"/>
      <c r="B104" s="4"/>
      <c r="C104" s="28" t="s">
        <v>57</v>
      </c>
      <c r="D104" s="4"/>
      <c r="E104" s="9"/>
      <c r="F104" s="9"/>
      <c r="G104" s="4"/>
      <c r="H104" s="9"/>
      <c r="I104" s="4"/>
      <c r="J104" s="4"/>
      <c r="K104" s="25"/>
      <c r="L104" s="4"/>
      <c r="M104" s="25"/>
      <c r="N104" s="8"/>
      <c r="O104" s="4"/>
      <c r="P104" s="28" t="s">
        <v>57</v>
      </c>
      <c r="Q104" s="4"/>
      <c r="R104" s="9"/>
      <c r="S104" s="9"/>
      <c r="T104" s="4"/>
      <c r="U104" s="9"/>
      <c r="V104" s="4"/>
      <c r="W104" s="9"/>
      <c r="X104" s="25"/>
      <c r="Y104" s="4"/>
      <c r="Z104" s="25"/>
    </row>
    <row r="105" spans="1:26" ht="16.5" customHeight="1" thickBot="1">
      <c r="A105" s="4"/>
      <c r="B105" s="4"/>
      <c r="C105" s="4"/>
      <c r="D105" s="4" t="s">
        <v>58</v>
      </c>
      <c r="E105" s="4"/>
      <c r="F105" s="32"/>
      <c r="G105" s="27">
        <v>864713808</v>
      </c>
      <c r="H105" s="32"/>
      <c r="I105" s="27">
        <v>864713808</v>
      </c>
      <c r="J105" s="4"/>
      <c r="K105" s="27">
        <v>864713808</v>
      </c>
      <c r="L105" s="24"/>
      <c r="M105" s="27">
        <v>864713808</v>
      </c>
      <c r="N105" s="4"/>
      <c r="O105" s="4"/>
      <c r="P105" s="4"/>
      <c r="Q105" s="4" t="s">
        <v>58</v>
      </c>
      <c r="R105" s="4"/>
      <c r="S105" s="32"/>
      <c r="T105" s="27">
        <v>30004442705</v>
      </c>
      <c r="U105" s="32"/>
      <c r="V105" s="27">
        <v>30004442705</v>
      </c>
      <c r="W105" s="32"/>
      <c r="X105" s="27">
        <v>30004442705</v>
      </c>
      <c r="Y105" s="24"/>
      <c r="Z105" s="27">
        <v>30004442705</v>
      </c>
    </row>
    <row r="106" spans="1:26" ht="16.5" customHeight="1" thickTop="1">
      <c r="A106" s="3"/>
      <c r="B106" s="8"/>
      <c r="C106" s="8"/>
      <c r="D106" s="8"/>
      <c r="E106" s="8"/>
      <c r="F106" s="8"/>
      <c r="G106" s="22"/>
      <c r="H106" s="8"/>
      <c r="I106" s="22"/>
      <c r="J106" s="31"/>
      <c r="K106" s="22"/>
      <c r="L106" s="31"/>
      <c r="M106" s="22"/>
      <c r="N106" s="3"/>
      <c r="O106" s="8"/>
      <c r="P106" s="8"/>
      <c r="Q106" s="8"/>
      <c r="R106" s="8"/>
      <c r="S106" s="8"/>
      <c r="T106" s="22"/>
      <c r="U106" s="8"/>
      <c r="V106" s="22"/>
      <c r="W106" s="8"/>
      <c r="X106" s="22"/>
      <c r="Y106" s="31"/>
      <c r="Z106" s="22"/>
    </row>
    <row r="107" spans="1:26" ht="16.5" customHeight="1">
      <c r="A107" s="4"/>
      <c r="B107" s="4" t="s">
        <v>59</v>
      </c>
      <c r="C107" s="4"/>
      <c r="D107" s="4"/>
      <c r="E107" s="4"/>
      <c r="F107" s="4"/>
      <c r="G107" s="4"/>
      <c r="H107" s="4"/>
      <c r="I107" s="4"/>
      <c r="J107" s="4"/>
      <c r="K107" s="4"/>
      <c r="L107" s="24"/>
      <c r="M107" s="4"/>
      <c r="N107" s="4"/>
      <c r="O107" s="4" t="s">
        <v>59</v>
      </c>
      <c r="P107" s="4"/>
      <c r="Q107" s="4"/>
      <c r="R107" s="4"/>
      <c r="S107" s="4"/>
      <c r="T107" s="4"/>
      <c r="U107" s="4"/>
      <c r="V107" s="4"/>
      <c r="W107" s="4"/>
      <c r="X107" s="4"/>
      <c r="Y107" s="24"/>
      <c r="Z107" s="4"/>
    </row>
    <row r="108" spans="1:26" ht="16.5" customHeight="1">
      <c r="A108" s="4"/>
      <c r="B108" s="4"/>
      <c r="C108" s="28" t="s">
        <v>60</v>
      </c>
      <c r="D108" s="4"/>
      <c r="E108" s="9"/>
      <c r="F108" s="9"/>
      <c r="G108" s="4"/>
      <c r="H108" s="9"/>
      <c r="I108" s="4"/>
      <c r="J108" s="4"/>
      <c r="K108" s="4"/>
      <c r="L108" s="24"/>
      <c r="M108" s="4"/>
      <c r="N108" s="4"/>
      <c r="O108" s="4"/>
      <c r="P108" s="28" t="s">
        <v>60</v>
      </c>
      <c r="Q108" s="4"/>
      <c r="R108" s="9"/>
      <c r="S108" s="9"/>
      <c r="T108" s="4"/>
      <c r="U108" s="9"/>
      <c r="V108" s="4"/>
      <c r="W108" s="9"/>
      <c r="X108" s="4"/>
      <c r="Y108" s="24"/>
      <c r="Z108" s="4"/>
    </row>
    <row r="109" spans="1:26" ht="16.5" customHeight="1">
      <c r="A109" s="4"/>
      <c r="B109" s="28"/>
      <c r="C109" s="4"/>
      <c r="D109" s="4" t="s">
        <v>61</v>
      </c>
      <c r="E109" s="9"/>
      <c r="F109" s="9"/>
      <c r="G109" s="5">
        <v>864713808</v>
      </c>
      <c r="H109" s="9"/>
      <c r="I109" s="5">
        <v>864713808</v>
      </c>
      <c r="J109" s="4"/>
      <c r="K109" s="5">
        <v>864713808</v>
      </c>
      <c r="L109" s="24"/>
      <c r="M109" s="5">
        <v>864713808</v>
      </c>
      <c r="N109" s="4"/>
      <c r="O109" s="28"/>
      <c r="P109" s="4"/>
      <c r="Q109" s="4" t="s">
        <v>61</v>
      </c>
      <c r="R109" s="9"/>
      <c r="S109" s="9"/>
      <c r="T109" s="5">
        <v>30004442705</v>
      </c>
      <c r="U109" s="9"/>
      <c r="V109" s="5">
        <v>30004442705</v>
      </c>
      <c r="W109" s="9"/>
      <c r="X109" s="5">
        <v>30004442705</v>
      </c>
      <c r="Y109" s="24"/>
      <c r="Z109" s="5">
        <v>30004442705</v>
      </c>
    </row>
    <row r="110" spans="1:26" ht="16.5" customHeight="1">
      <c r="A110" s="4" t="s">
        <v>62</v>
      </c>
      <c r="B110" s="4"/>
      <c r="C110" s="4"/>
      <c r="D110" s="4"/>
      <c r="E110" s="4"/>
      <c r="F110" s="4"/>
      <c r="G110" s="5">
        <v>31917416</v>
      </c>
      <c r="H110" s="4"/>
      <c r="I110" s="5">
        <v>31917416</v>
      </c>
      <c r="J110" s="4"/>
      <c r="K110" s="5">
        <v>31917416</v>
      </c>
      <c r="L110" s="24"/>
      <c r="M110" s="5">
        <v>31917416</v>
      </c>
      <c r="N110" s="4" t="s">
        <v>62</v>
      </c>
      <c r="O110" s="4"/>
      <c r="P110" s="4"/>
      <c r="Q110" s="4"/>
      <c r="R110" s="4"/>
      <c r="S110" s="4"/>
      <c r="T110" s="5">
        <v>977711111</v>
      </c>
      <c r="U110" s="4"/>
      <c r="V110" s="5">
        <v>977711111</v>
      </c>
      <c r="W110" s="4"/>
      <c r="X110" s="5">
        <v>977711111</v>
      </c>
      <c r="Y110" s="24"/>
      <c r="Z110" s="5">
        <v>977711111</v>
      </c>
    </row>
    <row r="111" spans="1:26" ht="16.5" customHeight="1">
      <c r="A111" s="4" t="s">
        <v>63</v>
      </c>
      <c r="B111" s="4"/>
      <c r="C111" s="4"/>
      <c r="D111" s="4"/>
      <c r="E111" s="4"/>
      <c r="F111" s="4"/>
      <c r="G111" s="5"/>
      <c r="H111" s="4"/>
      <c r="I111" s="5"/>
      <c r="J111" s="4"/>
      <c r="K111" s="5"/>
      <c r="L111" s="24"/>
      <c r="M111" s="5"/>
      <c r="N111" s="4" t="s">
        <v>63</v>
      </c>
      <c r="O111" s="4"/>
      <c r="P111" s="4"/>
      <c r="Q111" s="4"/>
      <c r="R111" s="4"/>
      <c r="S111" s="4"/>
      <c r="T111" s="5"/>
      <c r="U111" s="4"/>
      <c r="V111" s="5"/>
      <c r="W111" s="4"/>
      <c r="X111" s="5"/>
      <c r="Y111" s="24"/>
      <c r="Z111" s="5"/>
    </row>
    <row r="112" spans="1:26" ht="16.5" customHeight="1">
      <c r="A112" s="4"/>
      <c r="B112" s="4" t="s">
        <v>64</v>
      </c>
      <c r="C112" s="4"/>
      <c r="D112" s="4"/>
      <c r="E112" s="4"/>
      <c r="F112" s="4"/>
      <c r="G112" s="5">
        <v>54014730</v>
      </c>
      <c r="H112" s="4"/>
      <c r="I112" s="5">
        <v>54014730</v>
      </c>
      <c r="J112" s="4"/>
      <c r="K112" s="5">
        <v>0</v>
      </c>
      <c r="L112" s="24"/>
      <c r="M112" s="5">
        <v>0</v>
      </c>
      <c r="N112" s="4"/>
      <c r="O112" s="4" t="s">
        <v>64</v>
      </c>
      <c r="P112" s="4"/>
      <c r="Q112" s="4"/>
      <c r="R112" s="4"/>
      <c r="S112" s="4"/>
      <c r="T112" s="5">
        <v>1679085308</v>
      </c>
      <c r="U112" s="4"/>
      <c r="V112" s="5">
        <v>1679085308</v>
      </c>
      <c r="W112" s="4"/>
      <c r="X112" s="5">
        <v>0</v>
      </c>
      <c r="Y112" s="24"/>
      <c r="Z112" s="5">
        <v>0</v>
      </c>
    </row>
    <row r="113" spans="1:26" ht="16.5" customHeight="1">
      <c r="A113" s="4" t="s">
        <v>65</v>
      </c>
      <c r="B113" s="4"/>
      <c r="C113" s="4"/>
      <c r="D113" s="4"/>
      <c r="E113" s="4"/>
      <c r="F113" s="4"/>
      <c r="G113" s="25"/>
      <c r="H113" s="4"/>
      <c r="I113" s="25"/>
      <c r="J113" s="4"/>
      <c r="K113" s="25"/>
      <c r="L113" s="24"/>
      <c r="M113" s="25"/>
      <c r="N113" s="4" t="s">
        <v>65</v>
      </c>
      <c r="O113" s="4"/>
      <c r="P113" s="4"/>
      <c r="Q113" s="4"/>
      <c r="R113" s="4"/>
      <c r="S113" s="4"/>
      <c r="T113" s="25"/>
      <c r="U113" s="4"/>
      <c r="V113" s="25"/>
      <c r="W113" s="4"/>
      <c r="X113" s="25"/>
      <c r="Y113" s="24"/>
      <c r="Z113" s="25"/>
    </row>
    <row r="114" spans="1:26" ht="16.5" customHeight="1">
      <c r="A114" s="4"/>
      <c r="B114" s="4" t="s">
        <v>66</v>
      </c>
      <c r="C114" s="4"/>
      <c r="D114" s="4"/>
      <c r="E114" s="9">
        <v>18</v>
      </c>
      <c r="F114" s="4"/>
      <c r="G114" s="5">
        <v>87865911</v>
      </c>
      <c r="H114" s="4"/>
      <c r="I114" s="5">
        <v>87865911</v>
      </c>
      <c r="J114" s="4"/>
      <c r="K114" s="5">
        <v>87865911</v>
      </c>
      <c r="L114" s="24"/>
      <c r="M114" s="5">
        <v>87865911</v>
      </c>
      <c r="N114" s="4"/>
      <c r="O114" s="4" t="s">
        <v>66</v>
      </c>
      <c r="P114" s="4"/>
      <c r="Q114" s="4"/>
      <c r="R114" s="9">
        <v>18</v>
      </c>
      <c r="S114" s="4"/>
      <c r="T114" s="5">
        <v>3000444271</v>
      </c>
      <c r="U114" s="4"/>
      <c r="V114" s="5">
        <v>3000444271</v>
      </c>
      <c r="W114" s="4"/>
      <c r="X114" s="5">
        <v>3000444271</v>
      </c>
      <c r="Y114" s="24"/>
      <c r="Z114" s="5">
        <v>3000444271</v>
      </c>
    </row>
    <row r="115" spans="1:26" ht="16.5" customHeight="1">
      <c r="A115" s="4"/>
      <c r="B115" s="4" t="s">
        <v>67</v>
      </c>
      <c r="C115" s="4"/>
      <c r="D115" s="4"/>
      <c r="E115" s="4"/>
      <c r="F115" s="4"/>
      <c r="G115" s="5">
        <v>141396522</v>
      </c>
      <c r="H115" s="4"/>
      <c r="I115" s="5">
        <v>101817008</v>
      </c>
      <c r="J115" s="4"/>
      <c r="K115" s="5">
        <v>149646539</v>
      </c>
      <c r="L115" s="24"/>
      <c r="M115" s="5">
        <v>114432048</v>
      </c>
      <c r="N115" s="4"/>
      <c r="O115" s="4" t="s">
        <v>67</v>
      </c>
      <c r="P115" s="4"/>
      <c r="Q115" s="4"/>
      <c r="R115" s="4"/>
      <c r="S115" s="4"/>
      <c r="T115" s="5">
        <v>7930742039</v>
      </c>
      <c r="U115" s="4"/>
      <c r="V115" s="5">
        <v>6662157414</v>
      </c>
      <c r="W115" s="4"/>
      <c r="X115" s="5">
        <v>8226325283</v>
      </c>
      <c r="Y115" s="24"/>
      <c r="Z115" s="5">
        <v>7094581080</v>
      </c>
    </row>
    <row r="116" spans="1:26" ht="16.5" customHeight="1">
      <c r="A116" s="4" t="s">
        <v>68</v>
      </c>
      <c r="B116" s="4"/>
      <c r="C116" s="4"/>
      <c r="D116" s="4"/>
      <c r="E116" s="4"/>
      <c r="F116" s="4"/>
      <c r="G116" s="13">
        <v>14666327</v>
      </c>
      <c r="H116" s="4"/>
      <c r="I116" s="13">
        <v>5165176</v>
      </c>
      <c r="J116" s="4"/>
      <c r="K116" s="13">
        <v>0</v>
      </c>
      <c r="L116" s="24"/>
      <c r="M116" s="13">
        <v>0</v>
      </c>
      <c r="N116" s="4" t="s">
        <v>68</v>
      </c>
      <c r="O116" s="4"/>
      <c r="P116" s="4"/>
      <c r="Q116" s="4"/>
      <c r="R116" s="4"/>
      <c r="S116" s="4"/>
      <c r="T116" s="13">
        <v>-5677398244</v>
      </c>
      <c r="U116" s="4"/>
      <c r="V116" s="13">
        <v>-3222735803</v>
      </c>
      <c r="W116" s="4"/>
      <c r="X116" s="13">
        <v>-6211419915</v>
      </c>
      <c r="Y116" s="24"/>
      <c r="Z116" s="13">
        <v>-3565758379</v>
      </c>
    </row>
    <row r="117" spans="1:26" ht="16.5" customHeight="1">
      <c r="A117" s="3"/>
      <c r="B117" s="8"/>
      <c r="C117" s="8"/>
      <c r="D117" s="8"/>
      <c r="E117" s="8"/>
      <c r="F117" s="8"/>
      <c r="G117" s="22"/>
      <c r="H117" s="8"/>
      <c r="I117" s="22"/>
      <c r="J117" s="31"/>
      <c r="K117" s="22"/>
      <c r="L117" s="31"/>
      <c r="M117" s="22"/>
      <c r="N117" s="3"/>
      <c r="O117" s="8"/>
      <c r="P117" s="8"/>
      <c r="Q117" s="8"/>
      <c r="R117" s="8"/>
      <c r="S117" s="8"/>
      <c r="T117" s="22"/>
      <c r="U117" s="8"/>
      <c r="V117" s="22"/>
      <c r="W117" s="8"/>
      <c r="X117" s="22"/>
      <c r="Y117" s="31"/>
      <c r="Z117" s="22"/>
    </row>
    <row r="118" spans="1:26" ht="16.5" customHeight="1">
      <c r="A118" s="28" t="s">
        <v>69</v>
      </c>
      <c r="B118" s="8"/>
      <c r="C118" s="8"/>
      <c r="D118" s="8"/>
      <c r="E118" s="8"/>
      <c r="F118" s="8"/>
      <c r="G118" s="5">
        <f>SUM(G109:G116)</f>
        <v>1194574714</v>
      </c>
      <c r="H118" s="8"/>
      <c r="I118" s="5">
        <f>SUM(I109:I116)</f>
        <v>1145494049</v>
      </c>
      <c r="J118" s="31"/>
      <c r="K118" s="5">
        <f>SUM(K109:K116)</f>
        <v>1134143674</v>
      </c>
      <c r="L118" s="31"/>
      <c r="M118" s="5">
        <f>SUM(M109:M116)</f>
        <v>1098929183</v>
      </c>
      <c r="N118" s="28" t="s">
        <v>69</v>
      </c>
      <c r="O118" s="8"/>
      <c r="P118" s="8"/>
      <c r="Q118" s="8"/>
      <c r="R118" s="8"/>
      <c r="S118" s="8"/>
      <c r="T118" s="5">
        <f>SUM(T109:T116)</f>
        <v>37915027190</v>
      </c>
      <c r="U118" s="8"/>
      <c r="V118" s="5">
        <f>SUM(V109:V116)</f>
        <v>39101105006</v>
      </c>
      <c r="W118" s="8"/>
      <c r="X118" s="5">
        <f>SUM(X109:X116)</f>
        <v>35997503455</v>
      </c>
      <c r="Y118" s="31"/>
      <c r="Z118" s="5">
        <f>SUM(Z109:Z116)</f>
        <v>37511420788</v>
      </c>
    </row>
    <row r="119" spans="1:26" ht="16.5" customHeight="1">
      <c r="A119" s="28"/>
      <c r="B119" s="8"/>
      <c r="C119" s="8"/>
      <c r="D119" s="8"/>
      <c r="E119" s="8"/>
      <c r="F119" s="8"/>
      <c r="G119" s="22"/>
      <c r="H119" s="8"/>
      <c r="I119" s="22"/>
      <c r="J119" s="31"/>
      <c r="K119" s="22"/>
      <c r="L119" s="31"/>
      <c r="M119" s="22"/>
      <c r="N119" s="28"/>
      <c r="O119" s="8"/>
      <c r="P119" s="8"/>
      <c r="Q119" s="8"/>
      <c r="R119" s="8"/>
      <c r="S119" s="8"/>
      <c r="T119" s="22"/>
      <c r="U119" s="8"/>
      <c r="V119" s="22"/>
      <c r="W119" s="8"/>
      <c r="X119" s="22"/>
      <c r="Y119" s="31"/>
      <c r="Z119" s="22"/>
    </row>
    <row r="120" spans="1:26" ht="16.5" customHeight="1">
      <c r="A120" s="28" t="s">
        <v>70</v>
      </c>
      <c r="B120" s="8"/>
      <c r="C120" s="8"/>
      <c r="D120" s="8"/>
      <c r="E120" s="8"/>
      <c r="F120" s="8"/>
      <c r="G120" s="33">
        <v>142847</v>
      </c>
      <c r="H120" s="8"/>
      <c r="I120" s="33">
        <v>142847</v>
      </c>
      <c r="J120" s="31"/>
      <c r="K120" s="13">
        <v>0</v>
      </c>
      <c r="L120" s="31"/>
      <c r="M120" s="13">
        <v>0</v>
      </c>
      <c r="N120" s="28" t="s">
        <v>70</v>
      </c>
      <c r="O120" s="8"/>
      <c r="P120" s="8"/>
      <c r="Q120" s="8"/>
      <c r="R120" s="8"/>
      <c r="S120" s="8"/>
      <c r="T120" s="33">
        <v>5202000</v>
      </c>
      <c r="U120" s="8"/>
      <c r="V120" s="33">
        <v>5202000</v>
      </c>
      <c r="W120" s="8"/>
      <c r="X120" s="13">
        <v>0</v>
      </c>
      <c r="Y120" s="31"/>
      <c r="Z120" s="13">
        <v>0</v>
      </c>
    </row>
    <row r="121" spans="1:26" ht="16.5" customHeight="1">
      <c r="A121" s="3"/>
      <c r="B121" s="8"/>
      <c r="C121" s="8"/>
      <c r="D121" s="8"/>
      <c r="E121" s="8"/>
      <c r="F121" s="8"/>
      <c r="G121" s="22"/>
      <c r="H121" s="8"/>
      <c r="I121" s="22"/>
      <c r="J121" s="31"/>
      <c r="K121" s="22"/>
      <c r="L121" s="31"/>
      <c r="M121" s="22"/>
      <c r="N121" s="3"/>
      <c r="O121" s="8"/>
      <c r="P121" s="8"/>
      <c r="Q121" s="8"/>
      <c r="R121" s="8"/>
      <c r="S121" s="8"/>
      <c r="T121" s="22"/>
      <c r="U121" s="8"/>
      <c r="V121" s="22"/>
      <c r="W121" s="8"/>
      <c r="X121" s="22"/>
      <c r="Y121" s="31"/>
      <c r="Z121" s="22"/>
    </row>
    <row r="122" spans="1:26" ht="16.5" customHeight="1">
      <c r="A122" s="8" t="s">
        <v>71</v>
      </c>
      <c r="B122" s="4"/>
      <c r="C122" s="4"/>
      <c r="D122" s="4"/>
      <c r="E122" s="4"/>
      <c r="F122" s="4"/>
      <c r="G122" s="13">
        <f>SUM(G117:G120)</f>
        <v>1194717561</v>
      </c>
      <c r="H122" s="4"/>
      <c r="I122" s="13">
        <f>SUM(I117:I120)</f>
        <v>1145636896</v>
      </c>
      <c r="J122" s="4"/>
      <c r="K122" s="13">
        <f>SUM(K117:K120)</f>
        <v>1134143674</v>
      </c>
      <c r="L122" s="4"/>
      <c r="M122" s="13">
        <f>SUM(M117:M120)</f>
        <v>1098929183</v>
      </c>
      <c r="N122" s="8" t="s">
        <v>71</v>
      </c>
      <c r="O122" s="4"/>
      <c r="P122" s="4"/>
      <c r="Q122" s="4"/>
      <c r="R122" s="4"/>
      <c r="S122" s="4"/>
      <c r="T122" s="13">
        <f>SUM(T117:T120)</f>
        <v>37920229190</v>
      </c>
      <c r="U122" s="4"/>
      <c r="V122" s="13">
        <f>SUM(V117:V120)</f>
        <v>39106307006</v>
      </c>
      <c r="W122" s="4"/>
      <c r="X122" s="13">
        <f>SUM(X117:X120)</f>
        <v>35997503455</v>
      </c>
      <c r="Y122" s="4"/>
      <c r="Z122" s="13">
        <f>SUM(Z117:Z120)</f>
        <v>37511420788</v>
      </c>
    </row>
    <row r="123" spans="1:26" ht="16.5" customHeight="1">
      <c r="A123" s="3"/>
      <c r="B123" s="8"/>
      <c r="C123" s="8"/>
      <c r="D123" s="8"/>
      <c r="E123" s="8"/>
      <c r="F123" s="8"/>
      <c r="G123" s="22"/>
      <c r="H123" s="8"/>
      <c r="I123" s="22"/>
      <c r="J123" s="31"/>
      <c r="K123" s="22"/>
      <c r="L123" s="31"/>
      <c r="M123" s="22"/>
      <c r="N123" s="3"/>
      <c r="O123" s="8"/>
      <c r="P123" s="8"/>
      <c r="Q123" s="8"/>
      <c r="R123" s="8"/>
      <c r="S123" s="8"/>
      <c r="T123" s="22"/>
      <c r="U123" s="8"/>
      <c r="V123" s="22"/>
      <c r="W123" s="8"/>
      <c r="X123" s="22"/>
      <c r="Y123" s="31"/>
      <c r="Z123" s="22"/>
    </row>
    <row r="124" spans="1:26" ht="16.5" customHeight="1" thickBot="1">
      <c r="A124" s="8" t="s">
        <v>72</v>
      </c>
      <c r="B124" s="8"/>
      <c r="C124" s="4"/>
      <c r="D124" s="4"/>
      <c r="E124" s="4"/>
      <c r="F124" s="4"/>
      <c r="G124" s="27">
        <f>SUM(G122,G81)</f>
        <v>1931175820</v>
      </c>
      <c r="H124" s="4"/>
      <c r="I124" s="27">
        <f>SUM(I122,I81)</f>
        <v>2004550377</v>
      </c>
      <c r="J124" s="4"/>
      <c r="K124" s="27">
        <f>SUM(K122,K81)</f>
        <v>1752810117</v>
      </c>
      <c r="L124" s="4"/>
      <c r="M124" s="27">
        <f>SUM(M122,M81)</f>
        <v>1826919026</v>
      </c>
      <c r="N124" s="8" t="s">
        <v>72</v>
      </c>
      <c r="O124" s="8"/>
      <c r="P124" s="4"/>
      <c r="Q124" s="4"/>
      <c r="R124" s="4"/>
      <c r="S124" s="4"/>
      <c r="T124" s="27">
        <f>SUM(T122,T81)</f>
        <v>61298065529</v>
      </c>
      <c r="U124" s="4"/>
      <c r="V124" s="27">
        <f>SUM(V122,V81)</f>
        <v>68434852595</v>
      </c>
      <c r="W124" s="4"/>
      <c r="X124" s="27">
        <f>SUM(X122,X81)</f>
        <v>55636203540</v>
      </c>
      <c r="Y124" s="4"/>
      <c r="Z124" s="27">
        <f>SUM(Z122,Z81)</f>
        <v>62369434760</v>
      </c>
    </row>
    <row r="125" spans="1:26" ht="16.5" customHeight="1" thickTop="1">
      <c r="A125" s="34"/>
      <c r="B125" s="34"/>
      <c r="C125" s="35"/>
      <c r="D125" s="35"/>
      <c r="E125" s="35"/>
      <c r="F125" s="35"/>
      <c r="G125" s="36"/>
      <c r="H125" s="35"/>
      <c r="I125" s="36"/>
      <c r="J125" s="35"/>
      <c r="K125" s="36"/>
      <c r="L125" s="35"/>
      <c r="M125" s="36"/>
      <c r="N125" s="34"/>
      <c r="O125" s="34"/>
      <c r="P125" s="35"/>
      <c r="Q125" s="35"/>
      <c r="R125" s="35"/>
      <c r="S125" s="35"/>
      <c r="T125" s="36"/>
      <c r="U125" s="35"/>
      <c r="V125" s="36"/>
      <c r="W125" s="35"/>
      <c r="X125" s="36"/>
      <c r="Y125" s="35"/>
      <c r="Z125" s="36"/>
    </row>
    <row r="126" spans="1:26" ht="16.5" customHeight="1">
      <c r="A126" s="8"/>
      <c r="B126" s="8"/>
      <c r="C126" s="4"/>
      <c r="D126" s="4"/>
      <c r="E126" s="4"/>
      <c r="F126" s="4"/>
      <c r="G126" s="37"/>
      <c r="H126" s="4"/>
      <c r="I126" s="37"/>
      <c r="J126" s="4"/>
      <c r="K126" s="37"/>
      <c r="L126" s="4"/>
      <c r="M126" s="37"/>
      <c r="N126" s="8"/>
      <c r="O126" s="8"/>
      <c r="P126" s="4"/>
      <c r="Q126" s="4"/>
      <c r="R126" s="4"/>
      <c r="S126" s="4"/>
      <c r="T126" s="37"/>
      <c r="U126" s="4"/>
      <c r="V126" s="37"/>
      <c r="W126" s="4"/>
      <c r="X126" s="37"/>
      <c r="Y126" s="4"/>
      <c r="Z126" s="37"/>
    </row>
    <row r="127" spans="1:26" ht="16.5" customHeight="1">
      <c r="A127" s="8"/>
      <c r="B127" s="8"/>
      <c r="C127" s="4"/>
      <c r="D127" s="4"/>
      <c r="E127" s="4"/>
      <c r="F127" s="4"/>
      <c r="G127" s="5"/>
      <c r="H127" s="4"/>
      <c r="I127" s="5"/>
      <c r="J127" s="4"/>
      <c r="K127" s="5"/>
      <c r="L127" s="4"/>
      <c r="M127" s="5"/>
      <c r="N127" s="8"/>
      <c r="O127" s="8"/>
      <c r="P127" s="4"/>
      <c r="Q127" s="4"/>
      <c r="R127" s="4"/>
      <c r="S127" s="4"/>
      <c r="T127" s="5"/>
      <c r="U127" s="4"/>
      <c r="V127" s="5"/>
      <c r="W127" s="4"/>
      <c r="X127" s="5"/>
      <c r="Y127" s="4"/>
      <c r="Z127" s="5"/>
    </row>
    <row r="128" spans="1:26" ht="16.5" customHeight="1">
      <c r="A128" s="8"/>
      <c r="B128" s="8"/>
      <c r="C128" s="4"/>
      <c r="D128" s="4"/>
      <c r="E128" s="4"/>
      <c r="F128" s="4"/>
      <c r="G128" s="5"/>
      <c r="H128" s="4"/>
      <c r="I128" s="5"/>
      <c r="J128" s="4"/>
      <c r="K128" s="5"/>
      <c r="L128" s="4"/>
      <c r="M128" s="5"/>
      <c r="N128" s="8"/>
      <c r="O128" s="8"/>
      <c r="P128" s="4"/>
      <c r="Q128" s="4"/>
      <c r="R128" s="4"/>
      <c r="S128" s="4"/>
      <c r="T128" s="5"/>
      <c r="U128" s="4"/>
      <c r="V128" s="5"/>
      <c r="W128" s="4"/>
      <c r="X128" s="5"/>
      <c r="Y128" s="4"/>
      <c r="Z128" s="5"/>
    </row>
    <row r="129" spans="1:26" ht="16.5" customHeight="1">
      <c r="A129" s="8"/>
      <c r="B129" s="8"/>
      <c r="C129" s="4"/>
      <c r="D129" s="4"/>
      <c r="E129" s="4"/>
      <c r="F129" s="4"/>
      <c r="G129" s="5"/>
      <c r="H129" s="4"/>
      <c r="I129" s="5"/>
      <c r="J129" s="4"/>
      <c r="K129" s="5"/>
      <c r="L129" s="4"/>
      <c r="M129" s="5"/>
      <c r="N129" s="8"/>
      <c r="O129" s="8"/>
      <c r="P129" s="4"/>
      <c r="Q129" s="4"/>
      <c r="R129" s="4"/>
      <c r="S129" s="4"/>
      <c r="T129" s="5"/>
      <c r="U129" s="4"/>
      <c r="V129" s="5"/>
      <c r="W129" s="4"/>
      <c r="X129" s="5"/>
      <c r="Y129" s="4"/>
      <c r="Z129" s="5"/>
    </row>
    <row r="130" spans="1:26" ht="16.5" customHeight="1">
      <c r="A130" s="8"/>
      <c r="B130" s="8"/>
      <c r="C130" s="4"/>
      <c r="D130" s="4"/>
      <c r="E130" s="4"/>
      <c r="F130" s="4"/>
      <c r="G130" s="5"/>
      <c r="H130" s="4"/>
      <c r="I130" s="5"/>
      <c r="J130" s="4"/>
      <c r="K130" s="5"/>
      <c r="L130" s="4"/>
      <c r="M130" s="5"/>
      <c r="N130" s="8"/>
      <c r="O130" s="8"/>
      <c r="P130" s="4"/>
      <c r="Q130" s="4"/>
      <c r="R130" s="4"/>
      <c r="S130" s="4"/>
      <c r="T130" s="5"/>
      <c r="U130" s="4"/>
      <c r="V130" s="5"/>
      <c r="W130" s="4"/>
      <c r="X130" s="5"/>
      <c r="Y130" s="4"/>
      <c r="Z130" s="5"/>
    </row>
    <row r="131" spans="1:26" ht="8.25" customHeight="1">
      <c r="A131" s="8"/>
      <c r="B131" s="8"/>
      <c r="C131" s="4"/>
      <c r="D131" s="4"/>
      <c r="E131" s="4"/>
      <c r="F131" s="4"/>
      <c r="G131" s="5"/>
      <c r="H131" s="4"/>
      <c r="I131" s="5"/>
      <c r="J131" s="4"/>
      <c r="K131" s="5"/>
      <c r="L131" s="4"/>
      <c r="M131" s="5"/>
      <c r="N131" s="8"/>
      <c r="O131" s="8"/>
      <c r="P131" s="4"/>
      <c r="Q131" s="4"/>
      <c r="R131" s="4"/>
      <c r="S131" s="4"/>
      <c r="T131" s="5"/>
      <c r="U131" s="4"/>
      <c r="V131" s="5"/>
      <c r="W131" s="4"/>
      <c r="X131" s="5"/>
      <c r="Y131" s="4"/>
      <c r="Z131" s="5"/>
    </row>
    <row r="132" spans="1:26" ht="22.15" customHeight="1">
      <c r="A132" s="30" t="str">
        <f>A44</f>
        <v>The notes to the consolidated and separate financial statements are an integral part of these financial statements.</v>
      </c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 t="str">
        <f>N44</f>
        <v>The notes to the consolidated and separate financial statements are an integral part of these financial statements.</v>
      </c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</row>
  </sheetData>
  <mergeCells count="14">
    <mergeCell ref="K94:M94"/>
    <mergeCell ref="X94:Z94"/>
    <mergeCell ref="X6:Z6"/>
    <mergeCell ref="X50:Z50"/>
    <mergeCell ref="K6:M6"/>
    <mergeCell ref="A40:M40"/>
    <mergeCell ref="A41:M41"/>
    <mergeCell ref="K50:M50"/>
    <mergeCell ref="G6:I6"/>
    <mergeCell ref="G50:I50"/>
    <mergeCell ref="G94:I94"/>
    <mergeCell ref="T6:V6"/>
    <mergeCell ref="T50:V50"/>
    <mergeCell ref="T94:V94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&amp;R&amp;"Arial,Regular"&amp;9&amp;P</oddFooter>
  </headerFooter>
  <rowBreaks count="2" manualBreakCount="2">
    <brk id="44" max="21" man="1"/>
    <brk id="88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457EA-E2EA-42B1-B476-E553A640EC25}">
  <dimension ref="A1:Z99"/>
  <sheetViews>
    <sheetView topLeftCell="A9" zoomScale="90" zoomScaleNormal="90" zoomScaleSheetLayoutView="115" workbookViewId="0"/>
  </sheetViews>
  <sheetFormatPr defaultColWidth="12.42578125" defaultRowHeight="16.5" customHeight="1"/>
  <cols>
    <col min="1" max="3" width="1.42578125" style="38" customWidth="1"/>
    <col min="4" max="4" width="41.140625" style="38" customWidth="1"/>
    <col min="5" max="5" width="5.7109375" style="38" customWidth="1"/>
    <col min="6" max="6" width="0.7109375" style="38" customWidth="1"/>
    <col min="7" max="7" width="13.7109375" style="38" customWidth="1"/>
    <col min="8" max="8" width="0.7109375" style="38" customWidth="1"/>
    <col min="9" max="9" width="13.7109375" style="38" customWidth="1"/>
    <col min="10" max="10" width="0.7109375" style="38" customWidth="1"/>
    <col min="11" max="11" width="13.7109375" style="38" customWidth="1"/>
    <col min="12" max="12" width="0.7109375" style="38" customWidth="1"/>
    <col min="13" max="13" width="13.7109375" style="38" customWidth="1"/>
    <col min="14" max="16" width="1.42578125" style="38" customWidth="1"/>
    <col min="17" max="17" width="35" style="38" customWidth="1"/>
    <col min="18" max="18" width="5.7109375" style="38" customWidth="1"/>
    <col min="19" max="19" width="0.7109375" style="38" customWidth="1"/>
    <col min="20" max="20" width="15.28515625" style="38" customWidth="1"/>
    <col min="21" max="21" width="0.7109375" style="38" customWidth="1"/>
    <col min="22" max="22" width="15.28515625" style="38" customWidth="1"/>
    <col min="23" max="23" width="0.7109375" style="38" customWidth="1"/>
    <col min="24" max="24" width="15.28515625" style="38" customWidth="1"/>
    <col min="25" max="25" width="0.7109375" style="38" customWidth="1"/>
    <col min="26" max="26" width="15.28515625" style="38" customWidth="1"/>
    <col min="27" max="16384" width="12.42578125" style="38"/>
  </cols>
  <sheetData>
    <row r="1" spans="1:26" ht="16.5" customHeight="1">
      <c r="A1" s="3" t="str">
        <f>'5-10 BS'!A45</f>
        <v>Star Petroleum Refining Public Company Limited</v>
      </c>
      <c r="B1" s="3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3" t="str">
        <f>'5-10 BS'!N45</f>
        <v>Star Petroleum Refining Public Company Limited</v>
      </c>
      <c r="O1" s="3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6.5" customHeight="1">
      <c r="A2" s="3" t="s">
        <v>73</v>
      </c>
      <c r="B2" s="3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3" t="s">
        <v>73</v>
      </c>
      <c r="O2" s="3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6.5" customHeight="1">
      <c r="A3" s="11" t="s">
        <v>74</v>
      </c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1" t="s">
        <v>74</v>
      </c>
      <c r="O3" s="11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6.5" customHeight="1">
      <c r="A4" s="3"/>
      <c r="B4" s="3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6.5" customHeight="1">
      <c r="A5" s="3"/>
      <c r="B5" s="3"/>
      <c r="C5" s="9"/>
      <c r="D5" s="9"/>
      <c r="E5" s="9"/>
      <c r="F5" s="9"/>
      <c r="G5" s="39"/>
      <c r="H5" s="9"/>
      <c r="I5" s="39"/>
      <c r="J5" s="39"/>
      <c r="K5" s="39"/>
      <c r="L5" s="39"/>
      <c r="M5" s="39"/>
      <c r="N5" s="3"/>
      <c r="O5" s="3"/>
      <c r="P5" s="9"/>
      <c r="Q5" s="9"/>
      <c r="R5" s="9"/>
      <c r="S5" s="9"/>
      <c r="T5" s="39"/>
      <c r="U5" s="9"/>
      <c r="V5" s="39"/>
      <c r="W5" s="39"/>
      <c r="X5" s="39"/>
      <c r="Y5" s="39"/>
      <c r="Z5" s="39"/>
    </row>
    <row r="6" spans="1:26" ht="26.1" customHeight="1">
      <c r="A6" s="3"/>
      <c r="B6" s="3"/>
      <c r="C6" s="9"/>
      <c r="D6" s="9"/>
      <c r="E6" s="9"/>
      <c r="F6" s="9"/>
      <c r="G6" s="132" t="s">
        <v>3</v>
      </c>
      <c r="H6" s="132"/>
      <c r="I6" s="132"/>
      <c r="J6" s="40"/>
      <c r="K6" s="130" t="s">
        <v>4</v>
      </c>
      <c r="L6" s="131"/>
      <c r="M6" s="131"/>
      <c r="N6" s="3"/>
      <c r="O6" s="3"/>
      <c r="P6" s="9"/>
      <c r="Q6" s="9"/>
      <c r="R6" s="9"/>
      <c r="S6" s="9"/>
      <c r="T6" s="132" t="s">
        <v>3</v>
      </c>
      <c r="U6" s="132"/>
      <c r="V6" s="132"/>
      <c r="W6" s="40"/>
      <c r="X6" s="130" t="s">
        <v>4</v>
      </c>
      <c r="Y6" s="131"/>
      <c r="Z6" s="131"/>
    </row>
    <row r="7" spans="1:26" ht="15.95" customHeight="1">
      <c r="A7" s="3"/>
      <c r="B7" s="3"/>
      <c r="C7" s="9"/>
      <c r="D7" s="9"/>
      <c r="E7" s="9"/>
      <c r="F7" s="9"/>
      <c r="G7" s="17" t="s">
        <v>5</v>
      </c>
      <c r="H7" s="9"/>
      <c r="I7" s="17" t="s">
        <v>6</v>
      </c>
      <c r="J7" s="9"/>
      <c r="K7" s="17" t="s">
        <v>5</v>
      </c>
      <c r="L7" s="9"/>
      <c r="M7" s="17" t="s">
        <v>6</v>
      </c>
      <c r="N7" s="3"/>
      <c r="O7" s="3"/>
      <c r="P7" s="9"/>
      <c r="Q7" s="9"/>
      <c r="R7" s="9"/>
      <c r="S7" s="9"/>
      <c r="T7" s="17" t="s">
        <v>5</v>
      </c>
      <c r="U7" s="9"/>
      <c r="V7" s="17" t="s">
        <v>6</v>
      </c>
      <c r="W7" s="9"/>
      <c r="X7" s="17" t="s">
        <v>5</v>
      </c>
      <c r="Y7" s="9"/>
      <c r="Z7" s="17" t="s">
        <v>6</v>
      </c>
    </row>
    <row r="8" spans="1:26" ht="15.95" customHeight="1">
      <c r="A8" s="4"/>
      <c r="B8" s="4"/>
      <c r="C8" s="4"/>
      <c r="D8" s="4"/>
      <c r="E8" s="19" t="s">
        <v>7</v>
      </c>
      <c r="F8" s="9"/>
      <c r="G8" s="20" t="s">
        <v>8</v>
      </c>
      <c r="H8" s="9"/>
      <c r="I8" s="20" t="s">
        <v>8</v>
      </c>
      <c r="J8" s="4"/>
      <c r="K8" s="20" t="s">
        <v>8</v>
      </c>
      <c r="L8" s="4"/>
      <c r="M8" s="20" t="s">
        <v>8</v>
      </c>
      <c r="N8" s="4"/>
      <c r="O8" s="4"/>
      <c r="P8" s="4"/>
      <c r="Q8" s="4"/>
      <c r="R8" s="19" t="s">
        <v>7</v>
      </c>
      <c r="S8" s="9"/>
      <c r="T8" s="20" t="s">
        <v>9</v>
      </c>
      <c r="U8" s="9"/>
      <c r="V8" s="20" t="s">
        <v>9</v>
      </c>
      <c r="W8" s="4"/>
      <c r="X8" s="20" t="s">
        <v>9</v>
      </c>
      <c r="Y8" s="4"/>
      <c r="Z8" s="20" t="s">
        <v>9</v>
      </c>
    </row>
    <row r="9" spans="1:26" ht="15.95" customHeight="1">
      <c r="A9" s="4"/>
      <c r="B9" s="4"/>
      <c r="C9" s="4"/>
      <c r="D9" s="4"/>
      <c r="E9" s="4"/>
      <c r="F9" s="21"/>
      <c r="G9" s="21"/>
      <c r="H9" s="21"/>
      <c r="I9" s="21"/>
      <c r="J9" s="21"/>
      <c r="K9" s="21"/>
      <c r="L9" s="21"/>
      <c r="M9" s="21"/>
      <c r="N9" s="4"/>
      <c r="O9" s="4"/>
      <c r="P9" s="4"/>
      <c r="Q9" s="4"/>
      <c r="R9" s="4"/>
      <c r="S9" s="21"/>
      <c r="T9" s="21"/>
      <c r="U9" s="21"/>
      <c r="V9" s="21"/>
      <c r="W9" s="21"/>
      <c r="X9" s="21"/>
      <c r="Y9" s="21"/>
      <c r="Z9" s="21"/>
    </row>
    <row r="10" spans="1:26" ht="15.95" customHeight="1">
      <c r="A10" s="4" t="s">
        <v>75</v>
      </c>
      <c r="B10" s="4"/>
      <c r="C10" s="4"/>
      <c r="D10" s="4"/>
      <c r="E10" s="9">
        <v>6</v>
      </c>
      <c r="F10" s="4"/>
      <c r="G10" s="24">
        <v>7299290517</v>
      </c>
      <c r="H10" s="4"/>
      <c r="I10" s="24">
        <v>7499403694</v>
      </c>
      <c r="J10" s="4"/>
      <c r="K10" s="24">
        <v>6650341600</v>
      </c>
      <c r="L10" s="4"/>
      <c r="M10" s="24">
        <v>6857903625</v>
      </c>
      <c r="N10" s="4" t="s">
        <v>75</v>
      </c>
      <c r="O10" s="4"/>
      <c r="P10" s="4"/>
      <c r="Q10" s="4"/>
      <c r="R10" s="9">
        <v>6</v>
      </c>
      <c r="S10" s="4"/>
      <c r="T10" s="24">
        <v>241267206794</v>
      </c>
      <c r="U10" s="4"/>
      <c r="V10" s="24">
        <v>266039209115</v>
      </c>
      <c r="W10" s="4"/>
      <c r="X10" s="24">
        <v>219766209914</v>
      </c>
      <c r="Y10" s="4"/>
      <c r="Z10" s="24">
        <v>243491197649</v>
      </c>
    </row>
    <row r="11" spans="1:26" ht="15.95" customHeight="1">
      <c r="A11" s="4" t="s">
        <v>76</v>
      </c>
      <c r="C11" s="4"/>
      <c r="D11" s="4"/>
      <c r="E11" s="9"/>
      <c r="F11" s="4"/>
      <c r="G11" s="41">
        <v>18486164</v>
      </c>
      <c r="H11" s="4"/>
      <c r="I11" s="41">
        <v>126727371</v>
      </c>
      <c r="J11" s="4"/>
      <c r="K11" s="41">
        <v>13834936</v>
      </c>
      <c r="L11" s="4"/>
      <c r="M11" s="41">
        <v>43336226</v>
      </c>
      <c r="N11" s="4" t="s">
        <v>76</v>
      </c>
      <c r="O11" s="4"/>
      <c r="P11" s="4"/>
      <c r="Q11" s="4"/>
      <c r="R11" s="9"/>
      <c r="S11" s="4"/>
      <c r="T11" s="41">
        <v>614956409</v>
      </c>
      <c r="U11" s="4"/>
      <c r="V11" s="41">
        <v>4566323713</v>
      </c>
      <c r="W11" s="4"/>
      <c r="X11" s="41">
        <v>462937944</v>
      </c>
      <c r="Y11" s="4"/>
      <c r="Z11" s="41">
        <v>1553796428</v>
      </c>
    </row>
    <row r="12" spans="1:26" ht="15.95" customHeight="1">
      <c r="A12" s="4"/>
      <c r="B12" s="4"/>
      <c r="C12" s="4"/>
      <c r="D12" s="4"/>
      <c r="E12" s="9"/>
      <c r="F12" s="4"/>
      <c r="G12" s="24"/>
      <c r="H12" s="4"/>
      <c r="I12" s="24"/>
      <c r="J12" s="4"/>
      <c r="K12" s="24"/>
      <c r="L12" s="4"/>
      <c r="M12" s="24"/>
      <c r="N12" s="4"/>
      <c r="O12" s="4"/>
      <c r="P12" s="4"/>
      <c r="Q12" s="4"/>
      <c r="R12" s="9"/>
      <c r="S12" s="4"/>
      <c r="T12" s="24"/>
      <c r="U12" s="4"/>
      <c r="V12" s="24"/>
      <c r="W12" s="4"/>
      <c r="X12" s="24"/>
      <c r="Y12" s="4"/>
      <c r="Z12" s="24"/>
    </row>
    <row r="13" spans="1:26" ht="15.95" customHeight="1">
      <c r="A13" s="8" t="s">
        <v>77</v>
      </c>
      <c r="B13" s="4"/>
      <c r="C13" s="4"/>
      <c r="D13" s="4"/>
      <c r="E13" s="9"/>
      <c r="F13" s="4"/>
      <c r="G13" s="5">
        <f>SUM(G10:G11)</f>
        <v>7317776681</v>
      </c>
      <c r="H13" s="4"/>
      <c r="I13" s="5">
        <f>SUM(I10:I11)</f>
        <v>7626131065</v>
      </c>
      <c r="J13" s="24"/>
      <c r="K13" s="5">
        <f>SUM(K10:K11)</f>
        <v>6664176536</v>
      </c>
      <c r="L13" s="24"/>
      <c r="M13" s="5">
        <f>SUM(M10:M11)</f>
        <v>6901239851</v>
      </c>
      <c r="N13" s="8" t="s">
        <v>77</v>
      </c>
      <c r="O13" s="4"/>
      <c r="P13" s="4"/>
      <c r="Q13" s="4"/>
      <c r="R13" s="9"/>
      <c r="S13" s="4"/>
      <c r="T13" s="5">
        <f>SUM(T10:T11)</f>
        <v>241882163203</v>
      </c>
      <c r="U13" s="4"/>
      <c r="V13" s="5">
        <f>SUM(V10:V11)</f>
        <v>270605532828</v>
      </c>
      <c r="W13" s="24"/>
      <c r="X13" s="5">
        <f>SUM(X10:X11)</f>
        <v>220229147858</v>
      </c>
      <c r="Y13" s="24"/>
      <c r="Z13" s="5">
        <f>SUM(Z10:Z11)</f>
        <v>245044994077</v>
      </c>
    </row>
    <row r="14" spans="1:26" ht="15.95" customHeight="1">
      <c r="A14" s="4" t="s">
        <v>78</v>
      </c>
      <c r="B14" s="4"/>
      <c r="C14" s="4"/>
      <c r="D14" s="4"/>
      <c r="E14" s="9"/>
      <c r="F14" s="4"/>
      <c r="G14" s="13">
        <v>-7147875588</v>
      </c>
      <c r="H14" s="4"/>
      <c r="I14" s="13">
        <v>-7494427684</v>
      </c>
      <c r="J14" s="4"/>
      <c r="K14" s="13">
        <v>-6572805215</v>
      </c>
      <c r="L14" s="4"/>
      <c r="M14" s="13">
        <v>-6815859969</v>
      </c>
      <c r="N14" s="4" t="s">
        <v>78</v>
      </c>
      <c r="O14" s="4"/>
      <c r="P14" s="4"/>
      <c r="Q14" s="4"/>
      <c r="R14" s="9"/>
      <c r="S14" s="4"/>
      <c r="T14" s="13">
        <v>-236318458133</v>
      </c>
      <c r="U14" s="4"/>
      <c r="V14" s="13">
        <v>-265820071050</v>
      </c>
      <c r="W14" s="4"/>
      <c r="X14" s="13">
        <v>-217252006972</v>
      </c>
      <c r="Y14" s="4"/>
      <c r="Z14" s="13">
        <v>-241907580837</v>
      </c>
    </row>
    <row r="15" spans="1:26" ht="15.95" customHeight="1">
      <c r="A15" s="4"/>
      <c r="B15" s="4"/>
      <c r="C15" s="4"/>
      <c r="D15" s="4"/>
      <c r="E15" s="4"/>
      <c r="F15" s="4"/>
      <c r="G15" s="25"/>
      <c r="H15" s="4"/>
      <c r="I15" s="25"/>
      <c r="J15" s="4"/>
      <c r="K15" s="25"/>
      <c r="L15" s="4"/>
      <c r="M15" s="25"/>
      <c r="N15" s="4"/>
      <c r="O15" s="4"/>
      <c r="P15" s="4"/>
      <c r="Q15" s="4"/>
      <c r="R15" s="4"/>
      <c r="S15" s="4"/>
      <c r="T15" s="25"/>
      <c r="U15" s="4"/>
      <c r="V15" s="25"/>
      <c r="W15" s="4"/>
      <c r="X15" s="25"/>
      <c r="Y15" s="4"/>
      <c r="Z15" s="25"/>
    </row>
    <row r="16" spans="1:26" ht="15.95" customHeight="1">
      <c r="A16" s="8" t="s">
        <v>79</v>
      </c>
      <c r="B16" s="4"/>
      <c r="C16" s="4"/>
      <c r="D16" s="4"/>
      <c r="E16" s="4"/>
      <c r="F16" s="4"/>
      <c r="G16" s="5">
        <f>SUM(G13:G14)</f>
        <v>169901093</v>
      </c>
      <c r="H16" s="4"/>
      <c r="I16" s="5">
        <f>SUM(I13:I14)</f>
        <v>131703381</v>
      </c>
      <c r="J16" s="5"/>
      <c r="K16" s="5">
        <f>SUM(K13:K14)</f>
        <v>91371321</v>
      </c>
      <c r="L16" s="5"/>
      <c r="M16" s="5">
        <f>SUM(M13:M14)</f>
        <v>85379882</v>
      </c>
      <c r="N16" s="8" t="s">
        <v>79</v>
      </c>
      <c r="O16" s="4"/>
      <c r="P16" s="4"/>
      <c r="Q16" s="4"/>
      <c r="R16" s="4"/>
      <c r="S16" s="4"/>
      <c r="T16" s="5">
        <f>SUM(T13:T14)</f>
        <v>5563705070</v>
      </c>
      <c r="U16" s="4"/>
      <c r="V16" s="5">
        <f>SUM(V13:V14)</f>
        <v>4785461778</v>
      </c>
      <c r="W16" s="5"/>
      <c r="X16" s="5">
        <f>SUM(X13:X14)</f>
        <v>2977140886</v>
      </c>
      <c r="Y16" s="5"/>
      <c r="Z16" s="5">
        <f>SUM(Z13:Z14)</f>
        <v>3137413240</v>
      </c>
    </row>
    <row r="17" spans="1:26" ht="15.95" customHeight="1">
      <c r="A17" s="4" t="s">
        <v>80</v>
      </c>
      <c r="B17" s="4"/>
      <c r="C17" s="4"/>
      <c r="D17" s="4"/>
      <c r="E17" s="9"/>
      <c r="F17" s="4"/>
      <c r="G17" s="5">
        <v>4691585</v>
      </c>
      <c r="H17" s="4"/>
      <c r="I17" s="5">
        <v>4460509</v>
      </c>
      <c r="J17" s="5"/>
      <c r="K17" s="5">
        <v>4691585</v>
      </c>
      <c r="L17" s="5"/>
      <c r="M17" s="5">
        <v>4460509</v>
      </c>
      <c r="N17" s="4" t="s">
        <v>80</v>
      </c>
      <c r="O17" s="4"/>
      <c r="P17" s="4"/>
      <c r="Q17" s="4"/>
      <c r="R17" s="9"/>
      <c r="S17" s="4"/>
      <c r="T17" s="5">
        <v>153558998</v>
      </c>
      <c r="U17" s="4"/>
      <c r="V17" s="5">
        <v>157412503</v>
      </c>
      <c r="W17" s="5"/>
      <c r="X17" s="5">
        <v>153558998</v>
      </c>
      <c r="Y17" s="5"/>
      <c r="Z17" s="5">
        <v>157412503</v>
      </c>
    </row>
    <row r="18" spans="1:26" ht="15.95" customHeight="1">
      <c r="A18" s="4" t="s">
        <v>81</v>
      </c>
      <c r="B18" s="4"/>
      <c r="C18" s="4"/>
      <c r="D18" s="4"/>
      <c r="E18" s="9"/>
      <c r="F18" s="9"/>
      <c r="G18" s="5">
        <v>7638107</v>
      </c>
      <c r="H18" s="9"/>
      <c r="I18" s="5">
        <v>25413878</v>
      </c>
      <c r="J18" s="9"/>
      <c r="K18" s="5">
        <v>6924414</v>
      </c>
      <c r="L18" s="9"/>
      <c r="M18" s="5">
        <v>23344863</v>
      </c>
      <c r="N18" s="4" t="s">
        <v>81</v>
      </c>
      <c r="O18" s="4"/>
      <c r="P18" s="4"/>
      <c r="Q18" s="4"/>
      <c r="R18" s="9"/>
      <c r="S18" s="9"/>
      <c r="T18" s="5">
        <v>251357165</v>
      </c>
      <c r="U18" s="9"/>
      <c r="V18" s="5">
        <v>911672657</v>
      </c>
      <c r="W18" s="9"/>
      <c r="X18" s="5">
        <v>227521892</v>
      </c>
      <c r="Y18" s="9"/>
      <c r="Z18" s="5">
        <v>838409985</v>
      </c>
    </row>
    <row r="19" spans="1:26" ht="15.95" customHeight="1">
      <c r="A19" s="4" t="s">
        <v>82</v>
      </c>
      <c r="B19" s="4"/>
      <c r="C19" s="4"/>
      <c r="D19" s="4"/>
      <c r="E19" s="9"/>
      <c r="F19" s="9"/>
      <c r="G19" s="33">
        <v>18279921</v>
      </c>
      <c r="H19" s="9"/>
      <c r="I19" s="33">
        <v>19873187</v>
      </c>
      <c r="J19" s="9"/>
      <c r="K19" s="33">
        <v>28403183</v>
      </c>
      <c r="L19" s="9"/>
      <c r="M19" s="33">
        <v>23635522</v>
      </c>
      <c r="N19" s="4" t="s">
        <v>82</v>
      </c>
      <c r="O19" s="4"/>
      <c r="P19" s="4"/>
      <c r="Q19" s="4"/>
      <c r="R19" s="9"/>
      <c r="S19" s="9"/>
      <c r="T19" s="33">
        <v>609204821</v>
      </c>
      <c r="U19" s="9"/>
      <c r="V19" s="33">
        <v>708419310</v>
      </c>
      <c r="W19" s="9"/>
      <c r="X19" s="33">
        <v>941752309</v>
      </c>
      <c r="Y19" s="9"/>
      <c r="Z19" s="33">
        <v>834456099</v>
      </c>
    </row>
    <row r="20" spans="1:26" ht="15.95" customHeight="1">
      <c r="A20" s="4"/>
      <c r="B20" s="4"/>
      <c r="C20" s="4"/>
      <c r="D20" s="4"/>
      <c r="E20" s="9"/>
      <c r="F20" s="9"/>
      <c r="G20" s="25"/>
      <c r="H20" s="9"/>
      <c r="I20" s="25"/>
      <c r="J20" s="9"/>
      <c r="K20" s="25"/>
      <c r="L20" s="9"/>
      <c r="M20" s="25"/>
      <c r="N20" s="4"/>
      <c r="O20" s="4"/>
      <c r="P20" s="4"/>
      <c r="Q20" s="4"/>
      <c r="R20" s="9"/>
      <c r="S20" s="9"/>
      <c r="T20" s="25"/>
      <c r="U20" s="9"/>
      <c r="V20" s="25"/>
      <c r="W20" s="9"/>
      <c r="X20" s="25"/>
      <c r="Y20" s="9"/>
      <c r="Z20" s="25"/>
    </row>
    <row r="21" spans="1:26" ht="15.95" customHeight="1">
      <c r="A21" s="8" t="s">
        <v>83</v>
      </c>
      <c r="B21" s="4"/>
      <c r="C21" s="4"/>
      <c r="D21" s="4"/>
      <c r="E21" s="9"/>
      <c r="F21" s="9"/>
      <c r="G21" s="5">
        <f>SUM(G16:G19)</f>
        <v>200510706</v>
      </c>
      <c r="H21" s="9"/>
      <c r="I21" s="5">
        <f>SUM(I16:I19)</f>
        <v>181450955</v>
      </c>
      <c r="J21" s="5"/>
      <c r="K21" s="5">
        <f>SUM(K16:K19)</f>
        <v>131390503</v>
      </c>
      <c r="L21" s="5"/>
      <c r="M21" s="5">
        <f>SUM(M16:M19)</f>
        <v>136820776</v>
      </c>
      <c r="N21" s="8" t="s">
        <v>83</v>
      </c>
      <c r="O21" s="4"/>
      <c r="P21" s="4"/>
      <c r="Q21" s="4"/>
      <c r="R21" s="9"/>
      <c r="S21" s="9"/>
      <c r="T21" s="5">
        <f>SUM(T16:T19)</f>
        <v>6577826054</v>
      </c>
      <c r="U21" s="9"/>
      <c r="V21" s="5">
        <f>SUM(V16:V19)</f>
        <v>6562966248</v>
      </c>
      <c r="W21" s="5"/>
      <c r="X21" s="5">
        <f>SUM(X16:X19)</f>
        <v>4299974085</v>
      </c>
      <c r="Y21" s="5"/>
      <c r="Z21" s="5">
        <f>SUM(Z16:Z19)</f>
        <v>4967691827</v>
      </c>
    </row>
    <row r="22" spans="1:26" ht="15.95" customHeight="1">
      <c r="A22" s="4" t="s">
        <v>84</v>
      </c>
      <c r="B22" s="4"/>
      <c r="C22" s="8"/>
      <c r="D22" s="4"/>
      <c r="E22" s="9"/>
      <c r="F22" s="4"/>
      <c r="G22" s="5">
        <v>-96762742</v>
      </c>
      <c r="H22" s="4"/>
      <c r="I22" s="5">
        <v>-93629840</v>
      </c>
      <c r="J22" s="4"/>
      <c r="K22" s="5">
        <v>-33348079</v>
      </c>
      <c r="L22" s="4"/>
      <c r="M22" s="5">
        <v>-34706974</v>
      </c>
      <c r="N22" s="4" t="s">
        <v>84</v>
      </c>
      <c r="O22" s="4"/>
      <c r="P22" s="8"/>
      <c r="Q22" s="4"/>
      <c r="R22" s="9"/>
      <c r="S22" s="4"/>
      <c r="T22" s="5">
        <v>-3197445875</v>
      </c>
      <c r="U22" s="4"/>
      <c r="V22" s="5">
        <v>-3311205566</v>
      </c>
      <c r="W22" s="4"/>
      <c r="X22" s="5">
        <v>-1101615986</v>
      </c>
      <c r="Y22" s="4"/>
      <c r="Z22" s="5">
        <v>-1224842107</v>
      </c>
    </row>
    <row r="23" spans="1:26" ht="15.95" customHeight="1">
      <c r="A23" s="4" t="s">
        <v>85</v>
      </c>
      <c r="B23" s="4"/>
      <c r="C23" s="8"/>
      <c r="D23" s="4"/>
      <c r="E23" s="9"/>
      <c r="F23" s="4"/>
      <c r="G23" s="5">
        <v>-282036</v>
      </c>
      <c r="H23" s="4"/>
      <c r="I23" s="5">
        <v>-116850</v>
      </c>
      <c r="J23" s="4"/>
      <c r="K23" s="5">
        <v>-175097</v>
      </c>
      <c r="L23" s="4"/>
      <c r="M23" s="5">
        <v>-8670</v>
      </c>
      <c r="N23" s="4" t="s">
        <v>85</v>
      </c>
      <c r="O23" s="4"/>
      <c r="P23" s="8"/>
      <c r="Q23" s="4"/>
      <c r="R23" s="9"/>
      <c r="S23" s="4"/>
      <c r="T23" s="5">
        <v>-9097347</v>
      </c>
      <c r="U23" s="4"/>
      <c r="V23" s="5">
        <v>-4040844</v>
      </c>
      <c r="W23" s="4"/>
      <c r="X23" s="5">
        <v>-5554118</v>
      </c>
      <c r="Y23" s="4"/>
      <c r="Z23" s="5">
        <v>-290669</v>
      </c>
    </row>
    <row r="24" spans="1:26" ht="15.95" customHeight="1">
      <c r="A24" s="4" t="s">
        <v>86</v>
      </c>
      <c r="B24" s="4"/>
      <c r="C24" s="4"/>
      <c r="D24" s="8"/>
      <c r="E24" s="9"/>
      <c r="F24" s="9"/>
      <c r="G24" s="13">
        <v>-7792381</v>
      </c>
      <c r="H24" s="9"/>
      <c r="I24" s="13">
        <v>-12008031</v>
      </c>
      <c r="J24" s="9"/>
      <c r="K24" s="13">
        <v>-5536395</v>
      </c>
      <c r="L24" s="9"/>
      <c r="M24" s="13">
        <v>-10493977</v>
      </c>
      <c r="N24" s="4" t="s">
        <v>86</v>
      </c>
      <c r="O24" s="4"/>
      <c r="P24" s="4"/>
      <c r="Q24" s="8"/>
      <c r="R24" s="9"/>
      <c r="S24" s="9"/>
      <c r="T24" s="13">
        <v>-257866929</v>
      </c>
      <c r="U24" s="9"/>
      <c r="V24" s="13">
        <v>-425945220</v>
      </c>
      <c r="W24" s="9"/>
      <c r="X24" s="13">
        <v>-183283858</v>
      </c>
      <c r="Y24" s="9"/>
      <c r="Z24" s="13">
        <v>-372645055</v>
      </c>
    </row>
    <row r="25" spans="1:26" ht="15.95" customHeight="1">
      <c r="A25" s="4"/>
      <c r="B25" s="4"/>
      <c r="C25" s="4"/>
      <c r="D25" s="8"/>
      <c r="E25" s="9"/>
      <c r="F25" s="9"/>
      <c r="G25" s="25"/>
      <c r="H25" s="9"/>
      <c r="I25" s="25"/>
      <c r="J25" s="9"/>
      <c r="K25" s="25"/>
      <c r="L25" s="9"/>
      <c r="M25" s="25"/>
      <c r="N25" s="4"/>
      <c r="O25" s="4"/>
      <c r="P25" s="4"/>
      <c r="Q25" s="8"/>
      <c r="R25" s="9"/>
      <c r="S25" s="9"/>
      <c r="T25" s="25"/>
      <c r="U25" s="9"/>
      <c r="V25" s="25"/>
      <c r="W25" s="9"/>
      <c r="X25" s="25"/>
      <c r="Y25" s="9"/>
      <c r="Z25" s="25"/>
    </row>
    <row r="26" spans="1:26" ht="15.95" customHeight="1">
      <c r="A26" s="42" t="s">
        <v>87</v>
      </c>
      <c r="B26" s="8"/>
      <c r="C26" s="4"/>
      <c r="D26" s="4"/>
      <c r="E26" s="4"/>
      <c r="F26" s="9"/>
      <c r="G26" s="5">
        <f>SUM(G21:G24)</f>
        <v>95673547</v>
      </c>
      <c r="H26" s="9"/>
      <c r="I26" s="5">
        <f>SUM(I21:I24)</f>
        <v>75696234</v>
      </c>
      <c r="J26" s="5"/>
      <c r="K26" s="5">
        <f>SUM(K21:K24)</f>
        <v>92330932</v>
      </c>
      <c r="L26" s="5"/>
      <c r="M26" s="5">
        <f>SUM(M21:M24)</f>
        <v>91611155</v>
      </c>
      <c r="N26" s="42" t="s">
        <v>87</v>
      </c>
      <c r="O26" s="8"/>
      <c r="P26" s="4"/>
      <c r="Q26" s="4"/>
      <c r="R26" s="4"/>
      <c r="S26" s="9"/>
      <c r="T26" s="5">
        <f>SUM(T21:T24)</f>
        <v>3113415903</v>
      </c>
      <c r="U26" s="9"/>
      <c r="V26" s="5">
        <f>SUM(V21:V24)</f>
        <v>2821774618</v>
      </c>
      <c r="W26" s="5"/>
      <c r="X26" s="5">
        <f>SUM(X21:X24)</f>
        <v>3009520123</v>
      </c>
      <c r="Y26" s="5"/>
      <c r="Z26" s="5">
        <f>SUM(Z21:Z24)</f>
        <v>3369913996</v>
      </c>
    </row>
    <row r="27" spans="1:26" ht="15.95" customHeight="1">
      <c r="A27" s="32" t="s">
        <v>88</v>
      </c>
      <c r="B27" s="4"/>
      <c r="C27" s="4"/>
      <c r="D27" s="4"/>
      <c r="E27" s="9">
        <v>21</v>
      </c>
      <c r="F27" s="9"/>
      <c r="G27" s="13">
        <v>-16892980</v>
      </c>
      <c r="H27" s="9"/>
      <c r="I27" s="13">
        <v>-15819605</v>
      </c>
      <c r="J27" s="9"/>
      <c r="K27" s="13">
        <v>-17931327</v>
      </c>
      <c r="L27" s="5"/>
      <c r="M27" s="13">
        <v>-18585036</v>
      </c>
      <c r="N27" s="32" t="s">
        <v>88</v>
      </c>
      <c r="O27" s="4"/>
      <c r="P27" s="4"/>
      <c r="Q27" s="4"/>
      <c r="R27" s="9">
        <v>21</v>
      </c>
      <c r="S27" s="9"/>
      <c r="T27" s="13">
        <v>-543540440</v>
      </c>
      <c r="U27" s="9"/>
      <c r="V27" s="13">
        <v>-586887263</v>
      </c>
      <c r="W27" s="9"/>
      <c r="X27" s="13">
        <v>-577005282</v>
      </c>
      <c r="Y27" s="5"/>
      <c r="Z27" s="13">
        <v>-682889025</v>
      </c>
    </row>
    <row r="28" spans="1:26" ht="15.95" customHeight="1">
      <c r="A28" s="32"/>
      <c r="B28" s="4"/>
      <c r="C28" s="4"/>
      <c r="D28" s="4"/>
      <c r="E28" s="9"/>
      <c r="F28" s="9"/>
      <c r="G28" s="25"/>
      <c r="H28" s="9"/>
      <c r="I28" s="25"/>
      <c r="J28" s="9"/>
      <c r="K28" s="25"/>
      <c r="L28" s="5"/>
      <c r="M28" s="25"/>
      <c r="N28" s="32"/>
      <c r="O28" s="4"/>
      <c r="P28" s="4"/>
      <c r="Q28" s="4"/>
      <c r="R28" s="9"/>
      <c r="S28" s="9"/>
      <c r="T28" s="25"/>
      <c r="U28" s="9"/>
      <c r="V28" s="25"/>
      <c r="W28" s="9"/>
      <c r="X28" s="25"/>
      <c r="Y28" s="5"/>
      <c r="Z28" s="25"/>
    </row>
    <row r="29" spans="1:26" ht="15.95" customHeight="1">
      <c r="A29" s="8" t="s">
        <v>89</v>
      </c>
      <c r="B29" s="4"/>
      <c r="C29" s="4"/>
      <c r="D29" s="4"/>
      <c r="E29" s="9"/>
      <c r="F29" s="9"/>
      <c r="G29" s="5">
        <f>SUM(G26:G27)</f>
        <v>78780567</v>
      </c>
      <c r="H29" s="9"/>
      <c r="I29" s="5">
        <f>SUM(I26:I27)</f>
        <v>59876629</v>
      </c>
      <c r="J29" s="5"/>
      <c r="K29" s="5">
        <f>SUM(K26:K27)</f>
        <v>74399605</v>
      </c>
      <c r="L29" s="5"/>
      <c r="M29" s="5">
        <f>SUM(M26:M27)</f>
        <v>73026119</v>
      </c>
      <c r="N29" s="8" t="s">
        <v>89</v>
      </c>
      <c r="O29" s="4"/>
      <c r="P29" s="4"/>
      <c r="Q29" s="4"/>
      <c r="R29" s="9"/>
      <c r="S29" s="9"/>
      <c r="T29" s="5">
        <f>SUM(T26:T27)</f>
        <v>2569875463</v>
      </c>
      <c r="U29" s="9"/>
      <c r="V29" s="5">
        <f>SUM(V26:V27)</f>
        <v>2234887355</v>
      </c>
      <c r="W29" s="5"/>
      <c r="X29" s="5">
        <f>SUM(X26:X27)</f>
        <v>2432514841</v>
      </c>
      <c r="Y29" s="5"/>
      <c r="Z29" s="5">
        <f>SUM(Z26:Z27)</f>
        <v>2687024971</v>
      </c>
    </row>
    <row r="30" spans="1:26" ht="15.95" customHeight="1">
      <c r="A30" s="8"/>
      <c r="B30" s="4"/>
      <c r="C30" s="4"/>
      <c r="D30" s="4"/>
      <c r="E30" s="9"/>
      <c r="F30" s="9"/>
      <c r="G30" s="5"/>
      <c r="H30" s="9"/>
      <c r="I30" s="5"/>
      <c r="J30" s="9"/>
      <c r="K30" s="5"/>
      <c r="L30" s="5"/>
      <c r="M30" s="5"/>
      <c r="N30" s="8"/>
      <c r="O30" s="4"/>
      <c r="P30" s="4"/>
      <c r="Q30" s="4"/>
      <c r="R30" s="9"/>
      <c r="S30" s="9"/>
      <c r="T30" s="5"/>
      <c r="U30" s="9"/>
      <c r="V30" s="5"/>
      <c r="W30" s="9"/>
      <c r="X30" s="5"/>
      <c r="Y30" s="5"/>
      <c r="Z30" s="5"/>
    </row>
    <row r="31" spans="1:26" ht="15.95" customHeight="1">
      <c r="A31" s="8" t="s">
        <v>90</v>
      </c>
      <c r="B31" s="4"/>
      <c r="C31" s="4"/>
      <c r="D31" s="4"/>
      <c r="E31" s="9"/>
      <c r="F31" s="9"/>
      <c r="G31" s="5"/>
      <c r="H31" s="9"/>
      <c r="I31" s="5"/>
      <c r="J31" s="9"/>
      <c r="K31" s="5"/>
      <c r="L31" s="5"/>
      <c r="M31" s="5"/>
      <c r="N31" s="8" t="s">
        <v>90</v>
      </c>
      <c r="O31" s="4"/>
      <c r="P31" s="4"/>
      <c r="Q31" s="4"/>
      <c r="R31" s="9"/>
      <c r="S31" s="9"/>
      <c r="T31" s="5"/>
      <c r="U31" s="9"/>
      <c r="V31" s="5"/>
      <c r="W31" s="9"/>
      <c r="X31" s="5"/>
      <c r="Y31" s="5"/>
      <c r="Z31" s="5"/>
    </row>
    <row r="32" spans="1:26" ht="15.95" customHeight="1">
      <c r="A32" s="43" t="s">
        <v>91</v>
      </c>
      <c r="B32" s="43"/>
      <c r="C32" s="4"/>
      <c r="D32" s="4"/>
      <c r="E32" s="9"/>
      <c r="F32" s="9"/>
      <c r="G32" s="5"/>
      <c r="H32" s="9"/>
      <c r="I32" s="5"/>
      <c r="J32" s="9"/>
      <c r="K32" s="5"/>
      <c r="L32" s="5"/>
      <c r="M32" s="5"/>
      <c r="N32" s="43" t="s">
        <v>92</v>
      </c>
      <c r="O32" s="43"/>
      <c r="P32" s="4"/>
      <c r="Q32" s="4"/>
      <c r="R32" s="9"/>
      <c r="S32" s="9"/>
      <c r="T32" s="5"/>
      <c r="U32" s="9"/>
      <c r="V32" s="5"/>
      <c r="W32" s="9"/>
      <c r="X32" s="5"/>
      <c r="Y32" s="5"/>
      <c r="Z32" s="5"/>
    </row>
    <row r="33" spans="1:26" ht="15.95" customHeight="1">
      <c r="A33" s="8"/>
      <c r="B33" s="4" t="s">
        <v>93</v>
      </c>
      <c r="C33" s="4"/>
      <c r="D33" s="4"/>
      <c r="E33" s="9"/>
      <c r="F33" s="9"/>
      <c r="G33" s="5"/>
      <c r="H33" s="9"/>
      <c r="I33" s="5"/>
      <c r="J33" s="9"/>
      <c r="K33" s="5"/>
      <c r="L33" s="5"/>
      <c r="M33" s="5"/>
      <c r="N33" s="8"/>
      <c r="O33" s="43" t="s">
        <v>93</v>
      </c>
      <c r="P33" s="4"/>
      <c r="Q33" s="4"/>
      <c r="R33" s="9"/>
      <c r="S33" s="9"/>
      <c r="T33" s="5"/>
      <c r="U33" s="9"/>
      <c r="V33" s="5"/>
      <c r="W33" s="9"/>
      <c r="X33" s="5"/>
      <c r="Y33" s="5"/>
      <c r="Z33" s="5"/>
    </row>
    <row r="34" spans="1:26" ht="15.95" customHeight="1">
      <c r="A34" s="4"/>
      <c r="B34" s="4" t="s">
        <v>94</v>
      </c>
      <c r="C34" s="4"/>
      <c r="D34" s="4"/>
      <c r="E34" s="4"/>
      <c r="F34" s="4"/>
      <c r="G34" s="33">
        <v>10759457</v>
      </c>
      <c r="H34" s="4"/>
      <c r="I34" s="33">
        <v>756611</v>
      </c>
      <c r="J34" s="4"/>
      <c r="K34" s="33">
        <v>0</v>
      </c>
      <c r="L34" s="5"/>
      <c r="M34" s="33">
        <v>0</v>
      </c>
      <c r="N34" s="4"/>
      <c r="O34" s="4" t="s">
        <v>94</v>
      </c>
      <c r="P34" s="4"/>
      <c r="Q34" s="4"/>
      <c r="R34" s="4"/>
      <c r="S34" s="4"/>
      <c r="T34" s="33">
        <v>0</v>
      </c>
      <c r="U34" s="4"/>
      <c r="V34" s="33">
        <v>0</v>
      </c>
      <c r="W34" s="4"/>
      <c r="X34" s="33">
        <v>0</v>
      </c>
      <c r="Y34" s="5"/>
      <c r="Z34" s="33">
        <v>0</v>
      </c>
    </row>
    <row r="35" spans="1:26" ht="15.95" customHeight="1">
      <c r="A35" s="4"/>
      <c r="B35" s="4"/>
      <c r="C35" s="4"/>
      <c r="D35" s="4"/>
      <c r="E35" s="4"/>
      <c r="F35" s="4"/>
      <c r="G35" s="5"/>
      <c r="H35" s="4"/>
      <c r="I35" s="5"/>
      <c r="J35" s="4"/>
      <c r="K35" s="5"/>
      <c r="L35" s="5"/>
      <c r="M35" s="5"/>
      <c r="N35" s="4"/>
      <c r="O35" s="4"/>
      <c r="P35" s="4"/>
      <c r="Q35" s="4"/>
      <c r="R35" s="4"/>
      <c r="S35" s="4"/>
      <c r="T35" s="5"/>
      <c r="U35" s="4"/>
      <c r="V35" s="5"/>
      <c r="W35" s="4"/>
      <c r="X35" s="5"/>
      <c r="Y35" s="5"/>
      <c r="Z35" s="5"/>
    </row>
    <row r="36" spans="1:26" ht="15.95" customHeight="1">
      <c r="A36" s="43" t="s">
        <v>223</v>
      </c>
      <c r="B36" s="4"/>
      <c r="C36" s="4"/>
      <c r="D36" s="4"/>
      <c r="E36" s="4"/>
      <c r="F36" s="4"/>
      <c r="G36" s="5"/>
      <c r="H36" s="9"/>
      <c r="I36" s="5"/>
      <c r="J36" s="9"/>
      <c r="K36" s="5"/>
      <c r="L36" s="5"/>
      <c r="M36" s="5"/>
      <c r="N36" s="43" t="s">
        <v>224</v>
      </c>
      <c r="O36" s="4"/>
      <c r="P36" s="4"/>
      <c r="Q36" s="4"/>
      <c r="R36" s="4"/>
      <c r="S36" s="4"/>
      <c r="T36" s="5"/>
      <c r="U36" s="9"/>
      <c r="V36" s="5"/>
      <c r="W36" s="9"/>
      <c r="X36" s="5"/>
      <c r="Y36" s="5"/>
      <c r="Z36" s="5"/>
    </row>
    <row r="37" spans="1:26" ht="15.95" customHeight="1">
      <c r="A37" s="4"/>
      <c r="B37" s="4" t="s">
        <v>95</v>
      </c>
      <c r="C37" s="4"/>
      <c r="D37" s="4"/>
      <c r="E37" s="4"/>
      <c r="F37" s="4"/>
      <c r="G37" s="5"/>
      <c r="H37" s="9"/>
      <c r="I37" s="5"/>
      <c r="J37" s="9"/>
      <c r="K37" s="5"/>
      <c r="L37" s="5"/>
      <c r="M37" s="5"/>
      <c r="N37" s="4"/>
      <c r="O37" s="4" t="s">
        <v>95</v>
      </c>
      <c r="P37" s="4"/>
      <c r="Q37" s="4"/>
      <c r="R37" s="4"/>
      <c r="S37" s="4"/>
      <c r="T37" s="5"/>
      <c r="U37" s="9"/>
      <c r="V37" s="5"/>
      <c r="W37" s="9"/>
      <c r="X37" s="5"/>
      <c r="Y37" s="5"/>
      <c r="Z37" s="5"/>
    </row>
    <row r="38" spans="1:26" ht="15.95" customHeight="1">
      <c r="A38" s="4"/>
      <c r="B38" s="4"/>
      <c r="C38" s="4" t="s">
        <v>96</v>
      </c>
      <c r="D38" s="4"/>
      <c r="E38" s="4"/>
      <c r="F38" s="4"/>
      <c r="G38" s="5">
        <v>0</v>
      </c>
      <c r="H38" s="9"/>
      <c r="I38" s="5">
        <v>1586987</v>
      </c>
      <c r="J38" s="9"/>
      <c r="K38" s="5">
        <v>0</v>
      </c>
      <c r="L38" s="5"/>
      <c r="M38" s="5">
        <v>1043730</v>
      </c>
      <c r="N38" s="4"/>
      <c r="O38" s="4"/>
      <c r="P38" s="4" t="s">
        <v>96</v>
      </c>
      <c r="Q38" s="4"/>
      <c r="R38" s="4"/>
      <c r="S38" s="4"/>
      <c r="T38" s="5">
        <v>0</v>
      </c>
      <c r="U38" s="9"/>
      <c r="V38" s="5">
        <v>58658826</v>
      </c>
      <c r="W38" s="9"/>
      <c r="X38" s="5">
        <v>0</v>
      </c>
      <c r="Y38" s="5"/>
      <c r="Z38" s="5">
        <v>38628951</v>
      </c>
    </row>
    <row r="39" spans="1:26" ht="15.95" customHeight="1">
      <c r="A39" s="4"/>
      <c r="B39" s="4" t="s">
        <v>97</v>
      </c>
      <c r="C39" s="4"/>
      <c r="D39" s="4"/>
      <c r="E39" s="4"/>
      <c r="F39" s="4"/>
      <c r="G39" s="5"/>
      <c r="H39" s="9"/>
      <c r="I39" s="5"/>
      <c r="J39" s="9"/>
      <c r="K39" s="5"/>
      <c r="L39" s="5"/>
      <c r="M39" s="5"/>
      <c r="N39" s="4"/>
      <c r="O39" s="4" t="s">
        <v>97</v>
      </c>
      <c r="P39" s="4"/>
      <c r="Q39" s="4"/>
      <c r="R39" s="4"/>
      <c r="S39" s="4"/>
      <c r="T39" s="5"/>
      <c r="U39" s="9"/>
      <c r="V39" s="5"/>
      <c r="W39" s="9"/>
      <c r="X39" s="5"/>
      <c r="Y39" s="5"/>
      <c r="Z39" s="5"/>
    </row>
    <row r="40" spans="1:26" ht="15.95" customHeight="1">
      <c r="A40" s="4"/>
      <c r="B40" s="4"/>
      <c r="C40" s="4" t="s">
        <v>98</v>
      </c>
      <c r="D40" s="4"/>
      <c r="E40" s="4"/>
      <c r="F40" s="4"/>
      <c r="G40" s="5"/>
      <c r="H40" s="9"/>
      <c r="I40" s="5"/>
      <c r="J40" s="9"/>
      <c r="K40" s="5"/>
      <c r="L40" s="5"/>
      <c r="M40" s="5"/>
      <c r="N40" s="4"/>
      <c r="O40" s="4"/>
      <c r="P40" s="4" t="s">
        <v>98</v>
      </c>
      <c r="Q40" s="4"/>
      <c r="R40" s="4"/>
      <c r="S40" s="4"/>
      <c r="T40" s="5"/>
      <c r="U40" s="9"/>
      <c r="V40" s="5"/>
      <c r="W40" s="9"/>
      <c r="X40" s="5"/>
      <c r="Y40" s="5"/>
      <c r="Z40" s="5"/>
    </row>
    <row r="41" spans="1:26" ht="15.95" customHeight="1">
      <c r="A41" s="4"/>
      <c r="B41" s="4"/>
      <c r="C41" s="4" t="s">
        <v>99</v>
      </c>
      <c r="D41" s="4"/>
      <c r="E41" s="4"/>
      <c r="F41" s="4"/>
      <c r="G41" s="5">
        <v>-1258306</v>
      </c>
      <c r="H41" s="4"/>
      <c r="I41" s="5">
        <v>-4321604</v>
      </c>
      <c r="J41" s="4"/>
      <c r="K41" s="5">
        <v>0</v>
      </c>
      <c r="L41" s="5"/>
      <c r="M41" s="5">
        <v>0</v>
      </c>
      <c r="N41" s="4"/>
      <c r="O41" s="4"/>
      <c r="P41" s="4" t="s">
        <v>99</v>
      </c>
      <c r="Q41" s="4"/>
      <c r="R41" s="4"/>
      <c r="S41" s="4"/>
      <c r="T41" s="5">
        <v>-43520000</v>
      </c>
      <c r="U41" s="9"/>
      <c r="V41" s="5">
        <v>-153600000</v>
      </c>
      <c r="W41" s="9"/>
      <c r="X41" s="5">
        <v>0</v>
      </c>
      <c r="Y41" s="5"/>
      <c r="Z41" s="5">
        <v>0</v>
      </c>
    </row>
    <row r="42" spans="1:26" ht="15.95" customHeight="1">
      <c r="A42" s="4"/>
      <c r="B42" s="4" t="s">
        <v>94</v>
      </c>
      <c r="C42" s="4"/>
      <c r="D42" s="4"/>
      <c r="E42" s="4"/>
      <c r="F42" s="4"/>
      <c r="G42" s="33">
        <v>0</v>
      </c>
      <c r="H42" s="4"/>
      <c r="I42" s="33">
        <v>0</v>
      </c>
      <c r="J42" s="4"/>
      <c r="K42" s="33">
        <v>0</v>
      </c>
      <c r="L42" s="5"/>
      <c r="M42" s="33">
        <v>0</v>
      </c>
      <c r="N42" s="4"/>
      <c r="O42" s="4" t="s">
        <v>94</v>
      </c>
      <c r="P42" s="4"/>
      <c r="Q42" s="4"/>
      <c r="R42" s="4"/>
      <c r="S42" s="4"/>
      <c r="T42" s="33">
        <v>-2411142441</v>
      </c>
      <c r="U42" s="4"/>
      <c r="V42" s="33">
        <v>-389628277</v>
      </c>
      <c r="W42" s="4"/>
      <c r="X42" s="33">
        <v>-2645661536</v>
      </c>
      <c r="Y42" s="5"/>
      <c r="Z42" s="33">
        <v>-586383580</v>
      </c>
    </row>
    <row r="43" spans="1:26" ht="15.95" customHeight="1">
      <c r="N43" s="4"/>
      <c r="O43" s="4"/>
      <c r="P43" s="4"/>
      <c r="Q43" s="4"/>
      <c r="R43" s="4"/>
      <c r="S43" s="4"/>
      <c r="T43" s="5"/>
      <c r="U43" s="9"/>
      <c r="V43" s="5"/>
      <c r="W43" s="9"/>
      <c r="X43" s="5"/>
      <c r="Y43" s="5"/>
      <c r="Z43" s="5"/>
    </row>
    <row r="44" spans="1:26" ht="15.95" customHeight="1">
      <c r="A44" s="4" t="s">
        <v>100</v>
      </c>
      <c r="B44" s="4"/>
      <c r="C44" s="4"/>
      <c r="D44" s="4"/>
      <c r="E44" s="4"/>
      <c r="F44" s="21"/>
      <c r="G44" s="21"/>
      <c r="H44" s="21"/>
      <c r="I44" s="21"/>
      <c r="J44" s="21"/>
      <c r="K44" s="21"/>
      <c r="L44" s="21"/>
      <c r="M44" s="21"/>
      <c r="N44" s="4" t="s">
        <v>100</v>
      </c>
      <c r="O44" s="4"/>
      <c r="P44" s="4"/>
      <c r="Q44" s="4"/>
      <c r="R44" s="4"/>
      <c r="S44" s="21"/>
      <c r="T44" s="21"/>
      <c r="U44" s="21"/>
      <c r="V44" s="21"/>
      <c r="W44" s="21"/>
      <c r="X44" s="21"/>
      <c r="Y44" s="21"/>
      <c r="Z44" s="21"/>
    </row>
    <row r="45" spans="1:26" ht="15.95" customHeight="1">
      <c r="A45" s="4"/>
      <c r="B45" s="4" t="s">
        <v>101</v>
      </c>
      <c r="C45" s="4"/>
      <c r="D45" s="4"/>
      <c r="E45" s="9"/>
      <c r="F45" s="9"/>
      <c r="G45" s="13">
        <f>G34+G38+G41+G42</f>
        <v>9501151</v>
      </c>
      <c r="H45" s="9"/>
      <c r="I45" s="13">
        <f>I34+I38+I41+I42</f>
        <v>-1978006</v>
      </c>
      <c r="J45" s="4"/>
      <c r="K45" s="13">
        <f>K34+K38+K41+K42</f>
        <v>0</v>
      </c>
      <c r="L45" s="5"/>
      <c r="M45" s="13">
        <f>M34+M38+M41+M42</f>
        <v>1043730</v>
      </c>
      <c r="N45" s="4"/>
      <c r="O45" s="4" t="s">
        <v>101</v>
      </c>
      <c r="P45" s="4"/>
      <c r="Q45" s="4"/>
      <c r="R45" s="9"/>
      <c r="S45" s="9"/>
      <c r="T45" s="13">
        <f>T34+T38+T41+T42</f>
        <v>-2454662441</v>
      </c>
      <c r="U45" s="9"/>
      <c r="V45" s="13">
        <f>V34+V38+V41+V42</f>
        <v>-484569451</v>
      </c>
      <c r="W45" s="4"/>
      <c r="X45" s="13">
        <f>X34+X38+X41+X42</f>
        <v>-2645661536</v>
      </c>
      <c r="Y45" s="5"/>
      <c r="Z45" s="13">
        <f>Z34+Z38+Z41+Z42</f>
        <v>-547754629</v>
      </c>
    </row>
    <row r="46" spans="1:26" ht="15.95" customHeight="1">
      <c r="B46" s="4"/>
      <c r="C46" s="4"/>
      <c r="D46" s="4"/>
      <c r="E46" s="9"/>
      <c r="F46" s="9"/>
      <c r="N46" s="4"/>
      <c r="O46" s="4"/>
      <c r="P46" s="4"/>
      <c r="Q46" s="4"/>
      <c r="R46" s="9"/>
      <c r="S46" s="9"/>
      <c r="T46" s="5"/>
      <c r="U46" s="9"/>
      <c r="V46" s="5"/>
      <c r="W46" s="4"/>
      <c r="X46" s="5"/>
      <c r="Y46" s="5"/>
      <c r="Z46" s="5"/>
    </row>
    <row r="47" spans="1:26" ht="15.95" customHeight="1">
      <c r="A47" s="8" t="s">
        <v>222</v>
      </c>
      <c r="N47" s="8" t="s">
        <v>222</v>
      </c>
      <c r="O47" s="4"/>
      <c r="P47" s="4"/>
      <c r="Q47" s="4"/>
      <c r="R47" s="9"/>
      <c r="S47" s="9"/>
    </row>
    <row r="48" spans="1:26" ht="15.95" customHeight="1" thickBot="1">
      <c r="A48" s="4"/>
      <c r="B48" s="8" t="s">
        <v>103</v>
      </c>
      <c r="C48" s="4"/>
      <c r="D48" s="4"/>
      <c r="E48" s="9"/>
      <c r="F48" s="9"/>
      <c r="G48" s="27">
        <f>SUM(G29,G45)</f>
        <v>88281718</v>
      </c>
      <c r="H48" s="9"/>
      <c r="I48" s="27">
        <f>SUM(I29,I45)</f>
        <v>57898623</v>
      </c>
      <c r="J48" s="4"/>
      <c r="K48" s="27">
        <f>SUM(K29,K45)</f>
        <v>74399605</v>
      </c>
      <c r="L48" s="5"/>
      <c r="M48" s="27">
        <f>SUM(M29,M45)</f>
        <v>74069849</v>
      </c>
      <c r="N48" s="4"/>
      <c r="O48" s="8" t="s">
        <v>103</v>
      </c>
      <c r="Q48" s="4"/>
      <c r="R48" s="9"/>
      <c r="S48" s="9"/>
      <c r="T48" s="27">
        <f>SUM(T29,T45)</f>
        <v>115213022</v>
      </c>
      <c r="U48" s="9"/>
      <c r="V48" s="27">
        <f>SUM(V29,V45)</f>
        <v>1750317904</v>
      </c>
      <c r="W48" s="4"/>
      <c r="X48" s="27">
        <f>SUM(X29,X45)</f>
        <v>-213146695</v>
      </c>
      <c r="Y48" s="5"/>
      <c r="Z48" s="27">
        <f>SUM(Z29,Z45)</f>
        <v>2139270342</v>
      </c>
    </row>
    <row r="49" spans="1:26" ht="15.95" customHeight="1" thickTop="1">
      <c r="A49" s="4"/>
      <c r="B49" s="4"/>
      <c r="C49" s="4"/>
      <c r="D49" s="4"/>
      <c r="E49" s="4"/>
      <c r="F49" s="4"/>
      <c r="G49" s="5"/>
      <c r="H49" s="9"/>
      <c r="I49" s="5"/>
      <c r="J49" s="9"/>
      <c r="K49" s="5"/>
      <c r="L49" s="5"/>
      <c r="M49" s="5"/>
      <c r="N49" s="4"/>
      <c r="O49" s="4"/>
      <c r="P49" s="4"/>
      <c r="Q49" s="4"/>
      <c r="R49" s="4"/>
      <c r="S49" s="4"/>
      <c r="T49" s="5"/>
      <c r="U49" s="9"/>
      <c r="V49" s="5"/>
      <c r="W49" s="9"/>
      <c r="X49" s="5"/>
      <c r="Y49" s="5"/>
      <c r="Z49" s="5"/>
    </row>
    <row r="50" spans="1:26" ht="22.15" customHeight="1">
      <c r="A50" s="30" t="str">
        <f>'5-10 BS'!A44</f>
        <v>The notes to the consolidated and separate financial statements are an integral part of these financial statements.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30" t="str">
        <f>'5-10 BS'!N44</f>
        <v>The notes to the consolidated and separate financial statements are an integral part of these financial statements.</v>
      </c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ht="16.5" customHeight="1">
      <c r="A51" s="3" t="str">
        <f>A1</f>
        <v>Star Petroleum Refining Public Company Limited</v>
      </c>
      <c r="B51" s="3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3" t="str">
        <f>A1</f>
        <v>Star Petroleum Refining Public Company Limited</v>
      </c>
      <c r="O51" s="3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6.5" customHeight="1">
      <c r="A52" s="3" t="s">
        <v>73</v>
      </c>
      <c r="B52" s="3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3" t="s">
        <v>73</v>
      </c>
      <c r="O52" s="3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6.5" customHeight="1">
      <c r="A53" s="11" t="s">
        <v>74</v>
      </c>
      <c r="B53" s="11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1" t="s">
        <v>74</v>
      </c>
      <c r="O53" s="11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6.5" customHeight="1">
      <c r="A54" s="3"/>
      <c r="B54" s="3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3"/>
      <c r="O54" s="3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6.5" customHeight="1">
      <c r="A55" s="3"/>
      <c r="B55" s="3"/>
      <c r="C55" s="9"/>
      <c r="D55" s="9"/>
      <c r="E55" s="9"/>
      <c r="F55" s="9"/>
      <c r="G55" s="39"/>
      <c r="H55" s="9"/>
      <c r="I55" s="39"/>
      <c r="J55" s="39"/>
      <c r="K55" s="39"/>
      <c r="L55" s="39"/>
      <c r="M55" s="39"/>
      <c r="N55" s="3"/>
      <c r="O55" s="3"/>
      <c r="P55" s="9"/>
      <c r="Q55" s="9"/>
      <c r="R55" s="9"/>
      <c r="S55" s="9"/>
      <c r="T55" s="39"/>
      <c r="U55" s="9"/>
      <c r="V55" s="39"/>
      <c r="W55" s="39"/>
      <c r="X55" s="39"/>
      <c r="Y55" s="39"/>
      <c r="Z55" s="39"/>
    </row>
    <row r="56" spans="1:26" ht="26.1" customHeight="1">
      <c r="A56" s="3"/>
      <c r="B56" s="3"/>
      <c r="C56" s="9"/>
      <c r="D56" s="9"/>
      <c r="E56" s="9"/>
      <c r="F56" s="9"/>
      <c r="G56" s="132" t="s">
        <v>3</v>
      </c>
      <c r="H56" s="132"/>
      <c r="I56" s="132"/>
      <c r="J56" s="40"/>
      <c r="K56" s="130" t="s">
        <v>4</v>
      </c>
      <c r="L56" s="131"/>
      <c r="M56" s="131"/>
      <c r="N56" s="3"/>
      <c r="O56" s="3"/>
      <c r="P56" s="9"/>
      <c r="Q56" s="9"/>
      <c r="R56" s="9"/>
      <c r="S56" s="9"/>
      <c r="T56" s="132" t="s">
        <v>3</v>
      </c>
      <c r="U56" s="132"/>
      <c r="V56" s="132"/>
      <c r="W56" s="40"/>
      <c r="X56" s="130" t="s">
        <v>4</v>
      </c>
      <c r="Y56" s="131"/>
      <c r="Z56" s="131"/>
    </row>
    <row r="57" spans="1:26" ht="16.5" customHeight="1">
      <c r="A57" s="3"/>
      <c r="B57" s="3"/>
      <c r="C57" s="9"/>
      <c r="D57" s="9"/>
      <c r="E57" s="9"/>
      <c r="F57" s="9"/>
      <c r="G57" s="17" t="s">
        <v>5</v>
      </c>
      <c r="H57" s="9"/>
      <c r="I57" s="17" t="s">
        <v>6</v>
      </c>
      <c r="J57" s="9"/>
      <c r="K57" s="17" t="s">
        <v>5</v>
      </c>
      <c r="L57" s="9"/>
      <c r="M57" s="17" t="s">
        <v>6</v>
      </c>
      <c r="N57" s="3"/>
      <c r="O57" s="3"/>
      <c r="P57" s="9"/>
      <c r="Q57" s="9"/>
      <c r="R57" s="9"/>
      <c r="S57" s="9"/>
      <c r="T57" s="17" t="s">
        <v>5</v>
      </c>
      <c r="U57" s="9"/>
      <c r="V57" s="17" t="s">
        <v>6</v>
      </c>
      <c r="W57" s="9"/>
      <c r="X57" s="17" t="s">
        <v>5</v>
      </c>
      <c r="Y57" s="9"/>
      <c r="Z57" s="17" t="s">
        <v>6</v>
      </c>
    </row>
    <row r="58" spans="1:26" ht="16.5" customHeight="1">
      <c r="A58" s="4"/>
      <c r="B58" s="4"/>
      <c r="C58" s="4"/>
      <c r="D58" s="4"/>
      <c r="E58" s="19" t="s">
        <v>104</v>
      </c>
      <c r="F58" s="9"/>
      <c r="G58" s="20" t="s">
        <v>8</v>
      </c>
      <c r="H58" s="9"/>
      <c r="I58" s="20" t="s">
        <v>8</v>
      </c>
      <c r="J58" s="4"/>
      <c r="K58" s="20" t="s">
        <v>8</v>
      </c>
      <c r="L58" s="4"/>
      <c r="M58" s="20" t="s">
        <v>8</v>
      </c>
      <c r="N58" s="4"/>
      <c r="O58" s="4"/>
      <c r="P58" s="4"/>
      <c r="Q58" s="4"/>
      <c r="R58" s="19" t="s">
        <v>104</v>
      </c>
      <c r="S58" s="9"/>
      <c r="T58" s="20" t="s">
        <v>9</v>
      </c>
      <c r="U58" s="9"/>
      <c r="V58" s="20" t="s">
        <v>9</v>
      </c>
      <c r="W58" s="4"/>
      <c r="X58" s="20" t="s">
        <v>9</v>
      </c>
      <c r="Y58" s="4"/>
      <c r="Z58" s="20" t="s">
        <v>9</v>
      </c>
    </row>
    <row r="59" spans="1:26" ht="16.5" customHeight="1">
      <c r="A59" s="4"/>
      <c r="B59" s="4"/>
      <c r="C59" s="4"/>
      <c r="D59" s="4"/>
      <c r="E59" s="4"/>
      <c r="F59" s="21"/>
      <c r="G59" s="21"/>
      <c r="H59" s="21"/>
      <c r="I59" s="21"/>
      <c r="J59" s="21"/>
      <c r="K59" s="21"/>
      <c r="L59" s="21"/>
      <c r="M59" s="21"/>
      <c r="N59" s="4"/>
      <c r="O59" s="4"/>
      <c r="P59" s="4"/>
      <c r="Q59" s="4"/>
      <c r="R59" s="4"/>
      <c r="S59" s="21"/>
      <c r="T59" s="21"/>
      <c r="U59" s="21"/>
      <c r="V59" s="21"/>
      <c r="W59" s="21"/>
      <c r="X59" s="21"/>
      <c r="Y59" s="21"/>
      <c r="Z59" s="21"/>
    </row>
    <row r="60" spans="1:26" ht="16.5" customHeight="1">
      <c r="A60" s="8" t="s">
        <v>105</v>
      </c>
      <c r="B60" s="4"/>
      <c r="C60" s="4"/>
      <c r="D60" s="4"/>
      <c r="E60" s="9"/>
      <c r="F60" s="9"/>
      <c r="G60" s="9"/>
      <c r="H60" s="9"/>
      <c r="I60" s="9"/>
      <c r="J60" s="4"/>
      <c r="K60" s="9"/>
      <c r="L60" s="5"/>
      <c r="M60" s="9"/>
      <c r="N60" s="8" t="s">
        <v>105</v>
      </c>
      <c r="O60" s="4"/>
      <c r="P60" s="4"/>
      <c r="Q60" s="4"/>
      <c r="R60" s="9"/>
      <c r="S60" s="9"/>
      <c r="T60" s="9"/>
      <c r="U60" s="9"/>
      <c r="V60" s="9"/>
      <c r="W60" s="4"/>
      <c r="X60" s="9"/>
      <c r="Y60" s="5"/>
      <c r="Z60" s="9"/>
    </row>
    <row r="61" spans="1:26" ht="16.5" customHeight="1">
      <c r="A61" s="8"/>
      <c r="B61" s="4" t="s">
        <v>106</v>
      </c>
      <c r="C61" s="4"/>
      <c r="D61" s="4"/>
      <c r="E61" s="9"/>
      <c r="F61" s="9"/>
      <c r="G61" s="5">
        <f>G29-G62</f>
        <v>78764628</v>
      </c>
      <c r="H61" s="9"/>
      <c r="I61" s="5">
        <f>I29</f>
        <v>59876629</v>
      </c>
      <c r="J61" s="5"/>
      <c r="K61" s="5">
        <f>K29</f>
        <v>74399605</v>
      </c>
      <c r="L61" s="5"/>
      <c r="M61" s="5">
        <f>M29</f>
        <v>73026119</v>
      </c>
      <c r="N61" s="8"/>
      <c r="O61" s="4" t="s">
        <v>106</v>
      </c>
      <c r="P61" s="4"/>
      <c r="Q61" s="4"/>
      <c r="R61" s="9"/>
      <c r="S61" s="9"/>
      <c r="T61" s="5">
        <f>T29-T62</f>
        <v>2569355263</v>
      </c>
      <c r="U61" s="9"/>
      <c r="V61" s="5">
        <f>V29</f>
        <v>2234887355</v>
      </c>
      <c r="W61" s="4"/>
      <c r="X61" s="5">
        <f>X29</f>
        <v>2432514841</v>
      </c>
      <c r="Y61" s="5"/>
      <c r="Z61" s="5">
        <f>Z29</f>
        <v>2687024971</v>
      </c>
    </row>
    <row r="62" spans="1:26" ht="16.5" customHeight="1">
      <c r="A62" s="8"/>
      <c r="B62" s="4" t="s">
        <v>70</v>
      </c>
      <c r="C62" s="4"/>
      <c r="D62" s="4"/>
      <c r="E62" s="9"/>
      <c r="F62" s="9"/>
      <c r="G62" s="13">
        <v>15939</v>
      </c>
      <c r="H62" s="9"/>
      <c r="I62" s="13">
        <v>0</v>
      </c>
      <c r="J62" s="4"/>
      <c r="K62" s="13">
        <v>0</v>
      </c>
      <c r="L62" s="5"/>
      <c r="M62" s="13">
        <v>0</v>
      </c>
      <c r="N62" s="8"/>
      <c r="O62" s="4" t="s">
        <v>70</v>
      </c>
      <c r="P62" s="4"/>
      <c r="Q62" s="4"/>
      <c r="R62" s="9"/>
      <c r="S62" s="9"/>
      <c r="T62" s="13">
        <v>520200</v>
      </c>
      <c r="U62" s="9"/>
      <c r="V62" s="13">
        <v>0</v>
      </c>
      <c r="W62" s="4"/>
      <c r="X62" s="13">
        <v>0</v>
      </c>
      <c r="Y62" s="5"/>
      <c r="Z62" s="13">
        <v>0</v>
      </c>
    </row>
    <row r="63" spans="1:26" ht="16.5" customHeight="1">
      <c r="A63" s="8"/>
      <c r="B63" s="4"/>
      <c r="C63" s="4"/>
      <c r="D63" s="4"/>
      <c r="E63" s="9"/>
      <c r="F63" s="9"/>
      <c r="G63" s="9"/>
      <c r="H63" s="9"/>
      <c r="I63" s="9"/>
      <c r="J63" s="4"/>
      <c r="K63" s="9"/>
      <c r="L63" s="5"/>
      <c r="M63" s="9"/>
      <c r="N63" s="8"/>
      <c r="O63" s="4"/>
      <c r="P63" s="4"/>
      <c r="Q63" s="4"/>
      <c r="R63" s="9"/>
      <c r="S63" s="9"/>
      <c r="T63" s="9"/>
      <c r="U63" s="9"/>
      <c r="V63" s="9"/>
      <c r="W63" s="4"/>
      <c r="X63" s="9"/>
      <c r="Y63" s="5"/>
      <c r="Z63" s="9"/>
    </row>
    <row r="64" spans="1:26" ht="16.5" customHeight="1" thickBot="1">
      <c r="A64" s="8"/>
      <c r="B64" s="4"/>
      <c r="C64" s="4"/>
      <c r="D64" s="4"/>
      <c r="E64" s="9"/>
      <c r="F64" s="9"/>
      <c r="G64" s="45">
        <f>SUM(G61:G63)</f>
        <v>78780567</v>
      </c>
      <c r="H64" s="9"/>
      <c r="I64" s="45">
        <f>SUM(I61:I63)</f>
        <v>59876629</v>
      </c>
      <c r="J64" s="4"/>
      <c r="K64" s="45">
        <f>SUM(K61:K63)</f>
        <v>74399605</v>
      </c>
      <c r="L64" s="5"/>
      <c r="M64" s="45">
        <f>SUM(M61:M63)</f>
        <v>73026119</v>
      </c>
      <c r="N64" s="8"/>
      <c r="O64" s="4"/>
      <c r="P64" s="4"/>
      <c r="Q64" s="4"/>
      <c r="R64" s="9"/>
      <c r="S64" s="9"/>
      <c r="T64" s="27">
        <f>SUM(T61:T63)</f>
        <v>2569875463</v>
      </c>
      <c r="U64" s="9"/>
      <c r="V64" s="27">
        <f>SUM(V61:V63)</f>
        <v>2234887355</v>
      </c>
      <c r="W64" s="4"/>
      <c r="X64" s="27">
        <f>SUM(X61:X63)</f>
        <v>2432514841</v>
      </c>
      <c r="Y64" s="5"/>
      <c r="Z64" s="27">
        <f>SUM(Z61:Z63)</f>
        <v>2687024971</v>
      </c>
    </row>
    <row r="65" spans="1:26" ht="16.5" customHeight="1" thickTop="1">
      <c r="A65" s="8"/>
      <c r="B65" s="4"/>
      <c r="C65" s="4"/>
      <c r="D65" s="4"/>
      <c r="E65" s="9"/>
      <c r="F65" s="9"/>
      <c r="G65" s="9"/>
      <c r="H65" s="9"/>
      <c r="I65" s="9"/>
      <c r="J65" s="4"/>
      <c r="K65" s="9"/>
      <c r="L65" s="5"/>
      <c r="M65" s="9"/>
      <c r="N65" s="8"/>
      <c r="O65" s="4"/>
      <c r="P65" s="4"/>
      <c r="Q65" s="4"/>
      <c r="R65" s="9"/>
      <c r="S65" s="9"/>
      <c r="T65" s="9"/>
      <c r="U65" s="9"/>
      <c r="V65" s="9"/>
      <c r="W65" s="4"/>
      <c r="X65" s="9"/>
      <c r="Y65" s="5"/>
      <c r="Z65" s="9"/>
    </row>
    <row r="66" spans="1:26" ht="16.5" customHeight="1">
      <c r="A66" s="8" t="s">
        <v>102</v>
      </c>
      <c r="B66" s="4"/>
      <c r="C66" s="4"/>
      <c r="D66" s="4"/>
      <c r="E66" s="9"/>
      <c r="F66" s="9"/>
      <c r="G66" s="9"/>
      <c r="H66" s="9"/>
      <c r="I66" s="9"/>
      <c r="J66" s="4"/>
      <c r="K66" s="9"/>
      <c r="L66" s="5"/>
      <c r="M66" s="9"/>
      <c r="N66" s="8" t="s">
        <v>102</v>
      </c>
      <c r="O66" s="4"/>
      <c r="P66" s="4"/>
      <c r="Q66" s="4"/>
      <c r="R66" s="9"/>
      <c r="S66" s="9"/>
      <c r="T66" s="9"/>
      <c r="U66" s="9"/>
      <c r="V66" s="9"/>
      <c r="W66" s="4"/>
      <c r="X66" s="9"/>
      <c r="Y66" s="5"/>
      <c r="Z66" s="9"/>
    </row>
    <row r="67" spans="1:26" ht="16.5" customHeight="1">
      <c r="A67" s="8"/>
      <c r="B67" s="8" t="s">
        <v>107</v>
      </c>
      <c r="C67" s="4"/>
      <c r="D67" s="4"/>
      <c r="E67" s="9"/>
      <c r="F67" s="9"/>
      <c r="G67" s="9"/>
      <c r="H67" s="9"/>
      <c r="I67" s="9"/>
      <c r="J67" s="4"/>
      <c r="K67" s="9"/>
      <c r="L67" s="5"/>
      <c r="M67" s="9"/>
      <c r="N67" s="8"/>
      <c r="O67" s="8" t="s">
        <v>107</v>
      </c>
      <c r="P67" s="4"/>
      <c r="Q67" s="4"/>
      <c r="R67" s="9"/>
      <c r="S67" s="9"/>
      <c r="T67" s="9"/>
      <c r="U67" s="9"/>
      <c r="V67" s="9"/>
      <c r="W67" s="4"/>
      <c r="X67" s="9"/>
      <c r="Y67" s="5"/>
      <c r="Z67" s="9"/>
    </row>
    <row r="68" spans="1:26" ht="16.5" customHeight="1">
      <c r="A68" s="8"/>
      <c r="B68" s="4" t="s">
        <v>108</v>
      </c>
      <c r="C68" s="4"/>
      <c r="D68" s="4"/>
      <c r="E68" s="9"/>
      <c r="F68" s="9"/>
      <c r="G68" s="5">
        <f>G48-G69</f>
        <v>88265779</v>
      </c>
      <c r="H68" s="9"/>
      <c r="I68" s="5">
        <f>I48</f>
        <v>57898623</v>
      </c>
      <c r="J68" s="5"/>
      <c r="K68" s="5">
        <f>K48</f>
        <v>74399605</v>
      </c>
      <c r="L68" s="5"/>
      <c r="M68" s="5">
        <f>M48</f>
        <v>74069849</v>
      </c>
      <c r="N68" s="8"/>
      <c r="O68" s="4" t="s">
        <v>108</v>
      </c>
      <c r="P68" s="4"/>
      <c r="Q68" s="4"/>
      <c r="R68" s="9"/>
      <c r="S68" s="9"/>
      <c r="T68" s="5">
        <f>T48-T69</f>
        <v>114692822</v>
      </c>
      <c r="U68" s="9"/>
      <c r="V68" s="5">
        <f>V48</f>
        <v>1750317904</v>
      </c>
      <c r="W68" s="4"/>
      <c r="X68" s="5">
        <f>X48</f>
        <v>-213146695</v>
      </c>
      <c r="Y68" s="5"/>
      <c r="Z68" s="5">
        <f>Z48</f>
        <v>2139270342</v>
      </c>
    </row>
    <row r="69" spans="1:26" ht="16.5" customHeight="1">
      <c r="A69" s="8"/>
      <c r="B69" s="4" t="s">
        <v>70</v>
      </c>
      <c r="C69" s="4"/>
      <c r="D69" s="4"/>
      <c r="E69" s="9"/>
      <c r="F69" s="9"/>
      <c r="G69" s="13">
        <v>15939</v>
      </c>
      <c r="H69" s="9"/>
      <c r="I69" s="13">
        <v>0</v>
      </c>
      <c r="J69" s="4"/>
      <c r="K69" s="13">
        <v>0</v>
      </c>
      <c r="L69" s="5"/>
      <c r="M69" s="13">
        <v>0</v>
      </c>
      <c r="N69" s="8"/>
      <c r="O69" s="4" t="s">
        <v>70</v>
      </c>
      <c r="P69" s="4"/>
      <c r="Q69" s="4"/>
      <c r="R69" s="9"/>
      <c r="S69" s="9"/>
      <c r="T69" s="13">
        <v>520200</v>
      </c>
      <c r="U69" s="9"/>
      <c r="V69" s="13">
        <v>0</v>
      </c>
      <c r="W69" s="4"/>
      <c r="X69" s="13">
        <v>0</v>
      </c>
      <c r="Y69" s="5"/>
      <c r="Z69" s="13">
        <v>0</v>
      </c>
    </row>
    <row r="70" spans="1:26" ht="16.5" customHeight="1">
      <c r="A70" s="8"/>
      <c r="B70" s="4"/>
      <c r="C70" s="4"/>
      <c r="D70" s="4"/>
      <c r="E70" s="9"/>
      <c r="F70" s="9"/>
      <c r="G70" s="9"/>
      <c r="H70" s="9"/>
      <c r="I70" s="9"/>
      <c r="J70" s="4"/>
      <c r="K70" s="9"/>
      <c r="L70" s="5"/>
      <c r="M70" s="9"/>
      <c r="N70" s="8"/>
      <c r="O70" s="4"/>
      <c r="P70" s="4"/>
      <c r="Q70" s="4"/>
      <c r="R70" s="9"/>
      <c r="S70" s="9"/>
      <c r="T70" s="9"/>
      <c r="U70" s="9"/>
      <c r="V70" s="9"/>
      <c r="W70" s="4"/>
      <c r="X70" s="9"/>
      <c r="Y70" s="5"/>
      <c r="Z70" s="9"/>
    </row>
    <row r="71" spans="1:26" ht="16.5" customHeight="1" thickBot="1">
      <c r="A71" s="8"/>
      <c r="B71" s="4"/>
      <c r="C71" s="4"/>
      <c r="D71" s="4"/>
      <c r="E71" s="9"/>
      <c r="F71" s="9"/>
      <c r="G71" s="45">
        <f>SUM(G68:G70)</f>
        <v>88281718</v>
      </c>
      <c r="H71" s="9"/>
      <c r="I71" s="45">
        <f>SUM(I68:I70)</f>
        <v>57898623</v>
      </c>
      <c r="J71" s="4"/>
      <c r="K71" s="45">
        <f>SUM(K68:K70)</f>
        <v>74399605</v>
      </c>
      <c r="L71" s="5"/>
      <c r="M71" s="45">
        <f>SUM(M68:M70)</f>
        <v>74069849</v>
      </c>
      <c r="N71" s="8"/>
      <c r="O71" s="4"/>
      <c r="P71" s="4"/>
      <c r="Q71" s="4"/>
      <c r="R71" s="9"/>
      <c r="S71" s="9"/>
      <c r="T71" s="27">
        <f>SUM(T68:T70)</f>
        <v>115213022</v>
      </c>
      <c r="U71" s="9"/>
      <c r="V71" s="27">
        <f>SUM(V68:V70)</f>
        <v>1750317904</v>
      </c>
      <c r="W71" s="4"/>
      <c r="X71" s="27">
        <f>SUM(X68:X70)</f>
        <v>-213146695</v>
      </c>
      <c r="Y71" s="5"/>
      <c r="Z71" s="27">
        <f>SUM(Z68:Z70)</f>
        <v>2139270342</v>
      </c>
    </row>
    <row r="72" spans="1:26" ht="16.5" customHeight="1" thickTop="1">
      <c r="A72" s="8"/>
      <c r="B72" s="4"/>
      <c r="C72" s="4"/>
      <c r="D72" s="4"/>
      <c r="E72" s="9"/>
      <c r="F72" s="9"/>
      <c r="G72" s="9"/>
      <c r="H72" s="9"/>
      <c r="I72" s="9"/>
      <c r="J72" s="4"/>
      <c r="K72" s="9"/>
      <c r="L72" s="5"/>
      <c r="M72" s="9"/>
      <c r="N72" s="8"/>
      <c r="O72" s="4"/>
      <c r="P72" s="4"/>
      <c r="Q72" s="4"/>
      <c r="R72" s="9"/>
      <c r="S72" s="9"/>
      <c r="T72" s="9"/>
      <c r="U72" s="9"/>
      <c r="V72" s="9"/>
      <c r="W72" s="4"/>
      <c r="X72" s="9"/>
      <c r="Y72" s="5"/>
      <c r="Z72" s="9"/>
    </row>
    <row r="73" spans="1:26" ht="16.5" customHeight="1">
      <c r="A73" s="8"/>
      <c r="B73" s="4"/>
      <c r="C73" s="4"/>
      <c r="D73" s="4"/>
      <c r="E73" s="9"/>
      <c r="F73" s="9"/>
      <c r="G73" s="9"/>
      <c r="H73" s="9"/>
      <c r="I73" s="9"/>
      <c r="J73" s="4"/>
      <c r="K73" s="9"/>
      <c r="L73" s="5"/>
      <c r="M73" s="9"/>
      <c r="N73" s="8"/>
      <c r="O73" s="4"/>
      <c r="P73" s="4"/>
      <c r="Q73" s="4"/>
      <c r="R73" s="9"/>
      <c r="S73" s="9"/>
      <c r="T73" s="9"/>
      <c r="U73" s="9"/>
      <c r="V73" s="9"/>
      <c r="W73" s="4"/>
      <c r="X73" s="9"/>
      <c r="Y73" s="5"/>
      <c r="Z73" s="9"/>
    </row>
    <row r="74" spans="1:26" ht="16.5" customHeight="1">
      <c r="A74" s="8" t="s">
        <v>109</v>
      </c>
      <c r="B74" s="8"/>
      <c r="C74" s="4"/>
      <c r="D74" s="4"/>
      <c r="F74" s="4"/>
      <c r="G74" s="4"/>
      <c r="H74" s="4"/>
      <c r="I74" s="4"/>
      <c r="J74" s="4"/>
      <c r="K74" s="4"/>
      <c r="L74" s="4"/>
      <c r="M74" s="4"/>
      <c r="N74" s="8" t="s">
        <v>109</v>
      </c>
      <c r="O74" s="8"/>
      <c r="P74" s="4"/>
      <c r="Q74" s="4"/>
      <c r="S74" s="4"/>
      <c r="T74" s="4"/>
      <c r="U74" s="4"/>
      <c r="V74" s="4"/>
      <c r="W74" s="4"/>
      <c r="X74" s="4"/>
      <c r="Y74" s="4"/>
      <c r="Z74" s="4"/>
    </row>
    <row r="75" spans="1:26" ht="16.5" customHeight="1">
      <c r="A75" s="8"/>
      <c r="B75" s="8"/>
      <c r="C75" s="4"/>
      <c r="D75" s="4"/>
      <c r="E75" s="4"/>
      <c r="F75" s="9"/>
      <c r="G75" s="9"/>
      <c r="H75" s="9"/>
      <c r="I75" s="9"/>
      <c r="J75" s="9"/>
      <c r="K75" s="9"/>
      <c r="L75" s="9"/>
      <c r="M75" s="9"/>
      <c r="N75" s="8"/>
      <c r="O75" s="8"/>
      <c r="P75" s="4"/>
      <c r="Q75" s="4"/>
      <c r="R75" s="4"/>
      <c r="S75" s="9"/>
      <c r="T75" s="9"/>
      <c r="U75" s="9"/>
      <c r="V75" s="9"/>
      <c r="W75" s="9"/>
      <c r="X75" s="9"/>
      <c r="Y75" s="9"/>
      <c r="Z75" s="9"/>
    </row>
    <row r="76" spans="1:26" ht="16.5" customHeight="1">
      <c r="A76" s="4" t="s">
        <v>110</v>
      </c>
      <c r="B76" s="4"/>
      <c r="C76" s="4"/>
      <c r="D76" s="4"/>
      <c r="E76" s="9">
        <v>22</v>
      </c>
      <c r="F76" s="9"/>
      <c r="G76" s="46">
        <f>G29/4335902125</f>
        <v>1.816936008443687E-2</v>
      </c>
      <c r="H76" s="9"/>
      <c r="I76" s="46">
        <f>I29/4335902125</f>
        <v>1.3809497371899279E-2</v>
      </c>
      <c r="J76" s="4"/>
      <c r="K76" s="46">
        <f>K29/4335902125</f>
        <v>1.7158967812263521E-2</v>
      </c>
      <c r="L76" s="47"/>
      <c r="M76" s="46">
        <f>M29/4335902125</f>
        <v>1.6842197285530287E-2</v>
      </c>
      <c r="N76" s="4" t="s">
        <v>110</v>
      </c>
      <c r="O76" s="4"/>
      <c r="P76" s="4"/>
      <c r="Q76" s="4"/>
      <c r="R76" s="9">
        <v>22</v>
      </c>
      <c r="S76" s="9"/>
      <c r="T76" s="46">
        <f>T29/4335902125</f>
        <v>0.59269683422570341</v>
      </c>
      <c r="U76" s="9"/>
      <c r="V76" s="46">
        <f>V29/4335902125</f>
        <v>0.51543768530061085</v>
      </c>
      <c r="W76" s="4"/>
      <c r="X76" s="46">
        <f>X29/4335902125</f>
        <v>0.56101700888831751</v>
      </c>
      <c r="Y76" s="47"/>
      <c r="Z76" s="46">
        <f>Z29/4335902125</f>
        <v>0.61971531956570625</v>
      </c>
    </row>
    <row r="77" spans="1:26" ht="16.5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6.5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6.5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6.5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6.5" customHeight="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6.5" customHeight="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6.5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6.5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6.5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6.5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6.5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6.5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6.5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6.5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6.5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6.5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6.5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6.5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6.5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6.5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6.5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9.75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21.95" customHeight="1">
      <c r="A99" s="30" t="str">
        <f>'5-10 BS'!A44</f>
        <v>The notes to the consolidated and separate financial statements are an integral part of these financial statements.</v>
      </c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30" t="str">
        <f>'5-10 BS'!N44</f>
        <v>The notes to the consolidated and separate financial statements are an integral part of these financial statements.</v>
      </c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</row>
  </sheetData>
  <mergeCells count="8">
    <mergeCell ref="K6:M6"/>
    <mergeCell ref="X6:Z6"/>
    <mergeCell ref="K56:M56"/>
    <mergeCell ref="X56:Z56"/>
    <mergeCell ref="G6:I6"/>
    <mergeCell ref="G56:I56"/>
    <mergeCell ref="T6:V6"/>
    <mergeCell ref="T56:V56"/>
  </mergeCells>
  <pageMargins left="0.8" right="0.5" top="0.5" bottom="0.6" header="0.49" footer="0.4"/>
  <pageSetup paperSize="9" scale="90" firstPageNumber="11" fitToHeight="0" orientation="portrait" useFirstPageNumber="1" horizontalDpi="1200" verticalDpi="1200" r:id="rId1"/>
  <headerFooter>
    <oddFooter>&amp;R&amp;"Arial,Regular"&amp;9&amp;P</oddFooter>
  </headerFooter>
  <rowBreaks count="1" manualBreakCount="1">
    <brk id="50" max="16383" man="1"/>
  </rowBreaks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7307B-23DC-416E-BBB8-8F80549E8DD2}">
  <dimension ref="A1:AC43"/>
  <sheetViews>
    <sheetView zoomScale="85" zoomScaleNormal="85" zoomScaleSheetLayoutView="115" workbookViewId="0">
      <selection activeCell="L33" sqref="L33"/>
    </sheetView>
  </sheetViews>
  <sheetFormatPr defaultColWidth="9.42578125" defaultRowHeight="16.5" customHeight="1"/>
  <cols>
    <col min="1" max="2" width="1.7109375" style="52" customWidth="1"/>
    <col min="3" max="3" width="33.28515625" style="52" customWidth="1"/>
    <col min="4" max="4" width="5.28515625" style="52" customWidth="1"/>
    <col min="5" max="5" width="0.5703125" style="52" customWidth="1"/>
    <col min="6" max="6" width="11.5703125" style="52" customWidth="1"/>
    <col min="7" max="7" width="0.5703125" style="52" customWidth="1"/>
    <col min="8" max="8" width="11.5703125" style="52" customWidth="1"/>
    <col min="9" max="9" width="0.5703125" style="52" customWidth="1"/>
    <col min="10" max="10" width="14.42578125" style="52" customWidth="1"/>
    <col min="11" max="11" width="0.5703125" style="52" customWidth="1"/>
    <col min="12" max="12" width="12.85546875" style="52" customWidth="1"/>
    <col min="13" max="13" width="0.5703125" style="52" customWidth="1"/>
    <col min="14" max="14" width="14.5703125" style="52" customWidth="1"/>
    <col min="15" max="15" width="0.5703125" style="52" customWidth="1"/>
    <col min="16" max="16" width="22" style="52" customWidth="1"/>
    <col min="17" max="17" width="0.5703125" style="52" customWidth="1"/>
    <col min="18" max="18" width="10.85546875" style="52" customWidth="1"/>
    <col min="19" max="19" width="0.5703125" style="52" customWidth="1"/>
    <col min="20" max="20" width="13.140625" style="52" bestFit="1" customWidth="1"/>
    <col min="21" max="21" width="0.5703125" style="52" customWidth="1"/>
    <col min="22" max="22" width="17.7109375" style="52" customWidth="1"/>
    <col min="23" max="23" width="0.5703125" style="52" customWidth="1"/>
    <col min="24" max="24" width="18.5703125" style="52" customWidth="1"/>
    <col min="25" max="25" width="0.5703125" style="52" customWidth="1"/>
    <col min="26" max="26" width="10.28515625" style="52" bestFit="1" customWidth="1"/>
    <col min="27" max="27" width="0.5703125" style="52" customWidth="1"/>
    <col min="28" max="28" width="12.85546875" style="52" customWidth="1"/>
    <col min="29" max="29" width="9.7109375" style="52" bestFit="1" customWidth="1"/>
    <col min="30" max="16384" width="9.42578125" style="52"/>
  </cols>
  <sheetData>
    <row r="1" spans="1:28" ht="16.5" customHeight="1">
      <c r="A1" s="48" t="s">
        <v>0</v>
      </c>
      <c r="B1" s="49"/>
      <c r="C1" s="49"/>
      <c r="D1" s="50"/>
      <c r="E1" s="50"/>
      <c r="F1" s="49"/>
      <c r="G1" s="51"/>
      <c r="H1" s="49"/>
      <c r="I1" s="51"/>
      <c r="J1" s="49"/>
      <c r="K1" s="51"/>
      <c r="L1" s="49"/>
      <c r="M1" s="51"/>
      <c r="N1" s="49"/>
      <c r="O1" s="51"/>
      <c r="P1" s="49"/>
      <c r="Q1" s="51"/>
      <c r="R1" s="49"/>
      <c r="S1" s="51"/>
      <c r="T1" s="49"/>
      <c r="U1" s="51"/>
      <c r="V1" s="49"/>
      <c r="W1" s="51"/>
      <c r="X1" s="49"/>
      <c r="Y1" s="51"/>
      <c r="Z1" s="49"/>
      <c r="AA1" s="51"/>
      <c r="AB1" s="49"/>
    </row>
    <row r="2" spans="1:28" ht="16.5" customHeight="1">
      <c r="A2" s="48" t="s">
        <v>111</v>
      </c>
      <c r="B2" s="49"/>
      <c r="C2" s="49"/>
      <c r="D2" s="50"/>
      <c r="E2" s="50"/>
      <c r="F2" s="49"/>
      <c r="G2" s="51"/>
      <c r="H2" s="49"/>
      <c r="I2" s="51"/>
      <c r="J2" s="49"/>
      <c r="K2" s="51"/>
      <c r="L2" s="49"/>
      <c r="M2" s="51"/>
      <c r="N2" s="49"/>
      <c r="O2" s="51"/>
      <c r="P2" s="49"/>
      <c r="Q2" s="51"/>
      <c r="R2" s="49"/>
      <c r="S2" s="51"/>
      <c r="T2" s="49"/>
      <c r="U2" s="51"/>
      <c r="V2" s="49"/>
      <c r="W2" s="51"/>
      <c r="X2" s="49"/>
      <c r="Y2" s="51"/>
      <c r="Z2" s="49"/>
      <c r="AA2" s="51"/>
      <c r="AB2" s="49"/>
    </row>
    <row r="3" spans="1:28" ht="16.5" customHeight="1">
      <c r="A3" s="53" t="str">
        <f>'11-14 PL 12 month'!A3</f>
        <v>For the year ended 31 December 2025</v>
      </c>
      <c r="B3" s="54"/>
      <c r="C3" s="54"/>
      <c r="D3" s="54"/>
      <c r="E3" s="54"/>
      <c r="F3" s="55"/>
      <c r="G3" s="56"/>
      <c r="H3" s="55"/>
      <c r="I3" s="56"/>
      <c r="J3" s="55"/>
      <c r="K3" s="56"/>
      <c r="L3" s="55"/>
      <c r="M3" s="56"/>
      <c r="N3" s="55"/>
      <c r="O3" s="56"/>
      <c r="P3" s="55"/>
      <c r="Q3" s="56"/>
      <c r="R3" s="55"/>
      <c r="S3" s="56"/>
      <c r="T3" s="55"/>
      <c r="U3" s="56"/>
      <c r="V3" s="55"/>
      <c r="W3" s="56"/>
      <c r="X3" s="55"/>
      <c r="Y3" s="56"/>
      <c r="Z3" s="55"/>
      <c r="AA3" s="56"/>
      <c r="AB3" s="55"/>
    </row>
    <row r="4" spans="1:28" ht="16.5" customHeight="1">
      <c r="A4" s="49"/>
      <c r="B4" s="49"/>
      <c r="C4" s="49"/>
      <c r="D4" s="50"/>
      <c r="E4" s="50"/>
      <c r="F4" s="49"/>
      <c r="G4" s="51"/>
      <c r="H4" s="49"/>
      <c r="I4" s="51"/>
      <c r="J4" s="49"/>
      <c r="K4" s="51"/>
      <c r="L4" s="49"/>
      <c r="M4" s="51"/>
      <c r="N4" s="49"/>
      <c r="O4" s="51"/>
      <c r="P4" s="49"/>
      <c r="Q4" s="51"/>
      <c r="R4" s="49"/>
      <c r="S4" s="51"/>
      <c r="T4" s="49"/>
      <c r="U4" s="51"/>
      <c r="V4" s="49"/>
      <c r="W4" s="51"/>
      <c r="X4" s="49"/>
      <c r="Y4" s="51"/>
      <c r="Z4" s="49"/>
      <c r="AA4" s="51"/>
      <c r="AB4" s="49"/>
    </row>
    <row r="5" spans="1:28" ht="16.5" customHeight="1">
      <c r="A5" s="49"/>
      <c r="B5" s="49"/>
      <c r="C5" s="49"/>
      <c r="D5" s="50"/>
      <c r="E5" s="50"/>
      <c r="F5" s="49"/>
      <c r="G5" s="51"/>
      <c r="H5" s="49"/>
      <c r="I5" s="51"/>
      <c r="J5" s="49"/>
      <c r="K5" s="51"/>
      <c r="L5" s="49"/>
      <c r="M5" s="51"/>
      <c r="N5" s="49"/>
      <c r="O5" s="51"/>
      <c r="P5" s="49"/>
      <c r="Q5" s="51"/>
      <c r="R5" s="49"/>
      <c r="S5" s="51"/>
      <c r="T5" s="49"/>
      <c r="U5" s="51"/>
      <c r="V5" s="49"/>
      <c r="W5" s="51"/>
      <c r="X5" s="49"/>
      <c r="Y5" s="51"/>
      <c r="Z5" s="49"/>
      <c r="AA5" s="51"/>
      <c r="AB5" s="49"/>
    </row>
    <row r="6" spans="1:28" ht="16.5" customHeight="1">
      <c r="A6" s="49"/>
      <c r="B6" s="49"/>
      <c r="C6" s="49"/>
      <c r="D6" s="50"/>
      <c r="E6" s="50"/>
      <c r="F6" s="133" t="s">
        <v>112</v>
      </c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</row>
    <row r="7" spans="1:28" ht="16.5" customHeight="1">
      <c r="A7" s="49"/>
      <c r="B7" s="49"/>
      <c r="C7" s="49"/>
      <c r="D7" s="50"/>
      <c r="E7" s="50"/>
      <c r="F7" s="137" t="s">
        <v>113</v>
      </c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57"/>
      <c r="X7" s="57"/>
      <c r="Y7" s="57"/>
      <c r="Z7" s="57"/>
      <c r="AA7" s="57"/>
      <c r="AB7" s="57"/>
    </row>
    <row r="8" spans="1:28" ht="16.5" customHeight="1">
      <c r="A8" s="49"/>
      <c r="B8" s="49"/>
      <c r="C8" s="49"/>
      <c r="D8" s="50"/>
      <c r="E8" s="50"/>
      <c r="F8" s="57"/>
      <c r="G8" s="57"/>
      <c r="H8" s="57"/>
      <c r="I8" s="57"/>
      <c r="J8" s="57"/>
      <c r="K8" s="57"/>
      <c r="L8" s="136" t="s">
        <v>114</v>
      </c>
      <c r="M8" s="136"/>
      <c r="N8" s="136"/>
      <c r="O8" s="57"/>
      <c r="P8" s="137" t="s">
        <v>115</v>
      </c>
      <c r="Q8" s="137"/>
      <c r="R8" s="137"/>
      <c r="S8" s="137"/>
      <c r="T8" s="137"/>
      <c r="U8" s="57"/>
      <c r="V8" s="57"/>
      <c r="W8" s="57"/>
      <c r="X8" s="58" t="s">
        <v>116</v>
      </c>
      <c r="Y8" s="57"/>
      <c r="Z8" s="57"/>
      <c r="AA8" s="57"/>
      <c r="AB8" s="57"/>
    </row>
    <row r="9" spans="1:28" ht="16.5" customHeight="1">
      <c r="A9" s="49"/>
      <c r="B9" s="49"/>
      <c r="C9" s="49"/>
      <c r="D9" s="50"/>
      <c r="E9" s="50"/>
      <c r="F9" s="57"/>
      <c r="G9" s="57"/>
      <c r="H9" s="57"/>
      <c r="I9" s="57"/>
      <c r="J9" s="58" t="s">
        <v>117</v>
      </c>
      <c r="K9" s="57"/>
      <c r="L9" s="59"/>
      <c r="M9" s="59"/>
      <c r="N9" s="59"/>
      <c r="O9" s="57"/>
      <c r="P9" s="58" t="s">
        <v>118</v>
      </c>
      <c r="Q9" s="57"/>
      <c r="R9" s="57"/>
      <c r="S9" s="57"/>
      <c r="T9" s="57"/>
      <c r="U9" s="57"/>
      <c r="V9" s="57"/>
      <c r="W9" s="57"/>
      <c r="X9" s="58" t="s">
        <v>119</v>
      </c>
      <c r="Y9" s="57"/>
      <c r="Z9" s="57"/>
      <c r="AA9" s="57"/>
      <c r="AB9" s="57"/>
    </row>
    <row r="10" spans="1:28" ht="16.5" customHeight="1">
      <c r="A10" s="49"/>
      <c r="B10" s="49"/>
      <c r="C10" s="49"/>
      <c r="D10" s="50"/>
      <c r="E10" s="50"/>
      <c r="F10" s="57"/>
      <c r="G10" s="59"/>
      <c r="H10" s="60"/>
      <c r="I10" s="59"/>
      <c r="J10" s="61" t="s">
        <v>120</v>
      </c>
      <c r="K10" s="59"/>
      <c r="L10" s="62"/>
      <c r="M10" s="62"/>
      <c r="N10" s="62"/>
      <c r="O10" s="59"/>
      <c r="P10" s="58" t="s">
        <v>121</v>
      </c>
      <c r="Q10" s="59"/>
      <c r="R10" s="57"/>
      <c r="S10" s="59"/>
      <c r="T10" s="57"/>
      <c r="U10" s="59"/>
      <c r="V10" s="59"/>
      <c r="W10" s="59"/>
      <c r="X10" s="63" t="s">
        <v>122</v>
      </c>
      <c r="Y10" s="59"/>
      <c r="Z10" s="59"/>
      <c r="AA10" s="59"/>
      <c r="AB10" s="57"/>
    </row>
    <row r="11" spans="1:28" ht="16.5" customHeight="1">
      <c r="A11" s="49"/>
      <c r="B11" s="49"/>
      <c r="C11" s="49"/>
      <c r="D11" s="50"/>
      <c r="E11" s="50"/>
      <c r="F11" s="58" t="s">
        <v>123</v>
      </c>
      <c r="G11" s="63"/>
      <c r="H11" s="61"/>
      <c r="I11" s="63"/>
      <c r="J11" s="61" t="s">
        <v>124</v>
      </c>
      <c r="K11" s="63"/>
      <c r="L11" s="59"/>
      <c r="M11" s="59"/>
      <c r="N11" s="59"/>
      <c r="O11" s="59"/>
      <c r="P11" s="63" t="s">
        <v>125</v>
      </c>
      <c r="Q11" s="59"/>
      <c r="R11" s="63" t="s">
        <v>126</v>
      </c>
      <c r="S11" s="59"/>
      <c r="T11" s="63" t="s">
        <v>127</v>
      </c>
      <c r="U11" s="59"/>
      <c r="V11" s="63" t="s">
        <v>116</v>
      </c>
      <c r="W11" s="59"/>
      <c r="X11" s="63" t="s">
        <v>128</v>
      </c>
      <c r="Y11" s="63"/>
      <c r="Z11" s="63" t="s">
        <v>129</v>
      </c>
      <c r="AA11" s="63"/>
      <c r="AB11" s="58"/>
    </row>
    <row r="12" spans="1:28" ht="16.5" customHeight="1">
      <c r="A12" s="49"/>
      <c r="B12" s="49"/>
      <c r="C12" s="49"/>
      <c r="D12" s="50"/>
      <c r="E12" s="50"/>
      <c r="F12" s="58" t="s">
        <v>130</v>
      </c>
      <c r="G12" s="63"/>
      <c r="H12" s="58" t="s">
        <v>131</v>
      </c>
      <c r="I12" s="63"/>
      <c r="J12" s="58" t="s">
        <v>132</v>
      </c>
      <c r="K12" s="63"/>
      <c r="L12" s="58" t="s">
        <v>133</v>
      </c>
      <c r="M12" s="59"/>
      <c r="N12" s="59"/>
      <c r="O12" s="59"/>
      <c r="P12" s="64" t="s">
        <v>134</v>
      </c>
      <c r="Q12" s="59"/>
      <c r="R12" s="64" t="s">
        <v>135</v>
      </c>
      <c r="S12" s="59"/>
      <c r="T12" s="63" t="s">
        <v>225</v>
      </c>
      <c r="U12" s="59"/>
      <c r="V12" s="63" t="s">
        <v>137</v>
      </c>
      <c r="W12" s="63"/>
      <c r="X12" s="63" t="s">
        <v>138</v>
      </c>
      <c r="Y12" s="63"/>
      <c r="Z12" s="63" t="s">
        <v>139</v>
      </c>
      <c r="AA12" s="63"/>
      <c r="AB12" s="58" t="s">
        <v>140</v>
      </c>
    </row>
    <row r="13" spans="1:28" ht="16.5" customHeight="1">
      <c r="A13" s="49"/>
      <c r="B13" s="49"/>
      <c r="C13" s="49"/>
      <c r="D13" s="65"/>
      <c r="E13" s="65"/>
      <c r="F13" s="58" t="s">
        <v>141</v>
      </c>
      <c r="G13" s="63"/>
      <c r="H13" s="58" t="s">
        <v>141</v>
      </c>
      <c r="I13" s="63"/>
      <c r="J13" s="58" t="s">
        <v>142</v>
      </c>
      <c r="K13" s="63"/>
      <c r="L13" s="58" t="s">
        <v>143</v>
      </c>
      <c r="M13" s="62"/>
      <c r="N13" s="58" t="s">
        <v>144</v>
      </c>
      <c r="O13" s="62"/>
      <c r="P13" s="64" t="s">
        <v>145</v>
      </c>
      <c r="Q13" s="62"/>
      <c r="R13" s="64" t="s">
        <v>146</v>
      </c>
      <c r="S13" s="62"/>
      <c r="T13" s="64" t="s">
        <v>147</v>
      </c>
      <c r="U13" s="62"/>
      <c r="V13" s="58" t="s">
        <v>148</v>
      </c>
      <c r="W13" s="63"/>
      <c r="X13" s="58" t="s">
        <v>149</v>
      </c>
      <c r="Y13" s="63"/>
      <c r="Z13" s="58" t="s">
        <v>150</v>
      </c>
      <c r="AA13" s="63"/>
      <c r="AB13" s="58" t="s">
        <v>147</v>
      </c>
    </row>
    <row r="14" spans="1:28" ht="16.5" customHeight="1">
      <c r="A14" s="49"/>
      <c r="B14" s="49"/>
      <c r="C14" s="49"/>
      <c r="D14" s="66" t="s">
        <v>7</v>
      </c>
      <c r="E14" s="65"/>
      <c r="F14" s="67" t="s">
        <v>8</v>
      </c>
      <c r="G14" s="63"/>
      <c r="H14" s="67" t="s">
        <v>8</v>
      </c>
      <c r="I14" s="63"/>
      <c r="J14" s="67" t="s">
        <v>8</v>
      </c>
      <c r="K14" s="63"/>
      <c r="L14" s="67" t="s">
        <v>8</v>
      </c>
      <c r="M14" s="62"/>
      <c r="N14" s="67" t="s">
        <v>8</v>
      </c>
      <c r="O14" s="62"/>
      <c r="P14" s="68" t="s">
        <v>8</v>
      </c>
      <c r="Q14" s="62"/>
      <c r="R14" s="68" t="s">
        <v>8</v>
      </c>
      <c r="S14" s="62"/>
      <c r="T14" s="68" t="s">
        <v>8</v>
      </c>
      <c r="U14" s="62"/>
      <c r="V14" s="67" t="s">
        <v>8</v>
      </c>
      <c r="W14" s="63"/>
      <c r="X14" s="67" t="s">
        <v>8</v>
      </c>
      <c r="Y14" s="63"/>
      <c r="Z14" s="67" t="s">
        <v>8</v>
      </c>
      <c r="AA14" s="63"/>
      <c r="AB14" s="67" t="s">
        <v>8</v>
      </c>
    </row>
    <row r="15" spans="1:28" ht="16.5" customHeight="1">
      <c r="A15" s="49"/>
      <c r="B15" s="49"/>
      <c r="C15" s="49"/>
      <c r="D15" s="65"/>
      <c r="E15" s="65"/>
      <c r="F15" s="58"/>
      <c r="G15" s="63"/>
      <c r="H15" s="58"/>
      <c r="I15" s="63"/>
      <c r="J15" s="58"/>
      <c r="K15" s="63"/>
      <c r="L15" s="58"/>
      <c r="M15" s="62"/>
      <c r="N15" s="58"/>
      <c r="O15" s="62"/>
      <c r="P15" s="64"/>
      <c r="Q15" s="62"/>
      <c r="R15" s="64"/>
      <c r="S15" s="62"/>
      <c r="T15" s="64"/>
      <c r="U15" s="62"/>
      <c r="V15" s="58"/>
      <c r="W15" s="63"/>
      <c r="X15" s="58"/>
      <c r="Y15" s="63"/>
      <c r="Z15" s="58"/>
      <c r="AA15" s="63"/>
      <c r="AB15" s="58"/>
    </row>
    <row r="16" spans="1:28" ht="16.5" customHeight="1">
      <c r="A16" s="62" t="s">
        <v>151</v>
      </c>
      <c r="B16" s="51"/>
      <c r="C16" s="49"/>
      <c r="D16" s="50"/>
      <c r="E16" s="50"/>
      <c r="F16" s="69">
        <v>864713808</v>
      </c>
      <c r="G16" s="69"/>
      <c r="H16" s="69">
        <v>31917416</v>
      </c>
      <c r="I16" s="69"/>
      <c r="J16" s="69">
        <v>0</v>
      </c>
      <c r="K16" s="69"/>
      <c r="L16" s="69">
        <v>87865911</v>
      </c>
      <c r="M16" s="70"/>
      <c r="N16" s="69">
        <v>71036142</v>
      </c>
      <c r="O16" s="70"/>
      <c r="P16" s="69">
        <v>0</v>
      </c>
      <c r="Q16" s="70"/>
      <c r="R16" s="69">
        <v>30555</v>
      </c>
      <c r="S16" s="70"/>
      <c r="T16" s="69">
        <v>30555</v>
      </c>
      <c r="U16" s="70"/>
      <c r="V16" s="69">
        <v>1055563832</v>
      </c>
      <c r="W16" s="70"/>
      <c r="X16" s="69">
        <v>183460902</v>
      </c>
      <c r="Y16" s="70"/>
      <c r="Z16" s="69">
        <v>142847</v>
      </c>
      <c r="AA16" s="70"/>
      <c r="AB16" s="70">
        <v>1239167581</v>
      </c>
    </row>
    <row r="17" spans="1:29" ht="16.5" customHeight="1">
      <c r="A17" s="51" t="s">
        <v>152</v>
      </c>
      <c r="B17" s="51"/>
      <c r="C17" s="49"/>
      <c r="D17" s="71"/>
      <c r="E17" s="71"/>
      <c r="F17" s="69">
        <v>0</v>
      </c>
      <c r="G17" s="70"/>
      <c r="H17" s="69">
        <v>0</v>
      </c>
      <c r="I17" s="70"/>
      <c r="J17" s="69">
        <v>54014730</v>
      </c>
      <c r="K17" s="70"/>
      <c r="L17" s="69">
        <v>0</v>
      </c>
      <c r="M17" s="69"/>
      <c r="N17" s="69">
        <v>0</v>
      </c>
      <c r="O17" s="69"/>
      <c r="P17" s="69">
        <v>8699614</v>
      </c>
      <c r="Q17" s="69"/>
      <c r="R17" s="69">
        <v>0</v>
      </c>
      <c r="S17" s="69"/>
      <c r="T17" s="69">
        <f>SUM(R17:S17,P17)</f>
        <v>8699614</v>
      </c>
      <c r="U17" s="69"/>
      <c r="V17" s="69">
        <f>SUM(F17:P17)</f>
        <v>62714344</v>
      </c>
      <c r="W17" s="69"/>
      <c r="X17" s="69">
        <v>-183460902</v>
      </c>
      <c r="Y17" s="70"/>
      <c r="Z17" s="69">
        <v>0</v>
      </c>
      <c r="AA17" s="70"/>
      <c r="AB17" s="70">
        <f>SUM(V17:Z17)</f>
        <v>-120746558</v>
      </c>
    </row>
    <row r="18" spans="1:29" ht="16.5" customHeight="1">
      <c r="A18" s="51" t="s">
        <v>153</v>
      </c>
      <c r="B18" s="51"/>
      <c r="C18" s="49"/>
      <c r="D18" s="71"/>
      <c r="E18" s="71"/>
      <c r="F18" s="69">
        <v>0</v>
      </c>
      <c r="G18" s="70"/>
      <c r="H18" s="69">
        <v>0</v>
      </c>
      <c r="I18" s="70"/>
      <c r="J18" s="69">
        <v>0</v>
      </c>
      <c r="K18" s="70"/>
      <c r="L18" s="69">
        <v>0</v>
      </c>
      <c r="M18" s="69"/>
      <c r="N18" s="69">
        <v>-30682750</v>
      </c>
      <c r="O18" s="69"/>
      <c r="P18" s="69">
        <v>0</v>
      </c>
      <c r="Q18" s="69"/>
      <c r="R18" s="69">
        <v>0</v>
      </c>
      <c r="S18" s="69"/>
      <c r="T18" s="69">
        <f t="shared" ref="T18:T19" si="0">SUM(R18:S18,P18)</f>
        <v>0</v>
      </c>
      <c r="U18" s="69"/>
      <c r="V18" s="69">
        <f t="shared" ref="V18" si="1">SUM(F18:P18)</f>
        <v>-30682750</v>
      </c>
      <c r="W18" s="69"/>
      <c r="X18" s="69">
        <v>0</v>
      </c>
      <c r="Y18" s="70"/>
      <c r="Z18" s="69">
        <v>0</v>
      </c>
      <c r="AA18" s="70"/>
      <c r="AB18" s="70">
        <f>SUM(V18:Z18)</f>
        <v>-30682750</v>
      </c>
    </row>
    <row r="19" spans="1:29" ht="16.5" customHeight="1">
      <c r="A19" s="51" t="s">
        <v>154</v>
      </c>
      <c r="B19" s="51"/>
      <c r="C19" s="49"/>
      <c r="D19" s="50"/>
      <c r="E19" s="50"/>
      <c r="F19" s="72">
        <v>0</v>
      </c>
      <c r="G19" s="69"/>
      <c r="H19" s="72">
        <v>0</v>
      </c>
      <c r="I19" s="69"/>
      <c r="J19" s="72">
        <v>0</v>
      </c>
      <c r="K19" s="69"/>
      <c r="L19" s="72">
        <v>0</v>
      </c>
      <c r="M19" s="70"/>
      <c r="N19" s="55">
        <v>61463616</v>
      </c>
      <c r="O19" s="70"/>
      <c r="P19" s="72">
        <v>-4321604</v>
      </c>
      <c r="Q19" s="70"/>
      <c r="R19" s="72">
        <v>756611</v>
      </c>
      <c r="S19" s="70"/>
      <c r="T19" s="72">
        <f t="shared" si="0"/>
        <v>-3564993</v>
      </c>
      <c r="U19" s="70"/>
      <c r="V19" s="72">
        <v>57898623</v>
      </c>
      <c r="W19" s="70"/>
      <c r="X19" s="72">
        <v>0</v>
      </c>
      <c r="Y19" s="70"/>
      <c r="Z19" s="72">
        <v>0</v>
      </c>
      <c r="AA19" s="70"/>
      <c r="AB19" s="55">
        <f>SUM(V19:Z19)</f>
        <v>57898623</v>
      </c>
    </row>
    <row r="20" spans="1:29" ht="16.5" customHeight="1">
      <c r="B20" s="51"/>
      <c r="C20" s="49"/>
      <c r="D20" s="50"/>
      <c r="E20" s="50"/>
      <c r="F20" s="69"/>
      <c r="G20" s="69"/>
      <c r="H20" s="69"/>
      <c r="I20" s="69"/>
      <c r="J20" s="69"/>
      <c r="K20" s="69"/>
      <c r="L20" s="69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</row>
    <row r="21" spans="1:29" ht="16.5" customHeight="1" thickBot="1">
      <c r="A21" s="48" t="s">
        <v>155</v>
      </c>
      <c r="B21" s="62"/>
      <c r="C21" s="49"/>
      <c r="D21" s="50"/>
      <c r="E21" s="50"/>
      <c r="F21" s="73">
        <f>SUM(F16:F19)</f>
        <v>864713808</v>
      </c>
      <c r="G21" s="69"/>
      <c r="H21" s="73">
        <f>SUM(H16:H19)</f>
        <v>31917416</v>
      </c>
      <c r="I21" s="73">
        <f>SUM(I16:I19)</f>
        <v>0</v>
      </c>
      <c r="J21" s="73">
        <f>SUM(J16:J19)</f>
        <v>54014730</v>
      </c>
      <c r="K21" s="69"/>
      <c r="L21" s="73">
        <f>SUM(L16:L19)</f>
        <v>87865911</v>
      </c>
      <c r="M21" s="70"/>
      <c r="N21" s="73">
        <f>SUM(N16:N19)</f>
        <v>101817008</v>
      </c>
      <c r="O21" s="70"/>
      <c r="P21" s="73">
        <f>SUM(P16:P19)</f>
        <v>4378010</v>
      </c>
      <c r="Q21" s="70"/>
      <c r="R21" s="73">
        <f>SUM(R16:R19)</f>
        <v>787166</v>
      </c>
      <c r="S21" s="70"/>
      <c r="T21" s="73">
        <f>SUM(T16:T19)</f>
        <v>5165176</v>
      </c>
      <c r="U21" s="70"/>
      <c r="V21" s="73">
        <f>SUM(V16:V19)</f>
        <v>1145494049</v>
      </c>
      <c r="W21" s="70"/>
      <c r="X21" s="73">
        <f>SUM(X16:X19)</f>
        <v>0</v>
      </c>
      <c r="Y21" s="70"/>
      <c r="Z21" s="73">
        <f>SUM(Z16:Z19)</f>
        <v>142847</v>
      </c>
      <c r="AA21" s="70"/>
      <c r="AB21" s="73">
        <f>SUM(AB16:AB19)</f>
        <v>1145636896</v>
      </c>
    </row>
    <row r="22" spans="1:29" ht="16.5" customHeight="1" thickTop="1">
      <c r="A22" s="48"/>
      <c r="B22" s="62"/>
      <c r="C22" s="49"/>
      <c r="D22" s="50"/>
      <c r="E22" s="50"/>
      <c r="F22" s="70"/>
      <c r="G22" s="69"/>
      <c r="H22" s="70"/>
      <c r="I22" s="69"/>
      <c r="J22" s="70"/>
      <c r="K22" s="69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</row>
    <row r="23" spans="1:29" ht="16.5" customHeight="1">
      <c r="A23" s="48"/>
      <c r="B23" s="62"/>
      <c r="C23" s="49"/>
      <c r="D23" s="50"/>
      <c r="E23" s="50"/>
      <c r="F23" s="70"/>
      <c r="G23" s="69"/>
      <c r="H23" s="70"/>
      <c r="I23" s="69"/>
      <c r="J23" s="70"/>
      <c r="K23" s="69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</row>
    <row r="24" spans="1:29" ht="16.5" customHeight="1">
      <c r="A24" s="62" t="s">
        <v>156</v>
      </c>
      <c r="B24" s="49"/>
      <c r="C24" s="49"/>
      <c r="D24" s="65"/>
      <c r="E24" s="65"/>
      <c r="F24" s="70">
        <v>864713808</v>
      </c>
      <c r="G24" s="70"/>
      <c r="H24" s="70">
        <v>31917416</v>
      </c>
      <c r="I24" s="70">
        <v>0</v>
      </c>
      <c r="J24" s="70">
        <v>54014730</v>
      </c>
      <c r="K24" s="70"/>
      <c r="L24" s="70">
        <v>87865911</v>
      </c>
      <c r="M24" s="69"/>
      <c r="N24" s="69">
        <v>101817008</v>
      </c>
      <c r="O24" s="69"/>
      <c r="P24" s="69">
        <v>4378010</v>
      </c>
      <c r="Q24" s="69"/>
      <c r="R24" s="69">
        <v>787166</v>
      </c>
      <c r="S24" s="69"/>
      <c r="T24" s="69">
        <v>5165176</v>
      </c>
      <c r="U24" s="69"/>
      <c r="V24" s="69">
        <v>1145494049</v>
      </c>
      <c r="W24" s="69"/>
      <c r="X24" s="69">
        <v>0</v>
      </c>
      <c r="Y24" s="70"/>
      <c r="Z24" s="69">
        <v>142847</v>
      </c>
      <c r="AA24" s="70"/>
      <c r="AB24" s="70">
        <v>1145636896</v>
      </c>
    </row>
    <row r="25" spans="1:29" ht="16.5" customHeight="1">
      <c r="A25" s="51" t="s">
        <v>153</v>
      </c>
      <c r="B25" s="51"/>
      <c r="C25" s="49"/>
      <c r="D25" s="71">
        <v>19</v>
      </c>
      <c r="E25" s="71"/>
      <c r="F25" s="69">
        <v>0</v>
      </c>
      <c r="G25" s="70"/>
      <c r="H25" s="69">
        <v>0</v>
      </c>
      <c r="I25" s="70"/>
      <c r="J25" s="69">
        <v>0</v>
      </c>
      <c r="K25" s="70"/>
      <c r="L25" s="69">
        <v>0</v>
      </c>
      <c r="M25" s="69"/>
      <c r="N25" s="69">
        <v>-39185114</v>
      </c>
      <c r="O25" s="69"/>
      <c r="P25" s="69">
        <v>0</v>
      </c>
      <c r="Q25" s="69"/>
      <c r="R25" s="69">
        <v>0</v>
      </c>
      <c r="S25" s="69"/>
      <c r="T25" s="69">
        <f t="shared" ref="T25" si="2">SUM(R25:S25,P25)</f>
        <v>0</v>
      </c>
      <c r="U25" s="69"/>
      <c r="V25" s="69">
        <f>SUM(N25,T25)</f>
        <v>-39185114</v>
      </c>
      <c r="W25" s="69"/>
      <c r="X25" s="69">
        <v>0</v>
      </c>
      <c r="Y25" s="70"/>
      <c r="Z25" s="69">
        <v>-15939</v>
      </c>
      <c r="AA25" s="70"/>
      <c r="AB25" s="70">
        <f>SUM(V25,X25,Z25)</f>
        <v>-39201053</v>
      </c>
    </row>
    <row r="26" spans="1:29" ht="16.5" customHeight="1">
      <c r="A26" s="51" t="s">
        <v>154</v>
      </c>
      <c r="B26" s="51"/>
      <c r="C26" s="49"/>
      <c r="D26" s="50"/>
      <c r="E26" s="50"/>
      <c r="F26" s="72">
        <v>0</v>
      </c>
      <c r="G26" s="69"/>
      <c r="H26" s="72">
        <v>0</v>
      </c>
      <c r="I26" s="69"/>
      <c r="J26" s="72">
        <v>0</v>
      </c>
      <c r="K26" s="69"/>
      <c r="L26" s="72">
        <v>0</v>
      </c>
      <c r="M26" s="70"/>
      <c r="N26" s="55">
        <v>78764628</v>
      </c>
      <c r="O26" s="70"/>
      <c r="P26" s="72">
        <v>-1258306</v>
      </c>
      <c r="Q26" s="70"/>
      <c r="R26" s="72">
        <v>10759457</v>
      </c>
      <c r="S26" s="70"/>
      <c r="T26" s="72">
        <f>SUM(P26,R26)</f>
        <v>9501151</v>
      </c>
      <c r="U26" s="70"/>
      <c r="V26" s="72">
        <f>SUM(N26,T26)</f>
        <v>88265779</v>
      </c>
      <c r="W26" s="70"/>
      <c r="X26" s="72">
        <v>0</v>
      </c>
      <c r="Y26" s="70"/>
      <c r="Z26" s="72">
        <v>15939</v>
      </c>
      <c r="AA26" s="70"/>
      <c r="AB26" s="55">
        <f>SUM(V26,X26,Z26)</f>
        <v>88281718</v>
      </c>
    </row>
    <row r="27" spans="1:29" ht="16.5" customHeight="1">
      <c r="B27" s="51"/>
      <c r="C27" s="49"/>
      <c r="D27" s="50"/>
      <c r="E27" s="50"/>
      <c r="F27" s="69"/>
      <c r="G27" s="69"/>
      <c r="H27" s="69"/>
      <c r="I27" s="69"/>
      <c r="J27" s="69"/>
      <c r="K27" s="69"/>
      <c r="L27" s="69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</row>
    <row r="28" spans="1:29" ht="16.5" customHeight="1" thickBot="1">
      <c r="A28" s="48" t="s">
        <v>157</v>
      </c>
      <c r="B28" s="62"/>
      <c r="C28" s="49"/>
      <c r="D28" s="50"/>
      <c r="E28" s="50"/>
      <c r="F28" s="73">
        <f>SUM(F24:F26)</f>
        <v>864713808</v>
      </c>
      <c r="G28" s="69"/>
      <c r="H28" s="73">
        <f>SUM(H24:H26)</f>
        <v>31917416</v>
      </c>
      <c r="I28" s="69"/>
      <c r="J28" s="73">
        <f>SUM(J24:J26)</f>
        <v>54014730</v>
      </c>
      <c r="K28" s="69"/>
      <c r="L28" s="73">
        <f>SUM(L24:L26)</f>
        <v>87865911</v>
      </c>
      <c r="M28" s="70"/>
      <c r="N28" s="73">
        <f>SUM(N24:N26)</f>
        <v>141396522</v>
      </c>
      <c r="O28" s="70"/>
      <c r="P28" s="73">
        <f>SUM(P24:P26)</f>
        <v>3119704</v>
      </c>
      <c r="Q28" s="70"/>
      <c r="R28" s="73">
        <f>SUM(R24:R26)</f>
        <v>11546623</v>
      </c>
      <c r="S28" s="70"/>
      <c r="T28" s="73">
        <f>SUM(T24:T26)</f>
        <v>14666327</v>
      </c>
      <c r="U28" s="70"/>
      <c r="V28" s="73">
        <f>SUM(V24:V26)</f>
        <v>1194574714</v>
      </c>
      <c r="W28" s="70"/>
      <c r="X28" s="73">
        <f>SUM(X24:X26)</f>
        <v>0</v>
      </c>
      <c r="Y28" s="70"/>
      <c r="Z28" s="73">
        <f>SUM(Z24:Z26)</f>
        <v>142847</v>
      </c>
      <c r="AA28" s="70"/>
      <c r="AB28" s="73">
        <f>SUM(AB24:AB26)</f>
        <v>1194717561</v>
      </c>
    </row>
    <row r="29" spans="1:29" ht="16.5" customHeight="1" thickTop="1">
      <c r="AC29" s="74"/>
    </row>
    <row r="31" spans="1:29" ht="16.5" customHeight="1">
      <c r="AB31" s="74"/>
    </row>
    <row r="32" spans="1:29" ht="16.5" customHeight="1">
      <c r="AB32" s="74"/>
    </row>
    <row r="42" spans="1:28" ht="12.75" customHeight="1"/>
    <row r="43" spans="1:28" ht="21.95" customHeight="1">
      <c r="A43" s="134" t="str">
        <f>'5-10 BS'!A44</f>
        <v>The notes to the consolidated and separate financial statements are an integral part of these financial statements.</v>
      </c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</row>
  </sheetData>
  <mergeCells count="5">
    <mergeCell ref="F6:AB6"/>
    <mergeCell ref="A43:AB43"/>
    <mergeCell ref="L8:N8"/>
    <mergeCell ref="P8:T8"/>
    <mergeCell ref="F7:V7"/>
  </mergeCells>
  <pageMargins left="0.4" right="0.4" top="0.5" bottom="0.6" header="0.49" footer="0.4"/>
  <pageSetup paperSize="9" scale="70" firstPageNumber="15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EB58C-3AAA-4B7F-AF84-224AB841E991}">
  <dimension ref="A1:AB43"/>
  <sheetViews>
    <sheetView zoomScaleNormal="100" zoomScaleSheetLayoutView="115" zoomScalePageLayoutView="85" workbookViewId="0"/>
  </sheetViews>
  <sheetFormatPr defaultColWidth="9.42578125" defaultRowHeight="16.5" customHeight="1"/>
  <cols>
    <col min="1" max="1" width="1.7109375" style="52" customWidth="1"/>
    <col min="2" max="2" width="9.42578125" style="52"/>
    <col min="3" max="3" width="25.5703125" style="52" customWidth="1"/>
    <col min="4" max="4" width="5.42578125" style="80" customWidth="1"/>
    <col min="5" max="5" width="0.7109375" style="52" customWidth="1"/>
    <col min="6" max="6" width="13.42578125" style="52" customWidth="1"/>
    <col min="7" max="7" width="0.7109375" style="52" customWidth="1"/>
    <col min="8" max="8" width="11.5703125" style="52" customWidth="1"/>
    <col min="9" max="9" width="0.7109375" style="52" customWidth="1"/>
    <col min="10" max="10" width="13.7109375" style="52" customWidth="1"/>
    <col min="11" max="11" width="0.7109375" style="52" customWidth="1"/>
    <col min="12" max="12" width="12.7109375" style="52" customWidth="1"/>
    <col min="13" max="13" width="0.7109375" style="52" customWidth="1"/>
    <col min="14" max="14" width="15.140625" style="52" bestFit="1" customWidth="1"/>
    <col min="15" max="15" width="0.7109375" style="52" customWidth="1"/>
    <col min="16" max="16" width="21.7109375" style="52" customWidth="1"/>
    <col min="17" max="17" width="0.7109375" style="52" customWidth="1"/>
    <col min="18" max="18" width="13.7109375" style="52" customWidth="1"/>
    <col min="19" max="19" width="0.7109375" style="52" customWidth="1"/>
    <col min="20" max="20" width="13.7109375" style="52" customWidth="1"/>
    <col min="21" max="21" width="0.7109375" style="52" customWidth="1"/>
    <col min="22" max="22" width="16.5703125" style="52" customWidth="1"/>
    <col min="23" max="23" width="0.7109375" style="52" customWidth="1"/>
    <col min="24" max="24" width="16.5703125" style="52" customWidth="1"/>
    <col min="25" max="25" width="0.7109375" style="52" customWidth="1"/>
    <col min="26" max="26" width="10.140625" style="52" customWidth="1"/>
    <col min="27" max="27" width="0.7109375" style="52" customWidth="1"/>
    <col min="28" max="28" width="13.5703125" style="52" customWidth="1"/>
    <col min="29" max="16384" width="9.42578125" style="52"/>
  </cols>
  <sheetData>
    <row r="1" spans="1:28" ht="16.5" customHeight="1">
      <c r="A1" s="48" t="s">
        <v>0</v>
      </c>
      <c r="B1" s="50"/>
      <c r="C1" s="50"/>
      <c r="D1" s="71"/>
      <c r="E1" s="50"/>
      <c r="F1" s="50"/>
      <c r="G1" s="51"/>
      <c r="H1" s="50"/>
      <c r="I1" s="51"/>
      <c r="J1" s="50"/>
      <c r="K1" s="51"/>
      <c r="L1" s="50"/>
      <c r="M1" s="51"/>
      <c r="N1" s="50"/>
      <c r="O1" s="51"/>
      <c r="P1" s="50"/>
      <c r="Q1" s="51"/>
      <c r="R1" s="51"/>
      <c r="S1" s="51"/>
      <c r="T1" s="51"/>
      <c r="U1" s="51"/>
      <c r="V1" s="50"/>
      <c r="W1" s="51"/>
      <c r="X1" s="50"/>
      <c r="Y1" s="51"/>
      <c r="Z1" s="49"/>
      <c r="AA1" s="51"/>
      <c r="AB1" s="49"/>
    </row>
    <row r="2" spans="1:28" ht="16.5" customHeight="1">
      <c r="A2" s="48" t="s">
        <v>158</v>
      </c>
      <c r="B2" s="50"/>
      <c r="C2" s="50"/>
      <c r="D2" s="71"/>
      <c r="E2" s="50"/>
      <c r="F2" s="50"/>
      <c r="G2" s="51"/>
      <c r="H2" s="50"/>
      <c r="I2" s="51"/>
      <c r="J2" s="50"/>
      <c r="K2" s="51"/>
      <c r="L2" s="50"/>
      <c r="M2" s="51"/>
      <c r="N2" s="50"/>
      <c r="O2" s="51"/>
      <c r="P2" s="50"/>
      <c r="Q2" s="51"/>
      <c r="R2" s="51"/>
      <c r="S2" s="51"/>
      <c r="T2" s="51"/>
      <c r="U2" s="51"/>
      <c r="V2" s="50"/>
      <c r="W2" s="51"/>
      <c r="X2" s="50"/>
      <c r="Y2" s="51"/>
      <c r="Z2" s="49"/>
      <c r="AA2" s="51"/>
      <c r="AB2" s="49"/>
    </row>
    <row r="3" spans="1:28" ht="16.5" customHeight="1">
      <c r="A3" s="53" t="str">
        <f>'11-14 PL 12 month'!A3</f>
        <v>For the year ended 31 December 2025</v>
      </c>
      <c r="B3" s="54"/>
      <c r="C3" s="54"/>
      <c r="D3" s="75"/>
      <c r="E3" s="54"/>
      <c r="F3" s="55"/>
      <c r="G3" s="56"/>
      <c r="H3" s="55"/>
      <c r="I3" s="56"/>
      <c r="J3" s="55"/>
      <c r="K3" s="56"/>
      <c r="L3" s="55"/>
      <c r="M3" s="56"/>
      <c r="N3" s="55"/>
      <c r="O3" s="56"/>
      <c r="P3" s="55"/>
      <c r="Q3" s="56"/>
      <c r="R3" s="56"/>
      <c r="S3" s="56"/>
      <c r="T3" s="56"/>
      <c r="U3" s="56"/>
      <c r="V3" s="55"/>
      <c r="W3" s="56"/>
      <c r="X3" s="55"/>
      <c r="Y3" s="56"/>
      <c r="Z3" s="55"/>
      <c r="AA3" s="56"/>
      <c r="AB3" s="55"/>
    </row>
    <row r="4" spans="1:28" ht="16.5" customHeight="1">
      <c r="A4" s="50"/>
      <c r="B4" s="50"/>
      <c r="C4" s="50"/>
      <c r="D4" s="71"/>
      <c r="E4" s="50"/>
      <c r="F4" s="50"/>
      <c r="G4" s="51"/>
      <c r="H4" s="50"/>
      <c r="I4" s="51"/>
      <c r="J4" s="50"/>
      <c r="K4" s="51"/>
      <c r="L4" s="50"/>
      <c r="M4" s="51"/>
      <c r="N4" s="50"/>
      <c r="O4" s="51"/>
      <c r="P4" s="50"/>
      <c r="Q4" s="51"/>
      <c r="R4" s="51"/>
      <c r="S4" s="51"/>
      <c r="T4" s="51"/>
      <c r="U4" s="51"/>
      <c r="V4" s="50"/>
      <c r="W4" s="51"/>
      <c r="X4" s="50"/>
      <c r="Y4" s="51"/>
      <c r="Z4" s="49"/>
      <c r="AA4" s="51"/>
      <c r="AB4" s="49"/>
    </row>
    <row r="5" spans="1:28" ht="16.5" customHeight="1">
      <c r="A5" s="50"/>
      <c r="B5" s="50"/>
      <c r="C5" s="50"/>
      <c r="D5" s="71"/>
      <c r="E5" s="50"/>
      <c r="F5" s="50"/>
      <c r="G5" s="51"/>
      <c r="H5" s="50"/>
      <c r="I5" s="51"/>
      <c r="J5" s="50"/>
      <c r="K5" s="51"/>
      <c r="L5" s="50"/>
      <c r="M5" s="51"/>
      <c r="N5" s="50"/>
      <c r="O5" s="51"/>
      <c r="P5" s="50"/>
      <c r="Q5" s="51"/>
      <c r="R5" s="51"/>
      <c r="S5" s="51"/>
      <c r="T5" s="51"/>
      <c r="U5" s="51"/>
      <c r="V5" s="50"/>
      <c r="W5" s="51"/>
      <c r="X5" s="50"/>
      <c r="Y5" s="51"/>
      <c r="Z5" s="49"/>
      <c r="AA5" s="51"/>
      <c r="AB5" s="49"/>
    </row>
    <row r="6" spans="1:28" ht="16.5" customHeight="1">
      <c r="A6" s="50"/>
      <c r="B6" s="50"/>
      <c r="C6" s="50"/>
      <c r="D6" s="71"/>
      <c r="E6" s="50"/>
      <c r="F6" s="138" t="s">
        <v>112</v>
      </c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</row>
    <row r="7" spans="1:28" ht="16.5" customHeight="1">
      <c r="A7" s="50"/>
      <c r="B7" s="50"/>
      <c r="C7" s="50"/>
      <c r="D7" s="71"/>
      <c r="E7" s="50"/>
      <c r="F7" s="140" t="s">
        <v>113</v>
      </c>
      <c r="G7" s="140"/>
      <c r="H7" s="140"/>
      <c r="I7" s="140"/>
      <c r="J7" s="140"/>
      <c r="K7" s="140"/>
      <c r="L7" s="140"/>
      <c r="M7" s="140"/>
      <c r="N7" s="140"/>
      <c r="O7" s="140"/>
      <c r="P7" s="141"/>
      <c r="Q7" s="141"/>
      <c r="R7" s="141"/>
      <c r="S7" s="71"/>
      <c r="T7" s="71"/>
      <c r="U7" s="71"/>
      <c r="V7" s="71"/>
      <c r="W7" s="71"/>
      <c r="X7" s="71"/>
      <c r="Y7" s="71"/>
      <c r="Z7" s="71"/>
      <c r="AA7" s="71"/>
      <c r="AB7" s="71"/>
    </row>
    <row r="8" spans="1:28" ht="16.5" customHeight="1">
      <c r="A8" s="49"/>
      <c r="B8" s="49"/>
      <c r="C8" s="49"/>
      <c r="D8" s="71"/>
      <c r="E8" s="50"/>
      <c r="F8" s="57"/>
      <c r="G8" s="57"/>
      <c r="H8" s="57"/>
      <c r="I8" s="57"/>
      <c r="J8" s="57"/>
      <c r="K8" s="57"/>
      <c r="L8" s="136" t="s">
        <v>114</v>
      </c>
      <c r="M8" s="136"/>
      <c r="N8" s="136"/>
      <c r="O8" s="76"/>
      <c r="P8" s="137" t="s">
        <v>115</v>
      </c>
      <c r="Q8" s="137"/>
      <c r="R8" s="137"/>
      <c r="S8" s="137"/>
      <c r="T8" s="137"/>
      <c r="U8" s="57"/>
      <c r="V8" s="57"/>
      <c r="W8" s="57"/>
      <c r="X8" s="58" t="s">
        <v>116</v>
      </c>
      <c r="Y8" s="57"/>
      <c r="Z8" s="57"/>
      <c r="AA8" s="57"/>
      <c r="AB8" s="57"/>
    </row>
    <row r="9" spans="1:28" ht="16.5" customHeight="1">
      <c r="A9" s="49"/>
      <c r="B9" s="49"/>
      <c r="C9" s="49"/>
      <c r="D9" s="71"/>
      <c r="E9" s="50"/>
      <c r="F9" s="57"/>
      <c r="G9" s="59"/>
      <c r="H9" s="60"/>
      <c r="I9" s="59"/>
      <c r="J9" s="58" t="s">
        <v>117</v>
      </c>
      <c r="K9" s="59"/>
      <c r="L9" s="62"/>
      <c r="M9" s="62"/>
      <c r="N9" s="62"/>
      <c r="O9" s="62"/>
      <c r="P9" s="58" t="s">
        <v>118</v>
      </c>
      <c r="Q9" s="62"/>
      <c r="R9" s="57"/>
      <c r="S9" s="59"/>
      <c r="T9" s="57"/>
      <c r="U9" s="59"/>
      <c r="V9" s="59"/>
      <c r="W9" s="59"/>
      <c r="X9" s="58" t="s">
        <v>119</v>
      </c>
      <c r="Y9" s="59"/>
      <c r="Z9" s="59"/>
      <c r="AA9" s="59"/>
      <c r="AB9" s="57"/>
    </row>
    <row r="10" spans="1:28" ht="16.5" customHeight="1">
      <c r="A10" s="49"/>
      <c r="B10" s="49"/>
      <c r="C10" s="49"/>
      <c r="D10" s="71"/>
      <c r="E10" s="50"/>
      <c r="F10" s="57"/>
      <c r="G10" s="59"/>
      <c r="H10" s="60"/>
      <c r="I10" s="59"/>
      <c r="J10" s="61" t="s">
        <v>120</v>
      </c>
      <c r="K10" s="59"/>
      <c r="L10" s="62"/>
      <c r="M10" s="62"/>
      <c r="N10" s="62"/>
      <c r="O10" s="62"/>
      <c r="P10" s="58" t="s">
        <v>121</v>
      </c>
      <c r="Q10" s="62"/>
      <c r="R10" s="57"/>
      <c r="S10" s="59"/>
      <c r="T10" s="57"/>
      <c r="U10" s="59"/>
      <c r="V10" s="59"/>
      <c r="W10" s="59"/>
      <c r="X10" s="63" t="s">
        <v>122</v>
      </c>
      <c r="Y10" s="59"/>
      <c r="Z10" s="59"/>
      <c r="AA10" s="59"/>
      <c r="AB10" s="57"/>
    </row>
    <row r="11" spans="1:28" ht="16.5" customHeight="1">
      <c r="A11" s="50"/>
      <c r="B11" s="50"/>
      <c r="C11" s="50"/>
      <c r="D11" s="71"/>
      <c r="E11" s="50"/>
      <c r="F11" s="58" t="s">
        <v>123</v>
      </c>
      <c r="G11" s="50"/>
      <c r="H11" s="77"/>
      <c r="I11" s="50"/>
      <c r="J11" s="61" t="s">
        <v>124</v>
      </c>
      <c r="K11" s="50"/>
      <c r="L11" s="59"/>
      <c r="M11" s="59"/>
      <c r="N11" s="59"/>
      <c r="O11" s="59"/>
      <c r="P11" s="63" t="s">
        <v>125</v>
      </c>
      <c r="Q11" s="59"/>
      <c r="R11" s="63" t="s">
        <v>126</v>
      </c>
      <c r="S11" s="78"/>
      <c r="T11" s="63" t="s">
        <v>159</v>
      </c>
      <c r="U11" s="78"/>
      <c r="V11" s="63" t="s">
        <v>116</v>
      </c>
      <c r="W11" s="63"/>
      <c r="X11" s="63" t="s">
        <v>128</v>
      </c>
      <c r="Y11" s="63"/>
      <c r="Z11" s="79" t="s">
        <v>129</v>
      </c>
    </row>
    <row r="12" spans="1:28" ht="16.5" customHeight="1">
      <c r="A12" s="50"/>
      <c r="B12" s="50"/>
      <c r="C12" s="50"/>
      <c r="D12" s="71"/>
      <c r="E12" s="50"/>
      <c r="F12" s="58" t="s">
        <v>130</v>
      </c>
      <c r="G12" s="63"/>
      <c r="H12" s="58" t="s">
        <v>131</v>
      </c>
      <c r="I12" s="63"/>
      <c r="J12" s="58" t="s">
        <v>132</v>
      </c>
      <c r="K12" s="63"/>
      <c r="L12" s="58" t="s">
        <v>133</v>
      </c>
      <c r="M12" s="59"/>
      <c r="N12" s="59"/>
      <c r="O12" s="59"/>
      <c r="P12" s="64" t="s">
        <v>134</v>
      </c>
      <c r="Q12" s="59"/>
      <c r="R12" s="64" t="s">
        <v>135</v>
      </c>
      <c r="S12" s="63"/>
      <c r="T12" s="63" t="s">
        <v>136</v>
      </c>
      <c r="U12" s="63"/>
      <c r="V12" s="63" t="s">
        <v>137</v>
      </c>
      <c r="W12" s="70"/>
      <c r="X12" s="63" t="s">
        <v>138</v>
      </c>
      <c r="Y12" s="70"/>
      <c r="Z12" s="63" t="s">
        <v>139</v>
      </c>
      <c r="AA12" s="63"/>
      <c r="AB12" s="58" t="s">
        <v>140</v>
      </c>
    </row>
    <row r="13" spans="1:28" ht="16.5" customHeight="1">
      <c r="A13" s="50"/>
      <c r="B13" s="50"/>
      <c r="C13" s="50"/>
      <c r="D13" s="65"/>
      <c r="E13" s="65"/>
      <c r="F13" s="58" t="s">
        <v>141</v>
      </c>
      <c r="G13" s="63"/>
      <c r="H13" s="58" t="s">
        <v>141</v>
      </c>
      <c r="I13" s="63"/>
      <c r="J13" s="58" t="s">
        <v>142</v>
      </c>
      <c r="K13" s="63"/>
      <c r="L13" s="58" t="s">
        <v>143</v>
      </c>
      <c r="M13" s="62"/>
      <c r="N13" s="58" t="s">
        <v>144</v>
      </c>
      <c r="O13" s="62"/>
      <c r="P13" s="64" t="s">
        <v>145</v>
      </c>
      <c r="Q13" s="62"/>
      <c r="R13" s="64" t="s">
        <v>146</v>
      </c>
      <c r="S13" s="63"/>
      <c r="T13" s="64" t="s">
        <v>147</v>
      </c>
      <c r="U13" s="63"/>
      <c r="V13" s="58" t="s">
        <v>148</v>
      </c>
      <c r="W13" s="69"/>
      <c r="X13" s="58" t="s">
        <v>149</v>
      </c>
      <c r="Y13" s="69"/>
      <c r="Z13" s="58" t="s">
        <v>150</v>
      </c>
      <c r="AA13" s="63"/>
      <c r="AB13" s="58" t="s">
        <v>147</v>
      </c>
    </row>
    <row r="14" spans="1:28" ht="16.5" customHeight="1">
      <c r="A14" s="50"/>
      <c r="B14" s="50"/>
      <c r="C14" s="50"/>
      <c r="D14" s="66" t="s">
        <v>104</v>
      </c>
      <c r="E14" s="65"/>
      <c r="F14" s="67" t="s">
        <v>9</v>
      </c>
      <c r="G14" s="63"/>
      <c r="H14" s="67" t="s">
        <v>9</v>
      </c>
      <c r="I14" s="63"/>
      <c r="J14" s="67" t="s">
        <v>9</v>
      </c>
      <c r="K14" s="63"/>
      <c r="L14" s="67" t="s">
        <v>9</v>
      </c>
      <c r="M14" s="62"/>
      <c r="N14" s="67" t="s">
        <v>9</v>
      </c>
      <c r="O14" s="62"/>
      <c r="P14" s="67" t="s">
        <v>9</v>
      </c>
      <c r="Q14" s="62"/>
      <c r="R14" s="67" t="s">
        <v>9</v>
      </c>
      <c r="S14" s="63"/>
      <c r="T14" s="67" t="s">
        <v>9</v>
      </c>
      <c r="U14" s="63"/>
      <c r="V14" s="67" t="s">
        <v>9</v>
      </c>
      <c r="W14" s="69"/>
      <c r="X14" s="67" t="s">
        <v>9</v>
      </c>
      <c r="Y14" s="69"/>
      <c r="Z14" s="67" t="s">
        <v>9</v>
      </c>
      <c r="AA14" s="63"/>
      <c r="AB14" s="67" t="s">
        <v>9</v>
      </c>
    </row>
    <row r="15" spans="1:28" ht="16.5" customHeight="1">
      <c r="A15" s="48"/>
      <c r="B15" s="62"/>
      <c r="C15" s="50"/>
      <c r="D15" s="71"/>
      <c r="E15" s="50"/>
      <c r="F15" s="70"/>
      <c r="G15" s="69"/>
      <c r="H15" s="70"/>
      <c r="I15" s="69"/>
      <c r="J15" s="70"/>
      <c r="K15" s="69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69"/>
      <c r="X15" s="70"/>
      <c r="Y15" s="69"/>
      <c r="Z15" s="70"/>
      <c r="AA15" s="70"/>
      <c r="AB15" s="70"/>
    </row>
    <row r="16" spans="1:28" ht="16.149999999999999" customHeight="1">
      <c r="A16" s="62" t="s">
        <v>151</v>
      </c>
      <c r="B16" s="51"/>
      <c r="C16" s="49"/>
      <c r="D16" s="50"/>
      <c r="E16" s="50"/>
      <c r="F16" s="69">
        <v>30004442705</v>
      </c>
      <c r="G16" s="69"/>
      <c r="H16" s="69">
        <v>977711111</v>
      </c>
      <c r="I16" s="69"/>
      <c r="J16" s="69">
        <v>0</v>
      </c>
      <c r="K16" s="69"/>
      <c r="L16" s="69">
        <v>3000444271</v>
      </c>
      <c r="M16" s="70"/>
      <c r="N16" s="69">
        <v>5452586764</v>
      </c>
      <c r="O16" s="70"/>
      <c r="P16" s="69">
        <v>0</v>
      </c>
      <c r="Q16" s="70"/>
      <c r="R16" s="69">
        <v>-2978600859</v>
      </c>
      <c r="S16" s="70"/>
      <c r="T16" s="69">
        <v>-2978600859</v>
      </c>
      <c r="U16" s="70"/>
      <c r="V16" s="69">
        <v>36456583992</v>
      </c>
      <c r="W16" s="70"/>
      <c r="X16" s="69">
        <v>6308780104</v>
      </c>
      <c r="Y16" s="70"/>
      <c r="Z16" s="69">
        <v>5202000</v>
      </c>
      <c r="AA16" s="70"/>
      <c r="AB16" s="70">
        <v>42770566096</v>
      </c>
    </row>
    <row r="17" spans="1:28" ht="16.5" customHeight="1">
      <c r="A17" s="51" t="s">
        <v>152</v>
      </c>
      <c r="B17" s="51"/>
      <c r="C17" s="50"/>
      <c r="D17" s="71"/>
      <c r="E17" s="71"/>
      <c r="F17" s="70">
        <v>0</v>
      </c>
      <c r="G17" s="70"/>
      <c r="H17" s="70">
        <v>0</v>
      </c>
      <c r="I17" s="70"/>
      <c r="J17" s="70">
        <v>1679085308</v>
      </c>
      <c r="K17" s="70"/>
      <c r="L17" s="70">
        <v>0</v>
      </c>
      <c r="M17" s="70"/>
      <c r="N17" s="70">
        <v>0</v>
      </c>
      <c r="O17" s="70"/>
      <c r="P17" s="70">
        <v>299093333</v>
      </c>
      <c r="Q17" s="70"/>
      <c r="R17" s="70">
        <v>0</v>
      </c>
      <c r="S17" s="70"/>
      <c r="T17" s="70">
        <f t="shared" ref="T17:T19" si="0">SUM(P17:R17)</f>
        <v>299093333</v>
      </c>
      <c r="U17" s="70"/>
      <c r="V17" s="70">
        <f t="shared" ref="V17:V19" si="1">SUM(F17:N17, T17)</f>
        <v>1978178641</v>
      </c>
      <c r="W17" s="70"/>
      <c r="X17" s="70">
        <v>-6308780104</v>
      </c>
      <c r="Y17" s="70"/>
      <c r="Z17" s="69">
        <v>0</v>
      </c>
      <c r="AA17" s="70"/>
      <c r="AB17" s="70">
        <f>SUM(V17:Z17)</f>
        <v>-4330601463</v>
      </c>
    </row>
    <row r="18" spans="1:28" ht="16.5" customHeight="1">
      <c r="A18" s="51" t="s">
        <v>153</v>
      </c>
      <c r="B18" s="51"/>
      <c r="C18" s="50"/>
      <c r="D18" s="71"/>
      <c r="E18" s="71"/>
      <c r="F18" s="70">
        <v>0</v>
      </c>
      <c r="G18" s="70"/>
      <c r="H18" s="70">
        <v>0</v>
      </c>
      <c r="I18" s="70"/>
      <c r="J18" s="70">
        <v>0</v>
      </c>
      <c r="K18" s="70"/>
      <c r="L18" s="70">
        <v>0</v>
      </c>
      <c r="M18" s="70"/>
      <c r="N18" s="70">
        <v>-1083975531</v>
      </c>
      <c r="O18" s="70"/>
      <c r="P18" s="70">
        <v>0</v>
      </c>
      <c r="Q18" s="70"/>
      <c r="R18" s="70">
        <v>0</v>
      </c>
      <c r="S18" s="70"/>
      <c r="T18" s="70">
        <f t="shared" si="0"/>
        <v>0</v>
      </c>
      <c r="U18" s="70"/>
      <c r="V18" s="70">
        <f>SUM(F18:N18, T18)</f>
        <v>-1083975531</v>
      </c>
      <c r="W18" s="70"/>
      <c r="X18" s="70">
        <v>0</v>
      </c>
      <c r="Y18" s="70"/>
      <c r="Z18" s="70">
        <v>0</v>
      </c>
      <c r="AA18" s="70"/>
      <c r="AB18" s="70">
        <f>SUM(V18:Z18)</f>
        <v>-1083975531</v>
      </c>
    </row>
    <row r="19" spans="1:28" ht="16.5" customHeight="1">
      <c r="A19" s="51" t="s">
        <v>154</v>
      </c>
      <c r="B19" s="51"/>
      <c r="C19" s="50"/>
      <c r="D19" s="71"/>
      <c r="E19" s="50"/>
      <c r="F19" s="55">
        <v>0</v>
      </c>
      <c r="G19" s="69"/>
      <c r="H19" s="55">
        <v>0</v>
      </c>
      <c r="I19" s="69"/>
      <c r="J19" s="55">
        <v>0</v>
      </c>
      <c r="K19" s="69"/>
      <c r="L19" s="55">
        <v>0</v>
      </c>
      <c r="M19" s="70"/>
      <c r="N19" s="55">
        <v>2293546181</v>
      </c>
      <c r="O19" s="70"/>
      <c r="P19" s="55">
        <v>-153600000</v>
      </c>
      <c r="Q19" s="70"/>
      <c r="R19" s="55">
        <v>-389628277</v>
      </c>
      <c r="S19" s="70"/>
      <c r="T19" s="55">
        <f t="shared" si="0"/>
        <v>-543228277</v>
      </c>
      <c r="U19" s="70"/>
      <c r="V19" s="55">
        <f t="shared" si="1"/>
        <v>1750317904</v>
      </c>
      <c r="W19" s="70"/>
      <c r="X19" s="55">
        <v>0</v>
      </c>
      <c r="Y19" s="70"/>
      <c r="Z19" s="55">
        <v>0</v>
      </c>
      <c r="AA19" s="70"/>
      <c r="AB19" s="55">
        <f>SUM(V19:Z19)</f>
        <v>1750317904</v>
      </c>
    </row>
    <row r="20" spans="1:28" ht="16.5" customHeight="1">
      <c r="A20" s="62"/>
      <c r="B20" s="51"/>
      <c r="C20" s="50"/>
      <c r="D20" s="71"/>
      <c r="E20" s="50"/>
      <c r="F20" s="69"/>
      <c r="G20" s="69"/>
      <c r="H20" s="69"/>
      <c r="I20" s="69"/>
      <c r="J20" s="69"/>
      <c r="K20" s="69"/>
      <c r="L20" s="69"/>
      <c r="M20" s="70"/>
      <c r="N20" s="70"/>
      <c r="O20" s="70"/>
      <c r="P20" s="69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</row>
    <row r="21" spans="1:28" ht="16.5" customHeight="1" thickBot="1">
      <c r="A21" s="48" t="s">
        <v>155</v>
      </c>
      <c r="B21" s="62"/>
      <c r="C21" s="50"/>
      <c r="D21" s="71"/>
      <c r="E21" s="50"/>
      <c r="F21" s="73">
        <f>SUM(F16:F19)</f>
        <v>30004442705</v>
      </c>
      <c r="G21" s="70"/>
      <c r="H21" s="73">
        <f>SUM(H16:H19)</f>
        <v>977711111</v>
      </c>
      <c r="I21" s="70"/>
      <c r="J21" s="73">
        <f>SUM(J16:J19)</f>
        <v>1679085308</v>
      </c>
      <c r="K21" s="70"/>
      <c r="L21" s="73">
        <f>SUM(L16:L19)</f>
        <v>3000444271</v>
      </c>
      <c r="M21" s="70"/>
      <c r="N21" s="73">
        <f>SUM(N16:N19)</f>
        <v>6662157414</v>
      </c>
      <c r="O21" s="70"/>
      <c r="P21" s="73">
        <f>SUM(P16:P19)</f>
        <v>145493333</v>
      </c>
      <c r="Q21" s="70"/>
      <c r="R21" s="73">
        <f>SUM(R16:R19)</f>
        <v>-3368229136</v>
      </c>
      <c r="S21" s="70"/>
      <c r="T21" s="73">
        <f>SUM(T16:T19)</f>
        <v>-3222735803</v>
      </c>
      <c r="U21" s="70"/>
      <c r="V21" s="73">
        <f>SUM(V16:V19)</f>
        <v>39101105006</v>
      </c>
      <c r="W21" s="70"/>
      <c r="X21" s="73">
        <f>SUM(X16:X19)</f>
        <v>0</v>
      </c>
      <c r="Y21" s="70"/>
      <c r="Z21" s="73">
        <f>SUM(Z16:Z19)</f>
        <v>5202000</v>
      </c>
      <c r="AA21" s="70"/>
      <c r="AB21" s="73">
        <f>SUM(AB16:AB19)</f>
        <v>39106307006</v>
      </c>
    </row>
    <row r="22" spans="1:28" ht="16.5" customHeight="1" thickTop="1">
      <c r="A22" s="48"/>
      <c r="B22" s="62"/>
      <c r="C22" s="50"/>
      <c r="D22" s="71"/>
      <c r="E22" s="50"/>
      <c r="F22" s="70"/>
      <c r="G22" s="69"/>
      <c r="H22" s="70"/>
      <c r="I22" s="69"/>
      <c r="J22" s="70"/>
      <c r="K22" s="69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</row>
    <row r="23" spans="1:28" ht="16.5" customHeight="1">
      <c r="A23" s="48"/>
      <c r="B23" s="62"/>
      <c r="C23" s="50"/>
      <c r="D23" s="71"/>
      <c r="E23" s="50"/>
      <c r="F23" s="70"/>
      <c r="G23" s="69"/>
      <c r="H23" s="70"/>
      <c r="I23" s="69"/>
      <c r="J23" s="70"/>
      <c r="K23" s="69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</row>
    <row r="24" spans="1:28" ht="16.5" customHeight="1">
      <c r="A24" s="62" t="s">
        <v>156</v>
      </c>
      <c r="B24" s="49"/>
      <c r="C24" s="50"/>
      <c r="D24" s="71"/>
      <c r="E24" s="50"/>
      <c r="F24" s="70">
        <v>30004442705</v>
      </c>
      <c r="G24" s="70"/>
      <c r="H24" s="70">
        <v>977711111</v>
      </c>
      <c r="I24" s="70"/>
      <c r="J24" s="70">
        <v>1679085308</v>
      </c>
      <c r="K24" s="70"/>
      <c r="L24" s="70">
        <v>3000444271</v>
      </c>
      <c r="M24" s="70"/>
      <c r="N24" s="70">
        <v>6662157414</v>
      </c>
      <c r="O24" s="70"/>
      <c r="P24" s="70">
        <v>145493333</v>
      </c>
      <c r="Q24" s="70"/>
      <c r="R24" s="70">
        <v>-3368229136</v>
      </c>
      <c r="S24" s="70"/>
      <c r="T24" s="70">
        <v>-3222735803</v>
      </c>
      <c r="U24" s="70"/>
      <c r="V24" s="70">
        <v>39101105006</v>
      </c>
      <c r="W24" s="70"/>
      <c r="X24" s="70">
        <v>0</v>
      </c>
      <c r="Y24" s="70"/>
      <c r="Z24" s="69">
        <v>5202000</v>
      </c>
      <c r="AA24" s="70"/>
      <c r="AB24" s="70">
        <v>39106307006</v>
      </c>
    </row>
    <row r="25" spans="1:28" ht="16.5" customHeight="1">
      <c r="A25" s="51" t="s">
        <v>153</v>
      </c>
      <c r="B25" s="51"/>
      <c r="C25" s="50"/>
      <c r="D25" s="71">
        <v>19</v>
      </c>
      <c r="E25" s="71"/>
      <c r="F25" s="70">
        <v>0</v>
      </c>
      <c r="G25" s="70"/>
      <c r="H25" s="70">
        <v>0</v>
      </c>
      <c r="I25" s="70"/>
      <c r="J25" s="70">
        <v>0</v>
      </c>
      <c r="K25" s="70"/>
      <c r="L25" s="70">
        <v>0</v>
      </c>
      <c r="M25" s="70"/>
      <c r="N25" s="70">
        <v>-1300770638</v>
      </c>
      <c r="O25" s="70"/>
      <c r="P25" s="70">
        <v>0</v>
      </c>
      <c r="Q25" s="70"/>
      <c r="R25" s="70">
        <v>0</v>
      </c>
      <c r="S25" s="70"/>
      <c r="T25" s="70">
        <f>SUM(P25,R25)</f>
        <v>0</v>
      </c>
      <c r="U25" s="70"/>
      <c r="V25" s="70">
        <f>SUM(N25,T25)</f>
        <v>-1300770638</v>
      </c>
      <c r="W25" s="70"/>
      <c r="X25" s="70">
        <v>0</v>
      </c>
      <c r="Y25" s="70"/>
      <c r="Z25" s="70">
        <v>-520200</v>
      </c>
      <c r="AA25" s="70"/>
      <c r="AB25" s="70">
        <f>SUM(V25,X25,Z25)</f>
        <v>-1301290838</v>
      </c>
    </row>
    <row r="26" spans="1:28" ht="16.5" customHeight="1">
      <c r="A26" s="51" t="s">
        <v>154</v>
      </c>
      <c r="B26" s="51"/>
      <c r="C26" s="50"/>
      <c r="D26" s="71"/>
      <c r="E26" s="50"/>
      <c r="F26" s="55">
        <v>0</v>
      </c>
      <c r="G26" s="69"/>
      <c r="H26" s="55">
        <v>0</v>
      </c>
      <c r="I26" s="69"/>
      <c r="J26" s="55">
        <v>0</v>
      </c>
      <c r="K26" s="69"/>
      <c r="L26" s="55">
        <v>0</v>
      </c>
      <c r="M26" s="70"/>
      <c r="N26" s="55">
        <v>2569355263</v>
      </c>
      <c r="O26" s="70"/>
      <c r="P26" s="55">
        <v>-43520000</v>
      </c>
      <c r="Q26" s="70"/>
      <c r="R26" s="55">
        <v>-2411142441</v>
      </c>
      <c r="S26" s="70"/>
      <c r="T26" s="55">
        <f>SUM(P26,R26)</f>
        <v>-2454662441</v>
      </c>
      <c r="U26" s="70"/>
      <c r="V26" s="55">
        <f>SUM(N26,T26)</f>
        <v>114692822</v>
      </c>
      <c r="W26" s="70"/>
      <c r="X26" s="55">
        <v>0</v>
      </c>
      <c r="Y26" s="70"/>
      <c r="Z26" s="55">
        <v>520200</v>
      </c>
      <c r="AA26" s="70"/>
      <c r="AB26" s="55">
        <f>SUM(V26,X26,Z26)</f>
        <v>115213022</v>
      </c>
    </row>
    <row r="27" spans="1:28" ht="16.5" customHeight="1">
      <c r="A27" s="62"/>
      <c r="B27" s="51"/>
      <c r="C27" s="50"/>
      <c r="D27" s="71"/>
      <c r="E27" s="50"/>
      <c r="F27" s="69"/>
      <c r="G27" s="69"/>
      <c r="H27" s="69"/>
      <c r="I27" s="69"/>
      <c r="J27" s="69"/>
      <c r="K27" s="69"/>
      <c r="L27" s="69"/>
      <c r="M27" s="70"/>
      <c r="N27" s="70"/>
      <c r="O27" s="70"/>
      <c r="P27" s="69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</row>
    <row r="28" spans="1:28" ht="16.5" customHeight="1" thickBot="1">
      <c r="A28" s="48" t="s">
        <v>157</v>
      </c>
      <c r="B28" s="62"/>
      <c r="C28" s="50"/>
      <c r="D28" s="71"/>
      <c r="E28" s="50"/>
      <c r="F28" s="73">
        <f>SUM(F24:F26)</f>
        <v>30004442705</v>
      </c>
      <c r="G28" s="70"/>
      <c r="H28" s="73">
        <f>SUM(H24:H26)</f>
        <v>977711111</v>
      </c>
      <c r="I28" s="70"/>
      <c r="J28" s="73">
        <f>SUM(J24:J26)</f>
        <v>1679085308</v>
      </c>
      <c r="K28" s="70"/>
      <c r="L28" s="73">
        <f>SUM(L24:L26)</f>
        <v>3000444271</v>
      </c>
      <c r="M28" s="70"/>
      <c r="N28" s="73">
        <f>SUM(N24:N26)</f>
        <v>7930742039</v>
      </c>
      <c r="O28" s="70"/>
      <c r="P28" s="73">
        <f>SUM(P24:P26)</f>
        <v>101973333</v>
      </c>
      <c r="Q28" s="70"/>
      <c r="R28" s="73">
        <f>SUM(R24:R26)</f>
        <v>-5779371577</v>
      </c>
      <c r="S28" s="70"/>
      <c r="T28" s="73">
        <f>SUM(T24:T26)</f>
        <v>-5677398244</v>
      </c>
      <c r="U28" s="70"/>
      <c r="V28" s="73">
        <f>SUM(V24:V26)</f>
        <v>37915027190</v>
      </c>
      <c r="W28" s="70"/>
      <c r="X28" s="73">
        <f>SUM(X24:X26)</f>
        <v>0</v>
      </c>
      <c r="Y28" s="70"/>
      <c r="Z28" s="73">
        <f>SUM(Z24:Z26)</f>
        <v>5202000</v>
      </c>
      <c r="AA28" s="70"/>
      <c r="AB28" s="73">
        <f>SUM(AB24:AB26)</f>
        <v>37920229190</v>
      </c>
    </row>
    <row r="29" spans="1:28" ht="16.5" customHeight="1" thickTop="1"/>
    <row r="31" spans="1:28" ht="16.5" customHeight="1">
      <c r="AB31" s="74"/>
    </row>
    <row r="32" spans="1:28" ht="16.5" customHeight="1">
      <c r="AB32" s="74"/>
    </row>
    <row r="33" spans="1:28" ht="16.5" customHeight="1">
      <c r="AB33" s="74"/>
    </row>
    <row r="34" spans="1:28" ht="16.5" customHeight="1">
      <c r="J34" s="148"/>
      <c r="AB34" s="74"/>
    </row>
    <row r="35" spans="1:28" ht="16.5" customHeight="1">
      <c r="AB35" s="74"/>
    </row>
    <row r="36" spans="1:28" ht="16.5" customHeight="1">
      <c r="AB36" s="74"/>
    </row>
    <row r="37" spans="1:28" ht="16.5" customHeight="1">
      <c r="AB37" s="74"/>
    </row>
    <row r="38" spans="1:28" ht="16.5" customHeight="1">
      <c r="AB38" s="74"/>
    </row>
    <row r="39" spans="1:28" ht="16.5" customHeight="1">
      <c r="AB39" s="74"/>
    </row>
    <row r="42" spans="1:28" ht="11.25" customHeight="1"/>
    <row r="43" spans="1:28" ht="22.15" customHeight="1">
      <c r="A43" s="134" t="str">
        <f>'5-10 BS'!A44</f>
        <v>The notes to the consolidated and separate financial statements are an integral part of these financial statements.</v>
      </c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81"/>
      <c r="X43" s="81"/>
      <c r="Y43" s="81"/>
      <c r="Z43" s="81"/>
      <c r="AA43" s="81"/>
      <c r="AB43" s="81"/>
    </row>
  </sheetData>
  <mergeCells count="5">
    <mergeCell ref="F6:AB6"/>
    <mergeCell ref="F7:R7"/>
    <mergeCell ref="A43:V43"/>
    <mergeCell ref="L8:N8"/>
    <mergeCell ref="P8:T8"/>
  </mergeCells>
  <pageMargins left="0.3" right="0.3" top="0.5" bottom="0.6" header="0.49" footer="0.4"/>
  <pageSetup paperSize="9" scale="70" firstPageNumber="16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F232F-DBAE-4B77-B590-D704DF9DE709}">
  <dimension ref="A1:M30"/>
  <sheetViews>
    <sheetView zoomScale="106" zoomScaleNormal="106" zoomScaleSheetLayoutView="115" workbookViewId="0"/>
  </sheetViews>
  <sheetFormatPr defaultColWidth="12.42578125" defaultRowHeight="15" customHeight="1"/>
  <cols>
    <col min="1" max="1" width="1.7109375" style="87" customWidth="1"/>
    <col min="2" max="2" width="48.140625" style="87" customWidth="1"/>
    <col min="3" max="3" width="6.85546875" style="87" customWidth="1"/>
    <col min="4" max="4" width="0.85546875" style="87" customWidth="1"/>
    <col min="5" max="5" width="13.42578125" style="87" customWidth="1"/>
    <col min="6" max="6" width="0.85546875" style="87" customWidth="1"/>
    <col min="7" max="7" width="14.28515625" style="87" customWidth="1"/>
    <col min="8" max="8" width="0.85546875" style="87" customWidth="1"/>
    <col min="9" max="9" width="13.42578125" style="87" customWidth="1"/>
    <col min="10" max="10" width="0.85546875" style="87" customWidth="1"/>
    <col min="11" max="11" width="14.7109375" style="87" customWidth="1"/>
    <col min="12" max="12" width="0.85546875" style="87" customWidth="1"/>
    <col min="13" max="13" width="14" style="87" customWidth="1"/>
    <col min="14" max="16384" width="12.42578125" style="87"/>
  </cols>
  <sheetData>
    <row r="1" spans="1:13" ht="16.5" customHeight="1">
      <c r="A1" s="82" t="str">
        <f>'11-14 PL 12 month'!A1</f>
        <v>Star Petroleum Refining Public Company Limited</v>
      </c>
      <c r="B1" s="83"/>
      <c r="C1" s="84"/>
      <c r="D1" s="83"/>
      <c r="E1" s="85"/>
      <c r="F1" s="86"/>
      <c r="G1" s="85"/>
      <c r="H1" s="86"/>
      <c r="I1" s="85"/>
      <c r="J1" s="86"/>
      <c r="K1" s="85"/>
      <c r="L1" s="86"/>
      <c r="M1" s="85"/>
    </row>
    <row r="2" spans="1:13" ht="16.5" customHeight="1">
      <c r="A2" s="82" t="s">
        <v>111</v>
      </c>
      <c r="B2" s="83"/>
      <c r="C2" s="84"/>
      <c r="D2" s="83"/>
      <c r="E2" s="85"/>
      <c r="F2" s="86"/>
      <c r="G2" s="85"/>
      <c r="H2" s="86"/>
      <c r="I2" s="85"/>
      <c r="J2" s="86"/>
      <c r="K2" s="85"/>
      <c r="L2" s="86"/>
      <c r="M2" s="85"/>
    </row>
    <row r="3" spans="1:13" ht="16.5" customHeight="1">
      <c r="A3" s="88" t="str">
        <f>'11-14 PL 12 month'!A3</f>
        <v>For the year ended 31 December 2025</v>
      </c>
      <c r="B3" s="89"/>
      <c r="C3" s="90"/>
      <c r="D3" s="89"/>
      <c r="E3" s="91"/>
      <c r="F3" s="92"/>
      <c r="G3" s="91"/>
      <c r="H3" s="92"/>
      <c r="I3" s="91"/>
      <c r="J3" s="92"/>
      <c r="K3" s="91"/>
      <c r="L3" s="92"/>
      <c r="M3" s="91"/>
    </row>
    <row r="4" spans="1:13" ht="16.5" customHeight="1">
      <c r="A4" s="83"/>
      <c r="B4" s="83"/>
      <c r="C4" s="84"/>
      <c r="D4" s="83"/>
      <c r="E4" s="85"/>
      <c r="F4" s="86"/>
      <c r="G4" s="85"/>
      <c r="H4" s="86"/>
      <c r="I4" s="85"/>
      <c r="J4" s="86"/>
      <c r="K4" s="85"/>
      <c r="L4" s="86"/>
      <c r="M4" s="85"/>
    </row>
    <row r="5" spans="1:13" ht="16.5" customHeight="1">
      <c r="A5" s="83"/>
      <c r="B5" s="83"/>
      <c r="C5" s="84"/>
      <c r="D5" s="83"/>
      <c r="E5" s="85"/>
      <c r="F5" s="86"/>
      <c r="G5" s="85"/>
      <c r="H5" s="86"/>
      <c r="I5" s="85"/>
      <c r="J5" s="86"/>
      <c r="K5" s="85"/>
      <c r="L5" s="86"/>
      <c r="M5" s="85"/>
    </row>
    <row r="6" spans="1:13" ht="16.5" customHeight="1">
      <c r="A6" s="83"/>
      <c r="B6" s="83"/>
      <c r="C6" s="84"/>
      <c r="D6" s="83"/>
      <c r="E6" s="143" t="s">
        <v>160</v>
      </c>
      <c r="F6" s="144"/>
      <c r="G6" s="144"/>
      <c r="H6" s="144"/>
      <c r="I6" s="144"/>
      <c r="J6" s="144"/>
      <c r="K6" s="144"/>
      <c r="L6" s="144"/>
      <c r="M6" s="144"/>
    </row>
    <row r="7" spans="1:13" ht="16.5" customHeight="1">
      <c r="A7" s="83"/>
      <c r="B7" s="83"/>
      <c r="C7" s="84"/>
      <c r="D7" s="83"/>
      <c r="E7" s="93" t="s">
        <v>123</v>
      </c>
      <c r="F7" s="94"/>
      <c r="G7" s="83"/>
      <c r="H7" s="94"/>
      <c r="I7" s="145" t="s">
        <v>114</v>
      </c>
      <c r="J7" s="144"/>
      <c r="K7" s="144"/>
      <c r="L7" s="94"/>
      <c r="M7" s="93"/>
    </row>
    <row r="8" spans="1:13" ht="16.5" customHeight="1">
      <c r="A8" s="83"/>
      <c r="B8" s="83"/>
      <c r="C8" s="84"/>
      <c r="D8" s="83"/>
      <c r="E8" s="93" t="s">
        <v>130</v>
      </c>
      <c r="F8" s="94"/>
      <c r="G8" s="93" t="s">
        <v>131</v>
      </c>
      <c r="H8" s="94"/>
      <c r="I8" s="93" t="s">
        <v>133</v>
      </c>
      <c r="J8" s="95"/>
      <c r="K8" s="95"/>
      <c r="L8" s="94"/>
      <c r="M8" s="93"/>
    </row>
    <row r="9" spans="1:13" ht="16.5" customHeight="1">
      <c r="A9" s="83"/>
      <c r="B9" s="83"/>
      <c r="C9" s="84"/>
      <c r="D9" s="83"/>
      <c r="E9" s="93" t="s">
        <v>141</v>
      </c>
      <c r="F9" s="94"/>
      <c r="G9" s="93" t="s">
        <v>141</v>
      </c>
      <c r="H9" s="94"/>
      <c r="I9" s="93" t="s">
        <v>143</v>
      </c>
      <c r="J9" s="95"/>
      <c r="K9" s="94" t="s">
        <v>144</v>
      </c>
      <c r="L9" s="94"/>
      <c r="M9" s="93" t="s">
        <v>71</v>
      </c>
    </row>
    <row r="10" spans="1:13" ht="16.5" customHeight="1">
      <c r="A10" s="83"/>
      <c r="B10" s="83"/>
      <c r="C10" s="96" t="s">
        <v>104</v>
      </c>
      <c r="D10" s="83"/>
      <c r="E10" s="97" t="s">
        <v>8</v>
      </c>
      <c r="F10" s="94"/>
      <c r="G10" s="97" t="s">
        <v>8</v>
      </c>
      <c r="H10" s="94"/>
      <c r="I10" s="97" t="s">
        <v>8</v>
      </c>
      <c r="J10" s="98"/>
      <c r="K10" s="97" t="s">
        <v>8</v>
      </c>
      <c r="L10" s="94"/>
      <c r="M10" s="97" t="s">
        <v>8</v>
      </c>
    </row>
    <row r="11" spans="1:13" ht="16.5" customHeight="1">
      <c r="A11" s="82"/>
      <c r="B11" s="98"/>
      <c r="C11" s="95"/>
      <c r="D11" s="83"/>
      <c r="E11" s="85"/>
      <c r="F11" s="99"/>
      <c r="G11" s="85"/>
      <c r="H11" s="99"/>
      <c r="I11" s="85"/>
      <c r="J11" s="85"/>
      <c r="K11" s="85"/>
      <c r="L11" s="85"/>
      <c r="M11" s="85"/>
    </row>
    <row r="12" spans="1:13" ht="16.5" customHeight="1">
      <c r="A12" s="98" t="s">
        <v>151</v>
      </c>
      <c r="B12" s="86"/>
      <c r="C12" s="100"/>
      <c r="D12" s="83"/>
      <c r="E12" s="85">
        <v>864713808</v>
      </c>
      <c r="F12" s="99"/>
      <c r="G12" s="85">
        <v>31917416</v>
      </c>
      <c r="H12" s="99"/>
      <c r="I12" s="85">
        <v>87865911</v>
      </c>
      <c r="J12" s="85"/>
      <c r="K12" s="85">
        <v>71044949</v>
      </c>
      <c r="L12" s="85"/>
      <c r="M12" s="85">
        <f>SUM(E12:K12)</f>
        <v>1055542084</v>
      </c>
    </row>
    <row r="13" spans="1:13" ht="16.5" customHeight="1">
      <c r="A13" s="51" t="s">
        <v>153</v>
      </c>
      <c r="B13" s="86"/>
      <c r="C13" s="84"/>
      <c r="D13" s="84"/>
      <c r="E13" s="85">
        <v>0</v>
      </c>
      <c r="F13" s="99"/>
      <c r="G13" s="85">
        <v>0</v>
      </c>
      <c r="H13" s="99"/>
      <c r="I13" s="85">
        <v>0</v>
      </c>
      <c r="J13" s="85"/>
      <c r="K13" s="85">
        <v>-30682750</v>
      </c>
      <c r="L13" s="85"/>
      <c r="M13" s="85">
        <f t="shared" ref="M13:M14" si="0">SUM(E13:K13)</f>
        <v>-30682750</v>
      </c>
    </row>
    <row r="14" spans="1:13" ht="16.5" customHeight="1">
      <c r="A14" s="86" t="s">
        <v>154</v>
      </c>
      <c r="B14" s="86"/>
      <c r="C14" s="100"/>
      <c r="D14" s="83"/>
      <c r="E14" s="101">
        <v>0</v>
      </c>
      <c r="F14" s="99"/>
      <c r="G14" s="101">
        <v>0</v>
      </c>
      <c r="H14" s="99"/>
      <c r="I14" s="101">
        <v>0</v>
      </c>
      <c r="J14" s="85"/>
      <c r="K14" s="91">
        <v>74069849</v>
      </c>
      <c r="L14" s="85"/>
      <c r="M14" s="91">
        <f t="shared" si="0"/>
        <v>74069849</v>
      </c>
    </row>
    <row r="15" spans="1:13" ht="16.5" customHeight="1">
      <c r="A15" s="98"/>
      <c r="B15" s="86"/>
      <c r="C15" s="100"/>
      <c r="D15" s="83"/>
      <c r="E15" s="99"/>
      <c r="F15" s="99"/>
      <c r="G15" s="99"/>
      <c r="H15" s="99"/>
      <c r="I15" s="99"/>
      <c r="J15" s="85"/>
      <c r="K15" s="85"/>
      <c r="L15" s="85"/>
      <c r="M15" s="85"/>
    </row>
    <row r="16" spans="1:13" ht="16.5" customHeight="1" thickBot="1">
      <c r="A16" s="82" t="s">
        <v>155</v>
      </c>
      <c r="B16" s="98"/>
      <c r="C16" s="95"/>
      <c r="D16" s="83"/>
      <c r="E16" s="102">
        <f>SUM(E12:E14)</f>
        <v>864713808</v>
      </c>
      <c r="F16" s="99"/>
      <c r="G16" s="102">
        <f>SUM(G12:G14)</f>
        <v>31917416</v>
      </c>
      <c r="H16" s="99"/>
      <c r="I16" s="102">
        <f>SUM(I12:I14)</f>
        <v>87865911</v>
      </c>
      <c r="J16" s="85"/>
      <c r="K16" s="102">
        <f>SUM(K12:K14)</f>
        <v>114432048</v>
      </c>
      <c r="L16" s="85"/>
      <c r="M16" s="102">
        <f>SUM(M12:M14)</f>
        <v>1098929183</v>
      </c>
    </row>
    <row r="17" spans="1:13" ht="16.5" customHeight="1" thickTop="1">
      <c r="A17" s="82"/>
      <c r="B17" s="98"/>
      <c r="C17" s="95"/>
      <c r="D17" s="83"/>
      <c r="E17" s="85"/>
      <c r="F17" s="99"/>
      <c r="G17" s="85"/>
      <c r="H17" s="99"/>
      <c r="I17" s="85"/>
      <c r="J17" s="85"/>
      <c r="K17" s="85"/>
      <c r="L17" s="85"/>
      <c r="M17" s="85"/>
    </row>
    <row r="18" spans="1:13" ht="16.5" customHeight="1">
      <c r="A18" s="82"/>
      <c r="B18" s="98"/>
      <c r="C18" s="95"/>
      <c r="D18" s="83"/>
      <c r="E18" s="85"/>
      <c r="F18" s="99"/>
      <c r="G18" s="85"/>
      <c r="H18" s="99"/>
      <c r="I18" s="85"/>
      <c r="J18" s="85"/>
      <c r="K18" s="85"/>
      <c r="L18" s="85"/>
      <c r="M18" s="85"/>
    </row>
    <row r="19" spans="1:13" ht="16.5" customHeight="1">
      <c r="A19" s="98" t="s">
        <v>156</v>
      </c>
      <c r="B19" s="86"/>
      <c r="C19" s="100"/>
      <c r="D19" s="83"/>
      <c r="E19" s="85">
        <v>864713808</v>
      </c>
      <c r="F19" s="99"/>
      <c r="G19" s="85">
        <v>31917416</v>
      </c>
      <c r="H19" s="99"/>
      <c r="I19" s="85">
        <v>87865911</v>
      </c>
      <c r="J19" s="85"/>
      <c r="K19" s="85">
        <v>114432048</v>
      </c>
      <c r="L19" s="85"/>
      <c r="M19" s="85">
        <f>SUM(E19:K19)</f>
        <v>1098929183</v>
      </c>
    </row>
    <row r="20" spans="1:13" ht="16.5" customHeight="1">
      <c r="A20" s="51" t="s">
        <v>153</v>
      </c>
      <c r="B20" s="86"/>
      <c r="C20" s="84">
        <v>19</v>
      </c>
      <c r="D20" s="84"/>
      <c r="E20" s="85">
        <v>0</v>
      </c>
      <c r="F20" s="99"/>
      <c r="G20" s="85">
        <v>0</v>
      </c>
      <c r="H20" s="99"/>
      <c r="I20" s="85">
        <v>0</v>
      </c>
      <c r="J20" s="85"/>
      <c r="K20" s="85">
        <v>-39185114</v>
      </c>
      <c r="L20" s="85"/>
      <c r="M20" s="85">
        <f t="shared" ref="M20:M21" si="1">SUM(E20:K20)</f>
        <v>-39185114</v>
      </c>
    </row>
    <row r="21" spans="1:13" ht="16.5" customHeight="1">
      <c r="A21" s="86" t="s">
        <v>154</v>
      </c>
      <c r="B21" s="86"/>
      <c r="C21" s="100"/>
      <c r="D21" s="83"/>
      <c r="E21" s="101">
        <v>0</v>
      </c>
      <c r="F21" s="99"/>
      <c r="G21" s="101">
        <v>0</v>
      </c>
      <c r="H21" s="99"/>
      <c r="I21" s="101">
        <v>0</v>
      </c>
      <c r="J21" s="85"/>
      <c r="K21" s="91">
        <f>'11-14 PL 12 month'!K29</f>
        <v>74399605</v>
      </c>
      <c r="L21" s="85"/>
      <c r="M21" s="91">
        <f t="shared" si="1"/>
        <v>74399605</v>
      </c>
    </row>
    <row r="22" spans="1:13" ht="16.5" customHeight="1">
      <c r="A22" s="98"/>
      <c r="B22" s="86"/>
      <c r="C22" s="100"/>
      <c r="D22" s="83"/>
      <c r="E22" s="99"/>
      <c r="F22" s="99"/>
      <c r="G22" s="99"/>
      <c r="H22" s="99"/>
      <c r="I22" s="99"/>
      <c r="J22" s="85"/>
      <c r="K22" s="85"/>
      <c r="L22" s="85"/>
      <c r="M22" s="85"/>
    </row>
    <row r="23" spans="1:13" ht="16.5" customHeight="1" thickBot="1">
      <c r="A23" s="82" t="s">
        <v>157</v>
      </c>
      <c r="B23" s="98"/>
      <c r="C23" s="95"/>
      <c r="D23" s="83"/>
      <c r="E23" s="102">
        <f>SUM(E19:E21)</f>
        <v>864713808</v>
      </c>
      <c r="F23" s="99"/>
      <c r="G23" s="102">
        <f>SUM(G19:G21)</f>
        <v>31917416</v>
      </c>
      <c r="H23" s="99"/>
      <c r="I23" s="102">
        <f>SUM(I19:I21)</f>
        <v>87865911</v>
      </c>
      <c r="J23" s="85"/>
      <c r="K23" s="102">
        <f>SUM(K19:K21)</f>
        <v>149646539</v>
      </c>
      <c r="L23" s="85"/>
      <c r="M23" s="102">
        <f>SUM(M19:M21)</f>
        <v>1134143674</v>
      </c>
    </row>
    <row r="24" spans="1:13" ht="16.5" customHeight="1" thickTop="1">
      <c r="A24" s="82"/>
      <c r="B24" s="98"/>
      <c r="C24" s="95"/>
      <c r="D24" s="83"/>
      <c r="E24" s="85"/>
      <c r="F24" s="99"/>
      <c r="G24" s="85"/>
      <c r="H24" s="99"/>
      <c r="I24" s="85"/>
      <c r="J24" s="85"/>
      <c r="K24" s="85"/>
      <c r="L24" s="85"/>
      <c r="M24" s="85"/>
    </row>
    <row r="25" spans="1:13" ht="16.5" customHeight="1">
      <c r="A25" s="82"/>
      <c r="B25" s="98"/>
      <c r="C25" s="95"/>
      <c r="D25" s="83"/>
      <c r="E25" s="85"/>
      <c r="F25" s="99"/>
      <c r="G25" s="85"/>
      <c r="H25" s="99"/>
      <c r="I25" s="85"/>
      <c r="J25" s="85"/>
      <c r="K25" s="85"/>
      <c r="L25" s="85"/>
      <c r="M25" s="85"/>
    </row>
    <row r="26" spans="1:13" ht="16.5" customHeight="1">
      <c r="A26" s="82"/>
      <c r="B26" s="98"/>
      <c r="C26" s="95"/>
      <c r="D26" s="83"/>
      <c r="E26" s="85"/>
      <c r="F26" s="99"/>
      <c r="G26" s="85"/>
      <c r="H26" s="99"/>
      <c r="I26" s="85"/>
      <c r="J26" s="85"/>
      <c r="K26" s="85"/>
      <c r="L26" s="85"/>
      <c r="M26" s="85"/>
    </row>
    <row r="27" spans="1:13" ht="16.5" customHeight="1">
      <c r="A27" s="82"/>
      <c r="B27" s="98"/>
      <c r="C27" s="95"/>
      <c r="D27" s="83"/>
      <c r="E27" s="85"/>
      <c r="F27" s="99"/>
      <c r="G27" s="85"/>
      <c r="H27" s="99"/>
      <c r="I27" s="85"/>
      <c r="J27" s="85"/>
      <c r="K27" s="85"/>
      <c r="L27" s="85"/>
      <c r="M27" s="85"/>
    </row>
    <row r="28" spans="1:13" ht="16.5" customHeight="1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</row>
    <row r="29" spans="1:13" ht="13.5" customHeight="1">
      <c r="A29" s="82"/>
      <c r="B29" s="86"/>
      <c r="C29" s="86"/>
      <c r="D29" s="83"/>
      <c r="E29" s="85"/>
      <c r="F29" s="99"/>
      <c r="G29" s="85"/>
      <c r="H29" s="85"/>
      <c r="I29" s="85"/>
      <c r="J29" s="85"/>
      <c r="K29" s="85"/>
      <c r="L29" s="85"/>
      <c r="M29" s="85"/>
    </row>
    <row r="30" spans="1:13" ht="22.15" customHeight="1">
      <c r="A30" s="146" t="str">
        <f>'5-10 BS'!A44</f>
        <v>The notes to the consolidated and separate financial statements are an integral part of these financial statements.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</row>
  </sheetData>
  <mergeCells count="3">
    <mergeCell ref="E6:M6"/>
    <mergeCell ref="I7:K7"/>
    <mergeCell ref="A30:M30"/>
  </mergeCells>
  <pageMargins left="1.2" right="1.2" top="0.5" bottom="0.6" header="0.49" footer="0.4"/>
  <pageSetup paperSize="9" firstPageNumber="17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A44F4-3019-4B65-B424-B770341E8CD7}">
  <dimension ref="A1:P30"/>
  <sheetViews>
    <sheetView zoomScale="106" zoomScaleNormal="106" zoomScaleSheetLayoutView="115" workbookViewId="0">
      <selection activeCell="D27" sqref="D27"/>
    </sheetView>
  </sheetViews>
  <sheetFormatPr defaultColWidth="12.42578125" defaultRowHeight="15" customHeight="1"/>
  <cols>
    <col min="1" max="2" width="1.5703125" customWidth="1"/>
    <col min="3" max="3" width="37" customWidth="1"/>
    <col min="4" max="4" width="5.85546875" customWidth="1"/>
    <col min="5" max="5" width="0.85546875" customWidth="1"/>
    <col min="6" max="6" width="13.7109375" customWidth="1"/>
    <col min="7" max="7" width="0.85546875" customWidth="1"/>
    <col min="8" max="8" width="13.7109375" customWidth="1"/>
    <col min="9" max="9" width="0.85546875" customWidth="1"/>
    <col min="10" max="10" width="13.7109375" customWidth="1"/>
    <col min="11" max="11" width="0.85546875" customWidth="1"/>
    <col min="12" max="12" width="14.42578125" bestFit="1" customWidth="1"/>
    <col min="13" max="13" width="0.85546875" customWidth="1"/>
    <col min="14" max="14" width="15.7109375" customWidth="1"/>
    <col min="15" max="15" width="0.85546875" customWidth="1"/>
    <col min="16" max="16" width="14.140625" bestFit="1" customWidth="1"/>
  </cols>
  <sheetData>
    <row r="1" spans="1:16" ht="16.5" customHeight="1">
      <c r="A1" s="82" t="s">
        <v>0</v>
      </c>
      <c r="B1" s="83"/>
      <c r="C1" s="83"/>
      <c r="D1" s="83"/>
      <c r="E1" s="83"/>
      <c r="F1" s="85"/>
      <c r="G1" s="86"/>
      <c r="H1" s="85"/>
      <c r="I1" s="86"/>
      <c r="J1" s="85"/>
      <c r="K1" s="86"/>
      <c r="L1" s="85"/>
      <c r="M1" s="86"/>
      <c r="N1" s="86"/>
      <c r="O1" s="86"/>
      <c r="P1" s="85"/>
    </row>
    <row r="2" spans="1:16" ht="16.5" customHeight="1">
      <c r="A2" s="82" t="s">
        <v>158</v>
      </c>
      <c r="B2" s="83"/>
      <c r="C2" s="83"/>
      <c r="D2" s="83"/>
      <c r="E2" s="83"/>
      <c r="F2" s="85"/>
      <c r="G2" s="86"/>
      <c r="H2" s="85"/>
      <c r="I2" s="86"/>
      <c r="J2" s="85"/>
      <c r="K2" s="86"/>
      <c r="L2" s="85"/>
      <c r="M2" s="86"/>
      <c r="N2" s="86"/>
      <c r="O2" s="86"/>
      <c r="P2" s="85"/>
    </row>
    <row r="3" spans="1:16" ht="16.5" customHeight="1">
      <c r="A3" s="88" t="str">
        <f>'17 Equity USD'!A3</f>
        <v>For the year ended 31 December 2025</v>
      </c>
      <c r="B3" s="89"/>
      <c r="C3" s="89"/>
      <c r="D3" s="89"/>
      <c r="E3" s="89"/>
      <c r="F3" s="91"/>
      <c r="G3" s="92"/>
      <c r="H3" s="91"/>
      <c r="I3" s="92"/>
      <c r="J3" s="91"/>
      <c r="K3" s="92"/>
      <c r="L3" s="91"/>
      <c r="M3" s="92"/>
      <c r="N3" s="92"/>
      <c r="O3" s="92"/>
      <c r="P3" s="91"/>
    </row>
    <row r="4" spans="1:16" ht="16.5" customHeight="1">
      <c r="A4" s="83"/>
      <c r="B4" s="83"/>
      <c r="C4" s="83"/>
      <c r="D4" s="83"/>
      <c r="E4" s="83"/>
      <c r="F4" s="85"/>
      <c r="G4" s="86"/>
      <c r="H4" s="85"/>
      <c r="I4" s="86"/>
      <c r="J4" s="85"/>
      <c r="K4" s="86"/>
      <c r="L4" s="85"/>
      <c r="M4" s="86"/>
      <c r="N4" s="86"/>
      <c r="O4" s="86"/>
      <c r="P4" s="85"/>
    </row>
    <row r="5" spans="1:16" ht="16.5" customHeight="1">
      <c r="A5" s="83"/>
      <c r="B5" s="83"/>
      <c r="C5" s="83"/>
      <c r="D5" s="83"/>
      <c r="E5" s="83"/>
      <c r="F5" s="85"/>
      <c r="G5" s="83"/>
      <c r="H5" s="85"/>
      <c r="I5" s="83"/>
      <c r="J5" s="85"/>
      <c r="K5" s="83"/>
      <c r="L5" s="85"/>
      <c r="M5" s="83"/>
      <c r="N5" s="83"/>
      <c r="O5" s="83"/>
      <c r="P5" s="85"/>
    </row>
    <row r="6" spans="1:16" ht="16.5" customHeight="1">
      <c r="A6" s="83"/>
      <c r="B6" s="83"/>
      <c r="C6" s="83"/>
      <c r="D6" s="83"/>
      <c r="E6" s="83"/>
      <c r="F6" s="143" t="s">
        <v>160</v>
      </c>
      <c r="G6" s="131"/>
      <c r="H6" s="131"/>
      <c r="I6" s="131"/>
      <c r="J6" s="131"/>
      <c r="K6" s="131"/>
      <c r="L6" s="131"/>
      <c r="M6" s="131"/>
      <c r="N6" s="131"/>
      <c r="O6" s="131"/>
      <c r="P6" s="131"/>
    </row>
    <row r="7" spans="1:16" ht="16.5" customHeight="1">
      <c r="A7" s="83"/>
      <c r="B7" s="83"/>
      <c r="C7" s="83"/>
      <c r="D7" s="83"/>
      <c r="E7" s="83"/>
      <c r="F7" s="83"/>
      <c r="G7" s="94"/>
      <c r="H7" s="83"/>
      <c r="I7" s="94"/>
      <c r="J7" s="85"/>
      <c r="K7" s="83"/>
      <c r="L7" s="85"/>
      <c r="M7" s="94"/>
      <c r="N7" s="103" t="s">
        <v>161</v>
      </c>
      <c r="O7" s="94"/>
      <c r="P7" s="93"/>
    </row>
    <row r="8" spans="1:16" ht="16.5" customHeight="1">
      <c r="A8" s="83"/>
      <c r="B8" s="83"/>
      <c r="C8" s="83"/>
      <c r="D8" s="83"/>
      <c r="E8" s="83"/>
      <c r="F8" s="93"/>
      <c r="G8" s="94"/>
      <c r="H8" s="83"/>
      <c r="I8" s="94"/>
      <c r="J8" s="145" t="s">
        <v>114</v>
      </c>
      <c r="K8" s="131"/>
      <c r="L8" s="131"/>
      <c r="M8" s="94"/>
      <c r="N8" s="104" t="s">
        <v>162</v>
      </c>
      <c r="O8" s="94"/>
      <c r="P8" s="93"/>
    </row>
    <row r="9" spans="1:16" ht="16.5" customHeight="1">
      <c r="A9" s="83"/>
      <c r="B9" s="83"/>
      <c r="C9" s="83"/>
      <c r="D9" s="83"/>
      <c r="E9" s="83"/>
      <c r="F9" s="93" t="s">
        <v>123</v>
      </c>
      <c r="G9" s="83"/>
      <c r="H9" s="83"/>
      <c r="I9" s="83"/>
      <c r="J9" s="85"/>
      <c r="K9" s="83"/>
      <c r="L9" s="85"/>
      <c r="M9" s="94"/>
      <c r="N9" s="105" t="s">
        <v>163</v>
      </c>
      <c r="O9" s="94"/>
      <c r="P9" s="93"/>
    </row>
    <row r="10" spans="1:16" ht="16.5" customHeight="1">
      <c r="A10" s="83"/>
      <c r="B10" s="83"/>
      <c r="C10" s="83"/>
      <c r="D10" s="83"/>
      <c r="E10" s="83"/>
      <c r="F10" s="93" t="s">
        <v>130</v>
      </c>
      <c r="G10" s="94"/>
      <c r="H10" s="93" t="s">
        <v>131</v>
      </c>
      <c r="I10" s="94"/>
      <c r="J10" s="93" t="s">
        <v>133</v>
      </c>
      <c r="K10" s="95"/>
      <c r="L10" s="95"/>
      <c r="M10" s="94"/>
      <c r="N10" s="106" t="s">
        <v>164</v>
      </c>
      <c r="O10" s="94"/>
      <c r="P10" s="93"/>
    </row>
    <row r="11" spans="1:16" ht="16.5" customHeight="1">
      <c r="A11" s="83"/>
      <c r="B11" s="83"/>
      <c r="C11" s="83"/>
      <c r="D11" s="83"/>
      <c r="E11" s="83"/>
      <c r="F11" s="93" t="s">
        <v>141</v>
      </c>
      <c r="G11" s="94"/>
      <c r="H11" s="93" t="s">
        <v>141</v>
      </c>
      <c r="I11" s="94"/>
      <c r="J11" s="93" t="s">
        <v>143</v>
      </c>
      <c r="K11" s="95"/>
      <c r="L11" s="93" t="s">
        <v>144</v>
      </c>
      <c r="M11" s="94"/>
      <c r="N11" s="106" t="s">
        <v>135</v>
      </c>
      <c r="O11" s="94"/>
      <c r="P11" s="93" t="s">
        <v>71</v>
      </c>
    </row>
    <row r="12" spans="1:16" ht="16.5" customHeight="1">
      <c r="A12" s="83"/>
      <c r="B12" s="83"/>
      <c r="C12" s="83"/>
      <c r="D12" s="96" t="s">
        <v>104</v>
      </c>
      <c r="E12" s="83"/>
      <c r="F12" s="97" t="s">
        <v>9</v>
      </c>
      <c r="G12" s="94"/>
      <c r="H12" s="97" t="s">
        <v>9</v>
      </c>
      <c r="I12" s="94"/>
      <c r="J12" s="97" t="s">
        <v>9</v>
      </c>
      <c r="K12" s="98"/>
      <c r="L12" s="97" t="s">
        <v>9</v>
      </c>
      <c r="M12" s="94"/>
      <c r="N12" s="107" t="s">
        <v>9</v>
      </c>
      <c r="O12" s="94"/>
      <c r="P12" s="97" t="s">
        <v>9</v>
      </c>
    </row>
    <row r="13" spans="1:16" ht="16.5" customHeight="1">
      <c r="A13" s="83"/>
      <c r="B13" s="83"/>
      <c r="C13" s="83"/>
      <c r="D13" s="83"/>
      <c r="E13" s="83"/>
      <c r="F13" s="93"/>
      <c r="G13" s="94"/>
      <c r="H13" s="93"/>
      <c r="I13" s="94"/>
      <c r="J13" s="93"/>
      <c r="K13" s="94"/>
      <c r="L13" s="93"/>
      <c r="M13" s="94"/>
      <c r="N13" s="94"/>
      <c r="O13" s="94"/>
      <c r="P13" s="93"/>
    </row>
    <row r="14" spans="1:16" ht="16.5" customHeight="1">
      <c r="A14" s="98" t="s">
        <v>151</v>
      </c>
      <c r="B14" s="86"/>
      <c r="C14" s="83"/>
      <c r="D14" s="84"/>
      <c r="E14" s="83"/>
      <c r="F14" s="85">
        <v>30004442705</v>
      </c>
      <c r="G14" s="85"/>
      <c r="H14" s="85">
        <v>977711111</v>
      </c>
      <c r="I14" s="85"/>
      <c r="J14" s="85">
        <v>3000444271</v>
      </c>
      <c r="K14" s="85"/>
      <c r="L14" s="85">
        <v>5452902689</v>
      </c>
      <c r="M14" s="85"/>
      <c r="N14" s="85">
        <v>-2979374799</v>
      </c>
      <c r="O14" s="85"/>
      <c r="P14" s="85">
        <f>SUM(F14:N14)</f>
        <v>36456125977</v>
      </c>
    </row>
    <row r="15" spans="1:16" ht="16.5" customHeight="1">
      <c r="A15" s="51" t="s">
        <v>153</v>
      </c>
      <c r="B15" s="86"/>
      <c r="C15" s="83"/>
      <c r="D15" s="84"/>
      <c r="E15" s="83"/>
      <c r="F15" s="85">
        <v>0</v>
      </c>
      <c r="G15" s="85"/>
      <c r="H15" s="85">
        <v>0</v>
      </c>
      <c r="I15" s="85"/>
      <c r="J15" s="85">
        <v>0</v>
      </c>
      <c r="K15" s="85"/>
      <c r="L15" s="85">
        <v>-1083975531</v>
      </c>
      <c r="M15" s="85"/>
      <c r="N15" s="85">
        <v>0</v>
      </c>
      <c r="O15" s="85"/>
      <c r="P15" s="85">
        <f>SUM(F15:N15)</f>
        <v>-1083975531</v>
      </c>
    </row>
    <row r="16" spans="1:16" ht="16.5" customHeight="1">
      <c r="A16" s="86" t="s">
        <v>154</v>
      </c>
      <c r="B16" s="86"/>
      <c r="C16" s="83"/>
      <c r="D16" s="84"/>
      <c r="E16" s="83"/>
      <c r="F16" s="101">
        <v>0</v>
      </c>
      <c r="G16" s="99"/>
      <c r="H16" s="101">
        <v>0</v>
      </c>
      <c r="I16" s="99"/>
      <c r="J16" s="101">
        <v>0</v>
      </c>
      <c r="K16" s="85"/>
      <c r="L16" s="91">
        <v>2725653922</v>
      </c>
      <c r="M16" s="85"/>
      <c r="N16" s="91">
        <v>-586383580</v>
      </c>
      <c r="O16" s="85"/>
      <c r="P16" s="91">
        <f>SUM(F16:N16)</f>
        <v>2139270342</v>
      </c>
    </row>
    <row r="17" spans="1:16" ht="16.5" customHeight="1">
      <c r="A17" s="98"/>
      <c r="B17" s="86"/>
      <c r="C17" s="83"/>
      <c r="D17" s="83"/>
      <c r="E17" s="83"/>
      <c r="F17" s="99"/>
      <c r="G17" s="99"/>
      <c r="H17" s="99"/>
      <c r="I17" s="99"/>
      <c r="J17" s="99"/>
      <c r="K17" s="85"/>
      <c r="L17" s="85"/>
      <c r="M17" s="85"/>
      <c r="N17" s="85"/>
      <c r="O17" s="85"/>
      <c r="P17" s="85"/>
    </row>
    <row r="18" spans="1:16" ht="16.5" customHeight="1" thickBot="1">
      <c r="A18" s="82" t="s">
        <v>155</v>
      </c>
      <c r="B18" s="98"/>
      <c r="C18" s="83"/>
      <c r="D18" s="83"/>
      <c r="E18" s="83"/>
      <c r="F18" s="102">
        <f>SUM(F14:F16)</f>
        <v>30004442705</v>
      </c>
      <c r="G18" s="85"/>
      <c r="H18" s="102">
        <f>SUM(H14:H16)</f>
        <v>977711111</v>
      </c>
      <c r="I18" s="85"/>
      <c r="J18" s="102">
        <f>SUM(J14:J16)</f>
        <v>3000444271</v>
      </c>
      <c r="K18" s="85"/>
      <c r="L18" s="102">
        <f>SUM(L14:L16)</f>
        <v>7094581080</v>
      </c>
      <c r="M18" s="85"/>
      <c r="N18" s="102">
        <f>SUM(N14:N16)</f>
        <v>-3565758379</v>
      </c>
      <c r="O18" s="85"/>
      <c r="P18" s="102">
        <f>SUM(P14:P16)</f>
        <v>37511420788</v>
      </c>
    </row>
    <row r="19" spans="1:16" ht="16.5" customHeight="1" thickTop="1">
      <c r="A19" s="82"/>
      <c r="B19" s="98"/>
      <c r="C19" s="83"/>
      <c r="D19" s="83"/>
      <c r="E19" s="83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</row>
    <row r="20" spans="1:16" ht="16.5" customHeight="1">
      <c r="A20" s="82"/>
      <c r="B20" s="98"/>
      <c r="C20" s="83"/>
      <c r="D20" s="83"/>
      <c r="E20" s="83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</row>
    <row r="21" spans="1:16" ht="16.5" customHeight="1">
      <c r="A21" s="98" t="s">
        <v>156</v>
      </c>
      <c r="B21" s="86"/>
      <c r="C21" s="83"/>
      <c r="D21" s="84"/>
      <c r="E21" s="83"/>
      <c r="F21" s="85">
        <v>30004442705</v>
      </c>
      <c r="G21" s="85"/>
      <c r="H21" s="85">
        <v>977711111</v>
      </c>
      <c r="I21" s="85"/>
      <c r="J21" s="85">
        <v>3000444271</v>
      </c>
      <c r="K21" s="85"/>
      <c r="L21" s="85">
        <v>7094581080</v>
      </c>
      <c r="M21" s="85"/>
      <c r="N21" s="85">
        <v>-3565758379</v>
      </c>
      <c r="O21" s="85"/>
      <c r="P21" s="85">
        <f t="shared" ref="P21:P23" si="0">SUM(F21:N21)</f>
        <v>37511420788</v>
      </c>
    </row>
    <row r="22" spans="1:16" ht="16.5" customHeight="1">
      <c r="A22" s="51" t="s">
        <v>153</v>
      </c>
      <c r="B22" s="86"/>
      <c r="C22" s="83"/>
      <c r="D22" s="84">
        <v>19</v>
      </c>
      <c r="E22" s="83"/>
      <c r="F22" s="85">
        <v>0</v>
      </c>
      <c r="G22" s="85"/>
      <c r="H22" s="85">
        <v>0</v>
      </c>
      <c r="I22" s="85"/>
      <c r="J22" s="85">
        <v>0</v>
      </c>
      <c r="K22" s="85"/>
      <c r="L22" s="85">
        <v>-1300770638</v>
      </c>
      <c r="M22" s="85"/>
      <c r="N22" s="85">
        <v>0</v>
      </c>
      <c r="O22" s="85"/>
      <c r="P22" s="85">
        <f t="shared" si="0"/>
        <v>-1300770638</v>
      </c>
    </row>
    <row r="23" spans="1:16" ht="16.5" customHeight="1">
      <c r="A23" s="86" t="s">
        <v>154</v>
      </c>
      <c r="B23" s="86"/>
      <c r="C23" s="83"/>
      <c r="D23" s="84"/>
      <c r="E23" s="83"/>
      <c r="F23" s="101">
        <v>0</v>
      </c>
      <c r="G23" s="99"/>
      <c r="H23" s="101">
        <v>0</v>
      </c>
      <c r="I23" s="99"/>
      <c r="J23" s="101">
        <v>0</v>
      </c>
      <c r="K23" s="85"/>
      <c r="L23" s="91">
        <v>2432514841</v>
      </c>
      <c r="M23" s="85"/>
      <c r="N23" s="91">
        <v>-2645661536</v>
      </c>
      <c r="O23" s="85"/>
      <c r="P23" s="91">
        <f t="shared" si="0"/>
        <v>-213146695</v>
      </c>
    </row>
    <row r="24" spans="1:16" ht="16.5" customHeight="1">
      <c r="A24" s="98"/>
      <c r="B24" s="86"/>
      <c r="C24" s="83"/>
      <c r="D24" s="83"/>
      <c r="E24" s="83"/>
      <c r="F24" s="99"/>
      <c r="G24" s="99"/>
      <c r="H24" s="99"/>
      <c r="I24" s="99"/>
      <c r="J24" s="99"/>
      <c r="K24" s="85"/>
      <c r="L24" s="85"/>
      <c r="M24" s="85"/>
      <c r="N24" s="85"/>
      <c r="O24" s="85"/>
      <c r="P24" s="85"/>
    </row>
    <row r="25" spans="1:16" ht="16.5" customHeight="1" thickBot="1">
      <c r="A25" s="82" t="s">
        <v>157</v>
      </c>
      <c r="B25" s="98"/>
      <c r="C25" s="83"/>
      <c r="D25" s="83"/>
      <c r="E25" s="83"/>
      <c r="F25" s="102">
        <f>SUM(F21:F23)</f>
        <v>30004442705</v>
      </c>
      <c r="G25" s="85"/>
      <c r="H25" s="102">
        <f>SUM(H21:H23)</f>
        <v>977711111</v>
      </c>
      <c r="I25" s="85"/>
      <c r="J25" s="102">
        <f>SUM(J21:J23)</f>
        <v>3000444271</v>
      </c>
      <c r="K25" s="85"/>
      <c r="L25" s="102">
        <f>SUM(L21:L23)</f>
        <v>8226325283</v>
      </c>
      <c r="M25" s="85"/>
      <c r="N25" s="102">
        <f>SUM(N21:N23)</f>
        <v>-6211419915</v>
      </c>
      <c r="O25" s="85"/>
      <c r="P25" s="102">
        <f>SUM(P21:P23)</f>
        <v>35997503455</v>
      </c>
    </row>
    <row r="26" spans="1:16" ht="16.5" customHeight="1" thickTop="1">
      <c r="A26" s="82"/>
      <c r="B26" s="98"/>
      <c r="C26" s="83"/>
      <c r="D26" s="83"/>
      <c r="E26" s="83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</row>
    <row r="27" spans="1:16" ht="16.5" customHeight="1">
      <c r="A27" s="82"/>
      <c r="B27" s="98"/>
      <c r="C27" s="83"/>
      <c r="D27" s="83"/>
      <c r="E27" s="83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</row>
    <row r="28" spans="1:16" ht="16.5" customHeight="1">
      <c r="A28" s="82"/>
      <c r="B28" s="98"/>
      <c r="C28" s="83"/>
      <c r="D28" s="83"/>
      <c r="E28" s="83"/>
      <c r="F28" s="108"/>
      <c r="G28" s="85"/>
      <c r="H28" s="108"/>
      <c r="I28" s="108"/>
      <c r="J28" s="108"/>
      <c r="K28" s="108"/>
      <c r="L28" s="108"/>
      <c r="M28" s="108"/>
      <c r="N28" s="86"/>
      <c r="O28" s="108"/>
      <c r="P28" s="108"/>
    </row>
    <row r="29" spans="1:16" ht="14.25" customHeight="1">
      <c r="A29" s="82"/>
      <c r="B29" s="98"/>
      <c r="C29" s="83"/>
      <c r="D29" s="83"/>
      <c r="E29" s="83"/>
      <c r="F29" s="108"/>
      <c r="G29" s="85"/>
      <c r="H29" s="108"/>
      <c r="I29" s="108"/>
      <c r="J29" s="108"/>
      <c r="K29" s="108"/>
      <c r="L29" s="108"/>
      <c r="M29" s="108"/>
      <c r="N29" s="86"/>
      <c r="O29" s="108"/>
      <c r="P29" s="108"/>
    </row>
    <row r="30" spans="1:16" ht="21.75" customHeight="1">
      <c r="A30" s="146" t="str">
        <f>+'5-10 BS'!A44</f>
        <v>The notes to the consolidated and separate financial statements are an integral part of these financial statements.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</row>
  </sheetData>
  <mergeCells count="3">
    <mergeCell ref="F6:P6"/>
    <mergeCell ref="J8:L8"/>
    <mergeCell ref="A30:P30"/>
  </mergeCells>
  <pageMargins left="1" right="1" top="0.5" bottom="0.6" header="0.49" footer="0.4"/>
  <pageSetup paperSize="9" firstPageNumber="18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B5A11-5EC6-469B-B49E-9C7F436CA826}">
  <dimension ref="A1:Z100"/>
  <sheetViews>
    <sheetView tabSelected="1" zoomScale="90" zoomScaleNormal="90" zoomScaleSheetLayoutView="115" workbookViewId="0"/>
  </sheetViews>
  <sheetFormatPr defaultColWidth="12.42578125" defaultRowHeight="16.5" customHeight="1"/>
  <cols>
    <col min="1" max="3" width="1.28515625" style="4" customWidth="1"/>
    <col min="4" max="4" width="42.42578125" style="4" customWidth="1"/>
    <col min="5" max="5" width="5.85546875" style="9" customWidth="1"/>
    <col min="6" max="6" width="0.5703125" style="4" customWidth="1"/>
    <col min="7" max="7" width="14.28515625" style="4" customWidth="1"/>
    <col min="8" max="8" width="0.5703125" style="4" customWidth="1"/>
    <col min="9" max="9" width="14.28515625" style="4" customWidth="1"/>
    <col min="10" max="10" width="0.5703125" style="4" customWidth="1"/>
    <col min="11" max="11" width="14.28515625" style="4" customWidth="1"/>
    <col min="12" max="12" width="0.5703125" style="4" customWidth="1"/>
    <col min="13" max="13" width="14.28515625" style="4" customWidth="1"/>
    <col min="14" max="16" width="1.28515625" style="4" customWidth="1"/>
    <col min="17" max="17" width="41.140625" style="4" customWidth="1"/>
    <col min="18" max="18" width="5.28515625" style="9" customWidth="1"/>
    <col min="19" max="19" width="0.5703125" style="4" customWidth="1"/>
    <col min="20" max="20" width="14.7109375" style="4" customWidth="1"/>
    <col min="21" max="21" width="0.5703125" style="4" customWidth="1"/>
    <col min="22" max="22" width="14.7109375" style="4" customWidth="1"/>
    <col min="23" max="23" width="0.5703125" style="4" customWidth="1"/>
    <col min="24" max="24" width="14.7109375" style="4" customWidth="1"/>
    <col min="25" max="25" width="0.5703125" style="4" customWidth="1"/>
    <col min="26" max="26" width="14.7109375" style="4" customWidth="1"/>
    <col min="27" max="16384" width="12.42578125" style="4"/>
  </cols>
  <sheetData>
    <row r="1" spans="1:26" ht="16.5" customHeight="1">
      <c r="A1" s="8" t="str">
        <f>'17 Equity USD'!A1</f>
        <v>Star Petroleum Refining Public Company Limited</v>
      </c>
      <c r="G1" s="6"/>
      <c r="N1" s="8" t="str">
        <f>'17 Equity USD'!A1</f>
        <v>Star Petroleum Refining Public Company Limited</v>
      </c>
      <c r="T1" s="6"/>
    </row>
    <row r="2" spans="1:26" ht="16.5" customHeight="1">
      <c r="A2" s="3" t="s">
        <v>165</v>
      </c>
      <c r="B2" s="9"/>
      <c r="C2" s="9"/>
      <c r="D2" s="9"/>
      <c r="F2" s="9"/>
      <c r="G2" s="9"/>
      <c r="H2" s="9"/>
      <c r="I2" s="9"/>
      <c r="J2" s="9"/>
      <c r="K2" s="9"/>
      <c r="L2" s="9"/>
      <c r="M2" s="9"/>
      <c r="N2" s="3" t="s">
        <v>165</v>
      </c>
      <c r="O2" s="9"/>
      <c r="P2" s="9"/>
      <c r="Q2" s="9"/>
      <c r="S2" s="9"/>
      <c r="T2" s="9"/>
      <c r="U2" s="9"/>
      <c r="V2" s="9"/>
      <c r="W2" s="9"/>
      <c r="X2" s="9"/>
      <c r="Y2" s="9"/>
      <c r="Z2" s="9"/>
    </row>
    <row r="3" spans="1:26" ht="16.5" customHeight="1">
      <c r="A3" s="11" t="str">
        <f>'11-14 PL 12 month'!A3</f>
        <v>For the year ended 31 December 2025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1" t="str">
        <f>'11-14 PL 12 month'!N3</f>
        <v>For the year ended 31 December 2025</v>
      </c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6.5" customHeight="1">
      <c r="A4" s="3"/>
      <c r="B4" s="9"/>
      <c r="C4" s="9"/>
      <c r="D4" s="9"/>
      <c r="F4" s="9"/>
      <c r="G4" s="9"/>
      <c r="H4" s="9"/>
      <c r="I4" s="9"/>
      <c r="J4" s="9"/>
      <c r="K4" s="9"/>
      <c r="L4" s="9"/>
      <c r="M4" s="9"/>
      <c r="N4" s="3"/>
      <c r="O4" s="9"/>
      <c r="P4" s="9"/>
      <c r="Q4" s="9"/>
      <c r="S4" s="9"/>
      <c r="T4" s="9"/>
      <c r="U4" s="9"/>
      <c r="V4" s="9"/>
      <c r="W4" s="9"/>
      <c r="X4" s="9"/>
      <c r="Y4" s="9"/>
      <c r="Z4" s="9"/>
    </row>
    <row r="5" spans="1:26" ht="16.5" customHeight="1">
      <c r="A5" s="3"/>
      <c r="B5" s="9"/>
      <c r="C5" s="9"/>
      <c r="D5" s="9"/>
      <c r="F5" s="9"/>
      <c r="G5" s="9"/>
      <c r="H5" s="9"/>
      <c r="I5" s="9"/>
      <c r="J5" s="9"/>
      <c r="K5" s="9"/>
      <c r="L5" s="9"/>
      <c r="M5" s="9"/>
      <c r="N5" s="3"/>
      <c r="O5" s="9"/>
      <c r="P5" s="9"/>
      <c r="Q5" s="9"/>
      <c r="S5" s="9"/>
      <c r="T5" s="9"/>
      <c r="U5" s="9"/>
      <c r="V5" s="9"/>
      <c r="W5" s="9"/>
      <c r="X5" s="9"/>
      <c r="Y5" s="9"/>
      <c r="Z5" s="9"/>
    </row>
    <row r="6" spans="1:26" ht="30" customHeight="1">
      <c r="A6" s="3"/>
      <c r="B6" s="9"/>
      <c r="C6" s="9"/>
      <c r="D6" s="9"/>
      <c r="F6" s="9"/>
      <c r="G6" s="129" t="s">
        <v>3</v>
      </c>
      <c r="H6" s="129"/>
      <c r="I6" s="129"/>
      <c r="K6" s="124" t="s">
        <v>4</v>
      </c>
      <c r="L6" s="147"/>
      <c r="M6" s="147"/>
      <c r="N6" s="3"/>
      <c r="O6" s="9"/>
      <c r="P6" s="9"/>
      <c r="Q6" s="9"/>
      <c r="S6" s="9"/>
      <c r="T6" s="129" t="s">
        <v>3</v>
      </c>
      <c r="U6" s="129"/>
      <c r="V6" s="129"/>
      <c r="X6" s="124" t="s">
        <v>4</v>
      </c>
      <c r="Y6" s="147"/>
      <c r="Z6" s="147"/>
    </row>
    <row r="7" spans="1:26" ht="16.5" customHeight="1">
      <c r="A7" s="3"/>
      <c r="B7" s="3"/>
      <c r="C7" s="9"/>
      <c r="D7" s="9"/>
      <c r="F7" s="9"/>
      <c r="G7" s="17" t="s">
        <v>5</v>
      </c>
      <c r="H7" s="9"/>
      <c r="I7" s="17" t="s">
        <v>6</v>
      </c>
      <c r="J7" s="9"/>
      <c r="K7" s="17" t="s">
        <v>5</v>
      </c>
      <c r="L7" s="18"/>
      <c r="M7" s="17" t="s">
        <v>6</v>
      </c>
      <c r="N7" s="3"/>
      <c r="O7" s="3"/>
      <c r="P7" s="9"/>
      <c r="Q7" s="9"/>
      <c r="S7" s="9"/>
      <c r="T7" s="17" t="s">
        <v>5</v>
      </c>
      <c r="U7" s="9"/>
      <c r="V7" s="17" t="s">
        <v>6</v>
      </c>
      <c r="W7" s="9"/>
      <c r="X7" s="17" t="s">
        <v>5</v>
      </c>
      <c r="Y7" s="18"/>
      <c r="Z7" s="17" t="s">
        <v>6</v>
      </c>
    </row>
    <row r="8" spans="1:26" ht="16.5" customHeight="1">
      <c r="E8" s="19" t="s">
        <v>7</v>
      </c>
      <c r="F8" s="9"/>
      <c r="G8" s="20" t="s">
        <v>8</v>
      </c>
      <c r="H8" s="9"/>
      <c r="I8" s="20" t="s">
        <v>8</v>
      </c>
      <c r="K8" s="20" t="s">
        <v>8</v>
      </c>
      <c r="M8" s="20" t="s">
        <v>8</v>
      </c>
      <c r="R8" s="19" t="s">
        <v>7</v>
      </c>
      <c r="S8" s="9"/>
      <c r="T8" s="20" t="s">
        <v>9</v>
      </c>
      <c r="U8" s="9"/>
      <c r="V8" s="20" t="s">
        <v>9</v>
      </c>
      <c r="X8" s="20" t="s">
        <v>9</v>
      </c>
      <c r="Z8" s="20" t="s">
        <v>9</v>
      </c>
    </row>
    <row r="9" spans="1:26" ht="16.5" customHeight="1">
      <c r="E9" s="21"/>
      <c r="F9" s="9"/>
      <c r="G9" s="109"/>
      <c r="H9" s="9"/>
      <c r="I9" s="109"/>
      <c r="J9" s="9"/>
      <c r="K9" s="109"/>
      <c r="L9" s="9"/>
      <c r="M9" s="109"/>
      <c r="R9" s="21"/>
      <c r="S9" s="9"/>
      <c r="T9" s="109"/>
      <c r="U9" s="9"/>
      <c r="V9" s="109"/>
      <c r="W9" s="9"/>
      <c r="X9" s="109"/>
      <c r="Y9" s="9"/>
      <c r="Z9" s="109"/>
    </row>
    <row r="10" spans="1:26" ht="16.5" customHeight="1">
      <c r="A10" s="8" t="s">
        <v>166</v>
      </c>
      <c r="N10" s="8" t="s">
        <v>166</v>
      </c>
    </row>
    <row r="11" spans="1:26" ht="16.5" customHeight="1">
      <c r="A11" s="4" t="s">
        <v>87</v>
      </c>
      <c r="G11" s="110">
        <f>'11-14 PL 12 month'!G26</f>
        <v>95673547</v>
      </c>
      <c r="I11" s="110">
        <f>'11-14 PL 12 month'!I26</f>
        <v>75696234</v>
      </c>
      <c r="K11" s="110">
        <f>'11-14 PL 12 month'!K26</f>
        <v>92330932</v>
      </c>
      <c r="L11" s="6"/>
      <c r="M11" s="110">
        <f>'11-14 PL 12 month'!M26</f>
        <v>91611155</v>
      </c>
      <c r="N11" s="4" t="s">
        <v>87</v>
      </c>
      <c r="T11" s="110">
        <f>'11-14 PL 12 month'!T26</f>
        <v>3113415903</v>
      </c>
      <c r="V11" s="110">
        <f>'11-14 PL 12 month'!V26</f>
        <v>2821774618</v>
      </c>
      <c r="X11" s="110">
        <f>'11-14 PL 12 month'!X26</f>
        <v>3009520123</v>
      </c>
      <c r="Y11" s="6"/>
      <c r="Z11" s="110">
        <f>'11-14 PL 12 month'!Z26</f>
        <v>3369913996</v>
      </c>
    </row>
    <row r="12" spans="1:26" ht="16.5" customHeight="1">
      <c r="A12" s="8" t="s">
        <v>167</v>
      </c>
      <c r="G12" s="32"/>
      <c r="I12" s="32"/>
      <c r="K12" s="32"/>
      <c r="L12" s="6"/>
      <c r="M12" s="32"/>
      <c r="N12" s="8" t="s">
        <v>167</v>
      </c>
      <c r="T12" s="32"/>
      <c r="V12" s="32"/>
      <c r="X12" s="32"/>
      <c r="Y12" s="6"/>
      <c r="Z12" s="32"/>
    </row>
    <row r="13" spans="1:26" ht="16.5" customHeight="1">
      <c r="A13" s="8"/>
      <c r="B13" s="4" t="s">
        <v>168</v>
      </c>
      <c r="G13" s="32">
        <v>-188286</v>
      </c>
      <c r="I13" s="32">
        <v>-71281</v>
      </c>
      <c r="K13" s="32">
        <v>-1340704</v>
      </c>
      <c r="L13" s="6"/>
      <c r="M13" s="32">
        <v>-1383116</v>
      </c>
      <c r="N13" s="8"/>
      <c r="O13" s="4" t="s">
        <v>168</v>
      </c>
      <c r="T13" s="32">
        <v>-6359397</v>
      </c>
      <c r="V13" s="32">
        <v>-2492284</v>
      </c>
      <c r="X13" s="32">
        <v>-44470501</v>
      </c>
      <c r="Y13" s="6"/>
      <c r="Z13" s="32">
        <v>-49031535</v>
      </c>
    </row>
    <row r="14" spans="1:26" ht="16.5" customHeight="1">
      <c r="A14" s="8"/>
      <c r="B14" s="4" t="s">
        <v>86</v>
      </c>
      <c r="G14" s="32">
        <v>7792381</v>
      </c>
      <c r="I14" s="32">
        <v>12008031</v>
      </c>
      <c r="J14" s="32"/>
      <c r="K14" s="32">
        <v>5536395</v>
      </c>
      <c r="L14" s="32"/>
      <c r="M14" s="32">
        <v>10493977</v>
      </c>
      <c r="N14" s="8"/>
      <c r="O14" s="4" t="s">
        <v>86</v>
      </c>
      <c r="T14" s="32">
        <v>257866929</v>
      </c>
      <c r="V14" s="32">
        <v>425945220</v>
      </c>
      <c r="W14" s="32"/>
      <c r="X14" s="32">
        <v>183283858</v>
      </c>
      <c r="Y14" s="32"/>
      <c r="Z14" s="32">
        <v>372645055</v>
      </c>
    </row>
    <row r="15" spans="1:26" ht="16.5" customHeight="1">
      <c r="B15" s="4" t="s">
        <v>169</v>
      </c>
      <c r="E15" s="9">
        <v>11</v>
      </c>
      <c r="G15" s="32">
        <v>92018530</v>
      </c>
      <c r="I15" s="32">
        <v>92322912</v>
      </c>
      <c r="J15" s="32"/>
      <c r="K15" s="32">
        <v>68347541</v>
      </c>
      <c r="L15" s="32"/>
      <c r="M15" s="32">
        <v>72011047</v>
      </c>
      <c r="O15" s="4" t="s">
        <v>169</v>
      </c>
      <c r="R15" s="9">
        <v>11</v>
      </c>
      <c r="T15" s="32">
        <v>3039749239</v>
      </c>
      <c r="V15" s="32">
        <v>3273367694</v>
      </c>
      <c r="W15" s="32"/>
      <c r="X15" s="32">
        <v>2257531310</v>
      </c>
      <c r="Y15" s="32"/>
      <c r="Z15" s="32">
        <v>2553757048</v>
      </c>
    </row>
    <row r="16" spans="1:26" ht="16.5" customHeight="1">
      <c r="B16" s="4" t="s">
        <v>170</v>
      </c>
      <c r="G16" s="32">
        <v>12206023</v>
      </c>
      <c r="I16" s="32">
        <v>8779869</v>
      </c>
      <c r="J16" s="32"/>
      <c r="K16" s="32">
        <v>2217460</v>
      </c>
      <c r="L16" s="32"/>
      <c r="M16" s="32">
        <v>903770</v>
      </c>
      <c r="O16" s="4" t="s">
        <v>170</v>
      </c>
      <c r="T16" s="32">
        <v>401475622</v>
      </c>
      <c r="V16" s="32">
        <v>311069075</v>
      </c>
      <c r="W16" s="32"/>
      <c r="X16" s="32">
        <v>71649763</v>
      </c>
      <c r="Y16" s="32"/>
      <c r="Z16" s="32">
        <v>32033911</v>
      </c>
    </row>
    <row r="17" spans="1:26" ht="16.5" customHeight="1">
      <c r="B17" s="111" t="s">
        <v>171</v>
      </c>
      <c r="C17" s="111"/>
      <c r="D17" s="111"/>
      <c r="G17" s="32">
        <v>-4691585</v>
      </c>
      <c r="I17" s="32">
        <v>-4460509</v>
      </c>
      <c r="J17" s="32"/>
      <c r="K17" s="32">
        <v>-4691585</v>
      </c>
      <c r="L17" s="32"/>
      <c r="M17" s="32">
        <v>-4460509</v>
      </c>
      <c r="O17" s="111" t="s">
        <v>171</v>
      </c>
      <c r="P17" s="111"/>
      <c r="Q17" s="111"/>
      <c r="T17" s="32">
        <v>-153558998</v>
      </c>
      <c r="V17" s="32">
        <v>-157412503</v>
      </c>
      <c r="W17" s="32"/>
      <c r="X17" s="32">
        <v>-153558998</v>
      </c>
      <c r="Y17" s="32"/>
      <c r="Z17" s="32">
        <v>-157412503</v>
      </c>
    </row>
    <row r="18" spans="1:26" ht="16.5" customHeight="1">
      <c r="B18" s="4" t="s">
        <v>172</v>
      </c>
      <c r="G18" s="32">
        <v>49257</v>
      </c>
      <c r="I18" s="32">
        <v>87749</v>
      </c>
      <c r="J18" s="32"/>
      <c r="K18" s="32">
        <v>-57609</v>
      </c>
      <c r="L18" s="32"/>
      <c r="M18" s="32">
        <v>-23947</v>
      </c>
      <c r="O18" s="4" t="s">
        <v>172</v>
      </c>
      <c r="T18" s="32">
        <v>1812433</v>
      </c>
      <c r="V18" s="32">
        <v>3083845</v>
      </c>
      <c r="W18" s="32"/>
      <c r="X18" s="32">
        <v>-1719000</v>
      </c>
      <c r="Y18" s="32"/>
      <c r="Z18" s="32">
        <v>-873331</v>
      </c>
    </row>
    <row r="19" spans="1:26" ht="16.5" customHeight="1">
      <c r="B19" s="4" t="s">
        <v>173</v>
      </c>
      <c r="G19" s="32">
        <v>13145421</v>
      </c>
      <c r="I19" s="32">
        <v>7254453</v>
      </c>
      <c r="K19" s="32">
        <v>12991325</v>
      </c>
      <c r="L19" s="6"/>
      <c r="M19" s="32">
        <v>3492118</v>
      </c>
      <c r="O19" s="4" t="s">
        <v>173</v>
      </c>
      <c r="T19" s="32">
        <v>434395682</v>
      </c>
      <c r="V19" s="32">
        <v>254702121</v>
      </c>
      <c r="X19" s="32">
        <v>429303529</v>
      </c>
      <c r="Y19" s="6"/>
      <c r="Z19" s="32">
        <v>123719111</v>
      </c>
    </row>
    <row r="20" spans="1:26" ht="16.5" customHeight="1">
      <c r="B20" s="4" t="s">
        <v>174</v>
      </c>
      <c r="G20" s="110">
        <v>666896</v>
      </c>
      <c r="I20" s="110">
        <v>1330830</v>
      </c>
      <c r="K20" s="110">
        <v>0</v>
      </c>
      <c r="L20" s="6"/>
      <c r="M20" s="110">
        <v>0</v>
      </c>
      <c r="O20" s="4" t="s">
        <v>174</v>
      </c>
      <c r="T20" s="110">
        <v>21169688</v>
      </c>
      <c r="V20" s="110">
        <v>47148758</v>
      </c>
      <c r="X20" s="110">
        <v>0</v>
      </c>
      <c r="Y20" s="6"/>
      <c r="Z20" s="110">
        <v>0</v>
      </c>
    </row>
    <row r="21" spans="1:26" ht="16.5" customHeight="1">
      <c r="B21" s="4" t="s">
        <v>175</v>
      </c>
      <c r="G21" s="110">
        <v>2350749</v>
      </c>
      <c r="I21" s="110">
        <v>0</v>
      </c>
      <c r="K21" s="110">
        <v>0</v>
      </c>
      <c r="L21" s="6"/>
      <c r="M21" s="110">
        <v>0</v>
      </c>
      <c r="O21" s="4" t="s">
        <v>175</v>
      </c>
      <c r="T21" s="110">
        <v>77681506</v>
      </c>
      <c r="V21" s="110">
        <v>0</v>
      </c>
      <c r="X21" s="110">
        <v>0</v>
      </c>
      <c r="Y21" s="6"/>
      <c r="Z21" s="110">
        <v>0</v>
      </c>
    </row>
    <row r="22" spans="1:26" ht="16.5" customHeight="1">
      <c r="B22" s="4" t="s">
        <v>176</v>
      </c>
      <c r="E22" s="9">
        <v>9</v>
      </c>
      <c r="G22" s="32">
        <v>731464</v>
      </c>
      <c r="I22" s="32">
        <v>1256884</v>
      </c>
      <c r="K22" s="32">
        <v>731464</v>
      </c>
      <c r="L22" s="6"/>
      <c r="M22" s="32">
        <v>1256884</v>
      </c>
      <c r="O22" s="4" t="s">
        <v>176</v>
      </c>
      <c r="R22" s="9">
        <v>9</v>
      </c>
      <c r="T22" s="32">
        <v>23454100</v>
      </c>
      <c r="V22" s="32">
        <v>44256565</v>
      </c>
      <c r="X22" s="32">
        <v>23454100</v>
      </c>
      <c r="Y22" s="6"/>
      <c r="Z22" s="32">
        <v>44256565</v>
      </c>
    </row>
    <row r="23" spans="1:26" ht="16.5" customHeight="1">
      <c r="B23" s="4" t="s">
        <v>177</v>
      </c>
      <c r="G23" s="110"/>
      <c r="I23" s="110"/>
      <c r="K23" s="110"/>
      <c r="L23" s="6"/>
      <c r="M23" s="110"/>
      <c r="O23" s="4" t="s">
        <v>177</v>
      </c>
      <c r="T23" s="110"/>
      <c r="V23" s="110"/>
      <c r="X23" s="110"/>
      <c r="Y23" s="6"/>
      <c r="Z23" s="110"/>
    </row>
    <row r="24" spans="1:26" ht="16.5" customHeight="1">
      <c r="C24" s="4" t="s">
        <v>178</v>
      </c>
      <c r="E24" s="9">
        <v>9</v>
      </c>
      <c r="G24" s="110">
        <v>2530829</v>
      </c>
      <c r="I24" s="110">
        <v>-50810509</v>
      </c>
      <c r="K24" s="110">
        <v>721915</v>
      </c>
      <c r="L24" s="6"/>
      <c r="M24" s="110">
        <v>-51005419</v>
      </c>
      <c r="P24" s="4" t="s">
        <v>178</v>
      </c>
      <c r="R24" s="9">
        <v>9</v>
      </c>
      <c r="T24" s="110">
        <v>82675633</v>
      </c>
      <c r="V24" s="110">
        <v>-1781086835</v>
      </c>
      <c r="X24" s="110">
        <v>22899294</v>
      </c>
      <c r="Y24" s="6"/>
      <c r="Z24" s="110">
        <v>-1787992126</v>
      </c>
    </row>
    <row r="25" spans="1:26" ht="16.5" customHeight="1">
      <c r="B25" s="4" t="s">
        <v>43</v>
      </c>
      <c r="G25" s="110">
        <v>-1735103</v>
      </c>
      <c r="I25" s="110">
        <v>986</v>
      </c>
      <c r="K25" s="110">
        <v>-1735103</v>
      </c>
      <c r="L25" s="6"/>
      <c r="M25" s="110">
        <v>986</v>
      </c>
      <c r="O25" s="4" t="s">
        <v>43</v>
      </c>
      <c r="T25" s="110">
        <v>-57337159</v>
      </c>
      <c r="V25" s="110">
        <v>34932</v>
      </c>
      <c r="X25" s="110">
        <v>-57337159</v>
      </c>
      <c r="Y25" s="6"/>
      <c r="Z25" s="110">
        <v>34932</v>
      </c>
    </row>
    <row r="26" spans="1:26" ht="16.5" customHeight="1">
      <c r="B26" s="4" t="s">
        <v>179</v>
      </c>
      <c r="G26" s="110">
        <v>3180782</v>
      </c>
      <c r="I26" s="110">
        <v>2187176</v>
      </c>
      <c r="K26" s="110">
        <v>1869220</v>
      </c>
      <c r="L26" s="6"/>
      <c r="M26" s="110">
        <v>1749252</v>
      </c>
      <c r="O26" s="4" t="s">
        <v>179</v>
      </c>
      <c r="T26" s="110">
        <v>105014821</v>
      </c>
      <c r="V26" s="110">
        <v>86800490</v>
      </c>
      <c r="X26" s="110">
        <v>61673684</v>
      </c>
      <c r="Y26" s="6"/>
      <c r="Z26" s="110">
        <v>71285674</v>
      </c>
    </row>
    <row r="27" spans="1:26" ht="16.5" customHeight="1">
      <c r="B27" s="4" t="s">
        <v>180</v>
      </c>
      <c r="C27" s="111"/>
      <c r="D27" s="111"/>
      <c r="G27" s="110">
        <v>0</v>
      </c>
      <c r="I27" s="110">
        <v>0</v>
      </c>
      <c r="K27" s="32">
        <v>-85274</v>
      </c>
      <c r="L27" s="6"/>
      <c r="M27" s="110">
        <v>0</v>
      </c>
      <c r="O27" s="4" t="s">
        <v>180</v>
      </c>
      <c r="P27" s="111"/>
      <c r="Q27" s="111"/>
      <c r="T27" s="110">
        <v>0</v>
      </c>
      <c r="V27" s="110">
        <v>0</v>
      </c>
      <c r="X27" s="32">
        <v>-2811791</v>
      </c>
      <c r="Y27" s="6"/>
      <c r="Z27" s="110">
        <v>0</v>
      </c>
    </row>
    <row r="28" spans="1:26" ht="16.5" customHeight="1">
      <c r="C28" s="111"/>
      <c r="D28" s="111"/>
      <c r="G28" s="32"/>
      <c r="I28" s="110"/>
      <c r="K28" s="32"/>
      <c r="L28" s="6"/>
      <c r="M28" s="110"/>
      <c r="P28" s="111"/>
      <c r="Q28" s="111"/>
      <c r="T28" s="32"/>
      <c r="V28" s="110"/>
      <c r="X28" s="32"/>
      <c r="Y28" s="6"/>
      <c r="Z28" s="110"/>
    </row>
    <row r="29" spans="1:26" ht="16.5" customHeight="1">
      <c r="A29" s="8" t="s">
        <v>181</v>
      </c>
      <c r="B29" s="8"/>
      <c r="C29" s="8"/>
      <c r="L29" s="6"/>
      <c r="N29" s="8" t="s">
        <v>181</v>
      </c>
      <c r="O29" s="8"/>
      <c r="P29" s="8"/>
      <c r="Y29" s="6"/>
    </row>
    <row r="30" spans="1:26" ht="16.5" customHeight="1">
      <c r="B30" s="4" t="s">
        <v>182</v>
      </c>
      <c r="G30" s="32">
        <v>68769668</v>
      </c>
      <c r="I30" s="32">
        <v>91553863</v>
      </c>
      <c r="K30" s="32">
        <v>15392817</v>
      </c>
      <c r="L30" s="6"/>
      <c r="M30" s="32">
        <v>98783921</v>
      </c>
      <c r="O30" s="4" t="s">
        <v>182</v>
      </c>
      <c r="T30" s="32">
        <v>2272521814</v>
      </c>
      <c r="V30" s="32">
        <v>3243579490</v>
      </c>
      <c r="X30" s="32">
        <v>508661793</v>
      </c>
      <c r="Y30" s="6"/>
      <c r="Z30" s="32">
        <v>3499726627</v>
      </c>
    </row>
    <row r="31" spans="1:26" ht="16.5" customHeight="1">
      <c r="B31" s="4" t="s">
        <v>14</v>
      </c>
      <c r="G31" s="32">
        <v>19340841</v>
      </c>
      <c r="I31" s="32">
        <v>131302589</v>
      </c>
      <c r="K31" s="32">
        <v>55779083</v>
      </c>
      <c r="M31" s="32">
        <v>114512888</v>
      </c>
      <c r="O31" s="4" t="s">
        <v>14</v>
      </c>
      <c r="T31" s="32">
        <v>639124825</v>
      </c>
      <c r="V31" s="32">
        <v>4651801191</v>
      </c>
      <c r="X31" s="32">
        <v>1843242115</v>
      </c>
      <c r="Z31" s="32">
        <v>4056974051</v>
      </c>
    </row>
    <row r="32" spans="1:26" ht="16.5" customHeight="1">
      <c r="B32" s="4" t="s">
        <v>183</v>
      </c>
      <c r="G32" s="32">
        <v>-23164312</v>
      </c>
      <c r="I32" s="32">
        <v>-36231338</v>
      </c>
      <c r="K32" s="32">
        <v>-13390540</v>
      </c>
      <c r="M32" s="32">
        <v>3580755</v>
      </c>
      <c r="O32" s="4" t="s">
        <v>183</v>
      </c>
      <c r="T32" s="32">
        <v>-765474251</v>
      </c>
      <c r="V32" s="32">
        <v>-1283607220</v>
      </c>
      <c r="X32" s="32">
        <v>-442495766</v>
      </c>
      <c r="Z32" s="32">
        <v>126859362</v>
      </c>
    </row>
    <row r="33" spans="1:26" ht="16.5" customHeight="1">
      <c r="B33" s="111" t="s">
        <v>39</v>
      </c>
      <c r="E33" s="112"/>
      <c r="F33" s="113"/>
      <c r="G33" s="32">
        <v>-16960860</v>
      </c>
      <c r="H33" s="113"/>
      <c r="I33" s="32">
        <v>29653462</v>
      </c>
      <c r="J33" s="113"/>
      <c r="K33" s="32">
        <v>-6946134</v>
      </c>
      <c r="L33" s="6"/>
      <c r="M33" s="32">
        <v>20844449</v>
      </c>
      <c r="O33" s="111" t="s">
        <v>39</v>
      </c>
      <c r="R33" s="112"/>
      <c r="S33" s="113"/>
      <c r="T33" s="32">
        <v>-560477868</v>
      </c>
      <c r="U33" s="113"/>
      <c r="V33" s="32">
        <v>1050565737</v>
      </c>
      <c r="W33" s="113"/>
      <c r="X33" s="32">
        <v>-229537768</v>
      </c>
      <c r="Y33" s="6"/>
      <c r="Z33" s="32">
        <v>738479218</v>
      </c>
    </row>
    <row r="34" spans="1:26" ht="16.5" customHeight="1">
      <c r="B34" s="111" t="s">
        <v>184</v>
      </c>
      <c r="E34" s="112"/>
      <c r="F34" s="113"/>
      <c r="G34" s="32">
        <v>-977457</v>
      </c>
      <c r="H34" s="113"/>
      <c r="I34" s="32">
        <v>-561162</v>
      </c>
      <c r="J34" s="113"/>
      <c r="K34" s="32">
        <v>-977457</v>
      </c>
      <c r="L34" s="6"/>
      <c r="M34" s="32">
        <v>-561162</v>
      </c>
      <c r="O34" s="111" t="s">
        <v>184</v>
      </c>
      <c r="R34" s="112"/>
      <c r="S34" s="113"/>
      <c r="T34" s="32">
        <v>-32300464</v>
      </c>
      <c r="U34" s="113"/>
      <c r="V34" s="32">
        <v>-19880914</v>
      </c>
      <c r="W34" s="113"/>
      <c r="X34" s="32">
        <v>-32300464</v>
      </c>
      <c r="Y34" s="6"/>
      <c r="Z34" s="32">
        <v>-19880914</v>
      </c>
    </row>
    <row r="35" spans="1:26" ht="16.5" customHeight="1">
      <c r="B35" s="4" t="s">
        <v>185</v>
      </c>
      <c r="E35" s="9">
        <v>16</v>
      </c>
      <c r="F35" s="113"/>
      <c r="G35" s="110">
        <v>-1849083</v>
      </c>
      <c r="H35" s="113"/>
      <c r="I35" s="110">
        <v>-1730301</v>
      </c>
      <c r="K35" s="110">
        <v>-1417610</v>
      </c>
      <c r="L35" s="6"/>
      <c r="M35" s="110">
        <v>-1587392</v>
      </c>
      <c r="O35" s="4" t="s">
        <v>185</v>
      </c>
      <c r="R35" s="9">
        <v>16</v>
      </c>
      <c r="S35" s="113"/>
      <c r="T35" s="110">
        <v>-60712883</v>
      </c>
      <c r="U35" s="113"/>
      <c r="V35" s="110">
        <v>-60644016</v>
      </c>
      <c r="X35" s="110">
        <v>-46454675</v>
      </c>
      <c r="Y35" s="6"/>
      <c r="Z35" s="110">
        <v>-55581031</v>
      </c>
    </row>
    <row r="36" spans="1:26" ht="16.5" customHeight="1">
      <c r="B36" s="4" t="s">
        <v>186</v>
      </c>
      <c r="E36" s="112"/>
      <c r="F36" s="113"/>
      <c r="G36" s="114">
        <v>-5702888</v>
      </c>
      <c r="H36" s="113"/>
      <c r="I36" s="114">
        <v>15652274</v>
      </c>
      <c r="K36" s="114">
        <v>-6754916</v>
      </c>
      <c r="L36" s="6"/>
      <c r="M36" s="114">
        <v>15428437</v>
      </c>
      <c r="O36" s="4" t="s">
        <v>186</v>
      </c>
      <c r="R36" s="112"/>
      <c r="S36" s="113"/>
      <c r="T36" s="114">
        <v>-188454202</v>
      </c>
      <c r="U36" s="113"/>
      <c r="V36" s="114">
        <v>554530332</v>
      </c>
      <c r="X36" s="114">
        <v>-223218901</v>
      </c>
      <c r="Y36" s="6"/>
      <c r="Z36" s="114">
        <v>546600226</v>
      </c>
    </row>
    <row r="37" spans="1:26" ht="16.5" customHeight="1">
      <c r="G37" s="32"/>
      <c r="I37" s="32"/>
      <c r="K37" s="32"/>
      <c r="M37" s="32"/>
      <c r="T37" s="32"/>
      <c r="V37" s="32"/>
      <c r="X37" s="32"/>
      <c r="Z37" s="32"/>
    </row>
    <row r="38" spans="1:26" ht="16.5" customHeight="1">
      <c r="A38" s="8" t="s">
        <v>187</v>
      </c>
      <c r="B38" s="8"/>
      <c r="C38" s="8"/>
      <c r="D38" s="8"/>
      <c r="G38" s="110">
        <f>SUM(G11:G36)</f>
        <v>263186814</v>
      </c>
      <c r="I38" s="110">
        <f>SUM(I11:I36)</f>
        <v>375222212</v>
      </c>
      <c r="K38" s="110">
        <f>SUM(K11:K36)</f>
        <v>218521220</v>
      </c>
      <c r="L38" s="115"/>
      <c r="M38" s="110">
        <f>SUM(M11:M36)</f>
        <v>375648094</v>
      </c>
      <c r="N38" s="8" t="s">
        <v>187</v>
      </c>
      <c r="O38" s="8"/>
      <c r="P38" s="8"/>
      <c r="T38" s="110">
        <f>SUM(T11:T36)</f>
        <v>8645682973</v>
      </c>
      <c r="V38" s="110">
        <f>SUM(V11:V36)</f>
        <v>13463536296</v>
      </c>
      <c r="X38" s="110">
        <f>SUM(X11:X36)</f>
        <v>7177314546</v>
      </c>
      <c r="Y38" s="115"/>
      <c r="Z38" s="110">
        <f>SUM(Z11:Z36)</f>
        <v>13465514336</v>
      </c>
    </row>
    <row r="39" spans="1:26" ht="16.5" customHeight="1">
      <c r="B39" s="4" t="s">
        <v>188</v>
      </c>
      <c r="G39" s="115">
        <v>188402</v>
      </c>
      <c r="I39" s="115">
        <v>72146</v>
      </c>
      <c r="K39" s="115">
        <v>1340820</v>
      </c>
      <c r="L39" s="6"/>
      <c r="M39" s="115">
        <v>1383981</v>
      </c>
      <c r="O39" s="4" t="s">
        <v>188</v>
      </c>
      <c r="T39" s="115">
        <v>6363386</v>
      </c>
      <c r="V39" s="115">
        <v>2522066</v>
      </c>
      <c r="X39" s="115">
        <v>44474489</v>
      </c>
      <c r="Y39" s="6"/>
      <c r="Z39" s="115">
        <v>49061317</v>
      </c>
    </row>
    <row r="40" spans="1:26" ht="16.5" customHeight="1">
      <c r="B40" s="4" t="s">
        <v>189</v>
      </c>
      <c r="G40" s="115">
        <v>-8662141</v>
      </c>
      <c r="I40" s="115">
        <v>-11128699</v>
      </c>
      <c r="K40" s="115">
        <v>-6403589</v>
      </c>
      <c r="L40" s="6"/>
      <c r="M40" s="115">
        <v>-9617031</v>
      </c>
      <c r="O40" s="4" t="s">
        <v>189</v>
      </c>
      <c r="T40" s="115">
        <v>-288489395</v>
      </c>
      <c r="V40" s="115">
        <v>-396154112</v>
      </c>
      <c r="X40" s="115">
        <v>-213854580</v>
      </c>
      <c r="Y40" s="6"/>
      <c r="Z40" s="115">
        <v>-342853947</v>
      </c>
    </row>
    <row r="41" spans="1:26" ht="16.5" customHeight="1">
      <c r="B41" s="4" t="s">
        <v>190</v>
      </c>
      <c r="G41" s="115">
        <v>-611240</v>
      </c>
      <c r="I41" s="115">
        <v>-4472250</v>
      </c>
      <c r="K41" s="115">
        <v>-351982</v>
      </c>
      <c r="L41" s="6"/>
      <c r="M41" s="115">
        <v>-4124794</v>
      </c>
      <c r="O41" s="4" t="s">
        <v>190</v>
      </c>
      <c r="T41" s="115">
        <v>-20098267</v>
      </c>
      <c r="V41" s="115">
        <v>-172712017</v>
      </c>
      <c r="X41" s="115">
        <v>-11555466</v>
      </c>
      <c r="Y41" s="6"/>
      <c r="Z41" s="115">
        <v>-160402835</v>
      </c>
    </row>
    <row r="42" spans="1:26" ht="16.5" customHeight="1">
      <c r="B42" s="4" t="s">
        <v>191</v>
      </c>
      <c r="G42" s="116">
        <v>46774</v>
      </c>
      <c r="I42" s="117">
        <v>0</v>
      </c>
      <c r="K42" s="117">
        <v>0</v>
      </c>
      <c r="L42" s="6"/>
      <c r="M42" s="117">
        <v>0</v>
      </c>
      <c r="O42" s="4" t="s">
        <v>191</v>
      </c>
      <c r="T42" s="116">
        <v>1515053</v>
      </c>
      <c r="V42" s="117">
        <v>0</v>
      </c>
      <c r="X42" s="117">
        <v>0</v>
      </c>
      <c r="Y42" s="6"/>
      <c r="Z42" s="117">
        <v>0</v>
      </c>
    </row>
    <row r="43" spans="1:26" ht="16.5" customHeight="1">
      <c r="G43" s="115"/>
      <c r="I43" s="115"/>
      <c r="K43" s="110"/>
      <c r="L43" s="6"/>
      <c r="M43" s="110"/>
      <c r="T43" s="115"/>
      <c r="V43" s="115"/>
      <c r="X43" s="110"/>
      <c r="Y43" s="6"/>
      <c r="Z43" s="110"/>
    </row>
    <row r="44" spans="1:26" ht="16.5" customHeight="1">
      <c r="A44" s="8" t="s">
        <v>192</v>
      </c>
      <c r="B44" s="8"/>
      <c r="G44" s="118">
        <f>SUM(G38:G42)</f>
        <v>254148609</v>
      </c>
      <c r="I44" s="118">
        <f>SUM(I38:I42)</f>
        <v>359693409</v>
      </c>
      <c r="K44" s="118">
        <f>SUM(K38:K42)</f>
        <v>213106469</v>
      </c>
      <c r="L44" s="115"/>
      <c r="M44" s="118">
        <f>SUM(M38:M42)</f>
        <v>363290250</v>
      </c>
      <c r="N44" s="8" t="s">
        <v>192</v>
      </c>
      <c r="O44" s="8"/>
      <c r="T44" s="118">
        <f>SUM(T38:T42)</f>
        <v>8344973750</v>
      </c>
      <c r="V44" s="118">
        <f>SUM(V38:V42)</f>
        <v>12897192233</v>
      </c>
      <c r="X44" s="118">
        <f>SUM(X38:X42)</f>
        <v>6996378989</v>
      </c>
      <c r="Y44" s="115"/>
      <c r="Z44" s="118">
        <f>SUM(Z38:Z42)</f>
        <v>13011318871</v>
      </c>
    </row>
    <row r="45" spans="1:26" ht="16.5" customHeight="1">
      <c r="A45" s="8"/>
      <c r="B45" s="8"/>
      <c r="G45" s="110"/>
      <c r="I45" s="110"/>
      <c r="K45" s="110"/>
      <c r="L45" s="115"/>
      <c r="M45" s="110"/>
      <c r="N45" s="8"/>
      <c r="O45" s="8"/>
      <c r="T45" s="110"/>
      <c r="V45" s="110"/>
      <c r="X45" s="110"/>
      <c r="Y45" s="115"/>
      <c r="Z45" s="110"/>
    </row>
    <row r="46" spans="1:26" ht="16.5" customHeight="1">
      <c r="A46" s="8"/>
      <c r="B46" s="8"/>
      <c r="G46" s="110"/>
      <c r="I46" s="110"/>
      <c r="K46" s="110"/>
      <c r="L46" s="115"/>
      <c r="M46" s="110"/>
      <c r="N46" s="8"/>
      <c r="O46" s="8"/>
      <c r="T46" s="110"/>
      <c r="V46" s="110"/>
      <c r="X46" s="110"/>
      <c r="Y46" s="115"/>
      <c r="Z46" s="110"/>
    </row>
    <row r="47" spans="1:26" ht="16.5" customHeight="1">
      <c r="A47" s="8"/>
      <c r="B47" s="8"/>
      <c r="G47" s="110"/>
      <c r="I47" s="110"/>
      <c r="K47" s="110"/>
      <c r="L47" s="115"/>
      <c r="M47" s="110"/>
      <c r="N47" s="8"/>
      <c r="O47" s="8"/>
      <c r="T47" s="110"/>
      <c r="V47" s="110"/>
      <c r="X47" s="110"/>
      <c r="Y47" s="115"/>
      <c r="Z47" s="110"/>
    </row>
    <row r="48" spans="1:26" ht="16.5" customHeight="1">
      <c r="A48" s="8"/>
      <c r="B48" s="8"/>
      <c r="G48" s="110"/>
      <c r="I48" s="110"/>
      <c r="K48" s="110"/>
      <c r="L48" s="115"/>
      <c r="M48" s="110"/>
      <c r="N48" s="8"/>
      <c r="O48" s="8"/>
      <c r="T48" s="110"/>
      <c r="V48" s="110"/>
      <c r="X48" s="110"/>
      <c r="Y48" s="115"/>
      <c r="Z48" s="110"/>
    </row>
    <row r="49" spans="1:26" ht="8.25" customHeight="1">
      <c r="G49" s="32"/>
      <c r="I49" s="32"/>
      <c r="K49" s="32"/>
      <c r="M49" s="32"/>
      <c r="T49" s="32"/>
      <c r="V49" s="32"/>
      <c r="X49" s="32"/>
      <c r="Z49" s="32"/>
    </row>
    <row r="50" spans="1:26" ht="21.95" customHeight="1">
      <c r="A50" s="30" t="str">
        <f>'5-10 BS'!A44</f>
        <v>The notes to the consolidated and separate financial statements are an integral part of these financial statements.</v>
      </c>
      <c r="B50" s="30"/>
      <c r="C50" s="30"/>
      <c r="D50" s="30"/>
      <c r="E50" s="12"/>
      <c r="F50" s="30"/>
      <c r="G50" s="30"/>
      <c r="H50" s="30"/>
      <c r="I50" s="30"/>
      <c r="J50" s="30"/>
      <c r="K50" s="30"/>
      <c r="L50" s="30"/>
      <c r="M50" s="30"/>
      <c r="N50" s="30" t="str">
        <f>'5-10 BS'!N44</f>
        <v>The notes to the consolidated and separate financial statements are an integral part of these financial statements.</v>
      </c>
      <c r="O50" s="30"/>
      <c r="P50" s="30"/>
      <c r="Q50" s="30"/>
      <c r="R50" s="12"/>
      <c r="S50" s="30"/>
      <c r="T50" s="30"/>
      <c r="U50" s="30"/>
      <c r="V50" s="30"/>
      <c r="W50" s="30"/>
      <c r="X50" s="30"/>
      <c r="Y50" s="30"/>
      <c r="Z50" s="30"/>
    </row>
    <row r="51" spans="1:26" ht="16.5" customHeight="1">
      <c r="A51" s="8" t="str">
        <f>A1</f>
        <v>Star Petroleum Refining Public Company Limited</v>
      </c>
      <c r="N51" s="8" t="str">
        <f>N1</f>
        <v>Star Petroleum Refining Public Company Limited</v>
      </c>
    </row>
    <row r="52" spans="1:26" ht="16.5" customHeight="1">
      <c r="A52" s="3" t="s">
        <v>193</v>
      </c>
      <c r="B52" s="9"/>
      <c r="C52" s="9"/>
      <c r="D52" s="9"/>
      <c r="F52" s="9"/>
      <c r="G52" s="9"/>
      <c r="H52" s="9"/>
      <c r="I52" s="9"/>
      <c r="J52" s="9"/>
      <c r="K52" s="9"/>
      <c r="L52" s="9"/>
      <c r="M52" s="9"/>
      <c r="N52" s="3" t="s">
        <v>193</v>
      </c>
      <c r="O52" s="9"/>
      <c r="P52" s="9"/>
      <c r="Q52" s="9"/>
      <c r="S52" s="9"/>
      <c r="T52" s="9"/>
      <c r="U52" s="9"/>
      <c r="V52" s="9"/>
      <c r="W52" s="9"/>
      <c r="X52" s="9"/>
      <c r="Y52" s="9"/>
      <c r="Z52" s="9"/>
    </row>
    <row r="53" spans="1:26" ht="16.5" customHeight="1">
      <c r="A53" s="11" t="str">
        <f>'11-14 PL 12 month'!A3</f>
        <v>For the year ended 31 December 2025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1" t="str">
        <f>'11-14 PL 12 month'!N3</f>
        <v>For the year ended 31 December 2025</v>
      </c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6.5" customHeight="1">
      <c r="A54" s="3"/>
      <c r="B54" s="9"/>
      <c r="C54" s="9"/>
      <c r="D54" s="9"/>
      <c r="F54" s="9"/>
      <c r="G54" s="9"/>
      <c r="H54" s="9"/>
      <c r="I54" s="9"/>
      <c r="J54" s="9"/>
      <c r="K54" s="9"/>
      <c r="L54" s="9"/>
      <c r="M54" s="9"/>
      <c r="N54" s="3"/>
      <c r="O54" s="9"/>
      <c r="P54" s="9"/>
      <c r="Q54" s="9"/>
      <c r="S54" s="9"/>
      <c r="T54" s="9"/>
      <c r="U54" s="9"/>
      <c r="V54" s="9"/>
      <c r="W54" s="9"/>
      <c r="X54" s="9"/>
      <c r="Y54" s="9"/>
      <c r="Z54" s="9"/>
    </row>
    <row r="55" spans="1:26" ht="16.5" customHeight="1">
      <c r="A55" s="3"/>
      <c r="B55" s="9"/>
      <c r="C55" s="9"/>
      <c r="D55" s="9"/>
      <c r="F55" s="9"/>
      <c r="G55" s="9"/>
      <c r="H55" s="9"/>
      <c r="I55" s="9"/>
      <c r="J55" s="9"/>
      <c r="K55" s="9"/>
      <c r="L55" s="9"/>
      <c r="M55" s="9"/>
      <c r="N55" s="3"/>
      <c r="O55" s="9"/>
      <c r="P55" s="9"/>
      <c r="Q55" s="9"/>
      <c r="S55" s="9"/>
      <c r="T55" s="9"/>
      <c r="U55" s="9"/>
      <c r="V55" s="9"/>
      <c r="W55" s="9"/>
      <c r="X55" s="9"/>
      <c r="Y55" s="9"/>
      <c r="Z55" s="9"/>
    </row>
    <row r="56" spans="1:26" ht="30" customHeight="1">
      <c r="A56" s="3"/>
      <c r="B56" s="9"/>
      <c r="C56" s="9"/>
      <c r="D56" s="9"/>
      <c r="F56" s="9"/>
      <c r="G56" s="129" t="s">
        <v>3</v>
      </c>
      <c r="H56" s="129"/>
      <c r="I56" s="129"/>
      <c r="K56" s="124" t="s">
        <v>4</v>
      </c>
      <c r="L56" s="147"/>
      <c r="M56" s="147"/>
      <c r="N56" s="3"/>
      <c r="O56" s="9"/>
      <c r="P56" s="9"/>
      <c r="Q56" s="9"/>
      <c r="S56" s="9"/>
      <c r="T56" s="129" t="s">
        <v>3</v>
      </c>
      <c r="U56" s="129"/>
      <c r="V56" s="129"/>
      <c r="X56" s="124" t="s">
        <v>4</v>
      </c>
      <c r="Y56" s="147"/>
      <c r="Z56" s="147"/>
    </row>
    <row r="57" spans="1:26" ht="16.5" customHeight="1">
      <c r="A57" s="3"/>
      <c r="B57" s="3"/>
      <c r="C57" s="9"/>
      <c r="D57" s="9"/>
      <c r="F57" s="9"/>
      <c r="G57" s="17" t="s">
        <v>5</v>
      </c>
      <c r="H57" s="9"/>
      <c r="I57" s="17" t="s">
        <v>6</v>
      </c>
      <c r="J57" s="9"/>
      <c r="K57" s="17" t="s">
        <v>5</v>
      </c>
      <c r="L57" s="18"/>
      <c r="M57" s="17" t="s">
        <v>6</v>
      </c>
      <c r="N57" s="3"/>
      <c r="O57" s="3"/>
      <c r="P57" s="9"/>
      <c r="Q57" s="9"/>
      <c r="S57" s="9"/>
      <c r="T57" s="17" t="s">
        <v>5</v>
      </c>
      <c r="U57" s="9"/>
      <c r="V57" s="17" t="s">
        <v>6</v>
      </c>
      <c r="W57" s="9"/>
      <c r="X57" s="17" t="s">
        <v>5</v>
      </c>
      <c r="Y57" s="18"/>
      <c r="Z57" s="17" t="s">
        <v>6</v>
      </c>
    </row>
    <row r="58" spans="1:26" ht="16.5" customHeight="1">
      <c r="E58" s="19" t="s">
        <v>7</v>
      </c>
      <c r="F58" s="9"/>
      <c r="G58" s="20" t="s">
        <v>8</v>
      </c>
      <c r="H58" s="9"/>
      <c r="I58" s="20" t="s">
        <v>8</v>
      </c>
      <c r="K58" s="20" t="s">
        <v>8</v>
      </c>
      <c r="M58" s="20" t="s">
        <v>8</v>
      </c>
      <c r="R58" s="19" t="s">
        <v>7</v>
      </c>
      <c r="S58" s="9"/>
      <c r="T58" s="20" t="s">
        <v>9</v>
      </c>
      <c r="U58" s="9"/>
      <c r="V58" s="20" t="s">
        <v>9</v>
      </c>
      <c r="X58" s="20" t="s">
        <v>9</v>
      </c>
      <c r="Z58" s="20" t="s">
        <v>9</v>
      </c>
    </row>
    <row r="59" spans="1:26" ht="16.5" customHeight="1">
      <c r="F59" s="9"/>
      <c r="G59" s="109"/>
      <c r="H59" s="9"/>
      <c r="I59" s="109"/>
      <c r="J59" s="9"/>
      <c r="K59" s="109"/>
      <c r="L59" s="9"/>
      <c r="M59" s="109"/>
      <c r="S59" s="9"/>
      <c r="T59" s="109"/>
      <c r="U59" s="9"/>
      <c r="V59" s="109"/>
      <c r="W59" s="9"/>
      <c r="X59" s="109"/>
      <c r="Y59" s="9"/>
      <c r="Z59" s="109"/>
    </row>
    <row r="60" spans="1:26" ht="16.5" customHeight="1">
      <c r="A60" s="8" t="s">
        <v>194</v>
      </c>
      <c r="N60" s="8" t="s">
        <v>194</v>
      </c>
    </row>
    <row r="61" spans="1:26" ht="16.5" customHeight="1">
      <c r="A61" s="111" t="s">
        <v>195</v>
      </c>
      <c r="B61" s="111"/>
      <c r="G61" s="110">
        <v>0</v>
      </c>
      <c r="I61" s="110">
        <v>0</v>
      </c>
      <c r="K61" s="110">
        <v>0</v>
      </c>
      <c r="M61" s="110">
        <v>-97206785</v>
      </c>
      <c r="N61" s="111" t="s">
        <v>195</v>
      </c>
      <c r="O61" s="111"/>
      <c r="T61" s="110">
        <v>0</v>
      </c>
      <c r="V61" s="110">
        <v>0</v>
      </c>
      <c r="X61" s="110">
        <v>0</v>
      </c>
      <c r="Z61" s="110">
        <v>-3515889405</v>
      </c>
    </row>
    <row r="62" spans="1:26" ht="16.5" customHeight="1">
      <c r="A62" s="111" t="s">
        <v>196</v>
      </c>
      <c r="G62" s="110">
        <v>0</v>
      </c>
      <c r="I62" s="110">
        <v>-45000000</v>
      </c>
      <c r="K62" s="110">
        <v>0</v>
      </c>
      <c r="M62" s="110">
        <v>-45000000</v>
      </c>
      <c r="N62" s="111" t="s">
        <v>196</v>
      </c>
      <c r="T62" s="110">
        <v>0</v>
      </c>
      <c r="V62" s="110">
        <v>-1541177913</v>
      </c>
      <c r="X62" s="110">
        <v>0</v>
      </c>
      <c r="Z62" s="110">
        <v>-1541177913</v>
      </c>
    </row>
    <row r="63" spans="1:26" ht="16.5" customHeight="1">
      <c r="A63" s="111" t="s">
        <v>197</v>
      </c>
      <c r="G63" s="110">
        <v>7358052</v>
      </c>
      <c r="I63" s="110">
        <v>2126720</v>
      </c>
      <c r="K63" s="110">
        <v>7443490</v>
      </c>
      <c r="M63" s="110">
        <v>2126720</v>
      </c>
      <c r="N63" s="111" t="s">
        <v>197</v>
      </c>
      <c r="T63" s="110">
        <v>239819122</v>
      </c>
      <c r="V63" s="110">
        <v>77468112</v>
      </c>
      <c r="X63" s="110">
        <v>242650477</v>
      </c>
      <c r="Z63" s="110">
        <v>77468112</v>
      </c>
    </row>
    <row r="64" spans="1:26" ht="16.5" customHeight="1">
      <c r="A64" s="111" t="s">
        <v>198</v>
      </c>
      <c r="E64" s="9">
        <v>26</v>
      </c>
      <c r="G64" s="110">
        <v>0</v>
      </c>
      <c r="I64" s="110">
        <v>0</v>
      </c>
      <c r="K64" s="110">
        <v>27281</v>
      </c>
      <c r="M64" s="110">
        <v>-25898911</v>
      </c>
      <c r="N64" s="111" t="s">
        <v>198</v>
      </c>
      <c r="R64" s="9">
        <v>26</v>
      </c>
      <c r="T64" s="110">
        <v>0</v>
      </c>
      <c r="V64" s="110">
        <v>0</v>
      </c>
      <c r="X64" s="110">
        <v>1000000</v>
      </c>
      <c r="Z64" s="110">
        <v>-948000000</v>
      </c>
    </row>
    <row r="65" spans="1:26" ht="16.5" customHeight="1">
      <c r="A65" s="111" t="s">
        <v>199</v>
      </c>
      <c r="G65" s="110"/>
      <c r="I65" s="110"/>
      <c r="K65" s="110"/>
      <c r="M65" s="110"/>
      <c r="N65" s="111" t="s">
        <v>199</v>
      </c>
      <c r="T65" s="110"/>
      <c r="V65" s="110"/>
      <c r="X65" s="110"/>
      <c r="Z65" s="110"/>
    </row>
    <row r="66" spans="1:26" ht="16.5" customHeight="1">
      <c r="A66" s="111"/>
      <c r="B66" s="4" t="s">
        <v>64</v>
      </c>
      <c r="G66" s="110">
        <v>0</v>
      </c>
      <c r="I66" s="110">
        <v>-125406785</v>
      </c>
      <c r="K66" s="110">
        <v>0</v>
      </c>
      <c r="M66" s="110">
        <v>0</v>
      </c>
      <c r="N66" s="111"/>
      <c r="O66" s="4" t="s">
        <v>64</v>
      </c>
      <c r="T66" s="110">
        <v>0</v>
      </c>
      <c r="V66" s="110">
        <v>-4482444405</v>
      </c>
      <c r="X66" s="110">
        <v>0</v>
      </c>
      <c r="Z66" s="110">
        <v>0</v>
      </c>
    </row>
    <row r="67" spans="1:26" ht="16.5" customHeight="1">
      <c r="A67" s="111" t="s">
        <v>200</v>
      </c>
      <c r="G67" s="110">
        <v>-70669276</v>
      </c>
      <c r="I67" s="110">
        <v>-30805535</v>
      </c>
      <c r="K67" s="110">
        <v>-62596779</v>
      </c>
      <c r="L67" s="110"/>
      <c r="M67" s="110">
        <v>-19776947</v>
      </c>
      <c r="N67" s="111" t="s">
        <v>200</v>
      </c>
      <c r="T67" s="110">
        <v>-2335294737</v>
      </c>
      <c r="V67" s="110">
        <v>-1091381523</v>
      </c>
      <c r="X67" s="110">
        <v>-2068535615</v>
      </c>
      <c r="Y67" s="110"/>
      <c r="Z67" s="110">
        <v>-700659668</v>
      </c>
    </row>
    <row r="68" spans="1:26" ht="16.5" customHeight="1">
      <c r="A68" s="111" t="s">
        <v>201</v>
      </c>
      <c r="B68" s="111"/>
      <c r="G68" s="118">
        <v>232706</v>
      </c>
      <c r="I68" s="118">
        <v>32617</v>
      </c>
      <c r="K68" s="118">
        <v>232706</v>
      </c>
      <c r="M68" s="118">
        <v>32617</v>
      </c>
      <c r="N68" s="111" t="s">
        <v>201</v>
      </c>
      <c r="O68" s="111"/>
      <c r="T68" s="118">
        <v>7273118</v>
      </c>
      <c r="V68" s="118">
        <v>1164000</v>
      </c>
      <c r="X68" s="118">
        <v>7273118</v>
      </c>
      <c r="Z68" s="118">
        <v>1164000</v>
      </c>
    </row>
    <row r="69" spans="1:26" ht="16.5" customHeight="1">
      <c r="G69" s="110"/>
      <c r="I69" s="110"/>
      <c r="K69" s="110"/>
      <c r="M69" s="110"/>
      <c r="T69" s="110"/>
      <c r="V69" s="110"/>
      <c r="X69" s="110"/>
      <c r="Z69" s="110"/>
    </row>
    <row r="70" spans="1:26" ht="16.5" customHeight="1">
      <c r="A70" s="8" t="s">
        <v>202</v>
      </c>
      <c r="G70" s="118">
        <f>SUM(G61:G68)</f>
        <v>-63078518</v>
      </c>
      <c r="I70" s="118">
        <f>SUM(I61:I68)</f>
        <v>-199052983</v>
      </c>
      <c r="K70" s="118">
        <f>SUM(K61:K68)</f>
        <v>-54893302</v>
      </c>
      <c r="L70" s="110"/>
      <c r="M70" s="118">
        <f>SUM(M61:M68)</f>
        <v>-185723306</v>
      </c>
      <c r="N70" s="8" t="s">
        <v>202</v>
      </c>
      <c r="T70" s="118">
        <f>SUM(T61:T68)</f>
        <v>-2088202497</v>
      </c>
      <c r="V70" s="118">
        <f>SUM(V61:V68)</f>
        <v>-7036371729</v>
      </c>
      <c r="X70" s="118">
        <f>SUM(X61:X68)</f>
        <v>-1817612020</v>
      </c>
      <c r="Y70" s="110"/>
      <c r="Z70" s="118">
        <f>SUM(Z61:Z68)</f>
        <v>-6627094874</v>
      </c>
    </row>
    <row r="71" spans="1:26" ht="16.5" customHeight="1">
      <c r="G71" s="110"/>
      <c r="I71" s="110"/>
      <c r="K71" s="110"/>
      <c r="M71" s="110"/>
      <c r="T71" s="110"/>
      <c r="V71" s="110"/>
      <c r="X71" s="110"/>
      <c r="Z71" s="110"/>
    </row>
    <row r="72" spans="1:26" ht="16.5" customHeight="1">
      <c r="A72" s="8" t="s">
        <v>203</v>
      </c>
      <c r="G72" s="110"/>
      <c r="I72" s="110"/>
      <c r="K72" s="110"/>
      <c r="M72" s="110"/>
      <c r="N72" s="8" t="s">
        <v>203</v>
      </c>
      <c r="T72" s="110"/>
      <c r="V72" s="110"/>
      <c r="X72" s="110"/>
      <c r="Z72" s="110"/>
    </row>
    <row r="73" spans="1:26" ht="16.5" customHeight="1">
      <c r="A73" s="4" t="s">
        <v>204</v>
      </c>
      <c r="B73" s="111"/>
      <c r="C73" s="111"/>
      <c r="G73" s="110"/>
      <c r="I73" s="110"/>
      <c r="K73" s="110"/>
      <c r="M73" s="110"/>
      <c r="N73" s="4" t="s">
        <v>204</v>
      </c>
      <c r="O73" s="111"/>
      <c r="P73" s="111"/>
      <c r="T73" s="110"/>
      <c r="V73" s="110"/>
      <c r="X73" s="110"/>
      <c r="Z73" s="110"/>
    </row>
    <row r="74" spans="1:26" ht="16.5" customHeight="1">
      <c r="A74" s="8"/>
      <c r="B74" s="111" t="s">
        <v>205</v>
      </c>
      <c r="C74" s="111"/>
      <c r="G74" s="110">
        <v>-18813828</v>
      </c>
      <c r="I74" s="110">
        <v>-343878738</v>
      </c>
      <c r="K74" s="110">
        <v>-2109550</v>
      </c>
      <c r="M74" s="110">
        <v>-359887468</v>
      </c>
      <c r="N74" s="8"/>
      <c r="O74" s="111" t="s">
        <v>205</v>
      </c>
      <c r="P74" s="111"/>
      <c r="T74" s="110">
        <v>-621710914</v>
      </c>
      <c r="V74" s="110">
        <v>-12182970316</v>
      </c>
      <c r="X74" s="110">
        <v>-69710914</v>
      </c>
      <c r="Z74" s="110">
        <v>-12750129203</v>
      </c>
    </row>
    <row r="75" spans="1:26" ht="16.5" customHeight="1">
      <c r="A75" s="4" t="s">
        <v>206</v>
      </c>
      <c r="G75" s="110">
        <v>-8146724</v>
      </c>
      <c r="I75" s="110">
        <v>-9646735</v>
      </c>
      <c r="K75" s="110">
        <v>-142335</v>
      </c>
      <c r="M75" s="110">
        <v>-862067</v>
      </c>
      <c r="N75" s="4" t="s">
        <v>206</v>
      </c>
      <c r="T75" s="110">
        <v>-269133785</v>
      </c>
      <c r="V75" s="110">
        <v>-340426055</v>
      </c>
      <c r="X75" s="110">
        <v>-4625333</v>
      </c>
      <c r="Z75" s="110">
        <v>-29202010</v>
      </c>
    </row>
    <row r="76" spans="1:26" ht="16.5" customHeight="1">
      <c r="A76" s="4" t="s">
        <v>207</v>
      </c>
      <c r="G76" s="110"/>
      <c r="I76" s="110"/>
      <c r="K76" s="110"/>
      <c r="M76" s="110"/>
      <c r="N76" s="4" t="s">
        <v>207</v>
      </c>
      <c r="T76" s="110"/>
      <c r="V76" s="110"/>
      <c r="X76" s="110"/>
      <c r="Z76" s="110"/>
    </row>
    <row r="77" spans="1:26" ht="16.5" customHeight="1">
      <c r="B77" s="4" t="s">
        <v>38</v>
      </c>
      <c r="E77" s="9">
        <v>12</v>
      </c>
      <c r="G77" s="110">
        <v>0</v>
      </c>
      <c r="I77" s="110">
        <v>203296895</v>
      </c>
      <c r="K77" s="110">
        <v>0</v>
      </c>
      <c r="M77" s="110">
        <v>203296895</v>
      </c>
      <c r="O77" s="4" t="s">
        <v>38</v>
      </c>
      <c r="R77" s="9">
        <v>12</v>
      </c>
      <c r="T77" s="110">
        <v>0</v>
      </c>
      <c r="V77" s="110">
        <v>7000000000</v>
      </c>
      <c r="X77" s="110">
        <v>0</v>
      </c>
      <c r="Z77" s="110">
        <v>7000000000</v>
      </c>
    </row>
    <row r="78" spans="1:26" ht="16.5" customHeight="1">
      <c r="A78" s="4" t="s">
        <v>208</v>
      </c>
      <c r="G78" s="110"/>
      <c r="I78" s="110"/>
      <c r="K78" s="110"/>
      <c r="M78" s="110"/>
      <c r="N78" s="4" t="s">
        <v>208</v>
      </c>
      <c r="T78" s="110"/>
      <c r="V78" s="110"/>
      <c r="X78" s="110"/>
      <c r="Z78" s="110"/>
    </row>
    <row r="79" spans="1:26" ht="16.5" customHeight="1">
      <c r="B79" s="4" t="s">
        <v>38</v>
      </c>
      <c r="E79" s="9">
        <v>12</v>
      </c>
      <c r="G79" s="110">
        <v>-113519472</v>
      </c>
      <c r="I79" s="110">
        <v>0</v>
      </c>
      <c r="K79" s="110">
        <v>-113519472</v>
      </c>
      <c r="M79" s="110">
        <v>0</v>
      </c>
      <c r="O79" s="4" t="s">
        <v>38</v>
      </c>
      <c r="R79" s="9">
        <v>12</v>
      </c>
      <c r="T79" s="110">
        <v>-3724573878</v>
      </c>
      <c r="V79" s="110">
        <v>0</v>
      </c>
      <c r="X79" s="110">
        <v>-3724573878</v>
      </c>
      <c r="Z79" s="110">
        <v>0</v>
      </c>
    </row>
    <row r="80" spans="1:26" ht="16.5" customHeight="1">
      <c r="A80" s="4" t="s">
        <v>209</v>
      </c>
      <c r="E80" s="9">
        <v>19</v>
      </c>
      <c r="G80" s="110">
        <v>-39822236</v>
      </c>
      <c r="I80" s="110">
        <v>-32023803</v>
      </c>
      <c r="K80" s="110">
        <v>-39822236</v>
      </c>
      <c r="M80" s="110">
        <v>-32023803</v>
      </c>
      <c r="N80" s="4" t="s">
        <v>209</v>
      </c>
      <c r="R80" s="9">
        <v>19</v>
      </c>
      <c r="T80" s="110">
        <v>-1300770638</v>
      </c>
      <c r="V80" s="110">
        <v>-1083975531</v>
      </c>
      <c r="X80" s="110">
        <v>-1300770638</v>
      </c>
      <c r="Z80" s="110">
        <v>-1083975531</v>
      </c>
    </row>
    <row r="81" spans="1:26" ht="16.5" customHeight="1">
      <c r="A81" s="4" t="s">
        <v>210</v>
      </c>
      <c r="G81" s="118">
        <v>-15939</v>
      </c>
      <c r="I81" s="118">
        <v>0</v>
      </c>
      <c r="K81" s="118">
        <v>0</v>
      </c>
      <c r="M81" s="118">
        <v>0</v>
      </c>
      <c r="N81" s="4" t="s">
        <v>210</v>
      </c>
      <c r="T81" s="118">
        <v>-520200</v>
      </c>
      <c r="V81" s="118">
        <v>0</v>
      </c>
      <c r="X81" s="118">
        <v>0</v>
      </c>
      <c r="Z81" s="118">
        <v>0</v>
      </c>
    </row>
    <row r="82" spans="1:26" ht="16.5" customHeight="1">
      <c r="G82" s="110"/>
      <c r="I82" s="110"/>
      <c r="K82" s="110"/>
      <c r="M82" s="110"/>
      <c r="T82" s="110"/>
      <c r="V82" s="110"/>
      <c r="X82" s="110"/>
      <c r="Z82" s="110"/>
    </row>
    <row r="83" spans="1:26" ht="16.5" customHeight="1">
      <c r="A83" s="8" t="s">
        <v>211</v>
      </c>
      <c r="B83" s="8"/>
      <c r="G83" s="118">
        <f>SUM(G73:G81)</f>
        <v>-180318199</v>
      </c>
      <c r="I83" s="118">
        <f>SUM(I73:I81)</f>
        <v>-182252381</v>
      </c>
      <c r="K83" s="118">
        <f>SUM(K74:K81)</f>
        <v>-155593593</v>
      </c>
      <c r="L83" s="110"/>
      <c r="M83" s="118">
        <f>SUM(M74:M81)</f>
        <v>-189476443</v>
      </c>
      <c r="N83" s="8" t="s">
        <v>211</v>
      </c>
      <c r="O83" s="8"/>
      <c r="T83" s="118">
        <f>SUM(T73:T81)</f>
        <v>-5916709415</v>
      </c>
      <c r="V83" s="118">
        <f>SUM(V73:V81)</f>
        <v>-6607371902</v>
      </c>
      <c r="X83" s="118">
        <f>SUM(X73:X81)</f>
        <v>-5099680763</v>
      </c>
      <c r="Y83" s="110"/>
      <c r="Z83" s="118">
        <f>SUM(Z73:Z81)</f>
        <v>-6863306744</v>
      </c>
    </row>
    <row r="84" spans="1:26" ht="16.5" customHeight="1">
      <c r="D84" s="119"/>
      <c r="G84" s="110"/>
      <c r="I84" s="110"/>
      <c r="K84" s="110"/>
      <c r="M84" s="110"/>
      <c r="T84" s="110"/>
      <c r="V84" s="110"/>
      <c r="X84" s="110"/>
      <c r="Z84" s="110"/>
    </row>
    <row r="85" spans="1:26" ht="16.5" customHeight="1">
      <c r="A85" s="8" t="s">
        <v>212</v>
      </c>
      <c r="B85" s="8"/>
      <c r="C85" s="8"/>
      <c r="D85" s="8"/>
      <c r="G85" s="110">
        <f>SUM(G44,G70,G83)</f>
        <v>10751892</v>
      </c>
      <c r="I85" s="110">
        <f>SUM(I44,I70,I83)</f>
        <v>-21611955</v>
      </c>
      <c r="K85" s="110">
        <f>SUM(K44,K70,K83)</f>
        <v>2619574</v>
      </c>
      <c r="M85" s="110">
        <f>SUM(M44,M70,M83)</f>
        <v>-11909499</v>
      </c>
      <c r="N85" s="8" t="s">
        <v>212</v>
      </c>
      <c r="O85" s="8"/>
      <c r="P85" s="8"/>
      <c r="Q85" s="8"/>
      <c r="T85" s="110">
        <f>SUM(T83,T70,T44)</f>
        <v>340061838</v>
      </c>
      <c r="V85" s="110">
        <f>SUM(V83,V70,V44)</f>
        <v>-746551398</v>
      </c>
      <c r="X85" s="110">
        <f>SUM(X83,X70,X44)</f>
        <v>79086206</v>
      </c>
      <c r="Z85" s="110">
        <f>SUM(Z83,Z70,Z44)</f>
        <v>-479082747</v>
      </c>
    </row>
    <row r="86" spans="1:26" ht="16.5" customHeight="1">
      <c r="A86" s="4" t="s">
        <v>213</v>
      </c>
      <c r="G86" s="110">
        <v>16833853</v>
      </c>
      <c r="I86" s="110">
        <v>39950084</v>
      </c>
      <c r="K86" s="110">
        <v>1612418</v>
      </c>
      <c r="L86" s="6"/>
      <c r="M86" s="110">
        <v>13105994</v>
      </c>
      <c r="N86" s="4" t="s">
        <v>213</v>
      </c>
      <c r="T86" s="110">
        <v>574810430</v>
      </c>
      <c r="V86" s="110">
        <v>1373787500</v>
      </c>
      <c r="X86" s="110">
        <v>55057796</v>
      </c>
      <c r="Y86" s="6"/>
      <c r="Z86" s="110">
        <v>450683675</v>
      </c>
    </row>
    <row r="87" spans="1:26" ht="16.5" customHeight="1">
      <c r="A87" s="4" t="s">
        <v>214</v>
      </c>
      <c r="G87" s="118">
        <v>3166487</v>
      </c>
      <c r="I87" s="118">
        <v>-1504276</v>
      </c>
      <c r="K87" s="118">
        <v>-50829</v>
      </c>
      <c r="L87" s="110"/>
      <c r="M87" s="118">
        <v>415923</v>
      </c>
      <c r="N87" s="4" t="s">
        <v>214</v>
      </c>
      <c r="T87" s="118">
        <v>61314281</v>
      </c>
      <c r="V87" s="118">
        <v>-52425672</v>
      </c>
      <c r="X87" s="118">
        <v>-1418828</v>
      </c>
      <c r="Y87" s="110"/>
      <c r="Z87" s="118">
        <v>83456868</v>
      </c>
    </row>
    <row r="88" spans="1:26" ht="16.5" customHeight="1">
      <c r="G88" s="110"/>
      <c r="I88" s="110"/>
      <c r="K88" s="110"/>
      <c r="M88" s="110"/>
      <c r="T88" s="110"/>
      <c r="V88" s="110"/>
      <c r="X88" s="110"/>
      <c r="Z88" s="110"/>
    </row>
    <row r="89" spans="1:26" ht="16.5" customHeight="1" thickBot="1">
      <c r="A89" s="8" t="s">
        <v>215</v>
      </c>
      <c r="B89" s="8"/>
      <c r="E89" s="9">
        <v>7</v>
      </c>
      <c r="G89" s="27">
        <f>SUM(G85:G87)</f>
        <v>30752232</v>
      </c>
      <c r="I89" s="27">
        <f>SUM(I85:I87)</f>
        <v>16833853</v>
      </c>
      <c r="K89" s="27">
        <f>SUM(K85:K87)</f>
        <v>4181163</v>
      </c>
      <c r="L89" s="5"/>
      <c r="M89" s="27">
        <f>SUM(M85:M87)</f>
        <v>1612418</v>
      </c>
      <c r="N89" s="8" t="s">
        <v>215</v>
      </c>
      <c r="O89" s="8"/>
      <c r="R89" s="9">
        <v>7</v>
      </c>
      <c r="T89" s="27">
        <f>SUM(T85:T87)</f>
        <v>976186549</v>
      </c>
      <c r="V89" s="27">
        <f>SUM(V85:V87)</f>
        <v>574810430</v>
      </c>
      <c r="X89" s="27">
        <f>SUM(X85:X87)</f>
        <v>132725174</v>
      </c>
      <c r="Y89" s="5"/>
      <c r="Z89" s="27">
        <f>SUM(Z85:Z87)</f>
        <v>55057796</v>
      </c>
    </row>
    <row r="90" spans="1:26" ht="16.5" customHeight="1" thickTop="1">
      <c r="G90" s="110"/>
      <c r="I90" s="110"/>
      <c r="K90" s="110"/>
      <c r="M90" s="110"/>
      <c r="T90" s="110"/>
      <c r="V90" s="110"/>
      <c r="X90" s="110"/>
      <c r="Z90" s="110"/>
    </row>
    <row r="91" spans="1:26" ht="16.5" customHeight="1">
      <c r="A91" s="120" t="s">
        <v>216</v>
      </c>
      <c r="B91" s="9"/>
      <c r="C91" s="9"/>
      <c r="D91" s="9"/>
      <c r="F91" s="9"/>
      <c r="G91" s="121"/>
      <c r="H91" s="9"/>
      <c r="I91" s="9"/>
      <c r="J91" s="9"/>
      <c r="K91" s="121"/>
      <c r="L91" s="9"/>
      <c r="M91" s="9"/>
      <c r="N91" s="120" t="s">
        <v>216</v>
      </c>
      <c r="O91" s="9"/>
      <c r="P91" s="9"/>
      <c r="Q91" s="9"/>
      <c r="S91" s="9"/>
      <c r="T91" s="121"/>
      <c r="U91" s="9"/>
      <c r="V91" s="9"/>
      <c r="W91" s="9"/>
      <c r="X91" s="121"/>
      <c r="Y91" s="9"/>
      <c r="Z91" s="9"/>
    </row>
    <row r="92" spans="1:26" ht="16.5" customHeight="1">
      <c r="A92" s="122"/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2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2"/>
    </row>
    <row r="93" spans="1:26" ht="16.5" customHeight="1">
      <c r="A93" s="4" t="s">
        <v>217</v>
      </c>
      <c r="N93" s="4" t="s">
        <v>218</v>
      </c>
    </row>
    <row r="94" spans="1:26" ht="16.5" customHeight="1">
      <c r="B94" s="4" t="s">
        <v>219</v>
      </c>
      <c r="G94" s="24">
        <v>108335</v>
      </c>
      <c r="I94" s="24">
        <v>660639</v>
      </c>
      <c r="K94" s="24">
        <v>108335</v>
      </c>
      <c r="L94" s="32"/>
      <c r="M94" s="24">
        <v>660639</v>
      </c>
      <c r="O94" s="4" t="s">
        <v>219</v>
      </c>
      <c r="T94" s="24">
        <v>3438953</v>
      </c>
      <c r="V94" s="24">
        <v>22558238</v>
      </c>
      <c r="X94" s="24">
        <v>3438953</v>
      </c>
      <c r="Y94" s="32"/>
      <c r="Z94" s="24">
        <v>22558238</v>
      </c>
    </row>
    <row r="95" spans="1:26" ht="16.5" customHeight="1">
      <c r="A95" s="1" t="s">
        <v>220</v>
      </c>
      <c r="B95" s="2"/>
      <c r="G95" s="115"/>
      <c r="I95" s="115"/>
      <c r="K95" s="115"/>
      <c r="L95" s="32"/>
      <c r="M95" s="115"/>
      <c r="N95" s="1" t="s">
        <v>220</v>
      </c>
      <c r="O95" s="2"/>
      <c r="T95" s="115"/>
      <c r="V95" s="115"/>
      <c r="X95" s="115"/>
      <c r="Y95" s="32"/>
      <c r="Z95" s="115"/>
    </row>
    <row r="96" spans="1:26" ht="16.5" customHeight="1">
      <c r="A96" s="111"/>
      <c r="B96" s="111" t="s">
        <v>221</v>
      </c>
      <c r="G96" s="123">
        <v>26794057</v>
      </c>
      <c r="I96" s="115">
        <v>13521748</v>
      </c>
      <c r="K96" s="110">
        <v>14243263</v>
      </c>
      <c r="M96" s="110">
        <v>0</v>
      </c>
      <c r="N96" s="111"/>
      <c r="O96" s="111" t="s">
        <v>221</v>
      </c>
      <c r="T96" s="115">
        <v>877423889</v>
      </c>
      <c r="V96" s="115">
        <v>479049754</v>
      </c>
      <c r="X96" s="110">
        <v>462677537</v>
      </c>
      <c r="Z96" s="110">
        <v>0</v>
      </c>
    </row>
    <row r="97" spans="1:26" ht="16.5" customHeight="1">
      <c r="A97" s="111"/>
      <c r="B97" s="111"/>
      <c r="G97" s="115"/>
      <c r="I97" s="115"/>
      <c r="K97" s="110"/>
      <c r="M97" s="110"/>
      <c r="N97" s="111"/>
      <c r="O97" s="111"/>
      <c r="T97" s="115"/>
      <c r="V97" s="115"/>
      <c r="X97" s="110"/>
      <c r="Z97" s="110"/>
    </row>
    <row r="98" spans="1:26" ht="16.5" customHeight="1">
      <c r="A98" s="111"/>
      <c r="B98" s="111"/>
      <c r="G98" s="115"/>
      <c r="I98" s="115"/>
      <c r="K98" s="110"/>
      <c r="M98" s="110"/>
      <c r="N98" s="111"/>
      <c r="O98" s="111"/>
      <c r="T98" s="115"/>
      <c r="V98" s="115"/>
      <c r="X98" s="110"/>
      <c r="Z98" s="110"/>
    </row>
    <row r="99" spans="1:26" ht="7.5" customHeight="1">
      <c r="G99" s="115"/>
      <c r="I99" s="115"/>
      <c r="K99" s="115"/>
      <c r="L99" s="32"/>
      <c r="M99" s="115"/>
      <c r="T99" s="115"/>
      <c r="V99" s="115"/>
      <c r="X99" s="115"/>
      <c r="Y99" s="32"/>
      <c r="Z99" s="115"/>
    </row>
    <row r="100" spans="1:26" ht="21.95" customHeight="1">
      <c r="A100" s="30" t="str">
        <f>'5-10 BS'!A44:B44</f>
        <v>The notes to the consolidated and separate financial statements are an integral part of these financial statements.</v>
      </c>
      <c r="B100" s="30"/>
      <c r="C100" s="30"/>
      <c r="D100" s="30"/>
      <c r="E100" s="12"/>
      <c r="F100" s="30"/>
      <c r="G100" s="30"/>
      <c r="H100" s="30"/>
      <c r="I100" s="30"/>
      <c r="J100" s="30"/>
      <c r="K100" s="30"/>
      <c r="L100" s="30"/>
      <c r="M100" s="30"/>
      <c r="N100" s="30" t="str">
        <f>'5-10 BS'!N44:O44</f>
        <v>The notes to the consolidated and separate financial statements are an integral part of these financial statements.</v>
      </c>
      <c r="O100" s="30"/>
      <c r="P100" s="30"/>
      <c r="Q100" s="30"/>
      <c r="R100" s="12"/>
      <c r="S100" s="30"/>
      <c r="T100" s="30"/>
      <c r="U100" s="30"/>
      <c r="V100" s="30"/>
      <c r="W100" s="30"/>
      <c r="X100" s="30"/>
      <c r="Y100" s="30"/>
      <c r="Z100" s="30"/>
    </row>
  </sheetData>
  <mergeCells count="8">
    <mergeCell ref="X6:Z6"/>
    <mergeCell ref="X56:Z56"/>
    <mergeCell ref="K6:M6"/>
    <mergeCell ref="K56:M56"/>
    <mergeCell ref="G6:I6"/>
    <mergeCell ref="G56:I56"/>
    <mergeCell ref="T6:V6"/>
    <mergeCell ref="T56:V56"/>
  </mergeCells>
  <pageMargins left="0.8" right="0.5" top="0.5" bottom="0.6" header="0.49" footer="0.4"/>
  <pageSetup paperSize="9" scale="88" firstPageNumber="19" fitToHeight="0" orientation="portrait" useFirstPageNumber="1" horizontalDpi="1200" verticalDpi="1200" r:id="rId1"/>
  <headerFooter>
    <oddFooter>&amp;R&amp;"Arial,Regular"&amp;9&amp;P</oddFooter>
  </headerFooter>
  <rowBreaks count="1" manualBreakCount="1">
    <brk id="50" max="21" man="1"/>
  </rowBreaks>
  <colBreaks count="1" manualBreakCount="1">
    <brk id="13" max="9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e4d29-929a-4797-aac0-840c731bab28">
      <Terms xmlns="http://schemas.microsoft.com/office/infopath/2007/PartnerControls"/>
    </lcf76f155ced4ddcb4097134ff3c332f>
    <TaxCatchAll xmlns="d3e1703b-0901-43c2-99c3-cac0ec8de34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248631E455DE48BCF41DE7BAC2EED3" ma:contentTypeVersion="12" ma:contentTypeDescription="Create a new document." ma:contentTypeScope="" ma:versionID="eb47729124094e50d0330c38ab5ec140">
  <xsd:schema xmlns:xsd="http://www.w3.org/2001/XMLSchema" xmlns:xs="http://www.w3.org/2001/XMLSchema" xmlns:p="http://schemas.microsoft.com/office/2006/metadata/properties" xmlns:ns2="476e4d29-929a-4797-aac0-840c731bab28" xmlns:ns3="d3e1703b-0901-43c2-99c3-cac0ec8de348" targetNamespace="http://schemas.microsoft.com/office/2006/metadata/properties" ma:root="true" ma:fieldsID="4085b547fa70149c18b7d1e00b0bd3db" ns2:_="" ns3:_="">
    <xsd:import namespace="476e4d29-929a-4797-aac0-840c731bab28"/>
    <xsd:import namespace="d3e1703b-0901-43c2-99c3-cac0ec8de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e4d29-929a-4797-aac0-840c731bab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1703b-0901-43c2-99c3-cac0ec8de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853463f-5de2-4b45-99bd-db5efe9a4dcd}" ma:internalName="TaxCatchAll" ma:showField="CatchAllData" ma:web="d3e1703b-0901-43c2-99c3-cac0ec8de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B5AC3A-0135-421F-9FC2-CECAF0DEF6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2BE410-3C35-414B-AFD2-3CDE5FBF10E6}">
  <ds:schemaRefs>
    <ds:schemaRef ds:uri="http://purl.org/dc/elements/1.1/"/>
    <ds:schemaRef ds:uri="http://schemas.microsoft.com/office/2006/documentManagement/types"/>
    <ds:schemaRef ds:uri="d3e1703b-0901-43c2-99c3-cac0ec8de348"/>
    <ds:schemaRef ds:uri="476e4d29-929a-4797-aac0-840c731bab28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2C3FC66-E96D-4F88-AD1C-2740162C00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e4d29-929a-4797-aac0-840c731bab28"/>
    <ds:schemaRef ds:uri="d3e1703b-0901-43c2-99c3-cac0ec8de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5-10 BS</vt:lpstr>
      <vt:lpstr>11-14 PL 12 month</vt:lpstr>
      <vt:lpstr>15 Equity Conso USD</vt:lpstr>
      <vt:lpstr>16 Equity Conso THB</vt:lpstr>
      <vt:lpstr>17 Equity USD</vt:lpstr>
      <vt:lpstr>18 Equity THB</vt:lpstr>
      <vt:lpstr>19-22 CF</vt:lpstr>
      <vt:lpstr>'11-14 PL 12 month'!Print_Area</vt:lpstr>
      <vt:lpstr>'15 Equity Conso USD'!Print_Area</vt:lpstr>
      <vt:lpstr>'16 Equity Conso THB'!Print_Area</vt:lpstr>
      <vt:lpstr>'19-22 CF'!Print_Area</vt:lpstr>
      <vt:lpstr>'5-10 BS'!Print_Area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</dc:creator>
  <cp:keywords/>
  <dc:description/>
  <cp:lastModifiedBy>Chayaporn Srilap (TH)</cp:lastModifiedBy>
  <cp:revision/>
  <cp:lastPrinted>2026-02-12T10:17:55Z</cp:lastPrinted>
  <dcterms:created xsi:type="dcterms:W3CDTF">2023-02-08T06:37:44Z</dcterms:created>
  <dcterms:modified xsi:type="dcterms:W3CDTF">2026-02-12T10:20:01Z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0x01010009248631E455DE48BCF41DE7BAC2EED3</vt:lpwstr>
  </property>
  <property fmtid="{D5CDD505-2E9C-101B-9397-08002B2CF9AE}" pid="3" name="MediaServiceImageTags">
    <vt:lpwstr/>
  </property>
</Properties>
</file>