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ttitao\Desktop\Reviewed 09May2025\งบเดี่ยว\TH\"/>
    </mc:Choice>
  </mc:AlternateContent>
  <xr:revisionPtr revIDLastSave="0" documentId="13_ncr:1_{D8AA38FC-52CF-4E79-866F-75E0627139C9}" xr6:coauthVersionLast="36" xr6:coauthVersionMax="36" xr10:uidLastSave="{00000000-0000-0000-0000-000000000000}"/>
  <bookViews>
    <workbookView xWindow="0" yWindow="0" windowWidth="19200" windowHeight="8010" tabRatio="742" xr2:uid="{40872460-2C01-45F2-BA1D-7C7456DDACD2}"/>
  </bookViews>
  <sheets>
    <sheet name="1" sheetId="1" r:id="rId1"/>
    <sheet name="2" sheetId="3" r:id="rId2"/>
    <sheet name="3" sheetId="4" r:id="rId3"/>
    <sheet name="4" sheetId="14" r:id="rId4"/>
    <sheet name="5" sheetId="12" r:id="rId5"/>
  </sheets>
  <definedNames>
    <definedName name="_xlnm.Print_Area" localSheetId="0">'1'!$A$1:$F$64</definedName>
    <definedName name="_xlnm.Print_Area" localSheetId="1">'2'!$A$1:$F$36</definedName>
    <definedName name="_xlnm.Print_Area" localSheetId="3">'4'!$A$1:$P$19</definedName>
    <definedName name="_xlnm.Print_Area" localSheetId="4">'5'!$A$1:$G$70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8" i="12" l="1"/>
  <c r="A27" i="12"/>
  <c r="A30" i="3"/>
  <c r="A30" i="1" l="1"/>
  <c r="G57" i="12" l="1"/>
  <c r="G60" i="12" s="1"/>
  <c r="G23" i="12"/>
  <c r="G19" i="12"/>
  <c r="E57" i="12"/>
  <c r="E60" i="12" s="1"/>
  <c r="G44" i="12"/>
  <c r="E44" i="12"/>
  <c r="G34" i="12"/>
  <c r="E34" i="12"/>
  <c r="E23" i="12"/>
  <c r="L18" i="4"/>
  <c r="J18" i="4"/>
  <c r="H18" i="4"/>
  <c r="F18" i="4"/>
  <c r="P17" i="4"/>
  <c r="P16" i="4"/>
  <c r="N14" i="4"/>
  <c r="L14" i="4"/>
  <c r="J14" i="4"/>
  <c r="H14" i="4"/>
  <c r="F14" i="4"/>
  <c r="P13" i="4"/>
  <c r="P14" i="4" l="1"/>
  <c r="N18" i="4"/>
  <c r="N19" i="4" s="1"/>
  <c r="L19" i="4"/>
  <c r="J19" i="4"/>
  <c r="G36" i="12"/>
  <c r="G38" i="12" s="1"/>
  <c r="G62" i="12" s="1"/>
  <c r="G64" i="12" s="1"/>
  <c r="H19" i="4"/>
  <c r="F19" i="4"/>
  <c r="P18" i="4" l="1"/>
  <c r="P19" i="4"/>
  <c r="F14" i="1" l="1"/>
  <c r="F11" i="3" l="1"/>
  <c r="D11" i="3" l="1"/>
  <c r="D54" i="1" l="1"/>
  <c r="H18" i="14" l="1"/>
  <c r="F18" i="14"/>
  <c r="N14" i="14"/>
  <c r="L14" i="14"/>
  <c r="J14" i="14"/>
  <c r="H14" i="14"/>
  <c r="F14" i="14"/>
  <c r="P13" i="14"/>
  <c r="H19" i="14" l="1"/>
  <c r="F19" i="14"/>
  <c r="L18" i="14"/>
  <c r="P14" i="14"/>
  <c r="J18" i="14"/>
  <c r="J19" i="14" s="1"/>
  <c r="L19" i="14" l="1"/>
  <c r="P17" i="14"/>
  <c r="F48" i="1"/>
  <c r="F42" i="1"/>
  <c r="D42" i="1" l="1"/>
  <c r="D48" i="1" l="1"/>
  <c r="D50" i="1" s="1"/>
  <c r="D62" i="1"/>
  <c r="F14" i="3" l="1"/>
  <c r="D14" i="3"/>
  <c r="F62" i="1"/>
  <c r="F24" i="1"/>
  <c r="D24" i="1"/>
  <c r="D14" i="1"/>
  <c r="D16" i="3" l="1"/>
  <c r="D26" i="1"/>
  <c r="F26" i="1"/>
  <c r="F16" i="3"/>
  <c r="F20" i="3" s="1"/>
  <c r="F24" i="3" s="1"/>
  <c r="F50" i="1"/>
  <c r="F64" i="1" s="1"/>
  <c r="D64" i="1"/>
  <c r="D66" i="1" l="1"/>
  <c r="F66" i="1"/>
  <c r="D20" i="3"/>
  <c r="D24" i="3" l="1"/>
  <c r="D34" i="3" l="1"/>
  <c r="D36" i="3" s="1"/>
  <c r="E8" i="12"/>
  <c r="E19" i="12" s="1"/>
  <c r="E36" i="12" s="1"/>
  <c r="E38" i="12" s="1"/>
  <c r="E62" i="12" s="1"/>
  <c r="E64" i="12" s="1"/>
  <c r="N18" i="14"/>
  <c r="P16" i="14"/>
  <c r="F34" i="3"/>
  <c r="F36" i="3" s="1"/>
  <c r="N19" i="14" l="1"/>
  <c r="P18" i="14"/>
  <c r="P19" i="14" s="1"/>
</calcChain>
</file>

<file path=xl/sharedStrings.xml><?xml version="1.0" encoding="utf-8"?>
<sst xmlns="http://schemas.openxmlformats.org/spreadsheetml/2006/main" count="193" uniqueCount="136">
  <si>
    <t>สินทรัพย์</t>
  </si>
  <si>
    <t>(พันบาท)</t>
  </si>
  <si>
    <t>สินทรัพย์หมุนเวียน</t>
  </si>
  <si>
    <t>เงินสดและรายการเทียบเท่าเงินสด</t>
  </si>
  <si>
    <t>ลูกหนี้หมุนเวียนอื่น</t>
  </si>
  <si>
    <t>เงินให้กู้ยืมระยะสั้น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</si>
  <si>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</si>
  <si>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</si>
  <si>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</si>
  <si>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เงินลงทุนในบริษัทย่อยและบริษัทร่วม</t>
  </si>
  <si>
    <t>อสังหาริมทรัพย์เพื่อการลงทุน</t>
  </si>
  <si>
    <t>ที่ดิน อาคารและอุปกรณ์</t>
  </si>
  <si>
    <t>สินทรัพย์ไม่มีตัวตน</t>
  </si>
  <si>
    <t>สินทรัพย์ภาษีเงินได้รอการตัดบัญชี</t>
  </si>
  <si>
    <t>ภาษีหัก ณ ที่จ่ายขอคืน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</si>
  <si>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</si>
  <si>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</si>
  <si>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</si>
  <si>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</si>
  <si>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</si>
  <si>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เจ้าหนี้การค้าและเจ้าหนี้หมุนเวียนอื่น</t>
  </si>
  <si>
    <t>ส่วนของหนี้สินตามสัญญาเช่าที่ถึงกำหนดชำระภายในหนึ่งปี</t>
  </si>
  <si>
    <t>เงินกู้ยืมระยะสั้น</t>
  </si>
  <si>
    <t>ประมาณการหนี้สินหมุนเวียนสำหรับผลประโยชน์พนักงาน</t>
  </si>
  <si>
    <t>รวมหนี้สินหมุนเวียน</t>
  </si>
  <si>
    <t>หนี้สินไม่หมุนเวียน</t>
  </si>
  <si>
    <t>ประมาณการหนี้สินไม่หมุนเวียนสำหรับผลประโยชน์พนักงาน</t>
  </si>
  <si>
    <t>หนี้สินตามสัญญาเช่า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</si>
  <si>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</si>
  <si>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</si>
  <si>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</si>
  <si>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</si>
  <si>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ทุนจดทะเบียน</t>
  </si>
  <si>
    <t xml:space="preserve">   ทุนที่ออกและชำระแล้ว </t>
  </si>
  <si>
    <t>ส่วนเกินมูลค่าหุ้น</t>
  </si>
  <si>
    <t>ส่วนต่ำกว่าทุนจากการรวมธุรกิจภายใต้การควบคุมเดียวกัน</t>
  </si>
  <si>
    <t xml:space="preserve">   จัดสรรแล้ว  </t>
  </si>
  <si>
    <t xml:space="preserve">         ทุนสำรองตามกฎหมาย</t>
  </si>
  <si>
    <t>รวมส่วนของผู้ถือหุ้น</t>
  </si>
  <si>
    <t>รวมหนี้สินและส่วนของผู้ถือหุ้น</t>
  </si>
  <si>
    <t>งบกำไรขาดทุน</t>
  </si>
  <si>
    <t>เงินปันผลรับ</t>
  </si>
  <si>
    <t>รายได้ค่าธรรมเนียมการจัดการ</t>
  </si>
  <si>
    <t>ดอกเบี้ยรับ</t>
  </si>
  <si>
    <t>รายได้อื่น</t>
  </si>
  <si>
    <t>กำไรก่อนค่าใช้จ่าย</t>
  </si>
  <si>
    <t>ค่าใช้จ่ายในการบริหาร</t>
  </si>
  <si>
    <t>รวมค่าใช้จ่าย</t>
  </si>
  <si>
    <t>กำไรจากการดำเนินงาน</t>
  </si>
  <si>
    <t>ต้นทุนทางการเงิน</t>
  </si>
  <si>
    <t>กำไรก่อนภาษีเงินได้</t>
  </si>
  <si>
    <r>
      <t xml:space="preserve">กำไรต่อหุ้นขั้นพื้นฐาน </t>
    </r>
    <r>
      <rPr>
        <b/>
        <i/>
        <sz val="15"/>
        <rFont val="Angsana New"/>
        <family val="1"/>
      </rPr>
      <t>(บาท)</t>
    </r>
  </si>
  <si>
    <t>จัดสรรแล้ว</t>
  </si>
  <si>
    <t>ยังไม่ได้จัดสรร</t>
  </si>
  <si>
    <t>ส่วนต่ำกว่า</t>
  </si>
  <si>
    <t>ทุนสำรอง</t>
  </si>
  <si>
    <t>รวมส่วน</t>
  </si>
  <si>
    <t>ทุนอื่น</t>
  </si>
  <si>
    <t>ตามกฎหมาย</t>
  </si>
  <si>
    <t>ของผู้ถือหุ้น</t>
  </si>
  <si>
    <t>รายการกับผู้ถือหุ้นที่บันทึกโดยตรงเข้าส่วนของผู้ถือหุ้น</t>
  </si>
  <si>
    <t>กำไรหรือขาดทุน</t>
  </si>
  <si>
    <t>กำไรขาดทุนเบ็ดเสร็จอื่น</t>
  </si>
  <si>
    <t>เงินปันผล</t>
  </si>
  <si>
    <t>งบกระแสเงินสด</t>
  </si>
  <si>
    <t>กระแสเงินสดจากกิจกรรมดำเนินงาน</t>
  </si>
  <si>
    <t>รายการปรับปรุง</t>
  </si>
  <si>
    <t>ค่าเสื่อมราคาและค่าตัดจำหน่าย</t>
  </si>
  <si>
    <t>กระแสเงินสดจากการดำเนินงานก่อนการเปลี่ยนแปลง</t>
  </si>
  <si>
    <t>ในสินทรัพย์และหนี้สินดำเนินงาน</t>
  </si>
  <si>
    <t>สินทรัพย์ดำเนินงานลดลง (เพิ่มขึ้น)</t>
  </si>
  <si>
    <t>กระแสเงินสดสุทธิใช้ไปในการดำเนินงาน</t>
  </si>
  <si>
    <t>กระแสเงินสดจากกิจกรรมลงทุน</t>
  </si>
  <si>
    <t xml:space="preserve">เงินสดจ่ายเพื่อซื้อที่ดิน อาคารและอุปกรณ์ และสินทรัพย์ไม่มีตัวตน </t>
  </si>
  <si>
    <t>รับดอกเบี้ย</t>
  </si>
  <si>
    <t>กระแสเงินสดจากกิจกรรมจัดหาเงิน</t>
  </si>
  <si>
    <t>เงินสดรับจาก (จ่ายเพื่อชำระ) เงินกู้ยืม</t>
  </si>
  <si>
    <t>เงินสดจ่ายเพื่อชำระหนี้สินตามสัญญาเช่า</t>
  </si>
  <si>
    <t>จ่ายเงินปันผลให้ผู้ถือหุ้นของบริษัท</t>
  </si>
  <si>
    <t>จ่ายดอกเบี้ยและต้นทุนทางการเงินอื่น</t>
  </si>
  <si>
    <t>ค่าใช้จ่ายประมาณการหนี้สินไม่หมุนเวียน</t>
  </si>
  <si>
    <t>กำไรสะสม</t>
  </si>
  <si>
    <t xml:space="preserve">   ยังไม่ได้จัดสรร</t>
  </si>
  <si>
    <t xml:space="preserve">กำไรสะสม  </t>
  </si>
  <si>
    <t>หนี้สินไม่หมุนเวียนอื่น</t>
  </si>
  <si>
    <t>กระแสเงินสดสุทธิใช้ไปในกิจกรรมดำเนินงาน</t>
  </si>
  <si>
    <t>บริษัทเอสซีจี เดคคอร์ จำกัด (มหาชน)</t>
  </si>
  <si>
    <t>ลูกหนี้อื่น</t>
  </si>
  <si>
    <t>ข้อมูลงบกระแสเงินสดเปิดเผยเพิ่มเติม</t>
  </si>
  <si>
    <t>งบฐานะการเงิน</t>
  </si>
  <si>
    <t>งบการเปลี่ยนแปลงส่วนของผู้ถือหุ้น</t>
  </si>
  <si>
    <t>ยอดคงเหลือ ณ วันที่ 1 มกราคม 2567</t>
  </si>
  <si>
    <t xml:space="preserve">บริษัทเอสซีจี เดคคอร์ จำกัด (มหาชน) </t>
  </si>
  <si>
    <t>ส่วนเกิน</t>
  </si>
  <si>
    <t>มูลค่าหุ้น</t>
  </si>
  <si>
    <t>กำไรสำหรับงวด</t>
  </si>
  <si>
    <t>รายได้ภาษีเงินได้</t>
  </si>
  <si>
    <t>เงินปันผลค้างจ่าย</t>
  </si>
  <si>
    <t>สำหรับผลประโยชน์พนักงาน</t>
  </si>
  <si>
    <t>จ่ายภาษีเงินได้</t>
  </si>
  <si>
    <t>เงินเบิกเกินบัญชีและเงินกู้ยืมระยะสั้นจากสถาบันการเงิน</t>
  </si>
  <si>
    <t>31 มีนาคม</t>
  </si>
  <si>
    <t>31 ธันวาคม</t>
  </si>
  <si>
    <t>กำไรขาดทุนเบ็ดเสร็จรวมสำหรับงวด</t>
  </si>
  <si>
    <t>ยอดคงเหลือ ณ วันที่ 1 มกราคม 2568</t>
  </si>
  <si>
    <t>ยอดคงเหลือ ณ วันที่ 31 มีนาคม 2568</t>
  </si>
  <si>
    <t>ณ วันที่ 31 มีนาคม 2568</t>
  </si>
  <si>
    <t>กำไรขาดทุนเบ็ดเสร็จสำหรับงวด</t>
  </si>
  <si>
    <t>รวมกำไรขาดทุนเบ็ดเสร็จสำหรับงวด</t>
  </si>
  <si>
    <t>ทุนที่ออก</t>
  </si>
  <si>
    <t>และชำระแล้ว</t>
  </si>
  <si>
    <t>กำไรจากการจำหน่ายสินทรัพย์ และอื่นๆ</t>
  </si>
  <si>
    <t>เจ้าหนี้หมุนเวียนอื่น</t>
  </si>
  <si>
    <t>หนี้สินดำเนินงานลดลง - สุทธิ</t>
  </si>
  <si>
    <t>เงินสดจ่ายเพื่อเงินให้กู้ยืมระยะสั้นแก่กิจการที่เกี่ยวข้องกันสุทธิ</t>
  </si>
  <si>
    <t>กระแสเงินสดสุทธิได้มาจาก (ใช้ไปใน) กิจกรรมลงทุน</t>
  </si>
  <si>
    <t>เงินกู้ยืมเพิ่มขึ้น - สุทธิ</t>
  </si>
  <si>
    <t>กระแสเงินสดสุทธิได้มาจากกิจกรรมจัดหาเงิน</t>
  </si>
  <si>
    <t>เงินสดและรายการเทียบเท่าเงินสด ณ วันต้นงวด</t>
  </si>
  <si>
    <t>เงินสดและรายการเทียบเท่าเงินสด ณ วันสิ้นงวด</t>
  </si>
  <si>
    <t>เงินปันผลค้างรับ</t>
  </si>
  <si>
    <t>ยอดคงเหลือ ณ วันที่ 31 มีนาคม 2567</t>
  </si>
  <si>
    <t>หนี้สินอื่น</t>
  </si>
  <si>
    <t>เงินกู้ยืมระยะสั้นจากกิจการที่เกี่ยวข้องกันเพิ่มขึ้น (ลดลง) - สุทธิ</t>
  </si>
  <si>
    <t>เงินเบิกเกินบัญชีและเงินกู้ยืมระยะสั้นเพิ่มขึ้น - สุทธิ</t>
  </si>
  <si>
    <t>สินทรัพย์ดำเนินงานลดลง (เพิ่มขึ้น) - สุทธิ</t>
  </si>
  <si>
    <t>หนี้สินดำเนินงานลดลง</t>
  </si>
  <si>
    <t>เงินสดและรายการเทียบเท่าเงินสดเพิ่มขึ้น (ลดลง) - สุทธิ</t>
  </si>
  <si>
    <t>หมายเหตุ</t>
  </si>
  <si>
    <t>(ไม่ได้ตรวจสอบ)</t>
  </si>
  <si>
    <t>สำหรับงวดสามเดือนสิ้นสุดวันที่ 31 มีนาคม 2568 (ไม่ได้ตรวจสอบ)</t>
  </si>
  <si>
    <t>งบกำไรขาดทุนเบ็ดเสร็จ</t>
  </si>
  <si>
    <t>กำไรขาดทุนเบ็ดเสร็จอื่นสำหรับงวด - สุทธิจากภาษี</t>
  </si>
  <si>
    <t>รายการลงทุนและจัดหาเงินที่ไม่ใช่เงินสด ณ วันสิ้นงวด</t>
  </si>
  <si>
    <t>การจัดสรรส่วนทุนให้ผู้ถือหุ้น</t>
  </si>
  <si>
    <t>รวมรายการกับผู้ถือหุ้นที่บันทึกโดยตรงเข้าส่วนของผู้ถือหุ้น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</si>
</sst>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87" formatCode="_(* #,##0_);_(* \(#,##0\);_(* &quot;-&quot;_);_(@_)"/>
    <numFmt numFmtId="188" formatCode="#,##0\ ;\(#,##0\)"/>
    <numFmt numFmtId="189" formatCode="_(* #,##0_);_(* \(#,##0\);_(* &quot;-&quot;??_);_(@_)"/>
    <numFmt numFmtId="190" formatCode="#,##0.00;\(#,##0.00\)"/>
    <numFmt numFmtId="191" formatCode="[$PHP]\ #,##0_);\([$PHP]\ #,##0\)"/>
  </numFmts>
  <fonts count="17" x14ac:knownFonts="1">
    <font>
      <sz val="8"/>
      <name val="Arial"/>
      <family val="2"/>
    </font>
    <font>
      <sz val="11"/>
      <color theme="1"/>
      <name val="Tahoma"/>
      <family val="2"/>
      <scheme val="minor"/>
    </font>
    <font>
      <sz val="11"/>
      <color theme="1"/>
      <name val="Tahoma"/>
      <family val="2"/>
      <charset val="222"/>
      <scheme val="minor"/>
    </font>
    <font>
      <sz val="8"/>
      <name val="Arial"/>
      <family val="2"/>
    </font>
    <font>
      <b/>
      <sz val="16"/>
      <name val="Angsana New"/>
      <family val="1"/>
    </font>
    <font>
      <i/>
      <sz val="15"/>
      <name val="Angsana New"/>
      <family val="1"/>
    </font>
    <font>
      <sz val="15"/>
      <name val="Angsana New"/>
      <family val="1"/>
    </font>
    <font>
      <b/>
      <sz val="15"/>
      <name val="Angsana New"/>
      <family val="1"/>
    </font>
    <font>
      <b/>
      <i/>
      <sz val="15"/>
      <name val="Angsana New"/>
      <family val="1"/>
    </font>
    <font>
      <i/>
      <sz val="16"/>
      <name val="Angsana New"/>
      <family val="1"/>
    </font>
    <font>
      <sz val="16"/>
      <name val="Angsana New"/>
      <family val="1"/>
    </font>
    <font>
      <sz val="10"/>
      <name val="Arial"/>
      <family val="2"/>
    </font>
    <font>
      <b/>
      <i/>
      <sz val="16"/>
      <name val="Angsana New"/>
      <family val="1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scheme val="minor"/>
    </font>
    <font>
      <sz val="14"/>
      <name val="Cordia New"/>
      <family val="2"/>
    </font>
    <font>
      <b/>
      <sz val="15"/>
      <color rgb="FFFF0000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5">
    <xf numFmtId="0" fontId="0" fillId="0" borderId="0"/>
    <xf numFmtId="43" fontId="3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6" fillId="0" borderId="0"/>
    <xf numFmtId="9" fontId="11" fillId="0" borderId="0" applyFont="0" applyFill="0" applyBorder="0" applyAlignment="0" applyProtection="0"/>
    <xf numFmtId="0" fontId="6" fillId="0" borderId="0"/>
    <xf numFmtId="0" fontId="13" fillId="0" borderId="0"/>
    <xf numFmtId="0" fontId="6" fillId="0" borderId="0"/>
    <xf numFmtId="191" fontId="6" fillId="0" borderId="0"/>
    <xf numFmtId="0" fontId="2" fillId="0" borderId="0"/>
    <xf numFmtId="43" fontId="14" fillId="0" borderId="0" applyFont="0" applyFill="0" applyBorder="0" applyAlignment="0" applyProtection="0"/>
    <xf numFmtId="0" fontId="14" fillId="0" borderId="0"/>
    <xf numFmtId="0" fontId="15" fillId="0" borderId="0"/>
    <xf numFmtId="0" fontId="1" fillId="0" borderId="0"/>
    <xf numFmtId="0" fontId="15" fillId="0" borderId="0"/>
  </cellStyleXfs>
  <cellXfs count="165">
    <xf numFmtId="0" fontId="0" fillId="0" borderId="0" xfId="0"/>
    <xf numFmtId="0" fontId="4" fillId="0" borderId="0" xfId="0" applyNumberFormat="1" applyFont="1" applyFill="1" applyAlignment="1">
      <alignment vertical="top"/>
    </xf>
    <xf numFmtId="49" fontId="4" fillId="0" borderId="0" xfId="0" applyNumberFormat="1" applyFont="1" applyFill="1" applyAlignment="1">
      <alignment vertical="top"/>
    </xf>
    <xf numFmtId="188" fontId="5" fillId="0" borderId="0" xfId="0" applyNumberFormat="1" applyFont="1" applyFill="1" applyAlignment="1">
      <alignment vertical="top"/>
    </xf>
    <xf numFmtId="188" fontId="5" fillId="0" borderId="0" xfId="0" applyNumberFormat="1" applyFont="1" applyFill="1" applyAlignment="1">
      <alignment horizontal="center" vertical="top"/>
    </xf>
    <xf numFmtId="49" fontId="7" fillId="0" borderId="0" xfId="0" applyNumberFormat="1" applyFont="1" applyFill="1" applyAlignment="1">
      <alignment vertical="top"/>
    </xf>
    <xf numFmtId="0" fontId="8" fillId="0" borderId="0" xfId="0" applyNumberFormat="1" applyFont="1" applyFill="1" applyAlignment="1">
      <alignment vertical="top"/>
    </xf>
    <xf numFmtId="188" fontId="7" fillId="0" borderId="0" xfId="0" applyNumberFormat="1" applyFont="1" applyFill="1" applyAlignment="1">
      <alignment vertical="top"/>
    </xf>
    <xf numFmtId="0" fontId="6" fillId="0" borderId="0" xfId="0" applyFont="1" applyFill="1" applyAlignment="1">
      <alignment vertical="top"/>
    </xf>
    <xf numFmtId="188" fontId="7" fillId="0" borderId="0" xfId="0" applyNumberFormat="1" applyFont="1" applyFill="1" applyAlignment="1">
      <alignment horizontal="right" vertical="top"/>
    </xf>
    <xf numFmtId="43" fontId="7" fillId="0" borderId="0" xfId="1" applyFont="1" applyFill="1" applyBorder="1" applyAlignment="1">
      <alignment horizontal="right" vertical="top"/>
    </xf>
    <xf numFmtId="189" fontId="6" fillId="0" borderId="0" xfId="1" applyNumberFormat="1" applyFont="1" applyFill="1" applyBorder="1" applyAlignment="1">
      <alignment horizontal="right" vertical="top"/>
    </xf>
    <xf numFmtId="189" fontId="7" fillId="0" borderId="0" xfId="1" applyNumberFormat="1" applyFont="1" applyFill="1" applyAlignment="1">
      <alignment horizontal="right" vertical="top"/>
    </xf>
    <xf numFmtId="0" fontId="7" fillId="0" borderId="0" xfId="0" applyNumberFormat="1" applyFont="1" applyFill="1" applyAlignment="1">
      <alignment vertical="top"/>
    </xf>
    <xf numFmtId="189" fontId="7" fillId="0" borderId="1" xfId="1" applyNumberFormat="1" applyFont="1" applyFill="1" applyBorder="1" applyAlignment="1">
      <alignment horizontal="right" vertical="top"/>
    </xf>
    <xf numFmtId="189" fontId="6" fillId="0" borderId="0" xfId="1" applyNumberFormat="1" applyFont="1" applyFill="1" applyAlignment="1">
      <alignment vertical="top"/>
    </xf>
    <xf numFmtId="189" fontId="7" fillId="0" borderId="0" xfId="0" applyNumberFormat="1" applyFont="1" applyFill="1" applyAlignment="1">
      <alignment horizontal="right" vertical="top"/>
    </xf>
    <xf numFmtId="189" fontId="6" fillId="0" borderId="0" xfId="1" applyNumberFormat="1" applyFont="1" applyFill="1" applyAlignment="1">
      <alignment horizontal="right" vertical="top"/>
    </xf>
    <xf numFmtId="189" fontId="6" fillId="0" borderId="2" xfId="1" applyNumberFormat="1" applyFont="1" applyFill="1" applyBorder="1" applyAlignment="1">
      <alignment horizontal="right" vertical="top"/>
    </xf>
    <xf numFmtId="189" fontId="7" fillId="0" borderId="2" xfId="1" applyNumberFormat="1" applyFont="1" applyFill="1" applyBorder="1" applyAlignment="1">
      <alignment horizontal="right" vertical="top"/>
    </xf>
    <xf numFmtId="189" fontId="7" fillId="0" borderId="3" xfId="1" applyNumberFormat="1" applyFont="1" applyFill="1" applyBorder="1" applyAlignment="1">
      <alignment horizontal="right" vertical="top"/>
    </xf>
    <xf numFmtId="189" fontId="7" fillId="0" borderId="0" xfId="1" applyNumberFormat="1" applyFont="1" applyFill="1" applyBorder="1" applyAlignment="1">
      <alignment horizontal="right" vertical="top"/>
    </xf>
    <xf numFmtId="189" fontId="7" fillId="0" borderId="0" xfId="0" applyNumberFormat="1" applyFont="1" applyFill="1" applyAlignment="1">
      <alignment vertical="top"/>
    </xf>
    <xf numFmtId="43" fontId="6" fillId="0" borderId="0" xfId="1" applyFont="1" applyFill="1" applyAlignment="1">
      <alignment vertical="top"/>
    </xf>
    <xf numFmtId="188" fontId="6" fillId="0" borderId="0" xfId="0" applyNumberFormat="1" applyFont="1" applyFill="1" applyAlignment="1">
      <alignment vertical="top"/>
    </xf>
    <xf numFmtId="189" fontId="6" fillId="0" borderId="0" xfId="0" applyNumberFormat="1" applyFont="1" applyFill="1" applyAlignment="1">
      <alignment vertical="top"/>
    </xf>
    <xf numFmtId="189" fontId="6" fillId="0" borderId="0" xfId="1" applyNumberFormat="1" applyFont="1" applyFill="1" applyAlignment="1">
      <alignment horizontal="center" vertical="top"/>
    </xf>
    <xf numFmtId="189" fontId="7" fillId="0" borderId="1" xfId="1" quotePrefix="1" applyNumberFormat="1" applyFont="1" applyFill="1" applyBorder="1" applyAlignment="1">
      <alignment horizontal="center" vertical="top"/>
    </xf>
    <xf numFmtId="189" fontId="7" fillId="0" borderId="4" xfId="1" applyNumberFormat="1" applyFont="1" applyFill="1" applyBorder="1" applyAlignment="1">
      <alignment horizontal="right" vertical="top"/>
    </xf>
    <xf numFmtId="49" fontId="6" fillId="0" borderId="0" xfId="0" applyNumberFormat="1" applyFont="1" applyFill="1" applyAlignment="1">
      <alignment vertical="top"/>
    </xf>
    <xf numFmtId="43" fontId="10" fillId="0" borderId="0" xfId="1" applyFont="1" applyFill="1" applyAlignment="1">
      <alignment vertical="top"/>
    </xf>
    <xf numFmtId="189" fontId="7" fillId="0" borderId="0" xfId="1" applyNumberFormat="1" applyFont="1" applyFill="1" applyAlignment="1">
      <alignment vertical="top"/>
    </xf>
    <xf numFmtId="189" fontId="7" fillId="0" borderId="0" xfId="1" applyNumberFormat="1" applyFont="1" applyFill="1" applyAlignment="1">
      <alignment horizontal="center" vertical="top"/>
    </xf>
    <xf numFmtId="189" fontId="6" fillId="0" borderId="0" xfId="1" applyNumberFormat="1" applyFont="1" applyFill="1" applyBorder="1" applyAlignment="1">
      <alignment vertical="top"/>
    </xf>
    <xf numFmtId="189" fontId="7" fillId="0" borderId="0" xfId="1" applyNumberFormat="1" applyFont="1" applyFill="1" applyBorder="1" applyAlignment="1">
      <alignment vertical="top"/>
    </xf>
    <xf numFmtId="189" fontId="6" fillId="0" borderId="2" xfId="1" applyNumberFormat="1" applyFont="1" applyFill="1" applyBorder="1" applyAlignment="1">
      <alignment vertical="top"/>
    </xf>
    <xf numFmtId="189" fontId="6" fillId="0" borderId="0" xfId="1" applyNumberFormat="1" applyFont="1" applyFill="1" applyBorder="1" applyAlignment="1">
      <alignment horizontal="center" vertical="top"/>
    </xf>
    <xf numFmtId="189" fontId="7" fillId="0" borderId="2" xfId="1" applyNumberFormat="1" applyFont="1" applyFill="1" applyBorder="1" applyAlignment="1">
      <alignment vertical="top"/>
    </xf>
    <xf numFmtId="0" fontId="7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vertical="top"/>
    </xf>
    <xf numFmtId="0" fontId="6" fillId="0" borderId="0" xfId="0" applyFont="1" applyFill="1" applyAlignment="1">
      <alignment horizontal="left" vertical="top"/>
    </xf>
    <xf numFmtId="0" fontId="7" fillId="0" borderId="0" xfId="0" applyFont="1" applyFill="1" applyAlignment="1">
      <alignment vertical="top"/>
    </xf>
    <xf numFmtId="189" fontId="7" fillId="0" borderId="4" xfId="1" applyNumberFormat="1" applyFont="1" applyFill="1" applyBorder="1" applyAlignment="1">
      <alignment vertical="top"/>
    </xf>
    <xf numFmtId="189" fontId="7" fillId="0" borderId="3" xfId="1" applyNumberFormat="1" applyFont="1" applyFill="1" applyBorder="1" applyAlignment="1">
      <alignment horizontal="right"/>
    </xf>
    <xf numFmtId="0" fontId="6" fillId="0" borderId="0" xfId="1" applyNumberFormat="1" applyFont="1" applyFill="1" applyBorder="1" applyAlignment="1">
      <alignment horizontal="center" vertical="top"/>
    </xf>
    <xf numFmtId="190" fontId="6" fillId="0" borderId="0" xfId="0" applyNumberFormat="1" applyFont="1" applyFill="1" applyAlignment="1">
      <alignment vertical="top"/>
    </xf>
    <xf numFmtId="190" fontId="7" fillId="0" borderId="0" xfId="0" applyNumberFormat="1" applyFont="1" applyFill="1" applyAlignment="1">
      <alignment vertical="top"/>
    </xf>
    <xf numFmtId="190" fontId="5" fillId="0" borderId="0" xfId="0" applyNumberFormat="1" applyFont="1" applyFill="1" applyAlignment="1">
      <alignment vertical="top"/>
    </xf>
    <xf numFmtId="188" fontId="9" fillId="0" borderId="0" xfId="0" applyNumberFormat="1" applyFont="1" applyFill="1" applyAlignment="1">
      <alignment vertical="top"/>
    </xf>
    <xf numFmtId="188" fontId="10" fillId="0" borderId="0" xfId="0" applyNumberFormat="1" applyFont="1" applyFill="1" applyAlignment="1">
      <alignment vertical="top"/>
    </xf>
    <xf numFmtId="0" fontId="10" fillId="0" borderId="0" xfId="0" applyFont="1" applyFill="1" applyAlignment="1">
      <alignment vertical="top"/>
    </xf>
    <xf numFmtId="0" fontId="9" fillId="0" borderId="0" xfId="0" applyFont="1" applyFill="1" applyAlignment="1">
      <alignment horizontal="center" vertical="top"/>
    </xf>
    <xf numFmtId="49" fontId="7" fillId="0" borderId="0" xfId="0" applyNumberFormat="1" applyFont="1" applyFill="1" applyAlignment="1">
      <alignment vertical="center"/>
    </xf>
    <xf numFmtId="0" fontId="6" fillId="0" borderId="0" xfId="0" applyFont="1" applyFill="1"/>
    <xf numFmtId="189" fontId="7" fillId="0" borderId="0" xfId="0" applyNumberFormat="1" applyFont="1" applyFill="1" applyAlignment="1">
      <alignment horizontal="right"/>
    </xf>
    <xf numFmtId="189" fontId="6" fillId="0" borderId="0" xfId="0" applyNumberFormat="1" applyFont="1" applyFill="1" applyAlignment="1">
      <alignment horizontal="right"/>
    </xf>
    <xf numFmtId="189" fontId="6" fillId="0" borderId="0" xfId="0" applyNumberFormat="1" applyFont="1" applyFill="1"/>
    <xf numFmtId="0" fontId="4" fillId="0" borderId="0" xfId="0" applyFont="1" applyFill="1" applyAlignment="1">
      <alignment horizontal="left" vertical="top"/>
    </xf>
    <xf numFmtId="187" fontId="6" fillId="0" borderId="0" xfId="0" applyNumberFormat="1" applyFont="1" applyFill="1" applyAlignment="1">
      <alignment vertical="top"/>
    </xf>
    <xf numFmtId="0" fontId="6" fillId="0" borderId="0" xfId="0" applyFont="1" applyFill="1" applyAlignment="1">
      <alignment horizontal="center" vertical="top"/>
    </xf>
    <xf numFmtId="0" fontId="6" fillId="0" borderId="0" xfId="0" applyFont="1" applyFill="1" applyAlignment="1">
      <alignment horizontal="left" vertical="top" readingOrder="2"/>
    </xf>
    <xf numFmtId="187" fontId="6" fillId="0" borderId="4" xfId="0" applyNumberFormat="1" applyFont="1" applyFill="1" applyBorder="1" applyAlignment="1">
      <alignment horizontal="center" vertical="top"/>
    </xf>
    <xf numFmtId="187" fontId="6" fillId="0" borderId="0" xfId="0" applyNumberFormat="1" applyFont="1" applyFill="1" applyAlignment="1">
      <alignment horizontal="center" vertical="top"/>
    </xf>
    <xf numFmtId="187" fontId="6" fillId="0" borderId="0" xfId="0" applyNumberFormat="1" applyFont="1" applyFill="1" applyAlignment="1">
      <alignment horizontal="centerContinuous" vertical="top"/>
    </xf>
    <xf numFmtId="0" fontId="8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centerContinuous" vertical="top"/>
    </xf>
    <xf numFmtId="187" fontId="6" fillId="0" borderId="4" xfId="0" applyNumberFormat="1" applyFont="1" applyFill="1" applyBorder="1" applyAlignment="1">
      <alignment horizontal="centerContinuous" vertical="top"/>
    </xf>
    <xf numFmtId="37" fontId="7" fillId="0" borderId="0" xfId="0" applyNumberFormat="1" applyFont="1" applyFill="1" applyAlignment="1">
      <alignment horizontal="justify" vertical="top"/>
    </xf>
    <xf numFmtId="0" fontId="7" fillId="0" borderId="0" xfId="0" applyNumberFormat="1" applyFont="1" applyFill="1" applyAlignment="1">
      <alignment horizontal="justify" vertical="top"/>
    </xf>
    <xf numFmtId="0" fontId="6" fillId="0" borderId="0" xfId="0" applyNumberFormat="1" applyFont="1" applyFill="1" applyAlignment="1">
      <alignment vertical="top"/>
    </xf>
    <xf numFmtId="0" fontId="6" fillId="0" borderId="0" xfId="1" applyNumberFormat="1" applyFont="1" applyFill="1" applyAlignment="1">
      <alignment horizontal="center" vertical="top"/>
    </xf>
    <xf numFmtId="189" fontId="7" fillId="0" borderId="0" xfId="2" applyNumberFormat="1" applyFont="1" applyFill="1" applyBorder="1" applyAlignment="1">
      <alignment horizontal="right" vertical="top"/>
    </xf>
    <xf numFmtId="188" fontId="8" fillId="0" borderId="0" xfId="0" applyNumberFormat="1" applyFont="1" applyFill="1" applyAlignment="1">
      <alignment horizontal="center" vertical="top"/>
    </xf>
    <xf numFmtId="43" fontId="6" fillId="0" borderId="0" xfId="1" applyFont="1" applyFill="1" applyAlignment="1">
      <alignment horizontal="right" vertical="top"/>
    </xf>
    <xf numFmtId="37" fontId="7" fillId="0" borderId="0" xfId="1" applyNumberFormat="1" applyFont="1" applyFill="1" applyAlignment="1">
      <alignment horizontal="right" vertical="top"/>
    </xf>
    <xf numFmtId="43" fontId="7" fillId="0" borderId="3" xfId="1" applyFont="1" applyFill="1" applyBorder="1" applyAlignment="1">
      <alignment horizontal="right" vertical="top"/>
    </xf>
    <xf numFmtId="43" fontId="7" fillId="0" borderId="0" xfId="2" applyFont="1" applyFill="1" applyBorder="1" applyAlignment="1">
      <alignment horizontal="right" vertical="top"/>
    </xf>
    <xf numFmtId="49" fontId="7" fillId="0" borderId="0" xfId="0" applyNumberFormat="1" applyFont="1" applyFill="1" applyAlignment="1">
      <alignment horizontal="center" vertical="top"/>
    </xf>
    <xf numFmtId="49" fontId="6" fillId="0" borderId="0" xfId="0" applyNumberFormat="1" applyFont="1" applyFill="1" applyAlignment="1">
      <alignment horizontal="center" vertical="top"/>
    </xf>
    <xf numFmtId="0" fontId="12" fillId="0" borderId="0" xfId="0" applyFont="1" applyFill="1" applyAlignment="1">
      <alignment horizontal="center" vertical="top"/>
    </xf>
    <xf numFmtId="187" fontId="4" fillId="0" borderId="0" xfId="0" applyNumberFormat="1" applyFont="1" applyFill="1" applyAlignment="1">
      <alignment horizontal="left" vertical="top"/>
    </xf>
    <xf numFmtId="187" fontId="10" fillId="0" borderId="0" xfId="0" applyNumberFormat="1" applyFont="1" applyFill="1" applyAlignment="1">
      <alignment vertical="top"/>
    </xf>
    <xf numFmtId="189" fontId="10" fillId="0" borderId="0" xfId="0" applyNumberFormat="1" applyFont="1" applyFill="1" applyAlignment="1">
      <alignment horizontal="right" vertical="top"/>
    </xf>
    <xf numFmtId="0" fontId="6" fillId="0" borderId="0" xfId="1" quotePrefix="1" applyNumberFormat="1" applyFont="1" applyFill="1" applyBorder="1" applyAlignment="1">
      <alignment horizontal="center" vertical="top"/>
    </xf>
    <xf numFmtId="189" fontId="6" fillId="0" borderId="2" xfId="0" applyNumberFormat="1" applyFont="1" applyFill="1" applyBorder="1" applyAlignment="1">
      <alignment horizontal="right"/>
    </xf>
    <xf numFmtId="49" fontId="4" fillId="0" borderId="0" xfId="0" applyNumberFormat="1" applyFont="1" applyFill="1" applyAlignment="1"/>
    <xf numFmtId="188" fontId="9" fillId="0" borderId="0" xfId="0" applyNumberFormat="1" applyFont="1" applyFill="1" applyAlignment="1"/>
    <xf numFmtId="188" fontId="10" fillId="0" borderId="0" xfId="0" applyNumberFormat="1" applyFont="1" applyFill="1" applyAlignment="1"/>
    <xf numFmtId="43" fontId="10" fillId="0" borderId="0" xfId="1" applyFont="1" applyFill="1" applyAlignment="1"/>
    <xf numFmtId="0" fontId="10" fillId="0" borderId="0" xfId="0" applyFont="1" applyFill="1" applyAlignment="1"/>
    <xf numFmtId="0" fontId="4" fillId="0" borderId="0" xfId="0" applyFont="1" applyFill="1" applyAlignment="1"/>
    <xf numFmtId="0" fontId="4" fillId="0" borderId="0" xfId="0" applyFont="1" applyFill="1" applyAlignment="1">
      <alignment horizontal="left"/>
    </xf>
    <xf numFmtId="0" fontId="12" fillId="0" borderId="0" xfId="0" applyFont="1" applyFill="1" applyAlignment="1">
      <alignment horizontal="center"/>
    </xf>
    <xf numFmtId="187" fontId="4" fillId="0" borderId="0" xfId="0" applyNumberFormat="1" applyFont="1" applyFill="1" applyAlignment="1">
      <alignment horizontal="left"/>
    </xf>
    <xf numFmtId="187" fontId="10" fillId="0" borderId="0" xfId="0" applyNumberFormat="1" applyFont="1" applyFill="1" applyAlignment="1"/>
    <xf numFmtId="0" fontId="9" fillId="0" borderId="0" xfId="0" applyFont="1" applyFill="1" applyAlignment="1">
      <alignment horizontal="center"/>
    </xf>
    <xf numFmtId="0" fontId="7" fillId="0" borderId="0" xfId="0" applyFont="1" applyFill="1" applyAlignment="1"/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187" fontId="6" fillId="0" borderId="0" xfId="0" applyNumberFormat="1" applyFont="1" applyFill="1" applyAlignment="1"/>
    <xf numFmtId="0" fontId="6" fillId="0" borderId="0" xfId="0" applyFont="1" applyFill="1" applyBorder="1" applyAlignment="1"/>
    <xf numFmtId="187" fontId="6" fillId="0" borderId="0" xfId="0" applyNumberFormat="1" applyFont="1" applyFill="1" applyBorder="1" applyAlignment="1"/>
    <xf numFmtId="0" fontId="6" fillId="0" borderId="0" xfId="0" applyFont="1" applyFill="1" applyAlignment="1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left" readingOrder="2"/>
    </xf>
    <xf numFmtId="0" fontId="6" fillId="0" borderId="0" xfId="0" applyFont="1" applyFill="1" applyBorder="1" applyAlignment="1">
      <alignment horizontal="center"/>
    </xf>
    <xf numFmtId="187" fontId="6" fillId="0" borderId="4" xfId="0" applyNumberFormat="1" applyFont="1" applyFill="1" applyBorder="1" applyAlignment="1">
      <alignment horizontal="center"/>
    </xf>
    <xf numFmtId="187" fontId="6" fillId="0" borderId="0" xfId="0" applyNumberFormat="1" applyFont="1" applyFill="1" applyBorder="1" applyAlignment="1">
      <alignment horizontal="center"/>
    </xf>
    <xf numFmtId="187" fontId="6" fillId="0" borderId="0" xfId="0" applyNumberFormat="1" applyFont="1" applyFill="1" applyAlignment="1">
      <alignment horizontal="center"/>
    </xf>
    <xf numFmtId="189" fontId="7" fillId="0" borderId="0" xfId="0" applyNumberFormat="1" applyFont="1" applyFill="1" applyBorder="1" applyAlignment="1"/>
    <xf numFmtId="189" fontId="7" fillId="0" borderId="0" xfId="0" applyNumberFormat="1" applyFont="1" applyFill="1" applyBorder="1" applyAlignment="1">
      <alignment horizontal="center"/>
    </xf>
    <xf numFmtId="189" fontId="7" fillId="0" borderId="0" xfId="0" applyNumberFormat="1" applyFont="1" applyFill="1" applyAlignment="1"/>
    <xf numFmtId="187" fontId="7" fillId="0" borderId="0" xfId="1" applyNumberFormat="1" applyFont="1" applyFill="1" applyAlignment="1"/>
    <xf numFmtId="0" fontId="8" fillId="0" borderId="0" xfId="0" applyFont="1" applyFill="1" applyAlignment="1">
      <alignment horizontal="left"/>
    </xf>
    <xf numFmtId="0" fontId="8" fillId="0" borderId="0" xfId="0" applyFont="1" applyFill="1" applyAlignment="1"/>
    <xf numFmtId="189" fontId="6" fillId="0" borderId="2" xfId="0" applyNumberFormat="1" applyFont="1" applyFill="1" applyBorder="1" applyAlignment="1"/>
    <xf numFmtId="189" fontId="6" fillId="0" borderId="0" xfId="0" applyNumberFormat="1" applyFont="1" applyFill="1" applyBorder="1" applyAlignment="1"/>
    <xf numFmtId="189" fontId="6" fillId="0" borderId="0" xfId="0" applyNumberFormat="1" applyFont="1" applyFill="1" applyAlignment="1">
      <alignment horizontal="center"/>
    </xf>
    <xf numFmtId="189" fontId="6" fillId="0" borderId="0" xfId="0" applyNumberFormat="1" applyFont="1" applyFill="1" applyBorder="1" applyAlignment="1">
      <alignment horizontal="center"/>
    </xf>
    <xf numFmtId="189" fontId="6" fillId="0" borderId="0" xfId="0" applyNumberFormat="1" applyFont="1" applyFill="1" applyAlignment="1"/>
    <xf numFmtId="189" fontId="7" fillId="0" borderId="2" xfId="0" applyNumberFormat="1" applyFont="1" applyFill="1" applyBorder="1" applyAlignment="1"/>
    <xf numFmtId="187" fontId="6" fillId="0" borderId="0" xfId="1" applyNumberFormat="1" applyFont="1" applyFill="1" applyAlignment="1"/>
    <xf numFmtId="0" fontId="6" fillId="0" borderId="0" xfId="0" applyFont="1" applyFill="1" applyAlignment="1">
      <alignment horizontal="left"/>
    </xf>
    <xf numFmtId="189" fontId="7" fillId="0" borderId="1" xfId="0" applyNumberFormat="1" applyFont="1" applyFill="1" applyBorder="1" applyAlignment="1"/>
    <xf numFmtId="189" fontId="7" fillId="0" borderId="5" xfId="0" applyNumberFormat="1" applyFont="1" applyFill="1" applyBorder="1" applyAlignment="1"/>
    <xf numFmtId="49" fontId="7" fillId="0" borderId="0" xfId="0" applyNumberFormat="1" applyFont="1" applyFill="1" applyAlignment="1"/>
    <xf numFmtId="187" fontId="5" fillId="0" borderId="0" xfId="0" applyNumberFormat="1" applyFont="1" applyFill="1" applyAlignment="1">
      <alignment horizontal="center"/>
    </xf>
    <xf numFmtId="187" fontId="5" fillId="0" borderId="0" xfId="0" applyNumberFormat="1" applyFont="1" applyFill="1" applyBorder="1" applyAlignment="1">
      <alignment horizontal="center"/>
    </xf>
    <xf numFmtId="37" fontId="5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189" fontId="6" fillId="0" borderId="4" xfId="0" applyNumberFormat="1" applyFont="1" applyFill="1" applyBorder="1" applyAlignment="1">
      <alignment horizontal="right"/>
    </xf>
    <xf numFmtId="189" fontId="7" fillId="0" borderId="2" xfId="1" applyNumberFormat="1" applyFont="1" applyFill="1" applyBorder="1" applyAlignment="1">
      <alignment horizontal="right"/>
    </xf>
    <xf numFmtId="189" fontId="7" fillId="0" borderId="0" xfId="1" applyNumberFormat="1" applyFont="1" applyFill="1" applyAlignment="1">
      <alignment horizontal="right"/>
    </xf>
    <xf numFmtId="189" fontId="7" fillId="0" borderId="1" xfId="0" applyNumberFormat="1" applyFont="1" applyFill="1" applyBorder="1" applyAlignment="1">
      <alignment horizontal="right"/>
    </xf>
    <xf numFmtId="37" fontId="7" fillId="0" borderId="0" xfId="0" applyNumberFormat="1" applyFont="1" applyFill="1" applyAlignment="1">
      <alignment horizontal="right"/>
    </xf>
    <xf numFmtId="188" fontId="6" fillId="0" borderId="0" xfId="0" applyNumberFormat="1" applyFont="1" applyFill="1" applyAlignment="1"/>
    <xf numFmtId="43" fontId="6" fillId="0" borderId="0" xfId="1" applyFont="1" applyFill="1" applyAlignment="1"/>
    <xf numFmtId="49" fontId="7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/>
    <xf numFmtId="9" fontId="6" fillId="0" borderId="0" xfId="4" applyFont="1" applyFill="1" applyAlignment="1"/>
    <xf numFmtId="9" fontId="7" fillId="0" borderId="0" xfId="4" applyFont="1" applyFill="1" applyAlignment="1"/>
    <xf numFmtId="0" fontId="16" fillId="0" borderId="0" xfId="0" applyFont="1" applyFill="1" applyAlignment="1">
      <alignment horizontal="left"/>
    </xf>
    <xf numFmtId="189" fontId="7" fillId="0" borderId="2" xfId="0" applyNumberFormat="1" applyFont="1" applyFill="1" applyBorder="1" applyAlignment="1">
      <alignment horizontal="right"/>
    </xf>
    <xf numFmtId="49" fontId="8" fillId="0" borderId="0" xfId="0" applyNumberFormat="1" applyFont="1" applyFill="1" applyAlignment="1"/>
    <xf numFmtId="49" fontId="5" fillId="0" borderId="0" xfId="0" applyNumberFormat="1" applyFont="1" applyFill="1" applyAlignment="1">
      <alignment horizontal="center"/>
    </xf>
    <xf numFmtId="37" fontId="6" fillId="0" borderId="0" xfId="0" applyNumberFormat="1" applyFont="1" applyFill="1" applyAlignment="1">
      <alignment horizontal="right"/>
    </xf>
    <xf numFmtId="37" fontId="6" fillId="0" borderId="0" xfId="0" applyNumberFormat="1" applyFont="1" applyFill="1" applyAlignment="1"/>
    <xf numFmtId="189" fontId="6" fillId="0" borderId="0" xfId="1" applyNumberFormat="1" applyFont="1" applyFill="1" applyAlignment="1">
      <alignment horizontal="right"/>
    </xf>
    <xf numFmtId="189" fontId="7" fillId="0" borderId="0" xfId="0" applyNumberFormat="1" applyFont="1" applyFill="1" applyBorder="1" applyAlignment="1">
      <alignment horizontal="right"/>
    </xf>
    <xf numFmtId="189" fontId="6" fillId="0" borderId="0" xfId="0" applyNumberFormat="1" applyFont="1" applyFill="1" applyBorder="1" applyAlignment="1">
      <alignment horizontal="right"/>
    </xf>
    <xf numFmtId="189" fontId="7" fillId="0" borderId="3" xfId="0" applyNumberFormat="1" applyFont="1" applyFill="1" applyBorder="1" applyAlignment="1">
      <alignment horizontal="right"/>
    </xf>
    <xf numFmtId="189" fontId="7" fillId="0" borderId="5" xfId="1" applyNumberFormat="1" applyFont="1" applyFill="1" applyBorder="1" applyAlignment="1">
      <alignment vertical="top"/>
    </xf>
    <xf numFmtId="0" fontId="5" fillId="0" borderId="0" xfId="0" applyFont="1" applyFill="1" applyAlignment="1">
      <alignment horizontal="center"/>
    </xf>
    <xf numFmtId="49" fontId="5" fillId="0" borderId="0" xfId="0" applyNumberFormat="1" applyFont="1" applyFill="1" applyAlignment="1">
      <alignment horizontal="center" vertical="top" wrapText="1"/>
    </xf>
    <xf numFmtId="189" fontId="5" fillId="0" borderId="0" xfId="0" applyNumberFormat="1" applyFont="1" applyFill="1" applyAlignment="1">
      <alignment horizontal="center" vertical="top"/>
    </xf>
    <xf numFmtId="189" fontId="5" fillId="0" borderId="0" xfId="0" applyNumberFormat="1" applyFont="1" applyFill="1" applyAlignment="1">
      <alignment horizontal="center" vertical="top" wrapText="1"/>
    </xf>
    <xf numFmtId="0" fontId="5" fillId="0" borderId="0" xfId="0" applyFont="1" applyFill="1" applyAlignment="1">
      <alignment horizontal="center" vertical="top" wrapText="1"/>
    </xf>
    <xf numFmtId="187" fontId="5" fillId="0" borderId="2" xfId="0" applyNumberFormat="1" applyFont="1" applyFill="1" applyBorder="1" applyAlignment="1">
      <alignment horizontal="center"/>
    </xf>
    <xf numFmtId="187" fontId="5" fillId="0" borderId="0" xfId="0" applyNumberFormat="1" applyFont="1" applyFill="1" applyBorder="1" applyAlignment="1">
      <alignment horizontal="center"/>
    </xf>
    <xf numFmtId="187" fontId="5" fillId="0" borderId="2" xfId="0" applyNumberFormat="1" applyFont="1" applyFill="1" applyBorder="1" applyAlignment="1">
      <alignment horizontal="center" vertical="top"/>
    </xf>
    <xf numFmtId="187" fontId="5" fillId="0" borderId="0" xfId="0" applyNumberFormat="1" applyFont="1" applyFill="1" applyAlignment="1">
      <alignment horizontal="center" vertical="top" wrapText="1"/>
    </xf>
    <xf numFmtId="37" fontId="5" fillId="0" borderId="0" xfId="0" applyNumberFormat="1" applyFont="1" applyFill="1" applyAlignment="1">
      <alignment horizontal="center"/>
    </xf>
    <xf numFmtId="189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</cellXfs>
  <cellStyles count="15">
    <cellStyle name="Comma" xfId="1" builtinId="3"/>
    <cellStyle name="Comma 2 2" xfId="2" xr:uid="{38D1911C-1E3E-4897-A852-FDC52AFC2EB5}"/>
    <cellStyle name="Comma 5" xfId="10" xr:uid="{31536534-834A-4F1B-95EB-E50D22753A4F}"/>
    <cellStyle name="Normal" xfId="0" builtinId="0"/>
    <cellStyle name="Normal 114" xfId="3" xr:uid="{C7AA7EA9-3576-440C-A42A-1167309B946B}"/>
    <cellStyle name="Normal 2" xfId="11" xr:uid="{AF9EB694-ABE0-433F-A3BA-CF5F2B67FBCE}"/>
    <cellStyle name="Normal 2 2" xfId="8" xr:uid="{140D8570-761C-49BD-B991-6FDCF1929E28}"/>
    <cellStyle name="Normal 2 3" xfId="13" xr:uid="{FA3C558F-7C2A-4C20-980F-323C1126CBE7}"/>
    <cellStyle name="Normal 3" xfId="9" xr:uid="{1BB3DB1E-A7CE-4E81-8D41-52AD91D3E283}"/>
    <cellStyle name="Normal 3 3" xfId="6" xr:uid="{DC55A9DE-B526-45C5-96F4-852C9127298B}"/>
    <cellStyle name="Normal 37" xfId="7" xr:uid="{E9EDA60F-69E2-4F0A-886C-DA5FEFEB7032}"/>
    <cellStyle name="Normal 4" xfId="5" xr:uid="{2B58C97C-8D80-4CB1-830B-B5A7E1B5C0C9}"/>
    <cellStyle name="Normal 5" xfId="12" xr:uid="{54E9B634-3285-4005-8F48-6667E08506F3}"/>
    <cellStyle name="Normal 5 2" xfId="14" xr:uid="{024A68D8-793E-40AB-BC7A-9D68B57309B5}"/>
    <cellStyle name="Percent 2" xfId="4" xr:uid="{FD8E46A6-D3F7-495E-AA82-249A8322CCCA}"/>
  </cellStyles>
  <dxfs count="0"/>
  <tableStyles count="0" defaultTableStyle="TableStyleMedium2" defaultPivotStyle="PivotStyleLight16"/>
  <colors>
    <mruColors>
      <color rgb="FF66FF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601CBA-3C3D-4FE6-AA7D-45862DCC0C5B}">
  <dimension ref="A1:F66"/>
  <sheetViews>
    <sheetView tabSelected="1" zoomScaleNormal="100" zoomScaleSheetLayoutView="100" workbookViewId="0"/>
  </sheetViews>
  <sheetFormatPr defaultColWidth="10.44140625" defaultRowHeight="23.15" customHeight="1" x14ac:dyDescent="0.2"/>
  <cols>
    <col min="1" max="1" width="71" style="8" customWidth="1"/>
    <col min="2" max="2" width="10.77734375" style="3" customWidth="1"/>
    <col min="3" max="3" width="0.77734375" style="24" customWidth="1"/>
    <col min="4" max="4" width="15.77734375" style="23" customWidth="1"/>
    <col min="5" max="5" width="0.77734375" style="24" customWidth="1"/>
    <col min="6" max="6" width="15.77734375" style="23" customWidth="1"/>
    <col min="7" max="16384" width="10.44140625" style="8"/>
  </cols>
  <sheetData>
    <row r="1" spans="1:6" ht="23.15" customHeight="1" x14ac:dyDescent="0.2">
      <c r="A1" s="2" t="s">
        <v>92</v>
      </c>
    </row>
    <row r="2" spans="1:6" ht="23.15" customHeight="1" x14ac:dyDescent="0.2">
      <c r="A2" s="2" t="s">
        <v>89</v>
      </c>
    </row>
    <row r="3" spans="1:6" ht="23.15" customHeight="1" x14ac:dyDescent="0.2">
      <c r="A3" s="1" t="s">
        <v>106</v>
      </c>
    </row>
    <row r="4" spans="1:6" ht="23.15" customHeight="1" x14ac:dyDescent="0.2">
      <c r="A4" s="68"/>
      <c r="D4" s="8"/>
      <c r="E4" s="8"/>
      <c r="F4" s="8"/>
    </row>
    <row r="5" spans="1:6" ht="23.15" customHeight="1" x14ac:dyDescent="0.2">
      <c r="A5" s="5" t="s">
        <v>0</v>
      </c>
      <c r="B5" s="4" t="s">
        <v>128</v>
      </c>
      <c r="D5" s="84" t="s">
        <v>101</v>
      </c>
      <c r="E5" s="5"/>
      <c r="F5" s="84" t="s">
        <v>102</v>
      </c>
    </row>
    <row r="6" spans="1:6" ht="23.15" customHeight="1" x14ac:dyDescent="0.2">
      <c r="A6" s="5"/>
      <c r="B6" s="4"/>
      <c r="D6" s="45">
        <v>2568</v>
      </c>
      <c r="E6" s="5"/>
      <c r="F6" s="45">
        <v>2567</v>
      </c>
    </row>
    <row r="7" spans="1:6" ht="23.15" customHeight="1" x14ac:dyDescent="0.2">
      <c r="A7" s="5"/>
      <c r="B7" s="4"/>
      <c r="D7" s="45" t="s">
        <v>129</v>
      </c>
      <c r="E7" s="5"/>
      <c r="F7" s="45"/>
    </row>
    <row r="8" spans="1:6" ht="23.15" customHeight="1" x14ac:dyDescent="0.2">
      <c r="A8" s="29"/>
      <c r="B8" s="4"/>
      <c r="D8" s="154" t="s">
        <v>1</v>
      </c>
      <c r="E8" s="154"/>
      <c r="F8" s="154"/>
    </row>
    <row r="9" spans="1:6" ht="23.15" customHeight="1" x14ac:dyDescent="0.2">
      <c r="A9" s="6" t="s">
        <v>2</v>
      </c>
      <c r="B9" s="4"/>
      <c r="C9" s="7"/>
      <c r="D9" s="8"/>
      <c r="E9" s="9"/>
      <c r="F9" s="10"/>
    </row>
    <row r="10" spans="1:6" ht="23.15" customHeight="1" x14ac:dyDescent="0.2">
      <c r="A10" s="46" t="s">
        <v>3</v>
      </c>
      <c r="B10" s="4"/>
      <c r="D10" s="11">
        <v>3253112</v>
      </c>
      <c r="E10" s="12"/>
      <c r="F10" s="11">
        <v>3259644</v>
      </c>
    </row>
    <row r="11" spans="1:6" ht="23.15" customHeight="1" x14ac:dyDescent="0.2">
      <c r="A11" s="8" t="s">
        <v>4</v>
      </c>
      <c r="B11" s="4"/>
      <c r="D11" s="11">
        <v>1101382</v>
      </c>
      <c r="E11" s="12"/>
      <c r="F11" s="11">
        <v>59958</v>
      </c>
    </row>
    <row r="12" spans="1:6" ht="23.15" customHeight="1" x14ac:dyDescent="0.2">
      <c r="A12" s="46" t="s">
        <v>5</v>
      </c>
      <c r="B12" s="4">
        <v>3</v>
      </c>
      <c r="D12" s="11">
        <v>2084045</v>
      </c>
      <c r="E12" s="12"/>
      <c r="F12" s="11">
        <v>2077726</v>
      </c>
    </row>
    <row r="13" spans="1:6" ht="23.15" customHeight="1" x14ac:dyDescent="0.2">
      <c r="A13" s="46" t="s">
        <v>6</v>
      </c>
      <c r="B13" s="4"/>
      <c r="D13" s="11">
        <v>3184</v>
      </c>
      <c r="E13" s="12"/>
      <c r="F13" s="11">
        <v>2690</v>
      </c>
    </row>
    <row r="14" spans="1:6" ht="23.15" customHeight="1" x14ac:dyDescent="0.2">
      <c r="A14" s="13" t="s">
        <v>7</v>
      </c>
      <c r="B14" s="4"/>
      <c r="D14" s="14">
        <f>SUM(D10:D13)</f>
        <v>6441723</v>
      </c>
      <c r="E14" s="12"/>
      <c r="F14" s="14">
        <f>SUM(F10:F13)</f>
        <v>5400018</v>
      </c>
    </row>
    <row r="15" spans="1:6" ht="23.15" customHeight="1" x14ac:dyDescent="0.2">
      <c r="A15" s="13"/>
      <c r="B15" s="4"/>
      <c r="D15" s="15"/>
      <c r="E15" s="16"/>
      <c r="F15" s="15"/>
    </row>
    <row r="16" spans="1:6" ht="23.15" customHeight="1" x14ac:dyDescent="0.2">
      <c r="A16" s="6" t="s">
        <v>8</v>
      </c>
      <c r="B16" s="4"/>
      <c r="D16" s="17"/>
      <c r="E16" s="16"/>
      <c r="F16" s="17"/>
    </row>
    <row r="17" spans="1:6" ht="23.15" customHeight="1" x14ac:dyDescent="0.2">
      <c r="A17" s="46" t="s">
        <v>9</v>
      </c>
      <c r="B17" s="4"/>
      <c r="D17" s="11">
        <v>20034213</v>
      </c>
      <c r="E17" s="12"/>
      <c r="F17" s="11">
        <v>20034212</v>
      </c>
    </row>
    <row r="18" spans="1:6" ht="23.15" customHeight="1" x14ac:dyDescent="0.2">
      <c r="A18" s="46" t="s">
        <v>10</v>
      </c>
      <c r="B18" s="4"/>
      <c r="D18" s="11">
        <v>18289</v>
      </c>
      <c r="E18" s="12"/>
      <c r="F18" s="11">
        <v>18641</v>
      </c>
    </row>
    <row r="19" spans="1:6" ht="23.15" customHeight="1" x14ac:dyDescent="0.2">
      <c r="A19" s="46" t="s">
        <v>11</v>
      </c>
      <c r="B19" s="4"/>
      <c r="D19" s="11">
        <v>13943</v>
      </c>
      <c r="E19" s="12"/>
      <c r="F19" s="11">
        <v>13805</v>
      </c>
    </row>
    <row r="20" spans="1:6" ht="23.15" customHeight="1" x14ac:dyDescent="0.2">
      <c r="A20" s="46" t="s">
        <v>12</v>
      </c>
      <c r="B20" s="4"/>
      <c r="D20" s="11">
        <v>8087</v>
      </c>
      <c r="E20" s="12"/>
      <c r="F20" s="11">
        <v>8315</v>
      </c>
    </row>
    <row r="21" spans="1:6" ht="23.15" customHeight="1" x14ac:dyDescent="0.2">
      <c r="A21" s="46" t="s">
        <v>13</v>
      </c>
      <c r="B21" s="4"/>
      <c r="D21" s="11">
        <v>116786</v>
      </c>
      <c r="E21" s="12"/>
      <c r="F21" s="11">
        <v>116786</v>
      </c>
    </row>
    <row r="22" spans="1:6" ht="23.15" customHeight="1" x14ac:dyDescent="0.2">
      <c r="A22" s="46" t="s">
        <v>14</v>
      </c>
      <c r="B22" s="4"/>
      <c r="D22" s="11">
        <v>23730</v>
      </c>
      <c r="E22" s="12"/>
      <c r="F22" s="11">
        <v>23730</v>
      </c>
    </row>
    <row r="23" spans="1:6" ht="23.15" customHeight="1" x14ac:dyDescent="0.2">
      <c r="A23" s="46" t="s">
        <v>15</v>
      </c>
      <c r="B23" s="4"/>
      <c r="D23" s="18">
        <v>166</v>
      </c>
      <c r="E23" s="12"/>
      <c r="F23" s="18">
        <v>2969</v>
      </c>
    </row>
    <row r="24" spans="1:6" ht="23.15" customHeight="1" x14ac:dyDescent="0.2">
      <c r="A24" s="13" t="s">
        <v>16</v>
      </c>
      <c r="B24" s="4"/>
      <c r="D24" s="19">
        <f>SUM(D17:D23)</f>
        <v>20215214</v>
      </c>
      <c r="E24" s="12"/>
      <c r="F24" s="19">
        <f>SUM(F17:F23)</f>
        <v>20218458</v>
      </c>
    </row>
    <row r="25" spans="1:6" ht="23.15" customHeight="1" x14ac:dyDescent="0.2">
      <c r="A25" s="13"/>
      <c r="B25" s="4"/>
      <c r="D25" s="12"/>
      <c r="E25" s="16"/>
      <c r="F25" s="12"/>
    </row>
    <row r="26" spans="1:6" ht="23.15" customHeight="1" thickBot="1" x14ac:dyDescent="0.25">
      <c r="A26" s="13" t="s">
        <v>17</v>
      </c>
      <c r="B26" s="4"/>
      <c r="D26" s="20">
        <f>SUM(D14,D24)</f>
        <v>26656937</v>
      </c>
      <c r="E26" s="12"/>
      <c r="F26" s="20">
        <f>SUM(F14,F24)</f>
        <v>25618476</v>
      </c>
    </row>
    <row r="27" spans="1:6" ht="23.15" customHeight="1" thickTop="1" x14ac:dyDescent="0.2">
      <c r="A27" s="13"/>
      <c r="B27" s="4"/>
      <c r="D27" s="21"/>
      <c r="E27" s="22"/>
      <c r="F27" s="21"/>
    </row>
    <row r="28" spans="1:6" ht="23.15" customHeight="1" x14ac:dyDescent="0.2">
      <c r="A28" s="2" t="s">
        <v>92</v>
      </c>
    </row>
    <row r="29" spans="1:6" ht="23.15" customHeight="1" x14ac:dyDescent="0.2">
      <c r="A29" s="2" t="s">
        <v>89</v>
      </c>
      <c r="D29" s="15"/>
      <c r="E29" s="25"/>
      <c r="F29" s="15"/>
    </row>
    <row r="30" spans="1:6" ht="23.15" customHeight="1" x14ac:dyDescent="0.2">
      <c r="A30" s="1" t="str">
        <f>A3</f>
        <v>ณ วันที่ 31 มีนาคม 2568</v>
      </c>
      <c r="D30" s="15"/>
      <c r="E30" s="25"/>
      <c r="F30" s="15"/>
    </row>
    <row r="31" spans="1:6" ht="23.15" customHeight="1" x14ac:dyDescent="0.2">
      <c r="A31" s="69"/>
      <c r="D31" s="8"/>
      <c r="E31" s="8"/>
      <c r="F31" s="8"/>
    </row>
    <row r="32" spans="1:6" ht="23.15" customHeight="1" x14ac:dyDescent="0.2">
      <c r="A32" s="47" t="s">
        <v>18</v>
      </c>
      <c r="B32" s="4" t="s">
        <v>128</v>
      </c>
      <c r="D32" s="84" t="s">
        <v>101</v>
      </c>
      <c r="E32" s="5"/>
      <c r="F32" s="84" t="s">
        <v>102</v>
      </c>
    </row>
    <row r="33" spans="1:6" ht="23.15" customHeight="1" x14ac:dyDescent="0.2">
      <c r="A33" s="47"/>
      <c r="B33" s="4"/>
      <c r="D33" s="45">
        <v>2568</v>
      </c>
      <c r="E33" s="5"/>
      <c r="F33" s="45">
        <v>2567</v>
      </c>
    </row>
    <row r="34" spans="1:6" ht="23.15" customHeight="1" x14ac:dyDescent="0.2">
      <c r="A34" s="47"/>
      <c r="B34" s="4"/>
      <c r="D34" s="45" t="s">
        <v>129</v>
      </c>
      <c r="E34" s="5"/>
      <c r="F34" s="45"/>
    </row>
    <row r="35" spans="1:6" ht="23.15" customHeight="1" x14ac:dyDescent="0.2">
      <c r="A35" s="70"/>
      <c r="B35" s="4"/>
      <c r="D35" s="155" t="s">
        <v>1</v>
      </c>
      <c r="E35" s="155"/>
      <c r="F35" s="155"/>
    </row>
    <row r="36" spans="1:6" ht="23.15" customHeight="1" x14ac:dyDescent="0.2">
      <c r="A36" s="6" t="s">
        <v>19</v>
      </c>
      <c r="B36" s="4"/>
      <c r="D36" s="17"/>
      <c r="E36" s="16"/>
      <c r="F36" s="17"/>
    </row>
    <row r="37" spans="1:6" ht="23.15" customHeight="1" x14ac:dyDescent="0.2">
      <c r="A37" s="46" t="s">
        <v>100</v>
      </c>
      <c r="B37" s="4">
        <v>4</v>
      </c>
      <c r="D37" s="26">
        <v>6000000</v>
      </c>
      <c r="E37" s="16"/>
      <c r="F37" s="26">
        <v>6000000</v>
      </c>
    </row>
    <row r="38" spans="1:6" ht="23.15" customHeight="1" x14ac:dyDescent="0.2">
      <c r="A38" s="46" t="s">
        <v>20</v>
      </c>
      <c r="B38" s="4"/>
      <c r="D38" s="26">
        <v>203134</v>
      </c>
      <c r="E38" s="16"/>
      <c r="F38" s="26">
        <v>47954</v>
      </c>
    </row>
    <row r="39" spans="1:6" ht="23.15" customHeight="1" x14ac:dyDescent="0.2">
      <c r="A39" s="46" t="s">
        <v>21</v>
      </c>
      <c r="B39" s="4"/>
      <c r="D39" s="26">
        <v>2849</v>
      </c>
      <c r="E39" s="16"/>
      <c r="F39" s="26">
        <v>4070</v>
      </c>
    </row>
    <row r="40" spans="1:6" ht="23.15" customHeight="1" x14ac:dyDescent="0.2">
      <c r="A40" s="46" t="s">
        <v>22</v>
      </c>
      <c r="B40" s="4">
        <v>3</v>
      </c>
      <c r="D40" s="26">
        <v>7519622</v>
      </c>
      <c r="E40" s="16"/>
      <c r="F40" s="26">
        <v>7391761</v>
      </c>
    </row>
    <row r="41" spans="1:6" ht="23.15" customHeight="1" x14ac:dyDescent="0.2">
      <c r="A41" s="46" t="s">
        <v>23</v>
      </c>
      <c r="B41" s="4"/>
      <c r="D41" s="26">
        <v>2285</v>
      </c>
      <c r="E41" s="16"/>
      <c r="F41" s="26">
        <v>2285</v>
      </c>
    </row>
    <row r="42" spans="1:6" ht="23.15" customHeight="1" x14ac:dyDescent="0.2">
      <c r="A42" s="13" t="s">
        <v>24</v>
      </c>
      <c r="B42" s="4"/>
      <c r="D42" s="14">
        <f>SUM(D37:D41)</f>
        <v>13727890</v>
      </c>
      <c r="E42" s="16"/>
      <c r="F42" s="14">
        <f>SUM(F37:F41)</f>
        <v>13446070</v>
      </c>
    </row>
    <row r="43" spans="1:6" ht="23.15" customHeight="1" x14ac:dyDescent="0.2">
      <c r="A43" s="70"/>
      <c r="B43" s="4"/>
      <c r="D43" s="11"/>
      <c r="E43" s="16"/>
      <c r="F43" s="11"/>
    </row>
    <row r="44" spans="1:6" ht="23.15" customHeight="1" x14ac:dyDescent="0.2">
      <c r="A44" s="6" t="s">
        <v>25</v>
      </c>
      <c r="B44" s="4"/>
      <c r="D44" s="17"/>
      <c r="E44" s="16"/>
      <c r="F44" s="17"/>
    </row>
    <row r="45" spans="1:6" ht="23.15" customHeight="1" x14ac:dyDescent="0.2">
      <c r="A45" s="46" t="s">
        <v>27</v>
      </c>
      <c r="B45" s="4"/>
      <c r="D45" s="26">
        <v>7094</v>
      </c>
      <c r="E45" s="16"/>
      <c r="F45" s="26">
        <v>5420</v>
      </c>
    </row>
    <row r="46" spans="1:6" ht="23.15" customHeight="1" x14ac:dyDescent="0.2">
      <c r="A46" s="46" t="s">
        <v>26</v>
      </c>
      <c r="B46" s="4"/>
      <c r="D46" s="11">
        <v>57093</v>
      </c>
      <c r="E46" s="16"/>
      <c r="F46" s="11">
        <v>56129</v>
      </c>
    </row>
    <row r="47" spans="1:6" ht="23.15" customHeight="1" x14ac:dyDescent="0.2">
      <c r="A47" s="46" t="s">
        <v>84</v>
      </c>
      <c r="B47" s="4"/>
      <c r="D47" s="11">
        <v>0</v>
      </c>
      <c r="E47" s="16"/>
      <c r="F47" s="11">
        <v>53</v>
      </c>
    </row>
    <row r="48" spans="1:6" ht="23.15" customHeight="1" x14ac:dyDescent="0.2">
      <c r="A48" s="13" t="s">
        <v>28</v>
      </c>
      <c r="B48" s="4"/>
      <c r="D48" s="27">
        <f>SUM(D45:D47)</f>
        <v>64187</v>
      </c>
      <c r="E48" s="16"/>
      <c r="F48" s="27">
        <f>SUM(F45:F47)</f>
        <v>61602</v>
      </c>
    </row>
    <row r="49" spans="1:6" ht="23.15" customHeight="1" x14ac:dyDescent="0.2">
      <c r="A49" s="13"/>
      <c r="B49" s="4"/>
      <c r="D49" s="28"/>
      <c r="E49" s="16"/>
      <c r="F49" s="28"/>
    </row>
    <row r="50" spans="1:6" ht="23.15" customHeight="1" x14ac:dyDescent="0.2">
      <c r="A50" s="13" t="s">
        <v>29</v>
      </c>
      <c r="B50" s="4"/>
      <c r="D50" s="19">
        <f>SUM(D42,D48)</f>
        <v>13792077</v>
      </c>
      <c r="E50" s="16"/>
      <c r="F50" s="19">
        <f>SUM(F42,F48)</f>
        <v>13507672</v>
      </c>
    </row>
    <row r="51" spans="1:6" ht="23.15" customHeight="1" x14ac:dyDescent="0.2">
      <c r="A51" s="13"/>
      <c r="B51" s="4"/>
      <c r="D51" s="21"/>
      <c r="E51" s="16"/>
      <c r="F51" s="21"/>
    </row>
    <row r="52" spans="1:6" ht="23.15" customHeight="1" x14ac:dyDescent="0.2">
      <c r="A52" s="6" t="s">
        <v>30</v>
      </c>
      <c r="B52" s="4"/>
      <c r="D52" s="8"/>
      <c r="E52" s="8"/>
      <c r="F52" s="8"/>
    </row>
    <row r="53" spans="1:6" ht="23.15" customHeight="1" x14ac:dyDescent="0.2">
      <c r="A53" s="46" t="s">
        <v>31</v>
      </c>
      <c r="B53" s="4"/>
      <c r="D53" s="17"/>
      <c r="E53" s="16"/>
      <c r="F53" s="17"/>
    </row>
    <row r="54" spans="1:6" ht="23.15" customHeight="1" thickBot="1" x14ac:dyDescent="0.25">
      <c r="A54" s="48" t="s">
        <v>32</v>
      </c>
      <c r="B54" s="4"/>
      <c r="D54" s="20">
        <f>+F54</f>
        <v>16550000</v>
      </c>
      <c r="E54" s="12"/>
      <c r="F54" s="20">
        <v>16550000</v>
      </c>
    </row>
    <row r="55" spans="1:6" ht="23.15" customHeight="1" thickTop="1" x14ac:dyDescent="0.2">
      <c r="A55" s="48" t="s">
        <v>33</v>
      </c>
      <c r="B55" s="4"/>
      <c r="D55" s="11">
        <v>16500000</v>
      </c>
      <c r="E55" s="11"/>
      <c r="F55" s="11">
        <v>16500000</v>
      </c>
    </row>
    <row r="56" spans="1:6" ht="23.15" customHeight="1" x14ac:dyDescent="0.2">
      <c r="A56" s="46" t="s">
        <v>34</v>
      </c>
      <c r="B56" s="4"/>
      <c r="D56" s="11">
        <v>583727</v>
      </c>
      <c r="E56" s="11"/>
      <c r="F56" s="11">
        <v>583727</v>
      </c>
    </row>
    <row r="57" spans="1:6" ht="23.15" customHeight="1" x14ac:dyDescent="0.2">
      <c r="A57" s="46" t="s">
        <v>35</v>
      </c>
      <c r="B57" s="4"/>
      <c r="D57" s="11">
        <v>-6619484</v>
      </c>
      <c r="E57" s="11"/>
      <c r="F57" s="11">
        <v>-6619484</v>
      </c>
    </row>
    <row r="58" spans="1:6" ht="23.15" customHeight="1" x14ac:dyDescent="0.2">
      <c r="A58" s="46" t="s">
        <v>81</v>
      </c>
      <c r="B58" s="4"/>
      <c r="D58" s="11"/>
      <c r="E58" s="11"/>
      <c r="F58" s="11"/>
    </row>
    <row r="59" spans="1:6" ht="23.15" customHeight="1" x14ac:dyDescent="0.2">
      <c r="A59" s="48" t="s">
        <v>36</v>
      </c>
      <c r="B59" s="4"/>
      <c r="D59" s="11"/>
      <c r="E59" s="11"/>
      <c r="F59" s="11"/>
    </row>
    <row r="60" spans="1:6" ht="23.15" customHeight="1" x14ac:dyDescent="0.2">
      <c r="A60" s="46" t="s">
        <v>37</v>
      </c>
      <c r="B60" s="4"/>
      <c r="D60" s="11">
        <v>360738</v>
      </c>
      <c r="E60" s="16"/>
      <c r="F60" s="11">
        <v>360738</v>
      </c>
    </row>
    <row r="61" spans="1:6" ht="23.15" customHeight="1" x14ac:dyDescent="0.2">
      <c r="A61" s="48" t="s">
        <v>82</v>
      </c>
      <c r="B61" s="4"/>
      <c r="D61" s="11">
        <v>2039879</v>
      </c>
      <c r="E61" s="16"/>
      <c r="F61" s="11">
        <v>1285823</v>
      </c>
    </row>
    <row r="62" spans="1:6" ht="23.15" customHeight="1" x14ac:dyDescent="0.2">
      <c r="A62" s="13" t="s">
        <v>38</v>
      </c>
      <c r="B62" s="4"/>
      <c r="D62" s="14">
        <f>SUM(D55:D61)</f>
        <v>12864860</v>
      </c>
      <c r="E62" s="16"/>
      <c r="F62" s="14">
        <f>SUM(F55:F61)</f>
        <v>12110804</v>
      </c>
    </row>
    <row r="63" spans="1:6" ht="23.15" customHeight="1" x14ac:dyDescent="0.2">
      <c r="A63" s="13"/>
      <c r="B63" s="4"/>
      <c r="D63" s="21"/>
      <c r="E63" s="16"/>
      <c r="F63" s="21"/>
    </row>
    <row r="64" spans="1:6" ht="23.15" customHeight="1" thickBot="1" x14ac:dyDescent="0.25">
      <c r="A64" s="13" t="s">
        <v>39</v>
      </c>
      <c r="B64" s="4"/>
      <c r="D64" s="20">
        <f>SUM(D62,D50)</f>
        <v>26656937</v>
      </c>
      <c r="E64" s="12"/>
      <c r="F64" s="20">
        <f>SUM(F62,F50)</f>
        <v>25618476</v>
      </c>
    </row>
    <row r="65" spans="1:6" ht="23.15" customHeight="1" thickTop="1" x14ac:dyDescent="0.2">
      <c r="A65" s="13"/>
      <c r="B65" s="4"/>
      <c r="D65" s="21"/>
      <c r="E65" s="12"/>
      <c r="F65" s="21"/>
    </row>
    <row r="66" spans="1:6" ht="23.15" customHeight="1" x14ac:dyDescent="0.2">
      <c r="D66" s="23">
        <f>+D64-D26</f>
        <v>0</v>
      </c>
      <c r="F66" s="23">
        <f>+F64-F26</f>
        <v>0</v>
      </c>
    </row>
  </sheetData>
  <mergeCells count="2">
    <mergeCell ref="D8:F8"/>
    <mergeCell ref="D35:F35"/>
  </mergeCells>
  <pageMargins left="0.8" right="0.8" top="0.5" bottom="0.5" header="0.5" footer="0.5"/>
  <pageSetup paperSize="9" scale="93" firstPageNumber="3" orientation="portrait" useFirstPageNumber="1" r:id="rId1"/>
  <headerFooter scaleWithDoc="0" alignWithMargins="0">
    <oddFooter>&amp;L&amp;"Angsana New,Regular"&amp;15   หมายเหตุประกอบงบการเงินระหว่างกาลเป็นส่วนหนึ่งของงบการเงินระหว่างกาลนี้
&amp;C&amp;"Angsana New,Regular"&amp;15
&amp;P</oddFooter>
  </headerFooter>
  <rowBreaks count="1" manualBreakCount="1">
    <brk id="27" max="16383" man="1"/>
  </rowBreaks>
  <ignoredErrors>
    <ignoredError sqref="F62 D62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9B898-A43E-4E95-B1B8-6F2D0B55D47A}">
  <dimension ref="A1:F37"/>
  <sheetViews>
    <sheetView zoomScaleNormal="100" zoomScaleSheetLayoutView="85" workbookViewId="0"/>
  </sheetViews>
  <sheetFormatPr defaultColWidth="10.44140625" defaultRowHeight="23.15" customHeight="1" x14ac:dyDescent="0.2"/>
  <cols>
    <col min="1" max="1" width="63.44140625" style="8" customWidth="1"/>
    <col min="2" max="2" width="10.77734375" style="3" customWidth="1"/>
    <col min="3" max="3" width="0.77734375" style="24" customWidth="1"/>
    <col min="4" max="4" width="15.77734375" style="23" customWidth="1"/>
    <col min="5" max="5" width="0.77734375" style="24" customWidth="1"/>
    <col min="6" max="6" width="15.77734375" style="23" customWidth="1"/>
    <col min="7" max="16384" width="10.44140625" style="8"/>
  </cols>
  <sheetData>
    <row r="1" spans="1:6" ht="23.15" customHeight="1" x14ac:dyDescent="0.2">
      <c r="A1" s="2" t="s">
        <v>86</v>
      </c>
    </row>
    <row r="2" spans="1:6" ht="23.15" customHeight="1" x14ac:dyDescent="0.2">
      <c r="A2" s="2" t="s">
        <v>40</v>
      </c>
      <c r="D2" s="15"/>
      <c r="E2" s="25"/>
      <c r="F2" s="15"/>
    </row>
    <row r="3" spans="1:6" ht="23.15" customHeight="1" x14ac:dyDescent="0.2">
      <c r="A3" s="2" t="s">
        <v>130</v>
      </c>
      <c r="D3" s="15"/>
      <c r="E3" s="25"/>
      <c r="F3" s="15"/>
    </row>
    <row r="4" spans="1:6" ht="23.15" customHeight="1" x14ac:dyDescent="0.2">
      <c r="A4" s="2"/>
      <c r="D4" s="8"/>
      <c r="E4" s="8"/>
      <c r="F4" s="8"/>
    </row>
    <row r="5" spans="1:6" ht="23.15" customHeight="1" x14ac:dyDescent="0.2">
      <c r="A5" s="29"/>
      <c r="B5" s="4" t="s">
        <v>128</v>
      </c>
      <c r="D5" s="71">
        <v>2568</v>
      </c>
      <c r="E5" s="39"/>
      <c r="F5" s="71">
        <v>2567</v>
      </c>
    </row>
    <row r="6" spans="1:6" ht="23.15" customHeight="1" x14ac:dyDescent="0.2">
      <c r="A6" s="29"/>
      <c r="B6" s="4"/>
      <c r="D6" s="156" t="s">
        <v>1</v>
      </c>
      <c r="E6" s="156"/>
      <c r="F6" s="156"/>
    </row>
    <row r="7" spans="1:6" ht="23.15" customHeight="1" x14ac:dyDescent="0.2">
      <c r="A7" s="29" t="s">
        <v>41</v>
      </c>
      <c r="B7" s="4">
        <v>3</v>
      </c>
      <c r="D7" s="11">
        <v>1010546</v>
      </c>
      <c r="E7" s="11"/>
      <c r="F7" s="11">
        <v>1737429</v>
      </c>
    </row>
    <row r="8" spans="1:6" ht="23.15" customHeight="1" x14ac:dyDescent="0.2">
      <c r="A8" s="29" t="s">
        <v>42</v>
      </c>
      <c r="B8" s="4">
        <v>3</v>
      </c>
      <c r="D8" s="11">
        <v>35516</v>
      </c>
      <c r="E8" s="11"/>
      <c r="F8" s="11">
        <v>8696</v>
      </c>
    </row>
    <row r="9" spans="1:6" ht="23.15" customHeight="1" x14ac:dyDescent="0.2">
      <c r="A9" s="29" t="s">
        <v>43</v>
      </c>
      <c r="B9" s="4">
        <v>3</v>
      </c>
      <c r="D9" s="11">
        <v>30104</v>
      </c>
      <c r="E9" s="12"/>
      <c r="F9" s="11">
        <v>32923</v>
      </c>
    </row>
    <row r="10" spans="1:6" ht="23.15" customHeight="1" x14ac:dyDescent="0.2">
      <c r="A10" s="29" t="s">
        <v>44</v>
      </c>
      <c r="B10" s="4"/>
      <c r="D10" s="11">
        <v>1077</v>
      </c>
      <c r="E10" s="12"/>
      <c r="F10" s="11">
        <v>3410</v>
      </c>
    </row>
    <row r="11" spans="1:6" ht="23.15" customHeight="1" x14ac:dyDescent="0.2">
      <c r="A11" s="42" t="s">
        <v>45</v>
      </c>
      <c r="B11" s="4"/>
      <c r="D11" s="14">
        <f>SUM(D7:D10)</f>
        <v>1077243</v>
      </c>
      <c r="E11" s="72"/>
      <c r="F11" s="14">
        <f>SUM(F7:F10)</f>
        <v>1782458</v>
      </c>
    </row>
    <row r="12" spans="1:6" ht="23.15" customHeight="1" x14ac:dyDescent="0.2">
      <c r="A12" s="29"/>
      <c r="B12" s="4"/>
      <c r="D12" s="11"/>
      <c r="E12" s="12"/>
      <c r="F12" s="11"/>
    </row>
    <row r="13" spans="1:6" ht="23.15" customHeight="1" x14ac:dyDescent="0.2">
      <c r="A13" s="29" t="s">
        <v>46</v>
      </c>
      <c r="B13" s="4"/>
      <c r="D13" s="11">
        <v>-66605</v>
      </c>
      <c r="E13" s="11"/>
      <c r="F13" s="11">
        <v>-60499</v>
      </c>
    </row>
    <row r="14" spans="1:6" ht="23.15" customHeight="1" x14ac:dyDescent="0.2">
      <c r="A14" s="5" t="s">
        <v>47</v>
      </c>
      <c r="B14" s="4"/>
      <c r="D14" s="14">
        <f>SUM(D13:D13)</f>
        <v>-66605</v>
      </c>
      <c r="E14" s="72"/>
      <c r="F14" s="14">
        <f>SUM(F13:F13)</f>
        <v>-60499</v>
      </c>
    </row>
    <row r="15" spans="1:6" ht="23.15" customHeight="1" x14ac:dyDescent="0.2">
      <c r="A15" s="29"/>
      <c r="B15" s="4"/>
      <c r="D15" s="17"/>
      <c r="E15" s="12"/>
      <c r="F15" s="17"/>
    </row>
    <row r="16" spans="1:6" ht="23.15" customHeight="1" x14ac:dyDescent="0.2">
      <c r="A16" s="5" t="s">
        <v>48</v>
      </c>
      <c r="B16" s="4"/>
      <c r="D16" s="21">
        <f>SUM(D11,D14)</f>
        <v>1010638</v>
      </c>
      <c r="E16" s="21"/>
      <c r="F16" s="21">
        <f>SUM(F11,F14)</f>
        <v>1721959</v>
      </c>
    </row>
    <row r="17" spans="1:6" ht="23.15" customHeight="1" x14ac:dyDescent="0.2">
      <c r="A17" s="5"/>
      <c r="B17" s="4"/>
      <c r="D17" s="21"/>
      <c r="E17" s="21"/>
      <c r="F17" s="21"/>
    </row>
    <row r="18" spans="1:6" ht="23.15" customHeight="1" x14ac:dyDescent="0.2">
      <c r="A18" s="29" t="s">
        <v>49</v>
      </c>
      <c r="B18" s="4"/>
      <c r="D18" s="18">
        <v>-91582</v>
      </c>
      <c r="E18" s="11"/>
      <c r="F18" s="18">
        <v>-112329</v>
      </c>
    </row>
    <row r="19" spans="1:6" ht="23.15" customHeight="1" x14ac:dyDescent="0.2">
      <c r="A19" s="29"/>
      <c r="B19" s="4"/>
      <c r="D19" s="17"/>
      <c r="E19" s="12"/>
      <c r="F19" s="17"/>
    </row>
    <row r="20" spans="1:6" s="42" customFormat="1" ht="23.15" customHeight="1" x14ac:dyDescent="0.2">
      <c r="A20" s="42" t="s">
        <v>50</v>
      </c>
      <c r="B20" s="73"/>
      <c r="C20" s="7"/>
      <c r="D20" s="21">
        <f>SUM(D16,D18)</f>
        <v>919056</v>
      </c>
      <c r="E20" s="72"/>
      <c r="F20" s="21">
        <f>SUM(F16,F18)</f>
        <v>1609630</v>
      </c>
    </row>
    <row r="21" spans="1:6" ht="23.15" customHeight="1" x14ac:dyDescent="0.2">
      <c r="A21" s="29"/>
      <c r="B21" s="4"/>
      <c r="D21" s="17"/>
      <c r="E21" s="12"/>
      <c r="F21" s="17"/>
    </row>
    <row r="22" spans="1:6" ht="23.15" customHeight="1" x14ac:dyDescent="0.2">
      <c r="A22" s="8" t="s">
        <v>96</v>
      </c>
      <c r="B22" s="4">
        <v>5</v>
      </c>
      <c r="D22" s="18">
        <v>0</v>
      </c>
      <c r="E22" s="11"/>
      <c r="F22" s="18">
        <v>24112</v>
      </c>
    </row>
    <row r="23" spans="1:6" ht="23.15" customHeight="1" x14ac:dyDescent="0.2">
      <c r="A23" s="29"/>
      <c r="B23" s="4"/>
      <c r="D23" s="17"/>
      <c r="E23" s="12"/>
      <c r="F23" s="17"/>
    </row>
    <row r="24" spans="1:6" ht="23.15" customHeight="1" thickBot="1" x14ac:dyDescent="0.25">
      <c r="A24" s="5" t="s">
        <v>95</v>
      </c>
      <c r="B24" s="4"/>
      <c r="D24" s="20">
        <f>SUM(D20,D22)</f>
        <v>919056</v>
      </c>
      <c r="E24" s="72"/>
      <c r="F24" s="20">
        <f>SUM(F20,F22)</f>
        <v>1633742</v>
      </c>
    </row>
    <row r="25" spans="1:6" ht="23.15" customHeight="1" thickTop="1" x14ac:dyDescent="0.2">
      <c r="A25" s="29"/>
      <c r="B25" s="4"/>
      <c r="D25" s="74"/>
      <c r="E25" s="75"/>
      <c r="F25" s="74"/>
    </row>
    <row r="26" spans="1:6" ht="23.15" customHeight="1" thickBot="1" x14ac:dyDescent="0.25">
      <c r="A26" s="5" t="s">
        <v>51</v>
      </c>
      <c r="B26" s="4"/>
      <c r="D26" s="76">
        <v>0.56000000000000005</v>
      </c>
      <c r="E26" s="77"/>
      <c r="F26" s="76">
        <v>0.99</v>
      </c>
    </row>
    <row r="27" spans="1:6" ht="23.15" customHeight="1" thickTop="1" x14ac:dyDescent="0.2">
      <c r="A27" s="5"/>
      <c r="B27" s="4"/>
      <c r="D27" s="10"/>
      <c r="E27" s="77"/>
      <c r="F27" s="10"/>
    </row>
    <row r="28" spans="1:6" ht="23.15" customHeight="1" x14ac:dyDescent="0.2">
      <c r="A28" s="2" t="s">
        <v>86</v>
      </c>
    </row>
    <row r="29" spans="1:6" ht="23.15" customHeight="1" x14ac:dyDescent="0.2">
      <c r="A29" s="2" t="s">
        <v>131</v>
      </c>
    </row>
    <row r="30" spans="1:6" ht="23.15" customHeight="1" x14ac:dyDescent="0.2">
      <c r="A30" s="2" t="str">
        <f>A3</f>
        <v>สำหรับงวดสามเดือนสิ้นสุดวันที่ 31 มีนาคม 2568 (ไม่ได้ตรวจสอบ)</v>
      </c>
    </row>
    <row r="31" spans="1:6" ht="23.15" customHeight="1" x14ac:dyDescent="0.2">
      <c r="A31" s="78"/>
      <c r="B31" s="40"/>
      <c r="C31" s="8"/>
      <c r="D31" s="8"/>
      <c r="E31" s="8"/>
      <c r="F31" s="8"/>
    </row>
    <row r="32" spans="1:6" ht="23.15" customHeight="1" x14ac:dyDescent="0.2">
      <c r="A32" s="79"/>
      <c r="B32" s="4"/>
      <c r="C32" s="60"/>
      <c r="D32" s="71">
        <v>2568</v>
      </c>
      <c r="E32" s="39"/>
      <c r="F32" s="71">
        <v>2567</v>
      </c>
    </row>
    <row r="33" spans="1:6" ht="23.15" customHeight="1" x14ac:dyDescent="0.2">
      <c r="B33" s="39"/>
      <c r="C33" s="60"/>
      <c r="D33" s="157" t="s">
        <v>1</v>
      </c>
      <c r="E33" s="157"/>
      <c r="F33" s="157"/>
    </row>
    <row r="34" spans="1:6" ht="23.15" customHeight="1" x14ac:dyDescent="0.2">
      <c r="A34" s="5" t="s">
        <v>95</v>
      </c>
      <c r="B34" s="8"/>
      <c r="C34" s="8"/>
      <c r="D34" s="31">
        <f>D24</f>
        <v>919056</v>
      </c>
      <c r="E34" s="31"/>
      <c r="F34" s="31">
        <f>F24</f>
        <v>1633742</v>
      </c>
    </row>
    <row r="35" spans="1:6" s="54" customFormat="1" ht="23.15" customHeight="1" x14ac:dyDescent="0.65">
      <c r="A35" s="53" t="s">
        <v>132</v>
      </c>
      <c r="D35" s="85">
        <v>0</v>
      </c>
      <c r="E35" s="56"/>
      <c r="F35" s="85">
        <v>0</v>
      </c>
    </row>
    <row r="36" spans="1:6" s="54" customFormat="1" ht="23.15" customHeight="1" thickBot="1" x14ac:dyDescent="0.75">
      <c r="A36" s="53" t="s">
        <v>103</v>
      </c>
      <c r="D36" s="44">
        <f>SUM(D34,D35)</f>
        <v>919056</v>
      </c>
      <c r="E36" s="57"/>
      <c r="F36" s="44">
        <f>SUM(F34,F35)</f>
        <v>1633742</v>
      </c>
    </row>
    <row r="37" spans="1:6" ht="23.15" customHeight="1" thickTop="1" x14ac:dyDescent="0.2"/>
  </sheetData>
  <mergeCells count="2">
    <mergeCell ref="D6:F6"/>
    <mergeCell ref="D33:F33"/>
  </mergeCells>
  <pageMargins left="0.8" right="0.8" top="0.5" bottom="0.5" header="0.5" footer="0.5"/>
  <pageSetup paperSize="9" firstPageNumber="5" orientation="portrait" useFirstPageNumber="1" r:id="rId1"/>
  <headerFooter scaleWithDoc="0" alignWithMargins="0">
    <oddFooter>&amp;L&amp;"Angsana New,Regular"&amp;15   หมายเหตุประกอบงบการเงินระหว่างกาลเป็นส่วนหนึ่งของงบการเงินระหว่างกาลนี้
&amp;C&amp;"Angsana New,Regular"&amp;15
&amp;P</oddFooter>
  </headerFooter>
  <rowBreaks count="1" manualBreakCount="1">
    <brk id="2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10EEA5-99CB-4F1D-B51F-8A93D9F345DA}">
  <dimension ref="A1:DO20"/>
  <sheetViews>
    <sheetView zoomScaleNormal="100" zoomScaleSheetLayoutView="100" workbookViewId="0"/>
  </sheetViews>
  <sheetFormatPr defaultColWidth="10" defaultRowHeight="23.15" customHeight="1" x14ac:dyDescent="0.65"/>
  <cols>
    <col min="1" max="2" width="1.77734375" style="103" customWidth="1"/>
    <col min="3" max="3" width="56.44140625" style="103" customWidth="1"/>
    <col min="4" max="4" width="10.77734375" style="99" customWidth="1"/>
    <col min="5" max="5" width="0.77734375" style="99" customWidth="1"/>
    <col min="6" max="6" width="15.77734375" style="100" customWidth="1"/>
    <col min="7" max="7" width="0.77734375" style="101" customWidth="1"/>
    <col min="8" max="8" width="15.77734375" style="100" customWidth="1"/>
    <col min="9" max="9" width="0.77734375" style="102" customWidth="1"/>
    <col min="10" max="10" width="15.77734375" style="100" customWidth="1"/>
    <col min="11" max="11" width="0.77734375" style="102" customWidth="1"/>
    <col min="12" max="12" width="15.77734375" style="100" customWidth="1"/>
    <col min="13" max="13" width="0.77734375" style="102" customWidth="1"/>
    <col min="14" max="14" width="15.77734375" style="100" customWidth="1"/>
    <col min="15" max="15" width="0.77734375" style="102" customWidth="1"/>
    <col min="16" max="16" width="15.77734375" style="100" customWidth="1"/>
    <col min="17" max="119" width="10" style="100"/>
    <col min="120" max="16384" width="10" style="103"/>
  </cols>
  <sheetData>
    <row r="1" spans="1:119" s="90" customFormat="1" ht="23.15" customHeight="1" x14ac:dyDescent="0.7">
      <c r="A1" s="86" t="s">
        <v>86</v>
      </c>
      <c r="B1" s="87"/>
      <c r="C1" s="88"/>
      <c r="D1" s="89"/>
      <c r="E1" s="89"/>
      <c r="F1" s="89"/>
      <c r="G1" s="88"/>
      <c r="H1" s="89"/>
      <c r="I1" s="89"/>
    </row>
    <row r="2" spans="1:119" s="90" customFormat="1" ht="23.15" customHeight="1" x14ac:dyDescent="0.7">
      <c r="A2" s="91" t="s">
        <v>90</v>
      </c>
      <c r="B2" s="92"/>
      <c r="C2" s="92"/>
      <c r="D2" s="93"/>
      <c r="E2" s="93"/>
      <c r="F2" s="93"/>
      <c r="G2" s="94"/>
      <c r="H2" s="92"/>
      <c r="I2" s="94"/>
      <c r="J2" s="94"/>
      <c r="K2" s="94"/>
      <c r="L2" s="94"/>
      <c r="M2" s="95"/>
      <c r="N2" s="95"/>
      <c r="O2" s="95"/>
    </row>
    <row r="3" spans="1:119" s="90" customFormat="1" ht="23.15" customHeight="1" x14ac:dyDescent="0.7">
      <c r="A3" s="86" t="s">
        <v>130</v>
      </c>
      <c r="B3" s="87"/>
      <c r="C3" s="92"/>
      <c r="D3" s="96"/>
      <c r="E3" s="96"/>
      <c r="F3" s="96"/>
      <c r="G3" s="95"/>
      <c r="I3" s="95"/>
      <c r="J3" s="95"/>
      <c r="K3" s="95"/>
      <c r="L3" s="95"/>
      <c r="M3" s="95"/>
      <c r="N3" s="95"/>
      <c r="O3" s="95"/>
    </row>
    <row r="4" spans="1:119" ht="23.15" customHeight="1" x14ac:dyDescent="0.7">
      <c r="A4" s="97"/>
      <c r="B4" s="98"/>
      <c r="C4" s="92"/>
      <c r="DF4" s="103"/>
      <c r="DG4" s="103"/>
      <c r="DH4" s="103"/>
      <c r="DI4" s="103"/>
      <c r="DJ4" s="103"/>
      <c r="DK4" s="103"/>
      <c r="DL4" s="103"/>
      <c r="DM4" s="103"/>
      <c r="DN4" s="103"/>
      <c r="DO4" s="103"/>
    </row>
    <row r="5" spans="1:119" ht="23.15" customHeight="1" x14ac:dyDescent="0.7">
      <c r="A5" s="98"/>
      <c r="B5" s="98"/>
      <c r="L5" s="158" t="s">
        <v>83</v>
      </c>
      <c r="M5" s="158"/>
      <c r="N5" s="158"/>
      <c r="O5" s="101"/>
      <c r="DF5" s="103"/>
      <c r="DG5" s="103"/>
      <c r="DH5" s="103"/>
      <c r="DI5" s="103"/>
      <c r="DJ5" s="103"/>
      <c r="DK5" s="103"/>
      <c r="DL5" s="103"/>
      <c r="DM5" s="103"/>
      <c r="DN5" s="103"/>
      <c r="DO5" s="103"/>
    </row>
    <row r="6" spans="1:119" ht="23.15" customHeight="1" x14ac:dyDescent="0.65">
      <c r="A6" s="104"/>
      <c r="B6" s="104"/>
      <c r="C6" s="105"/>
      <c r="F6" s="103"/>
      <c r="G6" s="106"/>
      <c r="H6" s="103"/>
      <c r="I6" s="101"/>
      <c r="J6" s="103"/>
      <c r="K6" s="101"/>
      <c r="L6" s="107" t="s">
        <v>52</v>
      </c>
      <c r="M6" s="108"/>
      <c r="N6" s="107" t="s">
        <v>53</v>
      </c>
      <c r="DF6" s="103"/>
      <c r="DG6" s="103"/>
      <c r="DH6" s="103"/>
      <c r="DI6" s="103"/>
      <c r="DJ6" s="103"/>
      <c r="DK6" s="103"/>
      <c r="DL6" s="103"/>
      <c r="DM6" s="103"/>
      <c r="DN6" s="103"/>
      <c r="DO6" s="103"/>
    </row>
    <row r="7" spans="1:119" ht="23.15" customHeight="1" x14ac:dyDescent="0.65">
      <c r="A7" s="104"/>
      <c r="B7" s="104"/>
      <c r="C7" s="104"/>
      <c r="F7" s="64" t="s">
        <v>109</v>
      </c>
      <c r="G7" s="106"/>
      <c r="H7" s="60" t="s">
        <v>93</v>
      </c>
      <c r="I7" s="106"/>
      <c r="J7" s="104" t="s">
        <v>54</v>
      </c>
      <c r="K7" s="106"/>
      <c r="L7" s="104" t="s">
        <v>55</v>
      </c>
      <c r="M7" s="101"/>
      <c r="N7" s="103"/>
      <c r="P7" s="104" t="s">
        <v>56</v>
      </c>
      <c r="DF7" s="103"/>
      <c r="DG7" s="103"/>
      <c r="DH7" s="103"/>
      <c r="DI7" s="103"/>
      <c r="DJ7" s="103"/>
      <c r="DK7" s="103"/>
      <c r="DL7" s="103"/>
      <c r="DM7" s="103"/>
      <c r="DN7" s="103"/>
      <c r="DO7" s="103"/>
    </row>
    <row r="8" spans="1:119" ht="23.15" customHeight="1" x14ac:dyDescent="0.65">
      <c r="A8" s="104"/>
      <c r="B8" s="104"/>
      <c r="C8" s="104"/>
      <c r="D8" s="4" t="s">
        <v>128</v>
      </c>
      <c r="F8" s="64" t="s">
        <v>110</v>
      </c>
      <c r="G8" s="106"/>
      <c r="H8" s="63" t="s">
        <v>94</v>
      </c>
      <c r="I8" s="108"/>
      <c r="J8" s="104" t="s">
        <v>57</v>
      </c>
      <c r="K8" s="108"/>
      <c r="L8" s="109" t="s">
        <v>58</v>
      </c>
      <c r="M8" s="101"/>
      <c r="N8" s="109"/>
      <c r="O8" s="108"/>
      <c r="P8" s="104" t="s">
        <v>59</v>
      </c>
      <c r="DF8" s="103"/>
      <c r="DG8" s="103"/>
      <c r="DH8" s="103"/>
      <c r="DI8" s="103"/>
      <c r="DJ8" s="103"/>
      <c r="DK8" s="103"/>
      <c r="DL8" s="103"/>
      <c r="DM8" s="103"/>
      <c r="DN8" s="103"/>
      <c r="DO8" s="103"/>
    </row>
    <row r="9" spans="1:119" s="104" customFormat="1" ht="23.15" customHeight="1" x14ac:dyDescent="0.7">
      <c r="A9" s="97"/>
      <c r="B9" s="97"/>
      <c r="D9" s="99"/>
      <c r="E9" s="99"/>
      <c r="F9" s="159" t="s">
        <v>1</v>
      </c>
      <c r="G9" s="159"/>
      <c r="H9" s="159"/>
      <c r="I9" s="159"/>
      <c r="J9" s="159"/>
      <c r="K9" s="159"/>
      <c r="L9" s="159"/>
      <c r="M9" s="159"/>
      <c r="N9" s="159"/>
      <c r="O9" s="159"/>
      <c r="P9" s="159"/>
      <c r="Q9" s="109"/>
      <c r="R9" s="109"/>
      <c r="S9" s="109"/>
      <c r="T9" s="109"/>
      <c r="U9" s="109"/>
      <c r="V9" s="109"/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/>
      <c r="AH9" s="109"/>
      <c r="AI9" s="109"/>
      <c r="AJ9" s="109"/>
      <c r="AK9" s="109"/>
      <c r="AL9" s="109"/>
      <c r="AM9" s="109"/>
      <c r="AN9" s="109"/>
      <c r="AO9" s="109"/>
      <c r="AP9" s="109"/>
      <c r="AQ9" s="109"/>
      <c r="AR9" s="109"/>
      <c r="AS9" s="109"/>
      <c r="AT9" s="109"/>
      <c r="AU9" s="109"/>
      <c r="AV9" s="109"/>
      <c r="AW9" s="109"/>
      <c r="AX9" s="109"/>
      <c r="AY9" s="109"/>
      <c r="AZ9" s="109"/>
      <c r="BA9" s="109"/>
      <c r="BB9" s="109"/>
      <c r="BC9" s="109"/>
      <c r="BD9" s="109"/>
      <c r="BE9" s="109"/>
      <c r="BF9" s="109"/>
      <c r="BG9" s="109"/>
      <c r="BH9" s="109"/>
      <c r="BI9" s="109"/>
      <c r="BJ9" s="109"/>
      <c r="BK9" s="109"/>
      <c r="BL9" s="109"/>
      <c r="BM9" s="109"/>
      <c r="BN9" s="109"/>
      <c r="BO9" s="109"/>
      <c r="BP9" s="109"/>
      <c r="BQ9" s="109"/>
      <c r="BR9" s="109"/>
      <c r="BS9" s="109"/>
      <c r="BT9" s="109"/>
      <c r="BU9" s="109"/>
      <c r="BV9" s="109"/>
      <c r="BW9" s="109"/>
      <c r="BX9" s="109"/>
      <c r="BY9" s="109"/>
      <c r="BZ9" s="109"/>
      <c r="CA9" s="109"/>
      <c r="CB9" s="109"/>
      <c r="CC9" s="109"/>
      <c r="CD9" s="109"/>
      <c r="CE9" s="109"/>
      <c r="CF9" s="109"/>
      <c r="CG9" s="109"/>
      <c r="CH9" s="109"/>
      <c r="CI9" s="109"/>
      <c r="CJ9" s="109"/>
      <c r="CK9" s="109"/>
      <c r="CL9" s="109"/>
      <c r="CM9" s="109"/>
      <c r="CN9" s="109"/>
      <c r="CO9" s="109"/>
      <c r="CP9" s="109"/>
      <c r="CQ9" s="109"/>
      <c r="CR9" s="109"/>
      <c r="CS9" s="109"/>
      <c r="CT9" s="109"/>
      <c r="CU9" s="109"/>
      <c r="CV9" s="109"/>
      <c r="CW9" s="109"/>
      <c r="CX9" s="109"/>
      <c r="CY9" s="109"/>
      <c r="CZ9" s="109"/>
      <c r="DA9" s="109"/>
      <c r="DB9" s="109"/>
      <c r="DC9" s="109"/>
      <c r="DD9" s="109"/>
      <c r="DE9" s="109"/>
    </row>
    <row r="10" spans="1:119" ht="23.15" customHeight="1" x14ac:dyDescent="0.7">
      <c r="A10" s="97" t="s">
        <v>91</v>
      </c>
      <c r="B10" s="97"/>
      <c r="F10" s="110">
        <v>16500000</v>
      </c>
      <c r="G10" s="110"/>
      <c r="H10" s="110">
        <v>583727</v>
      </c>
      <c r="I10" s="110"/>
      <c r="J10" s="110">
        <v>-6619484</v>
      </c>
      <c r="K10" s="110"/>
      <c r="L10" s="110">
        <v>284182</v>
      </c>
      <c r="M10" s="110"/>
      <c r="N10" s="110">
        <v>423060</v>
      </c>
      <c r="O10" s="111"/>
      <c r="P10" s="110">
        <v>11171485</v>
      </c>
    </row>
    <row r="11" spans="1:119" ht="23.15" customHeight="1" x14ac:dyDescent="0.7">
      <c r="A11" s="98" t="s">
        <v>60</v>
      </c>
      <c r="B11" s="98"/>
      <c r="F11" s="112"/>
      <c r="G11" s="110"/>
      <c r="H11" s="112"/>
      <c r="I11" s="110"/>
      <c r="J11" s="112"/>
      <c r="K11" s="110"/>
      <c r="L11" s="112"/>
      <c r="M11" s="110"/>
      <c r="N11" s="113"/>
      <c r="O11" s="111"/>
      <c r="P11" s="112"/>
    </row>
    <row r="12" spans="1:119" ht="23.15" customHeight="1" x14ac:dyDescent="0.7">
      <c r="A12" s="98"/>
      <c r="B12" s="114" t="s">
        <v>134</v>
      </c>
      <c r="D12" s="153"/>
      <c r="E12" s="153"/>
      <c r="F12" s="112"/>
      <c r="G12" s="110"/>
      <c r="H12" s="112"/>
      <c r="I12" s="110"/>
      <c r="J12" s="112"/>
      <c r="K12" s="110"/>
      <c r="L12" s="112"/>
      <c r="M12" s="110"/>
      <c r="N12" s="113"/>
      <c r="O12" s="111"/>
      <c r="P12" s="112"/>
    </row>
    <row r="13" spans="1:119" ht="23.15" customHeight="1" x14ac:dyDescent="0.7">
      <c r="A13" s="114"/>
      <c r="B13" s="103" t="s">
        <v>63</v>
      </c>
      <c r="D13" s="99">
        <v>6</v>
      </c>
      <c r="F13" s="116">
        <v>0</v>
      </c>
      <c r="G13" s="117"/>
      <c r="H13" s="116">
        <v>0</v>
      </c>
      <c r="I13" s="117"/>
      <c r="J13" s="116">
        <v>0</v>
      </c>
      <c r="K13" s="117"/>
      <c r="L13" s="116">
        <v>0</v>
      </c>
      <c r="M13" s="117"/>
      <c r="N13" s="116">
        <v>-247500</v>
      </c>
      <c r="O13" s="119"/>
      <c r="P13" s="116">
        <f>SUM(F13,H13,,L13,N13,J13,)</f>
        <v>-247500</v>
      </c>
      <c r="DF13" s="103"/>
      <c r="DG13" s="103"/>
      <c r="DH13" s="103"/>
      <c r="DI13" s="103"/>
      <c r="DJ13" s="103"/>
      <c r="DK13" s="103"/>
      <c r="DL13" s="103"/>
      <c r="DM13" s="103"/>
      <c r="DN13" s="103"/>
      <c r="DO13" s="103"/>
    </row>
    <row r="14" spans="1:119" ht="23.15" customHeight="1" x14ac:dyDescent="0.7">
      <c r="A14" s="98" t="s">
        <v>135</v>
      </c>
      <c r="B14" s="98"/>
      <c r="C14" s="114"/>
      <c r="F14" s="121">
        <f>SUM(F13:F13)</f>
        <v>0</v>
      </c>
      <c r="G14" s="110"/>
      <c r="H14" s="121">
        <f>SUM(H13:H13)</f>
        <v>0</v>
      </c>
      <c r="I14" s="110"/>
      <c r="J14" s="121">
        <f>SUM(J13:J13)</f>
        <v>0</v>
      </c>
      <c r="K14" s="110"/>
      <c r="L14" s="121">
        <f>SUM(L13:L13)</f>
        <v>0</v>
      </c>
      <c r="M14" s="110"/>
      <c r="N14" s="121">
        <f>SUM(N13:N13)</f>
        <v>-247500</v>
      </c>
      <c r="O14" s="111"/>
      <c r="P14" s="121">
        <f>SUM(F14,H14,,L14,N14,J14,)</f>
        <v>-247500</v>
      </c>
      <c r="DF14" s="103"/>
      <c r="DG14" s="103"/>
      <c r="DH14" s="103"/>
      <c r="DI14" s="103"/>
      <c r="DJ14" s="103"/>
      <c r="DK14" s="103"/>
      <c r="DL14" s="103"/>
      <c r="DM14" s="103"/>
      <c r="DN14" s="103"/>
      <c r="DO14" s="103"/>
    </row>
    <row r="15" spans="1:119" ht="23.15" customHeight="1" x14ac:dyDescent="0.7">
      <c r="A15" s="98" t="s">
        <v>107</v>
      </c>
      <c r="B15" s="98"/>
      <c r="F15" s="112"/>
      <c r="G15" s="110"/>
      <c r="H15" s="112"/>
      <c r="I15" s="110"/>
      <c r="J15" s="112"/>
      <c r="K15" s="110"/>
      <c r="L15" s="112"/>
      <c r="M15" s="110"/>
      <c r="N15" s="113"/>
      <c r="O15" s="111"/>
      <c r="P15" s="113"/>
      <c r="DF15" s="103"/>
      <c r="DG15" s="103"/>
      <c r="DH15" s="103"/>
      <c r="DI15" s="103"/>
      <c r="DJ15" s="103"/>
      <c r="DK15" s="103"/>
      <c r="DL15" s="103"/>
      <c r="DM15" s="103"/>
      <c r="DN15" s="103"/>
      <c r="DO15" s="103"/>
    </row>
    <row r="16" spans="1:119" ht="23.15" customHeight="1" x14ac:dyDescent="0.7">
      <c r="A16" s="114"/>
      <c r="B16" s="103" t="s">
        <v>61</v>
      </c>
      <c r="C16" s="115"/>
      <c r="F16" s="120">
        <v>0</v>
      </c>
      <c r="G16" s="117"/>
      <c r="H16" s="120">
        <v>0</v>
      </c>
      <c r="I16" s="117"/>
      <c r="J16" s="120">
        <v>0</v>
      </c>
      <c r="K16" s="117"/>
      <c r="L16" s="120">
        <v>0</v>
      </c>
      <c r="M16" s="117"/>
      <c r="N16" s="122">
        <v>1633742</v>
      </c>
      <c r="O16" s="119"/>
      <c r="P16" s="117">
        <f>SUM(F16,H16,,L16,N16,J16,)</f>
        <v>1633742</v>
      </c>
    </row>
    <row r="17" spans="1:119" ht="23.15" customHeight="1" x14ac:dyDescent="0.7">
      <c r="A17" s="114"/>
      <c r="B17" s="103" t="s">
        <v>62</v>
      </c>
      <c r="D17" s="103"/>
      <c r="E17" s="103"/>
      <c r="F17" s="116">
        <v>0</v>
      </c>
      <c r="G17" s="117"/>
      <c r="H17" s="116">
        <v>0</v>
      </c>
      <c r="I17" s="117"/>
      <c r="J17" s="116">
        <v>0</v>
      </c>
      <c r="K17" s="117"/>
      <c r="L17" s="116">
        <v>0</v>
      </c>
      <c r="M17" s="117"/>
      <c r="N17" s="116">
        <v>0</v>
      </c>
      <c r="O17" s="119"/>
      <c r="P17" s="116">
        <f>SUM(F17,H17,,L17,N17,J17,)</f>
        <v>0</v>
      </c>
      <c r="DF17" s="103"/>
      <c r="DG17" s="103"/>
      <c r="DH17" s="103"/>
      <c r="DI17" s="103"/>
      <c r="DJ17" s="103"/>
      <c r="DK17" s="103"/>
      <c r="DL17" s="103"/>
      <c r="DM17" s="103"/>
      <c r="DN17" s="103"/>
      <c r="DO17" s="103"/>
    </row>
    <row r="18" spans="1:119" ht="23.15" customHeight="1" x14ac:dyDescent="0.7">
      <c r="A18" s="98" t="s">
        <v>108</v>
      </c>
      <c r="B18" s="123"/>
      <c r="F18" s="124">
        <f>SUM(F16:F17)</f>
        <v>0</v>
      </c>
      <c r="G18" s="110"/>
      <c r="H18" s="124">
        <f>SUM(H16:H17)</f>
        <v>0</v>
      </c>
      <c r="I18" s="110"/>
      <c r="J18" s="124">
        <f>SUM(J16:J17)</f>
        <v>0</v>
      </c>
      <c r="K18" s="110"/>
      <c r="L18" s="124">
        <f>SUM(L16:L17)</f>
        <v>0</v>
      </c>
      <c r="M18" s="110"/>
      <c r="N18" s="124">
        <f>SUM(N16:N17)</f>
        <v>1633742</v>
      </c>
      <c r="O18" s="111"/>
      <c r="P18" s="121">
        <f>SUM(F18,H18,,L18,N18,J18,)</f>
        <v>1633742</v>
      </c>
      <c r="DF18" s="103"/>
      <c r="DG18" s="103"/>
      <c r="DH18" s="103"/>
      <c r="DI18" s="103"/>
      <c r="DJ18" s="103"/>
      <c r="DK18" s="103"/>
      <c r="DL18" s="103"/>
      <c r="DM18" s="103"/>
      <c r="DN18" s="103"/>
      <c r="DO18" s="103"/>
    </row>
    <row r="19" spans="1:119" ht="23.15" customHeight="1" thickBot="1" x14ac:dyDescent="0.75">
      <c r="A19" s="97" t="s">
        <v>121</v>
      </c>
      <c r="B19" s="97"/>
      <c r="F19" s="125">
        <f>SUM(F14,F18,F10)</f>
        <v>16500000</v>
      </c>
      <c r="G19" s="110"/>
      <c r="H19" s="125">
        <f>SUM(H14,H18,H10)</f>
        <v>583727</v>
      </c>
      <c r="I19" s="110"/>
      <c r="J19" s="125">
        <f>SUM(J14,J18,J10)</f>
        <v>-6619484</v>
      </c>
      <c r="K19" s="110"/>
      <c r="L19" s="125">
        <f>SUM(L14,L18,L10)</f>
        <v>284182</v>
      </c>
      <c r="M19" s="110"/>
      <c r="N19" s="125">
        <f>SUM(N14,N18,N10)</f>
        <v>1809302</v>
      </c>
      <c r="O19" s="111"/>
      <c r="P19" s="125">
        <f>SUM(F19,H19,,L19,N19,J19,)</f>
        <v>12557727</v>
      </c>
      <c r="DF19" s="103"/>
      <c r="DG19" s="103"/>
      <c r="DH19" s="103"/>
      <c r="DI19" s="103"/>
      <c r="DJ19" s="103"/>
      <c r="DK19" s="103"/>
      <c r="DL19" s="103"/>
      <c r="DM19" s="103"/>
      <c r="DN19" s="103"/>
      <c r="DO19" s="103"/>
    </row>
    <row r="20" spans="1:119" s="104" customFormat="1" ht="23.15" customHeight="1" thickTop="1" x14ac:dyDescent="0.7">
      <c r="A20" s="126"/>
      <c r="D20" s="99"/>
      <c r="E20" s="99"/>
      <c r="F20" s="127"/>
      <c r="G20" s="128"/>
      <c r="H20" s="127"/>
      <c r="I20" s="128"/>
      <c r="J20" s="127"/>
      <c r="K20" s="128"/>
      <c r="L20" s="127"/>
      <c r="M20" s="128"/>
      <c r="N20" s="127"/>
      <c r="O20" s="128"/>
      <c r="P20" s="127"/>
      <c r="Q20" s="109"/>
      <c r="R20" s="109"/>
      <c r="S20" s="109"/>
      <c r="T20" s="109"/>
      <c r="U20" s="109"/>
      <c r="V20" s="109"/>
      <c r="W20" s="109"/>
      <c r="X20" s="109"/>
      <c r="Y20" s="109"/>
      <c r="Z20" s="109"/>
      <c r="AA20" s="109"/>
      <c r="AB20" s="109"/>
      <c r="AC20" s="109"/>
      <c r="AD20" s="109"/>
      <c r="AE20" s="109"/>
      <c r="AF20" s="109"/>
      <c r="AG20" s="109"/>
      <c r="AH20" s="109"/>
      <c r="AI20" s="109"/>
      <c r="AJ20" s="109"/>
      <c r="AK20" s="109"/>
      <c r="AL20" s="109"/>
      <c r="AM20" s="109"/>
      <c r="AN20" s="109"/>
      <c r="AO20" s="109"/>
      <c r="AP20" s="109"/>
      <c r="AQ20" s="109"/>
      <c r="AR20" s="109"/>
      <c r="AS20" s="109"/>
      <c r="AT20" s="109"/>
      <c r="AU20" s="109"/>
      <c r="AV20" s="109"/>
      <c r="AW20" s="109"/>
      <c r="AX20" s="109"/>
      <c r="AY20" s="109"/>
      <c r="AZ20" s="109"/>
      <c r="BA20" s="109"/>
      <c r="BB20" s="109"/>
      <c r="BC20" s="109"/>
      <c r="BD20" s="109"/>
      <c r="BE20" s="109"/>
      <c r="BF20" s="109"/>
      <c r="BG20" s="109"/>
      <c r="BH20" s="109"/>
      <c r="BI20" s="109"/>
      <c r="BJ20" s="109"/>
      <c r="BK20" s="109"/>
      <c r="BL20" s="109"/>
      <c r="BM20" s="109"/>
      <c r="BN20" s="109"/>
      <c r="BO20" s="109"/>
      <c r="BP20" s="109"/>
      <c r="BQ20" s="109"/>
      <c r="BR20" s="109"/>
      <c r="BS20" s="109"/>
      <c r="BT20" s="109"/>
      <c r="BU20" s="109"/>
      <c r="BV20" s="109"/>
      <c r="BW20" s="109"/>
      <c r="BX20" s="109"/>
      <c r="BY20" s="109"/>
      <c r="BZ20" s="109"/>
      <c r="CA20" s="109"/>
      <c r="CB20" s="109"/>
      <c r="CC20" s="109"/>
      <c r="CD20" s="109"/>
      <c r="CE20" s="109"/>
      <c r="CF20" s="109"/>
      <c r="CG20" s="109"/>
      <c r="CH20" s="109"/>
      <c r="CI20" s="109"/>
      <c r="CJ20" s="109"/>
      <c r="CK20" s="109"/>
      <c r="CL20" s="109"/>
      <c r="CM20" s="109"/>
      <c r="CN20" s="109"/>
      <c r="CO20" s="109"/>
      <c r="CP20" s="109"/>
      <c r="CQ20" s="109"/>
      <c r="CR20" s="109"/>
      <c r="CS20" s="109"/>
      <c r="CT20" s="109"/>
      <c r="CU20" s="109"/>
      <c r="CV20" s="109"/>
      <c r="CW20" s="109"/>
      <c r="CX20" s="109"/>
      <c r="CY20" s="109"/>
      <c r="CZ20" s="109"/>
      <c r="DA20" s="109"/>
      <c r="DB20" s="109"/>
      <c r="DC20" s="109"/>
      <c r="DD20" s="109"/>
      <c r="DE20" s="109"/>
    </row>
  </sheetData>
  <mergeCells count="2">
    <mergeCell ref="L5:N5"/>
    <mergeCell ref="F9:P9"/>
  </mergeCells>
  <pageMargins left="0.8" right="0.8" top="0.5" bottom="0.5" header="0.5" footer="0.5"/>
  <pageSetup paperSize="9" scale="95" firstPageNumber="7" orientation="landscape" useFirstPageNumber="1" r:id="rId1"/>
  <headerFooter scaleWithDoc="0">
    <oddFooter>&amp;L&amp;"Angsana New,Regular"&amp;15   หมายเหตุประกอบงบการเงินระหว่างกาลเป็นส่วนหนึ่งของงบการเงินระหว่างกาลนี้
&amp;C&amp;"Angsana New,Regular"&amp;15
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DFBAA5-FB38-46F4-9F6A-4B3E8BDD76F1}">
  <dimension ref="A1:P20"/>
  <sheetViews>
    <sheetView zoomScaleNormal="100" zoomScaleSheetLayoutView="100" workbookViewId="0"/>
  </sheetViews>
  <sheetFormatPr defaultColWidth="10.44140625" defaultRowHeight="23.15" customHeight="1" x14ac:dyDescent="0.2"/>
  <cols>
    <col min="1" max="2" width="1.77734375" style="8" customWidth="1"/>
    <col min="3" max="3" width="56.6640625" style="8" customWidth="1"/>
    <col min="4" max="4" width="10.77734375" style="39" customWidth="1"/>
    <col min="5" max="5" width="0.77734375" style="39" customWidth="1"/>
    <col min="6" max="6" width="15.77734375" style="59" customWidth="1"/>
    <col min="7" max="7" width="0.77734375" style="8" customWidth="1"/>
    <col min="8" max="8" width="15.77734375" style="59" customWidth="1"/>
    <col min="9" max="9" width="0.77734375" style="59" customWidth="1"/>
    <col min="10" max="10" width="15.77734375" style="59" customWidth="1"/>
    <col min="11" max="11" width="0.77734375" style="59" customWidth="1"/>
    <col min="12" max="12" width="15.77734375" style="59" customWidth="1"/>
    <col min="13" max="13" width="0.77734375" style="59" customWidth="1"/>
    <col min="14" max="14" width="15.77734375" style="59" customWidth="1"/>
    <col min="15" max="15" width="0.77734375" style="59" customWidth="1"/>
    <col min="16" max="16" width="15.77734375" style="59" customWidth="1"/>
    <col min="17" max="16384" width="10.44140625" style="8"/>
  </cols>
  <sheetData>
    <row r="1" spans="1:16" s="51" customFormat="1" ht="23.15" customHeight="1" x14ac:dyDescent="0.2">
      <c r="A1" s="2" t="s">
        <v>86</v>
      </c>
      <c r="B1" s="49"/>
      <c r="C1" s="50"/>
      <c r="D1" s="30"/>
      <c r="E1" s="30"/>
      <c r="F1" s="50"/>
      <c r="G1" s="30"/>
      <c r="H1" s="30"/>
    </row>
    <row r="2" spans="1:16" s="51" customFormat="1" ht="23.15" customHeight="1" x14ac:dyDescent="0.2">
      <c r="A2" s="58" t="s">
        <v>90</v>
      </c>
      <c r="B2" s="58"/>
      <c r="C2" s="58"/>
      <c r="D2" s="80"/>
      <c r="E2" s="80"/>
      <c r="F2" s="81"/>
      <c r="G2" s="58"/>
      <c r="H2" s="81"/>
      <c r="I2" s="81"/>
      <c r="J2" s="81"/>
      <c r="K2" s="81"/>
      <c r="L2" s="82"/>
      <c r="M2" s="82"/>
      <c r="N2" s="82"/>
      <c r="O2" s="82"/>
      <c r="P2" s="83"/>
    </row>
    <row r="3" spans="1:16" s="51" customFormat="1" ht="23.15" customHeight="1" x14ac:dyDescent="0.7">
      <c r="A3" s="86" t="s">
        <v>130</v>
      </c>
      <c r="B3" s="58"/>
      <c r="C3" s="58"/>
      <c r="D3" s="52"/>
      <c r="E3" s="52"/>
      <c r="F3" s="82"/>
      <c r="H3" s="82"/>
      <c r="I3" s="82"/>
      <c r="J3" s="82"/>
      <c r="K3" s="82"/>
      <c r="L3" s="82"/>
      <c r="M3" s="82"/>
      <c r="N3" s="82"/>
      <c r="O3" s="82"/>
      <c r="P3" s="82"/>
    </row>
    <row r="4" spans="1:16" ht="23.15" customHeight="1" x14ac:dyDescent="0.2">
      <c r="A4" s="38"/>
      <c r="B4" s="38"/>
      <c r="L4" s="8"/>
      <c r="M4" s="8"/>
      <c r="N4" s="8"/>
      <c r="O4" s="8"/>
    </row>
    <row r="5" spans="1:16" ht="23.15" customHeight="1" x14ac:dyDescent="0.2">
      <c r="A5" s="38"/>
      <c r="B5" s="38"/>
      <c r="L5" s="160" t="s">
        <v>83</v>
      </c>
      <c r="M5" s="160"/>
      <c r="N5" s="160"/>
      <c r="O5" s="8"/>
    </row>
    <row r="6" spans="1:16" ht="23.15" customHeight="1" x14ac:dyDescent="0.2">
      <c r="A6" s="66"/>
      <c r="B6" s="66"/>
      <c r="C6" s="61"/>
      <c r="F6" s="8"/>
      <c r="G6" s="66"/>
      <c r="H6" s="8"/>
      <c r="I6" s="8"/>
      <c r="J6" s="8"/>
      <c r="K6" s="8"/>
      <c r="L6" s="67" t="s">
        <v>52</v>
      </c>
      <c r="M6" s="64"/>
      <c r="N6" s="62" t="s">
        <v>53</v>
      </c>
    </row>
    <row r="7" spans="1:16" ht="23.15" customHeight="1" x14ac:dyDescent="0.2">
      <c r="A7" s="66"/>
      <c r="B7" s="66"/>
      <c r="C7" s="66"/>
      <c r="F7" s="64" t="s">
        <v>109</v>
      </c>
      <c r="G7" s="60"/>
      <c r="H7" s="60" t="s">
        <v>93</v>
      </c>
      <c r="I7" s="60"/>
      <c r="J7" s="60" t="s">
        <v>54</v>
      </c>
      <c r="K7" s="60"/>
      <c r="L7" s="60" t="s">
        <v>55</v>
      </c>
      <c r="M7" s="8"/>
      <c r="N7" s="8"/>
      <c r="P7" s="60" t="s">
        <v>56</v>
      </c>
    </row>
    <row r="8" spans="1:16" ht="23.15" customHeight="1" x14ac:dyDescent="0.2">
      <c r="A8" s="66"/>
      <c r="B8" s="66"/>
      <c r="C8" s="66"/>
      <c r="D8" s="4" t="s">
        <v>128</v>
      </c>
      <c r="F8" s="64" t="s">
        <v>110</v>
      </c>
      <c r="G8" s="60"/>
      <c r="H8" s="63" t="s">
        <v>94</v>
      </c>
      <c r="I8" s="64"/>
      <c r="J8" s="60" t="s">
        <v>57</v>
      </c>
      <c r="K8" s="64"/>
      <c r="L8" s="63" t="s">
        <v>58</v>
      </c>
      <c r="M8" s="8"/>
      <c r="N8" s="63"/>
      <c r="O8" s="63"/>
      <c r="P8" s="60" t="s">
        <v>59</v>
      </c>
    </row>
    <row r="9" spans="1:16" s="60" customFormat="1" ht="23.15" customHeight="1" x14ac:dyDescent="0.2">
      <c r="A9" s="42"/>
      <c r="B9" s="42"/>
      <c r="D9" s="39"/>
      <c r="E9" s="39"/>
      <c r="F9" s="161" t="s">
        <v>1</v>
      </c>
      <c r="G9" s="161"/>
      <c r="H9" s="161"/>
      <c r="I9" s="161"/>
      <c r="J9" s="161"/>
      <c r="K9" s="161"/>
      <c r="L9" s="161"/>
      <c r="M9" s="161"/>
      <c r="N9" s="161"/>
      <c r="O9" s="161"/>
      <c r="P9" s="161"/>
    </row>
    <row r="10" spans="1:16" ht="23.15" customHeight="1" x14ac:dyDescent="0.2">
      <c r="A10" s="42" t="s">
        <v>104</v>
      </c>
      <c r="B10" s="42"/>
      <c r="F10" s="31">
        <v>16500000</v>
      </c>
      <c r="G10" s="31"/>
      <c r="H10" s="31">
        <v>583727</v>
      </c>
      <c r="I10" s="31"/>
      <c r="J10" s="31">
        <v>-6619484</v>
      </c>
      <c r="K10" s="31"/>
      <c r="L10" s="31">
        <v>360738</v>
      </c>
      <c r="M10" s="31"/>
      <c r="N10" s="31">
        <v>1285823</v>
      </c>
      <c r="O10" s="32"/>
      <c r="P10" s="31">
        <v>12110804</v>
      </c>
    </row>
    <row r="11" spans="1:16" ht="23.15" customHeight="1" x14ac:dyDescent="0.2">
      <c r="A11" s="38" t="s">
        <v>60</v>
      </c>
      <c r="B11" s="38"/>
      <c r="F11" s="31"/>
      <c r="G11" s="31"/>
      <c r="H11" s="31"/>
      <c r="I11" s="31"/>
      <c r="J11" s="31"/>
      <c r="K11" s="31"/>
      <c r="L11" s="31"/>
      <c r="M11" s="31"/>
      <c r="N11" s="31"/>
      <c r="O11" s="32"/>
      <c r="P11" s="31"/>
    </row>
    <row r="12" spans="1:16" ht="23.15" customHeight="1" x14ac:dyDescent="0.7">
      <c r="A12" s="38"/>
      <c r="B12" s="114" t="s">
        <v>134</v>
      </c>
      <c r="F12" s="31"/>
      <c r="G12" s="31"/>
      <c r="H12" s="31"/>
      <c r="I12" s="31"/>
      <c r="J12" s="31"/>
      <c r="K12" s="31"/>
      <c r="L12" s="31"/>
      <c r="M12" s="31"/>
      <c r="N12" s="31"/>
      <c r="O12" s="32"/>
      <c r="P12" s="31"/>
    </row>
    <row r="13" spans="1:16" ht="23.15" customHeight="1" x14ac:dyDescent="0.2">
      <c r="A13" s="38"/>
      <c r="B13" s="41" t="s">
        <v>63</v>
      </c>
      <c r="D13" s="39">
        <v>6</v>
      </c>
      <c r="F13" s="35">
        <v>0</v>
      </c>
      <c r="G13" s="33"/>
      <c r="H13" s="35">
        <v>0</v>
      </c>
      <c r="I13" s="33"/>
      <c r="J13" s="35">
        <v>0</v>
      </c>
      <c r="K13" s="33"/>
      <c r="L13" s="35">
        <v>0</v>
      </c>
      <c r="M13" s="33"/>
      <c r="N13" s="35">
        <v>-165000</v>
      </c>
      <c r="O13" s="36"/>
      <c r="P13" s="35">
        <f>SUM(F13:O13)</f>
        <v>-165000</v>
      </c>
    </row>
    <row r="14" spans="1:16" ht="23.15" customHeight="1" x14ac:dyDescent="0.7">
      <c r="A14" s="98" t="s">
        <v>135</v>
      </c>
      <c r="B14" s="114"/>
      <c r="C14" s="65"/>
      <c r="F14" s="37">
        <f>SUM(F13:F13)</f>
        <v>0</v>
      </c>
      <c r="G14" s="31"/>
      <c r="H14" s="37">
        <f>SUM(H13:H13)</f>
        <v>0</v>
      </c>
      <c r="I14" s="31"/>
      <c r="J14" s="37">
        <f>SUM(J13:J13)</f>
        <v>0</v>
      </c>
      <c r="K14" s="31"/>
      <c r="L14" s="37">
        <f>SUM(L13:L13)</f>
        <v>0</v>
      </c>
      <c r="M14" s="31"/>
      <c r="N14" s="37">
        <f>SUM(N13:N13)</f>
        <v>-165000</v>
      </c>
      <c r="O14" s="32"/>
      <c r="P14" s="37">
        <f>SUM(P13:P13)</f>
        <v>-165000</v>
      </c>
    </row>
    <row r="15" spans="1:16" ht="23.15" customHeight="1" x14ac:dyDescent="0.2">
      <c r="A15" s="38" t="s">
        <v>107</v>
      </c>
      <c r="B15" s="38"/>
      <c r="F15" s="31"/>
      <c r="G15" s="31"/>
      <c r="H15" s="31"/>
      <c r="I15" s="31"/>
      <c r="J15" s="31"/>
      <c r="K15" s="31"/>
      <c r="L15" s="31"/>
      <c r="M15" s="31"/>
      <c r="N15" s="31"/>
      <c r="O15" s="32"/>
      <c r="P15" s="31"/>
    </row>
    <row r="16" spans="1:16" ht="23.15" customHeight="1" x14ac:dyDescent="0.2">
      <c r="A16" s="38"/>
      <c r="B16" s="41" t="s">
        <v>61</v>
      </c>
      <c r="F16" s="15">
        <v>0</v>
      </c>
      <c r="G16" s="15"/>
      <c r="H16" s="15">
        <v>0</v>
      </c>
      <c r="I16" s="15"/>
      <c r="J16" s="15">
        <v>0</v>
      </c>
      <c r="K16" s="15"/>
      <c r="L16" s="15">
        <v>0</v>
      </c>
      <c r="M16" s="15"/>
      <c r="N16" s="15">
        <v>919056</v>
      </c>
      <c r="O16" s="26"/>
      <c r="P16" s="15">
        <f>SUM(F16:O16)</f>
        <v>919056</v>
      </c>
    </row>
    <row r="17" spans="1:16" ht="23.15" customHeight="1" x14ac:dyDescent="0.2">
      <c r="A17" s="38"/>
      <c r="B17" s="41" t="s">
        <v>62</v>
      </c>
      <c r="F17" s="15">
        <v>0</v>
      </c>
      <c r="G17" s="15"/>
      <c r="H17" s="15">
        <v>0</v>
      </c>
      <c r="I17" s="15"/>
      <c r="J17" s="15">
        <v>0</v>
      </c>
      <c r="K17" s="15"/>
      <c r="L17" s="15">
        <v>0</v>
      </c>
      <c r="M17" s="15"/>
      <c r="N17" s="15">
        <v>0</v>
      </c>
      <c r="O17" s="26"/>
      <c r="P17" s="15">
        <f>SUM(F17:O17)</f>
        <v>0</v>
      </c>
    </row>
    <row r="18" spans="1:16" ht="23.15" customHeight="1" x14ac:dyDescent="0.2">
      <c r="A18" s="38" t="s">
        <v>108</v>
      </c>
      <c r="B18" s="41"/>
      <c r="F18" s="43">
        <f>SUM(F16:F17)</f>
        <v>0</v>
      </c>
      <c r="G18" s="34"/>
      <c r="H18" s="43">
        <f>SUM(H16:H17)</f>
        <v>0</v>
      </c>
      <c r="I18" s="34"/>
      <c r="J18" s="43">
        <f>SUM(J13:J17)</f>
        <v>0</v>
      </c>
      <c r="K18" s="31"/>
      <c r="L18" s="43">
        <f>SUM(L13:L17)</f>
        <v>0</v>
      </c>
      <c r="M18" s="31"/>
      <c r="N18" s="43">
        <f>SUM(N16:N17)</f>
        <v>919056</v>
      </c>
      <c r="O18" s="32"/>
      <c r="P18" s="43">
        <f>SUM(F18:O18)</f>
        <v>919056</v>
      </c>
    </row>
    <row r="19" spans="1:16" ht="23.15" customHeight="1" thickBot="1" x14ac:dyDescent="0.25">
      <c r="A19" s="42" t="s">
        <v>105</v>
      </c>
      <c r="B19" s="42"/>
      <c r="F19" s="152">
        <f>SUM(F14,F18,F10)</f>
        <v>16500000</v>
      </c>
      <c r="G19" s="31"/>
      <c r="H19" s="152">
        <f>SUM(H14,H18,H10)</f>
        <v>583727</v>
      </c>
      <c r="I19" s="31"/>
      <c r="J19" s="152">
        <f>SUM(J14,J18,J10)</f>
        <v>-6619484</v>
      </c>
      <c r="K19" s="31"/>
      <c r="L19" s="152">
        <f>SUM(L14,L18,L10)</f>
        <v>360738</v>
      </c>
      <c r="M19" s="31"/>
      <c r="N19" s="152">
        <f>SUM(N14,N18,N10)</f>
        <v>2039879</v>
      </c>
      <c r="O19" s="31"/>
      <c r="P19" s="152">
        <f>SUM(P14,P18,P10)</f>
        <v>12864860</v>
      </c>
    </row>
    <row r="20" spans="1:16" ht="23.15" customHeight="1" thickTop="1" x14ac:dyDescent="0.2">
      <c r="N20" s="23"/>
      <c r="O20" s="23"/>
      <c r="P20" s="23"/>
    </row>
  </sheetData>
  <mergeCells count="2">
    <mergeCell ref="L5:N5"/>
    <mergeCell ref="F9:P9"/>
  </mergeCells>
  <pageMargins left="0.8" right="0.8" top="0.5" bottom="0.5" header="0.5" footer="0.5"/>
  <pageSetup paperSize="9" scale="95" firstPageNumber="8" orientation="landscape" useFirstPageNumber="1" r:id="rId1"/>
  <headerFooter scaleWithDoc="0">
    <oddFooter>&amp;L&amp;"Angsana New,Regular"&amp;15 หมายเหตุประกอบงบการเงินระหว่างกาลเป็นส่วนหนึ่งของงบการเงินระหว่างกาลนี้
&amp;C&amp;"Angsana New,Regular"&amp;15
&amp;P</oddFooter>
  </headerFooter>
  <ignoredErrors>
    <ignoredError sqref="G19 I19 K19 M19 O19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13E596-249F-4B64-95AC-882BA12CD632}">
  <dimension ref="A1:G70"/>
  <sheetViews>
    <sheetView zoomScaleNormal="100" zoomScaleSheetLayoutView="100" workbookViewId="0"/>
  </sheetViews>
  <sheetFormatPr defaultColWidth="10" defaultRowHeight="23.15" customHeight="1" x14ac:dyDescent="0.65"/>
  <cols>
    <col min="1" max="1" width="2.77734375" style="139" customWidth="1"/>
    <col min="2" max="2" width="59.77734375" style="139" customWidth="1"/>
    <col min="3" max="3" width="10.77734375" style="139" customWidth="1"/>
    <col min="4" max="4" width="0.77734375" style="139" customWidth="1"/>
    <col min="5" max="5" width="15.77734375" style="103" customWidth="1"/>
    <col min="6" max="6" width="0.77734375" style="103" customWidth="1"/>
    <col min="7" max="7" width="15.77734375" style="103" customWidth="1"/>
    <col min="8" max="16384" width="10" style="103"/>
  </cols>
  <sheetData>
    <row r="1" spans="1:7" s="90" customFormat="1" ht="23.15" customHeight="1" x14ac:dyDescent="0.7">
      <c r="A1" s="86" t="s">
        <v>86</v>
      </c>
      <c r="B1" s="87"/>
      <c r="C1" s="88"/>
      <c r="D1" s="89"/>
      <c r="E1" s="88"/>
      <c r="F1" s="89"/>
      <c r="G1" s="89"/>
    </row>
    <row r="2" spans="1:7" s="90" customFormat="1" ht="23.15" customHeight="1" x14ac:dyDescent="0.7">
      <c r="A2" s="86" t="s">
        <v>64</v>
      </c>
      <c r="B2" s="86"/>
      <c r="C2" s="86"/>
      <c r="D2" s="86"/>
    </row>
    <row r="3" spans="1:7" s="90" customFormat="1" ht="23.15" customHeight="1" x14ac:dyDescent="0.7">
      <c r="A3" s="86" t="s">
        <v>130</v>
      </c>
      <c r="B3" s="86"/>
      <c r="C3" s="92"/>
      <c r="D3" s="92"/>
    </row>
    <row r="4" spans="1:7" ht="23.15" customHeight="1" x14ac:dyDescent="0.7">
      <c r="A4" s="98"/>
      <c r="B4" s="98"/>
      <c r="C4" s="98"/>
      <c r="D4" s="98"/>
    </row>
    <row r="5" spans="1:7" ht="23.15" customHeight="1" x14ac:dyDescent="0.7">
      <c r="A5" s="126"/>
      <c r="B5" s="126"/>
      <c r="C5" s="4" t="s">
        <v>128</v>
      </c>
      <c r="D5" s="126"/>
      <c r="E5" s="104">
        <v>2568</v>
      </c>
      <c r="F5" s="104"/>
      <c r="G5" s="104">
        <v>2567</v>
      </c>
    </row>
    <row r="6" spans="1:7" ht="23.15" customHeight="1" x14ac:dyDescent="0.7">
      <c r="A6" s="126"/>
      <c r="B6" s="126"/>
      <c r="C6" s="126"/>
      <c r="D6" s="126"/>
      <c r="E6" s="162" t="s">
        <v>1</v>
      </c>
      <c r="F6" s="162"/>
      <c r="G6" s="162"/>
    </row>
    <row r="7" spans="1:7" s="130" customFormat="1" ht="23.15" customHeight="1" x14ac:dyDescent="0.7">
      <c r="A7" s="115" t="s">
        <v>65</v>
      </c>
      <c r="B7" s="115"/>
      <c r="C7" s="115"/>
      <c r="D7" s="115"/>
      <c r="E7" s="129"/>
      <c r="F7" s="129"/>
      <c r="G7" s="129"/>
    </row>
    <row r="8" spans="1:7" ht="23.15" customHeight="1" x14ac:dyDescent="0.65">
      <c r="A8" s="103" t="s">
        <v>95</v>
      </c>
      <c r="B8" s="103"/>
      <c r="C8" s="103"/>
      <c r="D8" s="103"/>
      <c r="E8" s="118">
        <f>+'2'!D24</f>
        <v>919056</v>
      </c>
      <c r="F8" s="118"/>
      <c r="G8" s="118">
        <v>1633742</v>
      </c>
    </row>
    <row r="9" spans="1:7" ht="23.15" customHeight="1" x14ac:dyDescent="0.7">
      <c r="A9" s="115" t="s">
        <v>66</v>
      </c>
      <c r="B9" s="115"/>
      <c r="C9" s="115"/>
      <c r="D9" s="115"/>
      <c r="E9" s="56"/>
      <c r="F9" s="120"/>
      <c r="G9" s="56"/>
    </row>
    <row r="10" spans="1:7" ht="23.15" customHeight="1" x14ac:dyDescent="0.65">
      <c r="A10" s="103" t="s">
        <v>96</v>
      </c>
      <c r="B10" s="103"/>
      <c r="C10" s="103"/>
      <c r="D10" s="103"/>
      <c r="E10" s="56">
        <v>0</v>
      </c>
      <c r="F10" s="120"/>
      <c r="G10" s="56">
        <v>-24112</v>
      </c>
    </row>
    <row r="11" spans="1:7" ht="23.15" customHeight="1" x14ac:dyDescent="0.65">
      <c r="A11" s="103" t="s">
        <v>67</v>
      </c>
      <c r="B11" s="103"/>
      <c r="C11" s="103"/>
      <c r="D11" s="103"/>
      <c r="E11" s="56">
        <v>1928</v>
      </c>
      <c r="F11" s="120"/>
      <c r="G11" s="56">
        <v>1635</v>
      </c>
    </row>
    <row r="12" spans="1:7" ht="23.15" customHeight="1" x14ac:dyDescent="0.65">
      <c r="A12" s="103" t="s">
        <v>80</v>
      </c>
      <c r="B12" s="103"/>
      <c r="C12" s="103"/>
      <c r="D12" s="103"/>
      <c r="E12" s="56"/>
      <c r="F12" s="120"/>
      <c r="G12" s="56"/>
    </row>
    <row r="13" spans="1:7" ht="23.15" customHeight="1" x14ac:dyDescent="0.65">
      <c r="A13" s="103"/>
      <c r="B13" s="103" t="s">
        <v>98</v>
      </c>
      <c r="C13" s="103"/>
      <c r="D13" s="103"/>
      <c r="E13" s="56">
        <v>964</v>
      </c>
      <c r="F13" s="120"/>
      <c r="G13" s="56">
        <v>992</v>
      </c>
    </row>
    <row r="14" spans="1:7" ht="23.15" customHeight="1" x14ac:dyDescent="0.65">
      <c r="A14" s="103" t="s">
        <v>41</v>
      </c>
      <c r="B14" s="103"/>
      <c r="C14" s="99">
        <v>3</v>
      </c>
      <c r="D14" s="103"/>
      <c r="E14" s="56">
        <v>-1010546</v>
      </c>
      <c r="F14" s="120"/>
      <c r="G14" s="56">
        <v>-1737429</v>
      </c>
    </row>
    <row r="15" spans="1:7" ht="23.15" customHeight="1" x14ac:dyDescent="0.65">
      <c r="A15" s="103" t="s">
        <v>43</v>
      </c>
      <c r="B15" s="103"/>
      <c r="C15" s="103"/>
      <c r="D15" s="103"/>
      <c r="E15" s="56">
        <v>-30104</v>
      </c>
      <c r="F15" s="120"/>
      <c r="G15" s="56">
        <v>-32923</v>
      </c>
    </row>
    <row r="16" spans="1:7" ht="23.15" customHeight="1" x14ac:dyDescent="0.65">
      <c r="A16" s="123" t="s">
        <v>49</v>
      </c>
      <c r="B16" s="123"/>
      <c r="C16" s="123"/>
      <c r="D16" s="123"/>
      <c r="E16" s="56">
        <v>91582</v>
      </c>
      <c r="F16" s="120"/>
      <c r="G16" s="56">
        <v>112329</v>
      </c>
    </row>
    <row r="17" spans="1:7" ht="23.15" customHeight="1" x14ac:dyDescent="0.65">
      <c r="A17" s="123" t="s">
        <v>111</v>
      </c>
      <c r="B17" s="123"/>
      <c r="C17" s="123"/>
      <c r="D17" s="123"/>
      <c r="E17" s="56">
        <v>9</v>
      </c>
      <c r="F17" s="120"/>
      <c r="G17" s="56">
        <v>1</v>
      </c>
    </row>
    <row r="18" spans="1:7" ht="23.15" customHeight="1" x14ac:dyDescent="0.7">
      <c r="A18" s="97" t="s">
        <v>68</v>
      </c>
      <c r="B18" s="97"/>
      <c r="C18" s="103"/>
      <c r="D18" s="103"/>
      <c r="E18" s="131"/>
      <c r="F18" s="56"/>
      <c r="G18" s="131"/>
    </row>
    <row r="19" spans="1:7" ht="23.15" customHeight="1" x14ac:dyDescent="0.7">
      <c r="A19" s="103"/>
      <c r="B19" s="97" t="s">
        <v>69</v>
      </c>
      <c r="C19" s="97"/>
      <c r="D19" s="97"/>
      <c r="E19" s="132">
        <f>SUM(E8:E17)</f>
        <v>-27111</v>
      </c>
      <c r="F19" s="133"/>
      <c r="G19" s="132">
        <f>SUM(G8:G17)</f>
        <v>-45765</v>
      </c>
    </row>
    <row r="20" spans="1:7" ht="23.15" customHeight="1" x14ac:dyDescent="0.7">
      <c r="A20" s="97"/>
      <c r="B20" s="97"/>
      <c r="C20" s="97"/>
      <c r="D20" s="97"/>
      <c r="E20" s="56"/>
      <c r="F20" s="56"/>
      <c r="G20" s="56"/>
    </row>
    <row r="21" spans="1:7" ht="23.15" customHeight="1" x14ac:dyDescent="0.7">
      <c r="A21" s="115" t="s">
        <v>70</v>
      </c>
      <c r="B21" s="115"/>
      <c r="C21" s="115"/>
      <c r="D21" s="115"/>
      <c r="E21" s="56"/>
      <c r="F21" s="56"/>
      <c r="G21" s="56"/>
    </row>
    <row r="22" spans="1:7" ht="23.15" customHeight="1" x14ac:dyDescent="0.65">
      <c r="A22" s="103" t="s">
        <v>87</v>
      </c>
      <c r="B22" s="103"/>
      <c r="C22" s="103"/>
      <c r="D22" s="103"/>
      <c r="E22" s="56">
        <v>-27500</v>
      </c>
      <c r="F22" s="56"/>
      <c r="G22" s="56">
        <v>6716</v>
      </c>
    </row>
    <row r="23" spans="1:7" ht="23.15" customHeight="1" x14ac:dyDescent="0.7">
      <c r="A23" s="97" t="s">
        <v>125</v>
      </c>
      <c r="B23" s="97"/>
      <c r="C23" s="97"/>
      <c r="D23" s="97"/>
      <c r="E23" s="134">
        <f>SUM(E22:E22)</f>
        <v>-27500</v>
      </c>
      <c r="F23" s="55"/>
      <c r="G23" s="134">
        <f>SUM(G22:G22)</f>
        <v>6716</v>
      </c>
    </row>
    <row r="24" spans="1:7" ht="23.15" customHeight="1" x14ac:dyDescent="0.7">
      <c r="A24" s="97"/>
      <c r="B24" s="97"/>
      <c r="C24" s="97"/>
      <c r="D24" s="97"/>
      <c r="E24" s="135"/>
      <c r="F24" s="135"/>
      <c r="G24" s="135"/>
    </row>
    <row r="25" spans="1:7" ht="23.15" customHeight="1" x14ac:dyDescent="0.7">
      <c r="A25" s="86" t="s">
        <v>86</v>
      </c>
      <c r="B25" s="87"/>
      <c r="C25" s="136"/>
      <c r="D25" s="137"/>
      <c r="E25" s="136"/>
      <c r="F25" s="137"/>
      <c r="G25" s="137"/>
    </row>
    <row r="26" spans="1:7" ht="23.15" customHeight="1" x14ac:dyDescent="0.7">
      <c r="A26" s="86" t="s">
        <v>64</v>
      </c>
      <c r="B26" s="92"/>
      <c r="C26" s="98"/>
      <c r="D26" s="98"/>
      <c r="E26" s="120"/>
      <c r="F26" s="120"/>
      <c r="G26" s="120"/>
    </row>
    <row r="27" spans="1:7" ht="23.15" customHeight="1" x14ac:dyDescent="0.7">
      <c r="A27" s="86" t="str">
        <f>A3</f>
        <v>สำหรับงวดสามเดือนสิ้นสุดวันที่ 31 มีนาคม 2568 (ไม่ได้ตรวจสอบ)</v>
      </c>
      <c r="B27" s="86"/>
      <c r="C27" s="98"/>
      <c r="D27" s="98"/>
    </row>
    <row r="28" spans="1:7" ht="23.15" customHeight="1" x14ac:dyDescent="0.7">
      <c r="A28" s="97"/>
      <c r="B28" s="98"/>
      <c r="C28" s="98"/>
      <c r="D28" s="98"/>
      <c r="E28" s="120"/>
      <c r="F28" s="120"/>
      <c r="G28" s="120"/>
    </row>
    <row r="29" spans="1:7" ht="23.15" customHeight="1" x14ac:dyDescent="0.7">
      <c r="A29" s="138"/>
      <c r="B29" s="138"/>
      <c r="C29" s="99"/>
      <c r="D29" s="138"/>
      <c r="E29" s="104">
        <v>2568</v>
      </c>
      <c r="F29" s="104"/>
      <c r="G29" s="104">
        <v>2567</v>
      </c>
    </row>
    <row r="30" spans="1:7" ht="23.15" customHeight="1" x14ac:dyDescent="0.7">
      <c r="A30" s="126"/>
      <c r="B30" s="126"/>
      <c r="C30" s="126"/>
      <c r="D30" s="126"/>
      <c r="E30" s="162" t="s">
        <v>1</v>
      </c>
      <c r="F30" s="163"/>
      <c r="G30" s="163"/>
    </row>
    <row r="31" spans="1:7" ht="23.15" customHeight="1" x14ac:dyDescent="0.7">
      <c r="A31" s="115" t="s">
        <v>126</v>
      </c>
      <c r="B31" s="115"/>
      <c r="C31" s="115"/>
      <c r="D31" s="115"/>
      <c r="E31" s="56"/>
      <c r="F31" s="56"/>
      <c r="G31" s="56"/>
    </row>
    <row r="32" spans="1:7" ht="23.15" customHeight="1" x14ac:dyDescent="0.65">
      <c r="A32" s="103" t="s">
        <v>112</v>
      </c>
      <c r="B32" s="103"/>
      <c r="C32" s="103"/>
      <c r="D32" s="103"/>
      <c r="E32" s="56">
        <v>-8307</v>
      </c>
      <c r="F32" s="56"/>
      <c r="G32" s="56">
        <v>-84944</v>
      </c>
    </row>
    <row r="33" spans="1:7" ht="23.15" customHeight="1" x14ac:dyDescent="0.65">
      <c r="A33" s="139" t="s">
        <v>122</v>
      </c>
      <c r="C33" s="140"/>
      <c r="D33" s="140"/>
      <c r="E33" s="56">
        <v>-53</v>
      </c>
      <c r="F33" s="56"/>
      <c r="G33" s="56">
        <v>0</v>
      </c>
    </row>
    <row r="34" spans="1:7" ht="23.15" customHeight="1" x14ac:dyDescent="0.7">
      <c r="A34" s="141" t="s">
        <v>113</v>
      </c>
      <c r="B34" s="141"/>
      <c r="C34" s="141"/>
      <c r="D34" s="141"/>
      <c r="E34" s="134">
        <f>SUM(E32:E33)</f>
        <v>-8360</v>
      </c>
      <c r="F34" s="55"/>
      <c r="G34" s="134">
        <f>SUM(G32:G33)</f>
        <v>-84944</v>
      </c>
    </row>
    <row r="35" spans="1:7" ht="23.15" customHeight="1" x14ac:dyDescent="0.7">
      <c r="A35" s="98"/>
      <c r="B35" s="142"/>
      <c r="C35" s="123"/>
      <c r="D35" s="123"/>
      <c r="E35" s="120"/>
      <c r="F35" s="120"/>
      <c r="G35" s="120"/>
    </row>
    <row r="36" spans="1:7" ht="23.15" customHeight="1" x14ac:dyDescent="0.7">
      <c r="A36" s="141" t="s">
        <v>71</v>
      </c>
      <c r="B36" s="141"/>
      <c r="C36" s="141"/>
      <c r="D36" s="141"/>
      <c r="E36" s="55">
        <f>SUM(E34,E23,E19)</f>
        <v>-62971</v>
      </c>
      <c r="F36" s="55"/>
      <c r="G36" s="55">
        <f>SUM(G34,G23,G19)</f>
        <v>-123993</v>
      </c>
    </row>
    <row r="37" spans="1:7" ht="23.15" customHeight="1" x14ac:dyDescent="0.65">
      <c r="A37" s="139" t="s">
        <v>99</v>
      </c>
      <c r="E37" s="85">
        <v>-494</v>
      </c>
      <c r="F37" s="56"/>
      <c r="G37" s="85">
        <v>-487</v>
      </c>
    </row>
    <row r="38" spans="1:7" ht="23.15" customHeight="1" x14ac:dyDescent="0.7">
      <c r="A38" s="97" t="s">
        <v>85</v>
      </c>
      <c r="B38" s="97"/>
      <c r="C38" s="97"/>
      <c r="D38" s="97"/>
      <c r="E38" s="143">
        <f>SUM(E36:E37)</f>
        <v>-63465</v>
      </c>
      <c r="F38" s="55"/>
      <c r="G38" s="143">
        <f>SUM(G36:G37)</f>
        <v>-124480</v>
      </c>
    </row>
    <row r="39" spans="1:7" ht="23.15" customHeight="1" x14ac:dyDescent="0.7">
      <c r="A39" s="98"/>
      <c r="B39" s="142"/>
      <c r="C39" s="123"/>
      <c r="D39" s="123"/>
      <c r="E39" s="120"/>
      <c r="F39" s="120"/>
      <c r="G39" s="120"/>
    </row>
    <row r="40" spans="1:7" ht="23.15" customHeight="1" x14ac:dyDescent="0.7">
      <c r="A40" s="144" t="s">
        <v>72</v>
      </c>
      <c r="B40" s="144"/>
      <c r="C40" s="144"/>
      <c r="D40" s="144"/>
      <c r="E40" s="120"/>
      <c r="F40" s="56"/>
      <c r="G40" s="120"/>
    </row>
    <row r="41" spans="1:7" ht="23.15" customHeight="1" x14ac:dyDescent="0.65">
      <c r="A41" s="139" t="s">
        <v>73</v>
      </c>
      <c r="C41" s="145"/>
      <c r="E41" s="56">
        <v>0</v>
      </c>
      <c r="F41" s="56"/>
      <c r="G41" s="56">
        <v>-1536</v>
      </c>
    </row>
    <row r="42" spans="1:7" ht="23.15" customHeight="1" x14ac:dyDescent="0.65">
      <c r="A42" s="139" t="s">
        <v>114</v>
      </c>
      <c r="E42" s="56">
        <v>-6319</v>
      </c>
      <c r="F42" s="56"/>
      <c r="G42" s="56">
        <v>-211431</v>
      </c>
    </row>
    <row r="43" spans="1:7" ht="23.15" customHeight="1" x14ac:dyDescent="0.65">
      <c r="A43" s="103" t="s">
        <v>74</v>
      </c>
      <c r="B43" s="103"/>
      <c r="C43" s="103"/>
      <c r="D43" s="103"/>
      <c r="E43" s="85">
        <v>29530</v>
      </c>
      <c r="F43" s="56"/>
      <c r="G43" s="85">
        <v>27337</v>
      </c>
    </row>
    <row r="44" spans="1:7" ht="23.15" customHeight="1" x14ac:dyDescent="0.7">
      <c r="A44" s="97" t="s">
        <v>115</v>
      </c>
      <c r="B44" s="97"/>
      <c r="C44" s="97"/>
      <c r="D44" s="97"/>
      <c r="E44" s="143">
        <f>SUM(E41:E43)</f>
        <v>23211</v>
      </c>
      <c r="F44" s="55"/>
      <c r="G44" s="143">
        <f>SUM(G41:G43)</f>
        <v>-185630</v>
      </c>
    </row>
    <row r="45" spans="1:7" ht="23.15" customHeight="1" x14ac:dyDescent="0.7">
      <c r="A45" s="126"/>
      <c r="B45" s="126"/>
      <c r="C45" s="126"/>
      <c r="D45" s="126"/>
      <c r="E45" s="146"/>
      <c r="F45" s="146"/>
      <c r="G45" s="146"/>
    </row>
    <row r="46" spans="1:7" ht="23.15" customHeight="1" x14ac:dyDescent="0.7">
      <c r="A46" s="86" t="s">
        <v>86</v>
      </c>
      <c r="B46" s="87"/>
      <c r="C46" s="136"/>
      <c r="D46" s="137"/>
      <c r="E46" s="136"/>
      <c r="F46" s="137"/>
      <c r="G46" s="137"/>
    </row>
    <row r="47" spans="1:7" ht="23.15" customHeight="1" x14ac:dyDescent="0.7">
      <c r="A47" s="86" t="s">
        <v>64</v>
      </c>
      <c r="B47" s="92"/>
      <c r="C47" s="98"/>
      <c r="D47" s="98"/>
    </row>
    <row r="48" spans="1:7" ht="23.15" customHeight="1" x14ac:dyDescent="0.7">
      <c r="A48" s="86" t="str">
        <f>A3</f>
        <v>สำหรับงวดสามเดือนสิ้นสุดวันที่ 31 มีนาคม 2568 (ไม่ได้ตรวจสอบ)</v>
      </c>
      <c r="B48" s="86"/>
      <c r="C48" s="98"/>
      <c r="D48" s="98"/>
    </row>
    <row r="49" spans="1:7" ht="23.15" customHeight="1" x14ac:dyDescent="0.7">
      <c r="A49" s="97"/>
      <c r="B49" s="98"/>
      <c r="C49" s="138"/>
      <c r="D49" s="138"/>
    </row>
    <row r="50" spans="1:7" ht="23.15" customHeight="1" x14ac:dyDescent="0.7">
      <c r="A50" s="138"/>
      <c r="B50" s="138"/>
      <c r="C50" s="99"/>
      <c r="D50" s="126"/>
      <c r="E50" s="104">
        <v>2568</v>
      </c>
      <c r="F50" s="104"/>
      <c r="G50" s="104">
        <v>2567</v>
      </c>
    </row>
    <row r="51" spans="1:7" ht="23.15" customHeight="1" x14ac:dyDescent="0.7">
      <c r="A51" s="126"/>
      <c r="B51" s="126"/>
      <c r="C51" s="144"/>
      <c r="D51" s="144"/>
      <c r="E51" s="162" t="s">
        <v>1</v>
      </c>
      <c r="F51" s="164"/>
      <c r="G51" s="164"/>
    </row>
    <row r="52" spans="1:7" ht="23.15" customHeight="1" x14ac:dyDescent="0.7">
      <c r="A52" s="144" t="s">
        <v>75</v>
      </c>
      <c r="B52" s="144"/>
      <c r="C52" s="144"/>
      <c r="D52" s="144"/>
      <c r="E52" s="147"/>
      <c r="F52" s="146"/>
      <c r="G52" s="147"/>
    </row>
    <row r="53" spans="1:7" ht="23.15" customHeight="1" x14ac:dyDescent="0.7">
      <c r="A53" s="144" t="s">
        <v>76</v>
      </c>
      <c r="B53" s="144"/>
      <c r="C53" s="103"/>
      <c r="D53" s="103"/>
      <c r="E53" s="147"/>
      <c r="F53" s="146"/>
      <c r="G53" s="147"/>
    </row>
    <row r="54" spans="1:7" ht="23.15" customHeight="1" x14ac:dyDescent="0.7">
      <c r="A54" s="139" t="s">
        <v>124</v>
      </c>
      <c r="C54" s="99"/>
      <c r="D54" s="126"/>
      <c r="E54" s="56">
        <v>0</v>
      </c>
      <c r="F54" s="146"/>
      <c r="G54" s="148">
        <v>4500000</v>
      </c>
    </row>
    <row r="55" spans="1:7" ht="23.15" customHeight="1" x14ac:dyDescent="0.65">
      <c r="A55" s="139" t="s">
        <v>123</v>
      </c>
      <c r="E55" s="56">
        <v>127861</v>
      </c>
      <c r="F55" s="146"/>
      <c r="G55" s="56">
        <v>-2544547</v>
      </c>
    </row>
    <row r="56" spans="1:7" ht="23.15" customHeight="1" x14ac:dyDescent="0.65">
      <c r="A56" s="139" t="s">
        <v>77</v>
      </c>
      <c r="E56" s="85">
        <v>-1033</v>
      </c>
      <c r="F56" s="146"/>
      <c r="G56" s="85">
        <v>-820</v>
      </c>
    </row>
    <row r="57" spans="1:7" ht="23.15" customHeight="1" x14ac:dyDescent="0.7">
      <c r="A57" s="126" t="s">
        <v>116</v>
      </c>
      <c r="B57" s="126"/>
      <c r="C57" s="126"/>
      <c r="D57" s="126"/>
      <c r="E57" s="149">
        <f>SUM(E53:E56)</f>
        <v>126828</v>
      </c>
      <c r="F57" s="55"/>
      <c r="G57" s="149">
        <f>SUM(G53:G56)</f>
        <v>1954633</v>
      </c>
    </row>
    <row r="58" spans="1:7" ht="23.15" customHeight="1" x14ac:dyDescent="0.7">
      <c r="A58" s="139" t="s">
        <v>78</v>
      </c>
      <c r="B58" s="103"/>
      <c r="C58" s="126"/>
      <c r="D58" s="126"/>
      <c r="E58" s="150">
        <v>-1</v>
      </c>
      <c r="F58" s="56"/>
      <c r="G58" s="150">
        <v>0</v>
      </c>
    </row>
    <row r="59" spans="1:7" ht="23.15" customHeight="1" x14ac:dyDescent="0.7">
      <c r="A59" s="139" t="s">
        <v>79</v>
      </c>
      <c r="B59" s="103"/>
      <c r="C59" s="126"/>
      <c r="D59" s="126"/>
      <c r="E59" s="85">
        <v>-93105</v>
      </c>
      <c r="F59" s="56"/>
      <c r="G59" s="85">
        <v>-108572</v>
      </c>
    </row>
    <row r="60" spans="1:7" ht="23.15" customHeight="1" x14ac:dyDescent="0.7">
      <c r="A60" s="126" t="s">
        <v>117</v>
      </c>
      <c r="B60" s="126"/>
      <c r="C60" s="126"/>
      <c r="D60" s="126"/>
      <c r="E60" s="143">
        <f>SUM(E57:E59)</f>
        <v>33722</v>
      </c>
      <c r="F60" s="55"/>
      <c r="G60" s="143">
        <f>SUM(G57:G59)</f>
        <v>1846061</v>
      </c>
    </row>
    <row r="61" spans="1:7" ht="23.15" customHeight="1" x14ac:dyDescent="0.7">
      <c r="A61" s="98"/>
      <c r="B61" s="142"/>
      <c r="C61" s="123"/>
      <c r="D61" s="123"/>
      <c r="E61" s="120"/>
      <c r="F61" s="120"/>
      <c r="G61" s="120"/>
    </row>
    <row r="62" spans="1:7" ht="23.15" customHeight="1" x14ac:dyDescent="0.7">
      <c r="A62" s="126" t="s">
        <v>127</v>
      </c>
      <c r="B62" s="126"/>
      <c r="C62" s="126"/>
      <c r="D62" s="126"/>
      <c r="E62" s="55">
        <f>+E60+E44+E38</f>
        <v>-6532</v>
      </c>
      <c r="F62" s="55"/>
      <c r="G62" s="55">
        <f>+G60+G44+G38</f>
        <v>1535951</v>
      </c>
    </row>
    <row r="63" spans="1:7" ht="23.15" customHeight="1" x14ac:dyDescent="0.65">
      <c r="A63" s="139" t="s">
        <v>118</v>
      </c>
      <c r="E63" s="85">
        <v>3259644</v>
      </c>
      <c r="F63" s="56"/>
      <c r="G63" s="85">
        <v>2708541</v>
      </c>
    </row>
    <row r="64" spans="1:7" ht="23.15" customHeight="1" thickBot="1" x14ac:dyDescent="0.75">
      <c r="A64" s="126" t="s">
        <v>119</v>
      </c>
      <c r="B64" s="126"/>
      <c r="C64" s="126"/>
      <c r="D64" s="126"/>
      <c r="E64" s="151">
        <f>+E62+E63</f>
        <v>3253112</v>
      </c>
      <c r="F64" s="55"/>
      <c r="G64" s="151">
        <f>+G62+G63</f>
        <v>4244492</v>
      </c>
    </row>
    <row r="65" spans="1:7" ht="23.15" customHeight="1" thickTop="1" x14ac:dyDescent="0.7">
      <c r="A65" s="126"/>
      <c r="B65" s="126"/>
      <c r="C65" s="126"/>
      <c r="D65" s="126"/>
      <c r="E65" s="149"/>
      <c r="F65" s="55"/>
      <c r="G65" s="149"/>
    </row>
    <row r="66" spans="1:7" ht="23.15" customHeight="1" x14ac:dyDescent="0.7">
      <c r="A66" s="144" t="s">
        <v>88</v>
      </c>
      <c r="B66" s="126"/>
      <c r="C66" s="126"/>
      <c r="D66" s="126"/>
      <c r="E66" s="149"/>
      <c r="F66" s="55"/>
      <c r="G66" s="149"/>
    </row>
    <row r="67" spans="1:7" ht="23.15" customHeight="1" x14ac:dyDescent="0.7">
      <c r="A67" s="126" t="s">
        <v>133</v>
      </c>
      <c r="B67" s="126"/>
      <c r="C67" s="126"/>
      <c r="D67" s="126"/>
      <c r="E67" s="149"/>
      <c r="F67" s="55"/>
      <c r="G67" s="149"/>
    </row>
    <row r="68" spans="1:7" ht="23.15" customHeight="1" x14ac:dyDescent="0.7">
      <c r="A68" s="139" t="s">
        <v>120</v>
      </c>
      <c r="B68" s="126"/>
      <c r="C68" s="126"/>
      <c r="D68" s="126"/>
      <c r="E68" s="150">
        <v>1010546</v>
      </c>
      <c r="F68" s="56"/>
      <c r="G68" s="150">
        <v>1737429</v>
      </c>
    </row>
    <row r="69" spans="1:7" ht="23.15" customHeight="1" x14ac:dyDescent="0.7">
      <c r="A69" s="139" t="s">
        <v>97</v>
      </c>
      <c r="B69" s="126"/>
      <c r="C69" s="126"/>
      <c r="D69" s="126"/>
      <c r="E69" s="150">
        <v>165034</v>
      </c>
      <c r="F69" s="55"/>
      <c r="G69" s="150">
        <v>247500</v>
      </c>
    </row>
    <row r="70" spans="1:7" ht="23.15" customHeight="1" x14ac:dyDescent="0.65">
      <c r="G70" s="120"/>
    </row>
  </sheetData>
  <mergeCells count="3">
    <mergeCell ref="E6:G6"/>
    <mergeCell ref="E30:G30"/>
    <mergeCell ref="E51:G51"/>
  </mergeCells>
  <pageMargins left="0.8" right="0.8" top="0.5" bottom="0.5" header="0.5" footer="0.5"/>
  <pageSetup paperSize="9" firstPageNumber="9" orientation="portrait" useFirstPageNumber="1" r:id="rId1"/>
  <headerFooter scaleWithDoc="0" alignWithMargins="0">
    <oddFooter>&amp;L&amp;"Angsana New,Regular"&amp;15   หมายเหตุประกอบงบการเงินระหว่างกาลเป็นส่วนหนึ่งของงบการเงินระหว่างกาลนี้
&amp;C&amp;"Angsana New,Regular"&amp;15
&amp;P</oddFooter>
  </headerFooter>
  <rowBreaks count="2" manualBreakCount="2">
    <brk id="24" max="6" man="1"/>
    <brk id="45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7" ma:contentTypeDescription="Create a new document." ma:contentTypeScope="" ma:versionID="e4a606335ffde4b0811e34ce63f1fda0">
  <xsd:schema xmlns:xsd="http://www.w3.org/2001/XMLSchema" xmlns:xs="http://www.w3.org/2001/XMLSchema" xmlns:p="http://schemas.microsoft.com/office/2006/metadata/properties" xmlns:ns2="f6ba49b0-bcda-4796-8236-5b5cc1493ace" xmlns:ns3="05716746-add9-412a-97a9-1b5167d151a3" xmlns:ns4="4243d5be-521d-4052-81ca-f0f31ea6f2da" targetNamespace="http://schemas.microsoft.com/office/2006/metadata/properties" ma:root="true" ma:fieldsID="ab17bedb057d3bafa66dc47a559d47d8" ns2:_="" ns3:_="" ns4:_=""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6648D1C-C3BD-444A-8C7C-154A5F14EF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4D383CF-3E9D-45F5-A0F7-9F3E89F880A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1</vt:lpstr>
      <vt:lpstr>2</vt:lpstr>
      <vt:lpstr>3</vt:lpstr>
      <vt:lpstr>4</vt:lpstr>
      <vt:lpstr>5</vt:lpstr>
      <vt:lpstr>'1'!Print_Area</vt:lpstr>
      <vt:lpstr>'2'!Print_Area</vt:lpstr>
      <vt:lpstr>'4'!Print_Area</vt:lpstr>
      <vt:lpstr>'5'!Print_Area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Pintip, Chantaket</dc:creator>
  <cp:lastModifiedBy>Tattita Onsook</cp:lastModifiedBy>
  <cp:lastPrinted>2025-04-28T06:59:55Z</cp:lastPrinted>
  <dcterms:created xsi:type="dcterms:W3CDTF">2023-10-17T03:54:10Z</dcterms:created>
  <dcterms:modified xsi:type="dcterms:W3CDTF">2025-05-09T04:24:17Z</dcterms:modified>
</cp:coreProperties>
</file>