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tattitao\Documents\KPMG\KPMG\งบเฉพาะกิจการ\THA\"/>
    </mc:Choice>
  </mc:AlternateContent>
  <xr:revisionPtr revIDLastSave="0" documentId="13_ncr:1_{3500B160-8FE0-457D-9F26-E72000EC1F43}" xr6:coauthVersionLast="36" xr6:coauthVersionMax="47" xr10:uidLastSave="{00000000-0000-0000-0000-000000000000}"/>
  <bookViews>
    <workbookView xWindow="0" yWindow="0" windowWidth="19200" windowHeight="8010" tabRatio="691" firstSheet="1" activeTab="1" xr2:uid="{40872460-2C01-45F2-BA1D-7C7456DDACD2}"/>
  </bookViews>
  <sheets>
    <sheet name="Cover" sheetId="30" state="hidden" r:id="rId1"/>
    <sheet name="1" sheetId="1" r:id="rId2"/>
    <sheet name="2" sheetId="3" r:id="rId3"/>
    <sheet name="3" sheetId="21" r:id="rId4"/>
    <sheet name="4" sheetId="4" r:id="rId5"/>
    <sheet name="5" sheetId="18" r:id="rId6"/>
    <sheet name="6" sheetId="12" r:id="rId7"/>
  </sheets>
  <definedNames>
    <definedName name="_xlnm.Print_Area" localSheetId="1">'1'!$A$1:$F$75</definedName>
    <definedName name="_xlnm.Print_Area" localSheetId="2">'2'!$A$1:$F$36</definedName>
    <definedName name="_xlnm.Print_Area" localSheetId="3">'3'!$A$1:$F$38</definedName>
    <definedName name="_xlnm.Print_Area" localSheetId="4">'4'!$A$1:$P$20</definedName>
    <definedName name="_xlnm.Print_Area" localSheetId="5">'5'!$A$1:$P$19</definedName>
    <definedName name="_xlnm.Print_Area" localSheetId="6">'6'!$A$1:$G$77</definedName>
    <definedName name="_xlnm.Print_Area" localSheetId="0">Cover!$A$1:$A$23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3" l="1"/>
  <c r="F73" i="1" l="1"/>
  <c r="D73" i="1"/>
  <c r="E65" i="12" l="1"/>
  <c r="G65" i="12"/>
  <c r="N19" i="4" l="1"/>
  <c r="P19" i="4" s="1"/>
  <c r="F15" i="21" l="1"/>
  <c r="F14" i="3" l="1"/>
  <c r="G37" i="12"/>
  <c r="E37" i="12"/>
  <c r="A57" i="1" l="1"/>
  <c r="A56" i="1"/>
  <c r="A31" i="1"/>
  <c r="A30" i="1"/>
  <c r="D15" i="21" l="1"/>
  <c r="D51" i="1"/>
  <c r="D15" i="1"/>
  <c r="E50" i="12" l="1"/>
  <c r="H18" i="18" l="1"/>
  <c r="G18" i="18"/>
  <c r="F18" i="18"/>
  <c r="P17" i="18"/>
  <c r="L14" i="18"/>
  <c r="L18" i="18" s="1"/>
  <c r="L19" i="18" s="1"/>
  <c r="J14" i="18"/>
  <c r="H14" i="18"/>
  <c r="H19" i="18" s="1"/>
  <c r="F14" i="18"/>
  <c r="F19" i="18" s="1"/>
  <c r="N14" i="18"/>
  <c r="J18" i="18" l="1"/>
  <c r="J19" i="18" s="1"/>
  <c r="P13" i="18"/>
  <c r="P14" i="18" s="1"/>
  <c r="L18" i="4" l="1"/>
  <c r="J18" i="4"/>
  <c r="J19" i="4" s="1"/>
  <c r="H18" i="4"/>
  <c r="H19" i="4" s="1"/>
  <c r="F18" i="4"/>
  <c r="F19" i="4" s="1"/>
  <c r="P17" i="4"/>
  <c r="L14" i="4"/>
  <c r="L20" i="4" s="1"/>
  <c r="J14" i="4"/>
  <c r="J20" i="4" s="1"/>
  <c r="H14" i="4"/>
  <c r="H20" i="4" s="1"/>
  <c r="F14" i="4"/>
  <c r="F20" i="4" s="1"/>
  <c r="N14" i="4"/>
  <c r="P10" i="4"/>
  <c r="P14" i="4" l="1"/>
  <c r="P13" i="4"/>
  <c r="D25" i="1" l="1"/>
  <c r="D14" i="3" l="1"/>
  <c r="F51" i="1" l="1"/>
  <c r="F33" i="21" l="1"/>
  <c r="D33" i="21"/>
  <c r="A31" i="21"/>
  <c r="A29" i="21"/>
  <c r="F11" i="21"/>
  <c r="D11" i="21"/>
  <c r="F17" i="21" l="1"/>
  <c r="F21" i="21" s="1"/>
  <c r="F25" i="21" l="1"/>
  <c r="F35" i="21" l="1"/>
  <c r="A28" i="3"/>
  <c r="F37" i="21" l="1"/>
  <c r="N16" i="4"/>
  <c r="G68" i="12"/>
  <c r="G50" i="12"/>
  <c r="G25" i="12"/>
  <c r="G21" i="12"/>
  <c r="N18" i="4" l="1"/>
  <c r="P16" i="4"/>
  <c r="G39" i="12"/>
  <c r="G41" i="12" s="1"/>
  <c r="G70" i="12" s="1"/>
  <c r="G72" i="12" s="1"/>
  <c r="E56" i="12"/>
  <c r="A54" i="12"/>
  <c r="E31" i="12"/>
  <c r="A29" i="12"/>
  <c r="E25" i="12"/>
  <c r="N20" i="4" l="1"/>
  <c r="P18" i="4"/>
  <c r="P20" i="4" s="1"/>
  <c r="E68" i="12"/>
  <c r="F44" i="1" l="1"/>
  <c r="D11" i="3" l="1"/>
  <c r="D44" i="1" l="1"/>
  <c r="F16" i="3" l="1"/>
  <c r="F20" i="3" s="1"/>
  <c r="F25" i="1"/>
  <c r="F15" i="1"/>
  <c r="D16" i="3" l="1"/>
  <c r="D20" i="3" s="1"/>
  <c r="F27" i="1"/>
  <c r="F24" i="3"/>
  <c r="F53" i="1"/>
  <c r="F75" i="1" s="1"/>
  <c r="D24" i="3" l="1"/>
  <c r="D34" i="3" l="1"/>
  <c r="F32" i="3"/>
  <c r="D32" i="3"/>
  <c r="A30" i="3"/>
  <c r="D36" i="3" l="1"/>
  <c r="F34" i="3"/>
  <c r="F36" i="3" s="1"/>
  <c r="D27" i="1" l="1"/>
  <c r="D53" i="1" l="1"/>
  <c r="D75" i="1" s="1"/>
  <c r="D17" i="21" l="1"/>
  <c r="D21" i="21" l="1"/>
  <c r="D25" i="21" s="1"/>
  <c r="E21" i="12"/>
  <c r="E39" i="12" s="1"/>
  <c r="E41" i="12" s="1"/>
  <c r="E70" i="12" s="1"/>
  <c r="D35" i="21" l="1"/>
  <c r="D37" i="21" s="1"/>
  <c r="N16" i="18" s="1"/>
  <c r="N18" i="18" s="1"/>
  <c r="E72" i="12"/>
  <c r="P16" i="18" l="1"/>
  <c r="N19" i="18"/>
  <c r="P18" i="18"/>
  <c r="P19" i="18" s="1"/>
</calcChain>
</file>

<file path=xl/sharedStrings.xml><?xml version="1.0" encoding="utf-8"?>
<sst xmlns="http://schemas.openxmlformats.org/spreadsheetml/2006/main" count="235" uniqueCount="154">
  <si>
    <t>สินทรัพย์</t>
  </si>
  <si>
    <t>(พันบาท)</t>
  </si>
  <si>
    <t>สินทรัพย์หมุนเวียน</t>
  </si>
  <si>
    <t>เงินสดและรายการเทียบเท่าเงินสด</t>
  </si>
  <si>
    <t>ลูกหนี้หมุนเวียนอื่น</t>
  </si>
  <si>
    <t>เงินให้กู้ยืมระยะสั้น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</si>
  <si>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</si>
  <si>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</si>
  <si>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</si>
  <si>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เงินลงทุนในบริษัทย่อยและบริษัทร่วม</t>
  </si>
  <si>
    <t>อสังหาริมทรัพย์เพื่อการลงทุน</t>
  </si>
  <si>
    <t>ที่ดิน อาคารและอุปกรณ์</t>
  </si>
  <si>
    <t>สินทรัพย์ไม่มีตัวตน</t>
  </si>
  <si>
    <t>สินทรัพย์ภาษีเงินได้รอการตัดบัญชี</t>
  </si>
  <si>
    <t>ภาษีหัก ณ ที่จ่ายขอคืน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</si>
  <si>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</si>
  <si>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</si>
  <si>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</si>
  <si>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</si>
  <si>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ส่วนของหนี้สินตามสัญญาเช่าที่ถึงกำหนดชำระภายในหนึ่งปี</t>
  </si>
  <si>
    <t>เงินกู้ยืมระยะสั้น</t>
  </si>
  <si>
    <t>ประมาณการหนี้สินหมุนเวียนสำหรับผลประโยชน์พนักงาน</t>
  </si>
  <si>
    <t>รวมหนี้สินหมุนเวียน</t>
  </si>
  <si>
    <t>หนี้สินไม่หมุนเวียน</t>
  </si>
  <si>
    <t>ประมาณการหนี้สินไม่หมุนเวียนสำหรับผลประโยชน์พนักงาน</t>
  </si>
  <si>
    <t>หนี้สินตามสัญญาเช่า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</si>
  <si>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</si>
  <si>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</si>
  <si>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</si>
  <si>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</si>
  <si>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</si>
  <si>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 </t>
  </si>
  <si>
    <t>ส่วนเกินมูลค่าหุ้น</t>
  </si>
  <si>
    <t>ส่วนต่ำกว่าทุนจากการรวมธุรกิจภายใต้การควบคุมเดียวกัน</t>
  </si>
  <si>
    <t xml:space="preserve">   จัดสรรแล้ว  </t>
  </si>
  <si>
    <t>รวมส่วนของผู้ถือหุ้น</t>
  </si>
  <si>
    <t>รวมหนี้สินและส่วนของผู้ถือหุ้น</t>
  </si>
  <si>
    <t>งบกำไรขาดทุน</t>
  </si>
  <si>
    <t>เงินปันผลรับ</t>
  </si>
  <si>
    <t>รายได้ค่าธรรมเนียมการจัดการ</t>
  </si>
  <si>
    <t>ดอกเบี้ยรับ</t>
  </si>
  <si>
    <t>รายได้อื่น</t>
  </si>
  <si>
    <t>กำไรก่อนค่าใช้จ่าย</t>
  </si>
  <si>
    <t>ค่าใช้จ่ายในการบริหาร</t>
  </si>
  <si>
    <t>รวมค่าใช้จ่าย</t>
  </si>
  <si>
    <t>กำไรจากการดำเนินงาน</t>
  </si>
  <si>
    <t>ต้นทุนทางการเงิน</t>
  </si>
  <si>
    <t>กำไรก่อนภาษีเงินได้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</si>
  <si>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</si>
  <si>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งบกำไรขาดทุนเบ็ดเสร็จ</t>
  </si>
  <si>
    <t>รายได้ (ค่าใช้จ่าย) ภาษีเงินได้</t>
  </si>
  <si>
    <t>จัดสรรแล้ว</t>
  </si>
  <si>
    <t>ยังไม่ได้จัดสรร</t>
  </si>
  <si>
    <t>ส่วนต่ำกว่า</t>
  </si>
  <si>
    <t>ทุนสำรอง</t>
  </si>
  <si>
    <t>รวมส่วน</t>
  </si>
  <si>
    <t>ทุนอื่น</t>
  </si>
  <si>
    <t>ตามกฎหมาย</t>
  </si>
  <si>
    <t>ของผู้ถือหุ้น</t>
  </si>
  <si>
    <t>รายการกับผู้ถือหุ้นที่บันทึกโดยตรงเข้าส่วนของผู้ถือหุ้น</t>
  </si>
  <si>
    <t>กำไรหรือขาดทุน</t>
  </si>
  <si>
    <t>กำไรขาดทุนเบ็ดเสร็จอื่น</t>
  </si>
  <si>
    <t>งบกระแสเงินสด</t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</si>
  <si>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</si>
  <si>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</si>
  <si>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</si>
  <si>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กระแสเงินสดจากการดำเนินงานก่อนการเปลี่ยนแปลง</t>
  </si>
  <si>
    <t>ในสินทรัพย์และหนี้สินดำเนินงาน</t>
  </si>
  <si>
    <t>หนี้สินดำเนินงานเพิ่มขึ้น (ลดลง)</t>
  </si>
  <si>
    <t>ประมาณการหนี้สินสำหรับผลประโยชน์พนักงาน</t>
  </si>
  <si>
    <t>กระแสเงินสดสุทธิใช้ไปในการดำเนินงาน</t>
  </si>
  <si>
    <t>กระแสเงินสดจากกิจกรรมลงทุน</t>
  </si>
  <si>
    <t>รับเงินปันผล</t>
  </si>
  <si>
    <t>รับดอกเบี้ย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</si>
  <si>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</si>
  <si>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กระแสเงินสดจากกิจกรรมจัดหาเงิน</t>
  </si>
  <si>
    <t>เงินสดรับจาก (จ่ายเพื่อชำระ) เงินกู้ยืม</t>
  </si>
  <si>
    <t>เงินสดจ่ายเพื่อชำระหนี้สินตามสัญญาเช่า</t>
  </si>
  <si>
    <t>จ่ายเงินปันผลให้ผู้ถือหุ้นของบริษัท</t>
  </si>
  <si>
    <t>จ่ายดอกเบี้ยและต้นทุนทางการเงินอื่น</t>
  </si>
  <si>
    <t>กำไรสะสม</t>
  </si>
  <si>
    <t xml:space="preserve">   ยังไม่ได้จัดสรร</t>
  </si>
  <si>
    <t>ข้อมูลงบกระแสเงินสดเปิดเผยเพิ่มเติม</t>
  </si>
  <si>
    <t>บริษัทเอสซีจี เดคคอร์ จำกัด (มหาชน)</t>
  </si>
  <si>
    <t>กำไรสำหรับงวด</t>
  </si>
  <si>
    <t>หนี้สินไม่หมุนเวียนอื่น</t>
  </si>
  <si>
    <t>กระแสเงินสดสุทธิใช้ไปในกิจกรรมดำเนินงาน</t>
  </si>
  <si>
    <t>ยอดคงเหลือ ณ วันที่ 1 มกราคม 2567</t>
  </si>
  <si>
    <t>เงินสดและรายการเทียบเท่าเงินสด ณ วันสิ้นงวด</t>
  </si>
  <si>
    <t>เงินสดและรายการเทียบเท่าเงินสด ณ วันต้นงวด</t>
  </si>
  <si>
    <t>ทุนที่ออก</t>
  </si>
  <si>
    <t>และชำระแล้ว</t>
  </si>
  <si>
    <t>เงินปันผล</t>
  </si>
  <si>
    <t>เงินปันผลค้างจ่าย</t>
  </si>
  <si>
    <t>งบฐานะการเงิน</t>
  </si>
  <si>
    <t>31 ธันวาคม</t>
  </si>
  <si>
    <t>งบการเปลี่ยนแปลงส่วนของผู้ถือหุ้น</t>
  </si>
  <si>
    <t>กำไรขาดทุนเบ็ดเสร็จอื่นสำหรับงวด - สุทธิจากภาษี</t>
  </si>
  <si>
    <t>กำไรขาดทุนเบ็ดเสร็จรวมสำหรับงวด</t>
  </si>
  <si>
    <t>กำไรขาดทุนเบ็ดเสร็จสำหรับงวด</t>
  </si>
  <si>
    <t>รวมกำไรขาดทุนเบ็ดเสร็จสำหรับงวด</t>
  </si>
  <si>
    <t>ค่าใช้จ่ายประมาณการหนี้สินไม่หมุนเวียน</t>
  </si>
  <si>
    <t>สำหรับผลประโยชน์พนักงาน</t>
  </si>
  <si>
    <t xml:space="preserve">      ทุนสำรองตามกฎหมาย</t>
  </si>
  <si>
    <t xml:space="preserve">กำไรสะสม  </t>
  </si>
  <si>
    <t>เงินเบิกเกินบัญชีและเงินกู้ยืมระยะสั้นจากสถาบันการเงิน</t>
  </si>
  <si>
    <t>กระแสเงินสดสุทธิใช้ไปในกิจกรรมจัดหาเงิน</t>
  </si>
  <si>
    <t>ลูกหนี้อื่น</t>
  </si>
  <si>
    <t>กระแสเงินสดสุทธิได้มาจากกิจกรรมลงทุน</t>
  </si>
  <si>
    <t>ส่วนเกิน</t>
  </si>
  <si>
    <t>มูลค่าหุ้น</t>
  </si>
  <si>
    <t>ยอดคงเหลือ ณ วันที่ 1 มกราคม 2568</t>
  </si>
  <si>
    <t>การจัดสรรส่วนทุนให้ผู้ถือหุ้น</t>
  </si>
  <si>
    <t>รวมรายการกับผู้ถือหุ้นที่บันทึกโดยตรงเข้าส่วนของผู้ถือหุ้น</t>
  </si>
  <si>
    <t>ภาษีเงินได้นิติบุคคลค้างจ่าย</t>
  </si>
  <si>
    <t>ขาดทุนจากอัตราแลกเปลี่ยน</t>
  </si>
  <si>
    <t>หนี้สินอื่น</t>
  </si>
  <si>
    <t>เงินกู้ยืมลดลง - สุทธิ</t>
  </si>
  <si>
    <t>งบการเงินระหว่างกาล</t>
  </si>
  <si>
    <t>สินทรัพย์ดำเนินงานเพิ่มขึ้น</t>
  </si>
  <si>
    <t>สินทรัพย์ดำเนินงานเพิ่มขึ้น - สุทธิ</t>
  </si>
  <si>
    <t>หนี้สินดำเนินงานเพิ่มขึ้น (ลดลง) - สุทธิ</t>
  </si>
  <si>
    <t>ขาดทุนจากการลดทุนในเงินลงทุนในบริษัทย่อย</t>
  </si>
  <si>
    <t>เจ้าหนี้หมุนเวียนอื่น</t>
  </si>
  <si>
    <t>เงินสดรับจากการลดทุนในเงินลงทุนในบริษัทย่อย</t>
  </si>
  <si>
    <t>ณ วันที่ 30 กันยายน 2568</t>
  </si>
  <si>
    <t>เงินลงทุนระยะสั้น</t>
  </si>
  <si>
    <t>30 กันยายน</t>
  </si>
  <si>
    <t>ยอดคงเหลือ ณ วันที่ 30 กันยายน 2567</t>
  </si>
  <si>
    <t>ยอดคงเหลือ ณ วันที่ 30 กันยายน 2568</t>
  </si>
  <si>
    <t>โอนไปสำรองตามกฎหมาย</t>
  </si>
  <si>
    <t>กำไร (ขาดทุน) สำหรับงวด</t>
  </si>
  <si>
    <t>สําหรับงวดสามเดือนและเก้าเดือนสิ้นสุดวันที่ 30 กันยายน 2568</t>
  </si>
  <si>
    <t>หนี้สินหมุนเวียน</t>
  </si>
  <si>
    <t>เงินกู้ยืมระยะยาวจากสถาบันการเงิน</t>
  </si>
  <si>
    <t>กำไร (ขาดทุน) จากการดำเนินงาน</t>
  </si>
  <si>
    <t>กำไร (ขาดทุน) ก่อนภาษีเงินได้</t>
  </si>
  <si>
    <r>
      <t xml:space="preserve">กำไร (ขาดทุน) ต่อหุ้นขั้นพื้นฐาน </t>
    </r>
    <r>
      <rPr>
        <b/>
        <i/>
        <sz val="15"/>
        <rFont val="Angsana New"/>
        <family val="1"/>
      </rPr>
      <t>(บาท)</t>
    </r>
  </si>
  <si>
    <t>จ่ายภาษีเงินได้</t>
  </si>
  <si>
    <t>เงินสดรับจากเงินกู้ยืมระยะยาวจากสถาบันการเงิน</t>
  </si>
  <si>
    <t>เงินสดและรายการเทียบเท่าเงินสดเพิ่มขึ้น (ลดลง) - สุทธิ</t>
  </si>
  <si>
    <t>กำไรจากการจำหน่ายสินทรัพย์ ปรับมูลค่ายุติธรรม และอื่นๆ</t>
  </si>
  <si>
    <t>เงินสดรับจาก (จ่ายเพื่อ) เงินให้กู้ยืมระยะสั้นแก่กิจการที่เกี่ยวข้องกันสุทธิ</t>
  </si>
  <si>
    <t>รายการจัดหาเงินที่ไม่ใช่เงินสด ณ วันสิ้นงวด</t>
  </si>
  <si>
    <t xml:space="preserve">เงินสดจ่ายเพื่อซื้ออุปกรณ์ และสินทรัพย์ไม่มีตัวตน </t>
  </si>
  <si>
    <t>เงินสดรับจาก (จ่ายเพื่อชำระ) เงินเบิกเกินบัญชี</t>
  </si>
  <si>
    <t>และเงินกู้ยืมระยะสั้น - สุทธิ</t>
  </si>
  <si>
    <t>เงินสดจ่ายเพื่อชำระเงินกู้ยืมจากกิจการที่เกี่ยวข้องกัน</t>
  </si>
  <si>
    <t>ค่าใช้จ่าย (รายได้) ภาษีเงินได้</t>
  </si>
  <si>
    <t>เงินสดจ่ายเพื่อเงินลงทุนระยะสั้นสุทธิ</t>
  </si>
  <si>
    <t>(ไม่ได้ตรวจสอบ)</t>
  </si>
  <si>
    <t>หมายเหตุ</t>
  </si>
  <si>
    <t>สำหรับงวดสามเดือนสิ้นสุดวันที่ 30 กันยายน 2568 (ไม่ได้ตรวจสอบ)</t>
  </si>
  <si>
    <t>สำหรับงวดเก้าเดือนสิ้นสุดวันที่ 30 กันยายน 2568 (ไม่ได้ตรวจสอบ)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</si>
</sst>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#,##0\ ;\(#,##0\)"/>
    <numFmt numFmtId="190" formatCode="_(* #,##0_);_(* \(#,##0\);_(* &quot;-&quot;??_);_(@_)"/>
    <numFmt numFmtId="191" formatCode="_-* #,##0_-;\-* #,##0_-;_-* &quot;-&quot;??_-;_-@_-"/>
    <numFmt numFmtId="192" formatCode="#,##0.00;\(#,##0.00\)"/>
    <numFmt numFmtId="193" formatCode="[$PHP]\ #,##0_);\([$PHP]\ #,##0\)"/>
    <numFmt numFmtId="194" formatCode="_-* #,##0.000_-;\-* #,##0.000_-;_-* &quot;-&quot;??_-;_-@_-"/>
  </numFmts>
  <fonts count="23" x14ac:knownFonts="1">
    <font>
      <sz val="8"/>
      <name val="Arial"/>
      <family val="2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8"/>
      <name val="Arial"/>
      <family val="2"/>
    </font>
    <font>
      <b/>
      <sz val="16"/>
      <name val="Angsana New"/>
      <family val="1"/>
    </font>
    <font>
      <i/>
      <sz val="15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i/>
      <sz val="16"/>
      <name val="Angsana New"/>
      <family val="1"/>
    </font>
    <font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2"/>
      <color theme="1"/>
      <name val="Tahoma"/>
      <family val="2"/>
      <scheme val="minor"/>
    </font>
    <font>
      <b/>
      <sz val="15"/>
      <color rgb="FFFF0000"/>
      <name val="Angsana New"/>
      <family val="1"/>
    </font>
    <font>
      <sz val="14"/>
      <name val="Cordia New"/>
      <family val="2"/>
    </font>
    <font>
      <sz val="8"/>
      <name val="Angsana New"/>
      <family val="1"/>
    </font>
    <font>
      <b/>
      <i/>
      <sz val="15"/>
      <color theme="1"/>
      <name val="Angsana New"/>
      <family val="1"/>
    </font>
    <font>
      <b/>
      <sz val="22"/>
      <name val="Angsana New"/>
      <family val="1"/>
    </font>
    <font>
      <b/>
      <sz val="2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3">
    <xf numFmtId="0" fontId="0" fillId="0" borderId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7" fillId="0" borderId="0"/>
    <xf numFmtId="9" fontId="12" fillId="0" borderId="0" applyFont="0" applyFill="0" applyBorder="0" applyAlignment="0" applyProtection="0"/>
    <xf numFmtId="0" fontId="7" fillId="0" borderId="0"/>
    <xf numFmtId="0" fontId="14" fillId="0" borderId="0"/>
    <xf numFmtId="0" fontId="7" fillId="0" borderId="0"/>
    <xf numFmtId="193" fontId="7" fillId="0" borderId="0"/>
    <xf numFmtId="0" fontId="3" fillId="0" borderId="0"/>
    <xf numFmtId="43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2" fillId="0" borderId="0"/>
    <xf numFmtId="0" fontId="18" fillId="0" borderId="0"/>
    <xf numFmtId="0" fontId="1" fillId="0" borderId="0"/>
  </cellStyleXfs>
  <cellXfs count="154">
    <xf numFmtId="0" fontId="0" fillId="0" borderId="0" xfId="0"/>
    <xf numFmtId="49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190" fontId="8" fillId="0" borderId="0" xfId="0" applyNumberFormat="1" applyFont="1" applyAlignment="1">
      <alignment horizontal="right" vertical="top"/>
    </xf>
    <xf numFmtId="190" fontId="8" fillId="0" borderId="0" xfId="1" applyNumberFormat="1" applyFont="1" applyFill="1" applyBorder="1" applyAlignment="1">
      <alignment horizontal="right" vertical="top"/>
    </xf>
    <xf numFmtId="190" fontId="7" fillId="0" borderId="0" xfId="0" applyNumberFormat="1" applyFont="1" applyAlignment="1">
      <alignment vertical="top"/>
    </xf>
    <xf numFmtId="49" fontId="7" fillId="0" borderId="0" xfId="0" applyNumberFormat="1" applyFont="1" applyAlignment="1">
      <alignment vertical="top"/>
    </xf>
    <xf numFmtId="190" fontId="7" fillId="0" borderId="0" xfId="1" applyNumberFormat="1" applyFont="1" applyFill="1" applyAlignment="1">
      <alignment horizontal="right"/>
    </xf>
    <xf numFmtId="190" fontId="8" fillId="0" borderId="0" xfId="1" applyNumberFormat="1" applyFont="1" applyFill="1" applyAlignment="1">
      <alignment horizontal="right"/>
    </xf>
    <xf numFmtId="190" fontId="7" fillId="0" borderId="0" xfId="1" applyNumberFormat="1" applyFont="1" applyFill="1" applyBorder="1" applyAlignment="1">
      <alignment horizontal="right"/>
    </xf>
    <xf numFmtId="190" fontId="8" fillId="0" borderId="3" xfId="1" applyNumberFormat="1" applyFont="1" applyFill="1" applyBorder="1" applyAlignment="1">
      <alignment horizontal="right"/>
    </xf>
    <xf numFmtId="190" fontId="8" fillId="0" borderId="0" xfId="1" applyNumberFormat="1" applyFont="1" applyFill="1" applyBorder="1" applyAlignment="1">
      <alignment horizontal="right"/>
    </xf>
    <xf numFmtId="190" fontId="7" fillId="0" borderId="2" xfId="1" applyNumberFormat="1" applyFont="1" applyFill="1" applyBorder="1" applyAlignment="1">
      <alignment horizontal="right"/>
    </xf>
    <xf numFmtId="190" fontId="8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190" fontId="7" fillId="0" borderId="0" xfId="0" applyNumberFormat="1" applyFont="1" applyAlignment="1">
      <alignment horizontal="right"/>
    </xf>
    <xf numFmtId="49" fontId="8" fillId="0" borderId="0" xfId="0" applyNumberFormat="1" applyFont="1"/>
    <xf numFmtId="43" fontId="7" fillId="0" borderId="0" xfId="1" applyFont="1" applyFill="1" applyAlignment="1"/>
    <xf numFmtId="43" fontId="11" fillId="0" borderId="0" xfId="1" applyFont="1" applyFill="1" applyAlignment="1"/>
    <xf numFmtId="190" fontId="7" fillId="0" borderId="2" xfId="0" applyNumberFormat="1" applyFont="1" applyBorder="1" applyAlignment="1">
      <alignment horizontal="right"/>
    </xf>
    <xf numFmtId="49" fontId="5" fillId="0" borderId="0" xfId="0" applyNumberFormat="1" applyFont="1"/>
    <xf numFmtId="37" fontId="5" fillId="0" borderId="0" xfId="0" applyNumberFormat="1" applyFont="1" applyAlignment="1">
      <alignment horizontal="justify"/>
    </xf>
    <xf numFmtId="189" fontId="6" fillId="0" borderId="0" xfId="0" applyNumberFormat="1" applyFont="1" applyAlignment="1">
      <alignment horizontal="center"/>
    </xf>
    <xf numFmtId="0" fontId="7" fillId="0" borderId="0" xfId="1" applyNumberFormat="1" applyFont="1" applyFill="1" applyBorder="1" applyAlignment="1">
      <alignment horizontal="center"/>
    </xf>
    <xf numFmtId="0" fontId="9" fillId="0" borderId="0" xfId="0" applyFont="1"/>
    <xf numFmtId="189" fontId="8" fillId="0" borderId="0" xfId="0" applyNumberFormat="1" applyFont="1"/>
    <xf numFmtId="0" fontId="7" fillId="0" borderId="0" xfId="0" applyFont="1"/>
    <xf numFmtId="189" fontId="8" fillId="0" borderId="0" xfId="0" applyNumberFormat="1" applyFont="1" applyAlignment="1">
      <alignment horizontal="right"/>
    </xf>
    <xf numFmtId="43" fontId="8" fillId="0" borderId="0" xfId="1" applyFont="1" applyFill="1" applyBorder="1" applyAlignment="1">
      <alignment horizontal="right"/>
    </xf>
    <xf numFmtId="192" fontId="7" fillId="0" borderId="0" xfId="0" applyNumberFormat="1" applyFont="1"/>
    <xf numFmtId="0" fontId="8" fillId="0" borderId="0" xfId="0" applyFont="1"/>
    <xf numFmtId="190" fontId="8" fillId="0" borderId="1" xfId="1" applyNumberFormat="1" applyFont="1" applyFill="1" applyBorder="1" applyAlignment="1">
      <alignment horizontal="right"/>
    </xf>
    <xf numFmtId="190" fontId="7" fillId="0" borderId="0" xfId="1" applyNumberFormat="1" applyFont="1" applyFill="1" applyAlignment="1"/>
    <xf numFmtId="190" fontId="8" fillId="0" borderId="2" xfId="1" applyNumberFormat="1" applyFont="1" applyFill="1" applyBorder="1" applyAlignment="1">
      <alignment horizontal="right"/>
    </xf>
    <xf numFmtId="190" fontId="8" fillId="0" borderId="0" xfId="0" applyNumberFormat="1" applyFont="1"/>
    <xf numFmtId="0" fontId="5" fillId="0" borderId="0" xfId="0" applyFont="1"/>
    <xf numFmtId="189" fontId="7" fillId="0" borderId="0" xfId="0" applyNumberFormat="1" applyFont="1"/>
    <xf numFmtId="190" fontId="7" fillId="0" borderId="0" xfId="0" applyNumberFormat="1" applyFont="1"/>
    <xf numFmtId="0" fontId="5" fillId="0" borderId="0" xfId="0" applyFont="1" applyAlignment="1">
      <alignment horizontal="justify"/>
    </xf>
    <xf numFmtId="192" fontId="8" fillId="0" borderId="0" xfId="0" applyNumberFormat="1" applyFont="1"/>
    <xf numFmtId="190" fontId="7" fillId="0" borderId="0" xfId="1" applyNumberFormat="1" applyFont="1" applyFill="1" applyAlignment="1">
      <alignment horizontal="center"/>
    </xf>
    <xf numFmtId="190" fontId="8" fillId="0" borderId="1" xfId="1" quotePrefix="1" applyNumberFormat="1" applyFont="1" applyFill="1" applyBorder="1" applyAlignment="1">
      <alignment horizontal="center"/>
    </xf>
    <xf numFmtId="190" fontId="8" fillId="0" borderId="4" xfId="1" applyNumberFormat="1" applyFont="1" applyFill="1" applyBorder="1" applyAlignment="1">
      <alignment horizontal="right"/>
    </xf>
    <xf numFmtId="192" fontId="6" fillId="0" borderId="0" xfId="0" applyNumberFormat="1" applyFont="1"/>
    <xf numFmtId="189" fontId="10" fillId="0" borderId="0" xfId="0" applyNumberFormat="1" applyFont="1"/>
    <xf numFmtId="189" fontId="11" fillId="0" borderId="0" xfId="0" applyNumberFormat="1" applyFont="1"/>
    <xf numFmtId="0" fontId="11" fillId="0" borderId="0" xfId="0" applyFont="1"/>
    <xf numFmtId="190" fontId="11" fillId="0" borderId="0" xfId="1" applyNumberFormat="1" applyFont="1" applyFill="1" applyAlignment="1"/>
    <xf numFmtId="190" fontId="11" fillId="0" borderId="0" xfId="0" applyNumberFormat="1" applyFont="1"/>
    <xf numFmtId="49" fontId="11" fillId="0" borderId="0" xfId="0" applyNumberFormat="1" applyFont="1"/>
    <xf numFmtId="0" fontId="7" fillId="0" borderId="0" xfId="1" applyNumberFormat="1" applyFont="1" applyFill="1" applyAlignment="1">
      <alignment horizontal="center"/>
    </xf>
    <xf numFmtId="49" fontId="7" fillId="0" borderId="0" xfId="0" applyNumberFormat="1" applyFont="1"/>
    <xf numFmtId="190" fontId="8" fillId="0" borderId="0" xfId="2" applyNumberFormat="1" applyFont="1" applyFill="1" applyBorder="1" applyAlignment="1">
      <alignment horizontal="right"/>
    </xf>
    <xf numFmtId="189" fontId="5" fillId="0" borderId="0" xfId="0" applyNumberFormat="1" applyFont="1"/>
    <xf numFmtId="43" fontId="7" fillId="0" borderId="0" xfId="1" applyFont="1" applyFill="1" applyAlignment="1">
      <alignment horizontal="right"/>
    </xf>
    <xf numFmtId="37" fontId="8" fillId="0" borderId="0" xfId="1" applyNumberFormat="1" applyFont="1" applyFill="1" applyAlignment="1">
      <alignment horizontal="right"/>
    </xf>
    <xf numFmtId="43" fontId="8" fillId="0" borderId="0" xfId="2" applyFont="1" applyFill="1" applyBorder="1" applyAlignment="1">
      <alignment horizontal="right"/>
    </xf>
    <xf numFmtId="49" fontId="5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90" fontId="8" fillId="0" borderId="0" xfId="1" applyNumberFormat="1" applyFont="1" applyFill="1" applyAlignment="1"/>
    <xf numFmtId="49" fontId="9" fillId="0" borderId="0" xfId="0" applyNumberFormat="1" applyFont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90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37" fontId="6" fillId="0" borderId="0" xfId="0" applyNumberFormat="1" applyFont="1" applyAlignment="1">
      <alignment horizontal="right"/>
    </xf>
    <xf numFmtId="0" fontId="6" fillId="0" borderId="0" xfId="0" applyFont="1"/>
    <xf numFmtId="190" fontId="7" fillId="0" borderId="4" xfId="0" applyNumberFormat="1" applyFont="1" applyBorder="1" applyAlignment="1">
      <alignment horizontal="right"/>
    </xf>
    <xf numFmtId="190" fontId="8" fillId="0" borderId="1" xfId="0" applyNumberFormat="1" applyFont="1" applyBorder="1" applyAlignment="1">
      <alignment horizontal="right"/>
    </xf>
    <xf numFmtId="37" fontId="8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center"/>
    </xf>
    <xf numFmtId="9" fontId="7" fillId="0" borderId="0" xfId="4" applyFont="1" applyFill="1" applyAlignment="1"/>
    <xf numFmtId="9" fontId="8" fillId="0" borderId="0" xfId="4" applyFont="1" applyFill="1" applyAlignment="1"/>
    <xf numFmtId="0" fontId="17" fillId="0" borderId="0" xfId="0" applyFont="1" applyAlignment="1">
      <alignment horizontal="left"/>
    </xf>
    <xf numFmtId="190" fontId="8" fillId="0" borderId="2" xfId="0" applyNumberFormat="1" applyFont="1" applyBorder="1" applyAlignment="1">
      <alignment horizontal="right"/>
    </xf>
    <xf numFmtId="49" fontId="6" fillId="0" borderId="0" xfId="0" applyNumberFormat="1" applyFont="1" applyAlignment="1">
      <alignment horizontal="center"/>
    </xf>
    <xf numFmtId="37" fontId="7" fillId="0" borderId="0" xfId="0" applyNumberFormat="1" applyFont="1" applyAlignment="1">
      <alignment horizontal="right"/>
    </xf>
    <xf numFmtId="37" fontId="7" fillId="0" borderId="0" xfId="0" applyNumberFormat="1" applyFont="1"/>
    <xf numFmtId="190" fontId="8" fillId="0" borderId="3" xfId="0" applyNumberFormat="1" applyFont="1" applyBorder="1" applyAlignment="1">
      <alignment horizontal="right"/>
    </xf>
    <xf numFmtId="189" fontId="6" fillId="0" borderId="0" xfId="0" applyNumberFormat="1" applyFont="1"/>
    <xf numFmtId="189" fontId="9" fillId="0" borderId="0" xfId="0" applyNumberFormat="1" applyFont="1" applyAlignment="1">
      <alignment horizontal="center"/>
    </xf>
    <xf numFmtId="189" fontId="19" fillId="0" borderId="0" xfId="0" applyNumberFormat="1" applyFont="1"/>
    <xf numFmtId="43" fontId="19" fillId="0" borderId="0" xfId="1" applyFont="1" applyFill="1" applyAlignment="1"/>
    <xf numFmtId="0" fontId="19" fillId="0" borderId="0" xfId="0" applyFont="1" applyAlignment="1">
      <alignment vertical="top"/>
    </xf>
    <xf numFmtId="0" fontId="19" fillId="0" borderId="0" xfId="0" applyFont="1"/>
    <xf numFmtId="49" fontId="19" fillId="0" borderId="0" xfId="0" applyNumberFormat="1" applyFont="1"/>
    <xf numFmtId="189" fontId="19" fillId="0" borderId="0" xfId="0" applyNumberFormat="1" applyFont="1" applyAlignment="1">
      <alignment vertical="top"/>
    </xf>
    <xf numFmtId="43" fontId="19" fillId="0" borderId="0" xfId="1" applyFont="1" applyFill="1" applyAlignment="1">
      <alignment vertical="top"/>
    </xf>
    <xf numFmtId="0" fontId="5" fillId="0" borderId="0" xfId="0" applyFont="1" applyAlignment="1">
      <alignment vertical="center"/>
    </xf>
    <xf numFmtId="192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188" fontId="8" fillId="0" borderId="3" xfId="1" applyNumberFormat="1" applyFont="1" applyFill="1" applyBorder="1" applyAlignment="1">
      <alignment horizontal="right"/>
    </xf>
    <xf numFmtId="0" fontId="11" fillId="0" borderId="0" xfId="0" applyFont="1" applyAlignment="1">
      <alignment vertical="center"/>
    </xf>
    <xf numFmtId="49" fontId="5" fillId="0" borderId="0" xfId="0" applyNumberFormat="1" applyFont="1" applyAlignment="1">
      <alignment vertical="top"/>
    </xf>
    <xf numFmtId="189" fontId="10" fillId="0" borderId="0" xfId="0" applyNumberFormat="1" applyFont="1" applyAlignment="1">
      <alignment vertical="top"/>
    </xf>
    <xf numFmtId="189" fontId="11" fillId="0" borderId="0" xfId="0" applyNumberFormat="1" applyFont="1" applyAlignment="1">
      <alignment vertical="top"/>
    </xf>
    <xf numFmtId="43" fontId="11" fillId="0" borderId="0" xfId="1" applyFont="1" applyFill="1" applyAlignment="1">
      <alignment vertical="top"/>
    </xf>
    <xf numFmtId="0" fontId="11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13" fillId="0" borderId="0" xfId="0" applyFont="1" applyAlignment="1">
      <alignment horizontal="center" vertical="top"/>
    </xf>
    <xf numFmtId="187" fontId="5" fillId="0" borderId="0" xfId="0" applyNumberFormat="1" applyFont="1" applyAlignment="1">
      <alignment horizontal="left" vertical="top"/>
    </xf>
    <xf numFmtId="187" fontId="11" fillId="0" borderId="0" xfId="0" applyNumberFormat="1" applyFont="1" applyAlignment="1">
      <alignment vertical="top"/>
    </xf>
    <xf numFmtId="190" fontId="11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187" fontId="7" fillId="0" borderId="0" xfId="0" applyNumberFormat="1" applyFont="1" applyAlignment="1">
      <alignment vertical="top"/>
    </xf>
    <xf numFmtId="0" fontId="7" fillId="0" borderId="0" xfId="0" applyFont="1" applyAlignment="1">
      <alignment horizontal="centerContinuous" vertical="top"/>
    </xf>
    <xf numFmtId="0" fontId="7" fillId="0" borderId="0" xfId="0" applyFont="1" applyAlignment="1">
      <alignment horizontal="left" vertical="top" readingOrder="2"/>
    </xf>
    <xf numFmtId="187" fontId="7" fillId="0" borderId="4" xfId="0" applyNumberFormat="1" applyFont="1" applyBorder="1" applyAlignment="1">
      <alignment horizontal="centerContinuous" vertical="top"/>
    </xf>
    <xf numFmtId="187" fontId="7" fillId="0" borderId="0" xfId="0" applyNumberFormat="1" applyFont="1" applyAlignment="1">
      <alignment horizontal="centerContinuous" vertical="top"/>
    </xf>
    <xf numFmtId="187" fontId="7" fillId="0" borderId="4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187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vertical="top"/>
    </xf>
    <xf numFmtId="190" fontId="8" fillId="0" borderId="0" xfId="1" applyNumberFormat="1" applyFont="1" applyFill="1" applyAlignment="1">
      <alignment vertical="top"/>
    </xf>
    <xf numFmtId="190" fontId="8" fillId="0" borderId="0" xfId="1" applyNumberFormat="1" applyFont="1" applyFill="1" applyAlignment="1">
      <alignment horizontal="center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190" fontId="7" fillId="0" borderId="2" xfId="1" applyNumberFormat="1" applyFont="1" applyFill="1" applyBorder="1" applyAlignment="1">
      <alignment vertical="top"/>
    </xf>
    <xf numFmtId="190" fontId="7" fillId="0" borderId="0" xfId="1" applyNumberFormat="1" applyFont="1" applyFill="1" applyBorder="1" applyAlignment="1">
      <alignment vertical="top"/>
    </xf>
    <xf numFmtId="190" fontId="7" fillId="0" borderId="0" xfId="1" applyNumberFormat="1" applyFont="1" applyFill="1" applyBorder="1" applyAlignment="1">
      <alignment horizontal="center" vertical="top"/>
    </xf>
    <xf numFmtId="190" fontId="7" fillId="0" borderId="0" xfId="1" applyNumberFormat="1" applyFont="1" applyFill="1" applyAlignment="1">
      <alignment horizontal="center" vertical="top"/>
    </xf>
    <xf numFmtId="190" fontId="7" fillId="0" borderId="0" xfId="1" applyNumberFormat="1" applyFont="1" applyFill="1" applyAlignment="1">
      <alignment vertical="top"/>
    </xf>
    <xf numFmtId="190" fontId="8" fillId="0" borderId="2" xfId="1" applyNumberFormat="1" applyFont="1" applyFill="1" applyBorder="1" applyAlignment="1">
      <alignment vertical="top"/>
    </xf>
    <xf numFmtId="190" fontId="8" fillId="0" borderId="4" xfId="1" applyNumberFormat="1" applyFont="1" applyFill="1" applyBorder="1" applyAlignment="1">
      <alignment vertical="top"/>
    </xf>
    <xf numFmtId="190" fontId="8" fillId="0" borderId="0" xfId="1" applyNumberFormat="1" applyFont="1" applyFill="1" applyBorder="1" applyAlignment="1">
      <alignment vertical="top"/>
    </xf>
    <xf numFmtId="190" fontId="8" fillId="0" borderId="5" xfId="1" applyNumberFormat="1" applyFont="1" applyFill="1" applyBorder="1" applyAlignment="1">
      <alignment vertical="top"/>
    </xf>
    <xf numFmtId="43" fontId="7" fillId="0" borderId="0" xfId="1" applyFont="1" applyFill="1" applyAlignment="1">
      <alignment vertical="top"/>
    </xf>
    <xf numFmtId="194" fontId="7" fillId="0" borderId="0" xfId="1" applyNumberFormat="1" applyFont="1" applyFill="1" applyBorder="1" applyAlignment="1">
      <alignment horizontal="right"/>
    </xf>
    <xf numFmtId="43" fontId="8" fillId="0" borderId="3" xfId="1" applyFont="1" applyFill="1" applyBorder="1" applyAlignment="1">
      <alignment horizontal="right" vertical="top"/>
    </xf>
    <xf numFmtId="191" fontId="7" fillId="0" borderId="0" xfId="1" applyNumberFormat="1" applyFont="1" applyFill="1" applyAlignment="1">
      <alignment vertical="top"/>
    </xf>
    <xf numFmtId="191" fontId="7" fillId="0" borderId="2" xfId="1" applyNumberFormat="1" applyFont="1" applyFill="1" applyBorder="1" applyAlignment="1">
      <alignment horizontal="right"/>
    </xf>
    <xf numFmtId="0" fontId="20" fillId="0" borderId="0" xfId="22" applyFont="1" applyAlignment="1">
      <alignment horizontal="right"/>
    </xf>
    <xf numFmtId="0" fontId="1" fillId="0" borderId="0" xfId="22"/>
    <xf numFmtId="190" fontId="21" fillId="0" borderId="0" xfId="21" applyNumberFormat="1" applyFont="1" applyAlignment="1">
      <alignment horizontal="center" wrapText="1"/>
    </xf>
    <xf numFmtId="190" fontId="22" fillId="0" borderId="0" xfId="21" applyNumberFormat="1" applyFont="1" applyAlignment="1">
      <alignment horizontal="center"/>
    </xf>
    <xf numFmtId="0" fontId="8" fillId="0" borderId="0" xfId="0" applyFont="1" applyAlignment="1">
      <alignment vertical="center"/>
    </xf>
    <xf numFmtId="16" fontId="7" fillId="0" borderId="0" xfId="1" quotePrefix="1" applyNumberFormat="1" applyFont="1" applyFill="1" applyBorder="1" applyAlignment="1">
      <alignment horizontal="center"/>
    </xf>
    <xf numFmtId="190" fontId="8" fillId="0" borderId="0" xfId="1" applyNumberFormat="1" applyFont="1" applyFill="1" applyBorder="1" applyAlignment="1">
      <alignment horizontal="center" vertical="top"/>
    </xf>
    <xf numFmtId="190" fontId="19" fillId="0" borderId="0" xfId="0" applyNumberFormat="1" applyFont="1" applyAlignment="1">
      <alignment vertical="top"/>
    </xf>
    <xf numFmtId="49" fontId="8" fillId="0" borderId="0" xfId="0" applyNumberFormat="1" applyFont="1" applyFill="1"/>
    <xf numFmtId="49" fontId="7" fillId="0" borderId="0" xfId="0" applyNumberFormat="1" applyFont="1" applyFill="1"/>
    <xf numFmtId="49" fontId="6" fillId="0" borderId="0" xfId="0" applyNumberFormat="1" applyFont="1" applyAlignment="1">
      <alignment horizontal="center" wrapText="1"/>
    </xf>
    <xf numFmtId="190" fontId="6" fillId="0" borderId="0" xfId="0" applyNumberFormat="1" applyFont="1" applyAlignment="1">
      <alignment horizontal="center"/>
    </xf>
    <xf numFmtId="190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 wrapText="1"/>
    </xf>
    <xf numFmtId="187" fontId="6" fillId="0" borderId="2" xfId="0" applyNumberFormat="1" applyFont="1" applyBorder="1" applyAlignment="1">
      <alignment horizontal="center" vertical="top"/>
    </xf>
    <xf numFmtId="187" fontId="6" fillId="0" borderId="0" xfId="0" applyNumberFormat="1" applyFont="1" applyAlignment="1">
      <alignment horizontal="center" vertical="top" wrapText="1"/>
    </xf>
    <xf numFmtId="37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</cellXfs>
  <cellStyles count="23">
    <cellStyle name="Comma" xfId="1" builtinId="3"/>
    <cellStyle name="Comma 2" xfId="14" xr:uid="{18FC1849-6BE7-4569-A5D2-C6CC9537827D}"/>
    <cellStyle name="Comma 2 2" xfId="2" xr:uid="{38D1911C-1E3E-4897-A852-FDC52AFC2EB5}"/>
    <cellStyle name="Comma 2 2 2" xfId="18" xr:uid="{91D79FB8-D6F0-456A-A4D0-5F69FE7E6124}"/>
    <cellStyle name="Comma 3" xfId="16" xr:uid="{565581AC-D906-444C-A973-764E1BDE5689}"/>
    <cellStyle name="Comma 3 2" xfId="19" xr:uid="{9087FF73-2FC1-4343-BEE2-48A877A880A9}"/>
    <cellStyle name="Comma 4" xfId="17" xr:uid="{E1501DC0-D976-491F-B875-FF969C900513}"/>
    <cellStyle name="Comma 5" xfId="10" xr:uid="{31536534-834A-4F1B-95EB-E50D22753A4F}"/>
    <cellStyle name="Normal" xfId="0" builtinId="0"/>
    <cellStyle name="Normal 114" xfId="3" xr:uid="{C7AA7EA9-3576-440C-A42A-1167309B946B}"/>
    <cellStyle name="Normal 2" xfId="13" xr:uid="{81445972-923A-475A-9FB0-38411CAF87C1}"/>
    <cellStyle name="Normal 2 2" xfId="8" xr:uid="{140D8570-761C-49BD-B991-6FDCF1929E28}"/>
    <cellStyle name="Normal 2 3" xfId="20" xr:uid="{C58F9F7D-F40B-4C07-9677-D28EDCCBDB6E}"/>
    <cellStyle name="Normal 2 3 2" xfId="22" xr:uid="{3D1F8DA5-161A-41EC-9461-91C546F9EB43}"/>
    <cellStyle name="Normal 3" xfId="9" xr:uid="{1BB3DB1E-A7CE-4E81-8D41-52AD91D3E283}"/>
    <cellStyle name="Normal 3 3" xfId="6" xr:uid="{DC55A9DE-B526-45C5-96F4-852C9127298B}"/>
    <cellStyle name="Normal 37" xfId="7" xr:uid="{E9EDA60F-69E2-4F0A-886C-DA5FEFEB7032}"/>
    <cellStyle name="Normal 4" xfId="5" xr:uid="{2B58C97C-8D80-4CB1-830B-B5A7E1B5C0C9}"/>
    <cellStyle name="Normal 5" xfId="11" xr:uid="{00000000-0005-0000-0000-00003D000000}"/>
    <cellStyle name="Normal 5 2" xfId="21" xr:uid="{4E0DD587-252C-4C97-876C-328935E52517}"/>
    <cellStyle name="Percent 2" xfId="4" xr:uid="{FD8E46A6-D3F7-495E-AA82-249A8322CCCA}"/>
    <cellStyle name="Percent 2 2" xfId="15" xr:uid="{EC1087AB-0F1D-4516-9195-ED5D7432A801}"/>
    <cellStyle name="Percent 3" xfId="12" xr:uid="{00000000-0005-0000-0000-00003F000000}"/>
  </cellStyles>
  <dxfs count="0"/>
  <tableStyles count="0" defaultTableStyle="TableStyleMedium2" defaultPivotStyle="PivotStyleLight16"/>
  <colors>
    <mruColors>
      <color rgb="FF66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D9B09-38BA-406A-8C3F-36C3BD4CF41F}">
  <dimension ref="A2:A19"/>
  <sheetViews>
    <sheetView showGridLines="0" view="pageBreakPreview" zoomScale="130" zoomScaleNormal="100" zoomScaleSheetLayoutView="130" workbookViewId="0">
      <selection activeCell="A19" sqref="A19"/>
    </sheetView>
  </sheetViews>
  <sheetFormatPr defaultColWidth="9.33203125" defaultRowHeight="14" x14ac:dyDescent="0.3"/>
  <cols>
    <col min="1" max="1" width="134.33203125" style="137" customWidth="1"/>
    <col min="2" max="16384" width="9.33203125" style="137"/>
  </cols>
  <sheetData>
    <row r="2" spans="1:1" ht="22" x14ac:dyDescent="0.7">
      <c r="A2" s="136"/>
    </row>
    <row r="17" spans="1:1" ht="32.15" customHeight="1" x14ac:dyDescent="1">
      <c r="A17" s="138" t="s">
        <v>83</v>
      </c>
    </row>
    <row r="18" spans="1:1" ht="30" customHeight="1" x14ac:dyDescent="0.9">
      <c r="A18" s="139" t="s">
        <v>118</v>
      </c>
    </row>
    <row r="19" spans="1:1" ht="30" customHeight="1" x14ac:dyDescent="0.9">
      <c r="A19" s="139" t="s">
        <v>132</v>
      </c>
    </row>
  </sheetData>
  <pageMargins left="0.78740157480314998" right="0.78740157480314998" top="0.511811023622047" bottom="0.511811023622047" header="0.511811023622047" footer="0.511811023622047"/>
  <pageSetup paperSize="9" orientation="portrait" r:id="rId1"/>
  <headerFooter scaleWithDoc="0" alignWithMargins="0">
    <oddHeader>&amp;R&amp;"Angsana New,Italic"&amp;15(ก่อนสอบทาน)</oddHeader>
  </headerFooter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01CBA-3C3D-4FE6-AA7D-45862DCC0C5B}">
  <sheetPr codeName="Sheet1"/>
  <dimension ref="A1:I79"/>
  <sheetViews>
    <sheetView showGridLines="0" tabSelected="1" zoomScaleNormal="100" zoomScaleSheetLayoutView="115" workbookViewId="0"/>
  </sheetViews>
  <sheetFormatPr defaultColWidth="10.44140625" defaultRowHeight="23.25" customHeight="1" x14ac:dyDescent="0.2"/>
  <cols>
    <col min="1" max="1" width="62.33203125" style="85" customWidth="1"/>
    <col min="2" max="2" width="10.77734375" style="85" customWidth="1"/>
    <col min="3" max="3" width="1" style="88" customWidth="1"/>
    <col min="4" max="4" width="15.77734375" style="89" customWidth="1"/>
    <col min="5" max="5" width="0.77734375" style="88" customWidth="1"/>
    <col min="6" max="6" width="15.77734375" style="89" customWidth="1"/>
    <col min="7" max="16384" width="10.44140625" style="85"/>
  </cols>
  <sheetData>
    <row r="1" spans="1:8" ht="23.25" customHeight="1" x14ac:dyDescent="0.7">
      <c r="A1" s="20" t="s">
        <v>83</v>
      </c>
      <c r="B1" s="20"/>
      <c r="C1" s="83"/>
      <c r="D1" s="84"/>
      <c r="E1" s="83"/>
      <c r="F1" s="84"/>
    </row>
    <row r="2" spans="1:8" ht="23.25" customHeight="1" x14ac:dyDescent="0.7">
      <c r="A2" s="20" t="s">
        <v>94</v>
      </c>
      <c r="B2" s="20"/>
      <c r="C2" s="83"/>
      <c r="D2" s="84"/>
      <c r="E2" s="83"/>
      <c r="F2" s="84"/>
    </row>
    <row r="3" spans="1:8" ht="23.25" customHeight="1" x14ac:dyDescent="0.7">
      <c r="A3" s="90" t="s">
        <v>125</v>
      </c>
      <c r="B3" s="21"/>
      <c r="C3" s="83"/>
      <c r="D3" s="84"/>
      <c r="E3" s="83"/>
      <c r="F3" s="84"/>
    </row>
    <row r="4" spans="1:8" ht="23.25" customHeight="1" x14ac:dyDescent="0.7">
      <c r="A4" s="21"/>
      <c r="B4" s="21"/>
      <c r="C4" s="83"/>
      <c r="D4" s="86"/>
      <c r="E4" s="86"/>
      <c r="F4" s="86"/>
    </row>
    <row r="5" spans="1:8" ht="23.25" customHeight="1" x14ac:dyDescent="0.7">
      <c r="A5" s="20" t="s">
        <v>0</v>
      </c>
      <c r="B5" s="77" t="s">
        <v>151</v>
      </c>
      <c r="C5" s="83"/>
      <c r="D5" s="141" t="s">
        <v>127</v>
      </c>
      <c r="E5" s="16"/>
      <c r="F5" s="23" t="s">
        <v>95</v>
      </c>
    </row>
    <row r="6" spans="1:8" ht="23.25" customHeight="1" x14ac:dyDescent="0.7">
      <c r="A6" s="20"/>
      <c r="B6" s="20"/>
      <c r="C6" s="83"/>
      <c r="D6" s="23">
        <v>2568</v>
      </c>
      <c r="E6" s="16"/>
      <c r="F6" s="23">
        <v>2567</v>
      </c>
    </row>
    <row r="7" spans="1:8" ht="23.25" customHeight="1" x14ac:dyDescent="0.7">
      <c r="A7" s="20"/>
      <c r="B7" s="20"/>
      <c r="C7" s="83"/>
      <c r="D7" s="23" t="s">
        <v>150</v>
      </c>
      <c r="E7" s="16"/>
      <c r="F7" s="23"/>
    </row>
    <row r="8" spans="1:8" ht="23.25" customHeight="1" x14ac:dyDescent="0.65">
      <c r="A8" s="87"/>
      <c r="B8" s="87"/>
      <c r="C8" s="83"/>
      <c r="D8" s="146" t="s">
        <v>1</v>
      </c>
      <c r="E8" s="146"/>
      <c r="F8" s="146"/>
    </row>
    <row r="9" spans="1:8" ht="23.25" customHeight="1" x14ac:dyDescent="0.7">
      <c r="A9" s="24" t="s">
        <v>2</v>
      </c>
      <c r="B9" s="24"/>
      <c r="C9" s="25"/>
      <c r="D9" s="26"/>
      <c r="E9" s="27"/>
      <c r="F9" s="28"/>
    </row>
    <row r="10" spans="1:8" ht="23.25" customHeight="1" x14ac:dyDescent="0.7">
      <c r="A10" s="29" t="s">
        <v>3</v>
      </c>
      <c r="B10" s="29"/>
      <c r="C10" s="83"/>
      <c r="D10" s="9">
        <v>2335504</v>
      </c>
      <c r="E10" s="8"/>
      <c r="F10" s="9">
        <v>3259644</v>
      </c>
    </row>
    <row r="11" spans="1:8" ht="23.25" customHeight="1" x14ac:dyDescent="0.7">
      <c r="A11" s="29" t="s">
        <v>126</v>
      </c>
      <c r="B11" s="29"/>
      <c r="C11" s="83"/>
      <c r="D11" s="9">
        <v>400000</v>
      </c>
      <c r="E11" s="8"/>
      <c r="F11" s="9">
        <v>0</v>
      </c>
    </row>
    <row r="12" spans="1:8" ht="23.25" customHeight="1" x14ac:dyDescent="0.7">
      <c r="A12" s="29" t="s">
        <v>4</v>
      </c>
      <c r="B12" s="22">
        <v>3</v>
      </c>
      <c r="C12" s="83"/>
      <c r="D12" s="9">
        <v>160367</v>
      </c>
      <c r="E12" s="8"/>
      <c r="F12" s="9">
        <v>59958</v>
      </c>
      <c r="H12" s="143"/>
    </row>
    <row r="13" spans="1:8" ht="23.25" customHeight="1" x14ac:dyDescent="0.7">
      <c r="A13" s="29" t="s">
        <v>5</v>
      </c>
      <c r="B13" s="22">
        <v>3</v>
      </c>
      <c r="C13" s="83"/>
      <c r="D13" s="9">
        <v>6252672</v>
      </c>
      <c r="E13" s="8"/>
      <c r="F13" s="9">
        <v>2077726</v>
      </c>
    </row>
    <row r="14" spans="1:8" ht="23.25" customHeight="1" x14ac:dyDescent="0.7">
      <c r="A14" s="29" t="s">
        <v>6</v>
      </c>
      <c r="B14" s="29"/>
      <c r="C14" s="83"/>
      <c r="D14" s="9">
        <v>725</v>
      </c>
      <c r="E14" s="8"/>
      <c r="F14" s="9">
        <v>2690</v>
      </c>
    </row>
    <row r="15" spans="1:8" ht="23.25" customHeight="1" x14ac:dyDescent="0.7">
      <c r="A15" s="30" t="s">
        <v>7</v>
      </c>
      <c r="B15" s="30"/>
      <c r="C15" s="83"/>
      <c r="D15" s="31">
        <f>SUM(D10:D14)</f>
        <v>9149268</v>
      </c>
      <c r="E15" s="8"/>
      <c r="F15" s="31">
        <f>SUM(F10:F14)</f>
        <v>5400018</v>
      </c>
    </row>
    <row r="16" spans="1:8" ht="23.25" customHeight="1" x14ac:dyDescent="0.7">
      <c r="A16" s="30"/>
      <c r="B16" s="30"/>
      <c r="C16" s="83"/>
      <c r="D16" s="32"/>
      <c r="E16" s="13"/>
      <c r="F16" s="32"/>
    </row>
    <row r="17" spans="1:6" ht="23.25" customHeight="1" x14ac:dyDescent="0.7">
      <c r="A17" s="24" t="s">
        <v>8</v>
      </c>
      <c r="B17" s="24"/>
      <c r="C17" s="83"/>
      <c r="D17" s="7"/>
      <c r="E17" s="13"/>
      <c r="F17" s="7"/>
    </row>
    <row r="18" spans="1:6" ht="23.25" customHeight="1" x14ac:dyDescent="0.7">
      <c r="A18" s="29" t="s">
        <v>9</v>
      </c>
      <c r="B18" s="22">
        <v>4</v>
      </c>
      <c r="C18" s="83"/>
      <c r="D18" s="9">
        <v>14668755</v>
      </c>
      <c r="E18" s="8"/>
      <c r="F18" s="9">
        <v>20034212</v>
      </c>
    </row>
    <row r="19" spans="1:6" ht="23.25" customHeight="1" x14ac:dyDescent="0.7">
      <c r="A19" s="29" t="s">
        <v>10</v>
      </c>
      <c r="B19" s="29"/>
      <c r="C19" s="83"/>
      <c r="D19" s="9">
        <v>17574</v>
      </c>
      <c r="E19" s="8"/>
      <c r="F19" s="9">
        <v>18641</v>
      </c>
    </row>
    <row r="20" spans="1:6" ht="23.25" customHeight="1" x14ac:dyDescent="0.7">
      <c r="A20" s="29" t="s">
        <v>11</v>
      </c>
      <c r="B20" s="29"/>
      <c r="C20" s="83"/>
      <c r="D20" s="9">
        <v>14146</v>
      </c>
      <c r="E20" s="8"/>
      <c r="F20" s="9">
        <v>13805</v>
      </c>
    </row>
    <row r="21" spans="1:6" ht="23.25" customHeight="1" x14ac:dyDescent="0.7">
      <c r="A21" s="29" t="s">
        <v>12</v>
      </c>
      <c r="B21" s="29"/>
      <c r="C21" s="83"/>
      <c r="D21" s="9">
        <v>7620</v>
      </c>
      <c r="E21" s="8"/>
      <c r="F21" s="9">
        <v>8315</v>
      </c>
    </row>
    <row r="22" spans="1:6" ht="23.25" customHeight="1" x14ac:dyDescent="0.7">
      <c r="A22" s="29" t="s">
        <v>13</v>
      </c>
      <c r="B22" s="29"/>
      <c r="C22" s="83"/>
      <c r="D22" s="9">
        <v>116786</v>
      </c>
      <c r="E22" s="8"/>
      <c r="F22" s="9">
        <v>116786</v>
      </c>
    </row>
    <row r="23" spans="1:6" ht="23.25" customHeight="1" x14ac:dyDescent="0.7">
      <c r="A23" s="29" t="s">
        <v>14</v>
      </c>
      <c r="B23" s="29"/>
      <c r="C23" s="83"/>
      <c r="D23" s="9">
        <v>26794</v>
      </c>
      <c r="E23" s="8"/>
      <c r="F23" s="9">
        <v>23730</v>
      </c>
    </row>
    <row r="24" spans="1:6" ht="23.25" customHeight="1" x14ac:dyDescent="0.7">
      <c r="A24" s="29" t="s">
        <v>15</v>
      </c>
      <c r="B24" s="29"/>
      <c r="C24" s="83"/>
      <c r="D24" s="9">
        <v>87</v>
      </c>
      <c r="E24" s="8"/>
      <c r="F24" s="12">
        <v>2969</v>
      </c>
    </row>
    <row r="25" spans="1:6" ht="23.25" customHeight="1" x14ac:dyDescent="0.7">
      <c r="A25" s="30" t="s">
        <v>16</v>
      </c>
      <c r="B25" s="30"/>
      <c r="C25" s="83"/>
      <c r="D25" s="31">
        <f>SUM(D18:D24)</f>
        <v>14851762</v>
      </c>
      <c r="E25" s="8"/>
      <c r="F25" s="33">
        <f>SUM(F18:F24)</f>
        <v>20218458</v>
      </c>
    </row>
    <row r="26" spans="1:6" ht="23.25" customHeight="1" x14ac:dyDescent="0.7">
      <c r="A26" s="30"/>
      <c r="B26" s="30"/>
      <c r="C26" s="83"/>
      <c r="D26" s="8"/>
      <c r="E26" s="13"/>
      <c r="F26" s="8"/>
    </row>
    <row r="27" spans="1:6" ht="23.25" customHeight="1" thickBot="1" x14ac:dyDescent="0.75">
      <c r="A27" s="30" t="s">
        <v>17</v>
      </c>
      <c r="B27" s="30"/>
      <c r="C27" s="83"/>
      <c r="D27" s="10">
        <f>SUM(D15,D25)</f>
        <v>24001030</v>
      </c>
      <c r="E27" s="8"/>
      <c r="F27" s="10">
        <f>SUM(F15,F25)</f>
        <v>25618476</v>
      </c>
    </row>
    <row r="28" spans="1:6" ht="23.25" customHeight="1" thickTop="1" x14ac:dyDescent="0.7">
      <c r="A28" s="30"/>
      <c r="B28" s="30"/>
      <c r="C28" s="83"/>
      <c r="D28" s="11"/>
      <c r="E28" s="34"/>
      <c r="F28" s="11"/>
    </row>
    <row r="29" spans="1:6" ht="23.25" customHeight="1" x14ac:dyDescent="0.7">
      <c r="A29" s="35" t="s">
        <v>83</v>
      </c>
      <c r="B29" s="35"/>
      <c r="C29" s="83"/>
      <c r="D29" s="17"/>
      <c r="E29" s="36"/>
      <c r="F29" s="17"/>
    </row>
    <row r="30" spans="1:6" ht="23.25" customHeight="1" x14ac:dyDescent="0.7">
      <c r="A30" s="20" t="str">
        <f>A2</f>
        <v>งบฐานะการเงิน</v>
      </c>
      <c r="B30" s="35"/>
      <c r="C30" s="83"/>
      <c r="D30" s="32"/>
      <c r="E30" s="37"/>
      <c r="F30" s="32"/>
    </row>
    <row r="31" spans="1:6" ht="23.25" customHeight="1" x14ac:dyDescent="0.7">
      <c r="A31" s="90" t="str">
        <f>A3</f>
        <v>ณ วันที่ 30 กันยายน 2568</v>
      </c>
      <c r="B31" s="21"/>
      <c r="C31" s="83"/>
      <c r="D31" s="32"/>
      <c r="E31" s="37"/>
      <c r="F31" s="32"/>
    </row>
    <row r="32" spans="1:6" ht="23.25" customHeight="1" x14ac:dyDescent="0.7">
      <c r="A32" s="38"/>
      <c r="B32" s="38"/>
      <c r="C32" s="83"/>
      <c r="D32" s="26"/>
      <c r="E32" s="26"/>
      <c r="F32" s="26"/>
    </row>
    <row r="33" spans="1:9" ht="23.25" customHeight="1" x14ac:dyDescent="0.7">
      <c r="A33" s="90" t="s">
        <v>18</v>
      </c>
      <c r="B33" s="77" t="s">
        <v>151</v>
      </c>
      <c r="C33" s="83"/>
      <c r="D33" s="141" t="s">
        <v>127</v>
      </c>
      <c r="E33" s="16"/>
      <c r="F33" s="23" t="s">
        <v>95</v>
      </c>
    </row>
    <row r="34" spans="1:9" ht="23.25" customHeight="1" x14ac:dyDescent="0.7">
      <c r="A34" s="39"/>
      <c r="B34" s="39"/>
      <c r="C34" s="83"/>
      <c r="D34" s="23">
        <v>2568</v>
      </c>
      <c r="E34" s="16"/>
      <c r="F34" s="23">
        <v>2567</v>
      </c>
    </row>
    <row r="35" spans="1:9" ht="23.25" customHeight="1" x14ac:dyDescent="0.7">
      <c r="A35" s="39"/>
      <c r="B35" s="39"/>
      <c r="C35" s="83"/>
      <c r="D35" s="23" t="s">
        <v>150</v>
      </c>
      <c r="E35" s="16"/>
      <c r="F35" s="23"/>
    </row>
    <row r="36" spans="1:9" ht="23.25" customHeight="1" x14ac:dyDescent="0.65">
      <c r="A36" s="86"/>
      <c r="B36" s="86"/>
      <c r="C36" s="83"/>
      <c r="D36" s="147" t="s">
        <v>1</v>
      </c>
      <c r="E36" s="147"/>
      <c r="F36" s="147"/>
    </row>
    <row r="37" spans="1:9" ht="23.25" customHeight="1" x14ac:dyDescent="0.7">
      <c r="A37" s="24" t="s">
        <v>133</v>
      </c>
      <c r="B37" s="24"/>
      <c r="C37" s="83"/>
      <c r="D37" s="7"/>
      <c r="E37" s="13"/>
      <c r="F37" s="7"/>
    </row>
    <row r="38" spans="1:9" ht="23.25" customHeight="1" x14ac:dyDescent="0.7">
      <c r="A38" s="29" t="s">
        <v>105</v>
      </c>
      <c r="B38" s="22">
        <v>5</v>
      </c>
      <c r="C38" s="83"/>
      <c r="D38" s="9">
        <v>5000000</v>
      </c>
      <c r="E38" s="13"/>
      <c r="F38" s="40">
        <v>6000000</v>
      </c>
    </row>
    <row r="39" spans="1:9" ht="23.25" customHeight="1" x14ac:dyDescent="0.7">
      <c r="A39" s="29" t="s">
        <v>123</v>
      </c>
      <c r="B39" s="22">
        <v>3</v>
      </c>
      <c r="C39" s="83"/>
      <c r="D39" s="9">
        <v>61402</v>
      </c>
      <c r="E39" s="13"/>
      <c r="F39" s="40">
        <v>47954</v>
      </c>
      <c r="I39" s="143"/>
    </row>
    <row r="40" spans="1:9" ht="23.25" customHeight="1" x14ac:dyDescent="0.7">
      <c r="A40" s="29" t="s">
        <v>19</v>
      </c>
      <c r="B40" s="22"/>
      <c r="C40" s="83"/>
      <c r="D40" s="9">
        <v>7047</v>
      </c>
      <c r="E40" s="13"/>
      <c r="F40" s="40">
        <v>4070</v>
      </c>
    </row>
    <row r="41" spans="1:9" ht="23.25" customHeight="1" x14ac:dyDescent="0.7">
      <c r="A41" s="29" t="s">
        <v>20</v>
      </c>
      <c r="B41" s="22">
        <v>3</v>
      </c>
      <c r="C41" s="83"/>
      <c r="D41" s="9">
        <v>3700000</v>
      </c>
      <c r="E41" s="13"/>
      <c r="F41" s="40">
        <v>7391761</v>
      </c>
    </row>
    <row r="42" spans="1:9" ht="23.25" customHeight="1" x14ac:dyDescent="0.7">
      <c r="A42" s="29" t="s">
        <v>114</v>
      </c>
      <c r="B42" s="22"/>
      <c r="C42" s="83"/>
      <c r="D42" s="9">
        <v>705</v>
      </c>
      <c r="E42" s="13"/>
      <c r="F42" s="40">
        <v>0</v>
      </c>
    </row>
    <row r="43" spans="1:9" ht="23.25" customHeight="1" x14ac:dyDescent="0.7">
      <c r="A43" s="29" t="s">
        <v>21</v>
      </c>
      <c r="B43" s="22"/>
      <c r="C43" s="83"/>
      <c r="D43" s="9">
        <v>4720</v>
      </c>
      <c r="E43" s="13"/>
      <c r="F43" s="40">
        <v>2285</v>
      </c>
      <c r="I43" s="143"/>
    </row>
    <row r="44" spans="1:9" ht="23.25" customHeight="1" x14ac:dyDescent="0.7">
      <c r="A44" s="30" t="s">
        <v>22</v>
      </c>
      <c r="B44" s="22"/>
      <c r="C44" s="83"/>
      <c r="D44" s="31">
        <f>SUM(D38:D43)</f>
        <v>8773874</v>
      </c>
      <c r="E44" s="13"/>
      <c r="F44" s="31">
        <f>SUM(F38:F43)</f>
        <v>13446070</v>
      </c>
    </row>
    <row r="45" spans="1:9" ht="23.25" customHeight="1" x14ac:dyDescent="0.7">
      <c r="A45" s="26"/>
      <c r="B45" s="22"/>
      <c r="C45" s="83"/>
      <c r="D45" s="9"/>
      <c r="E45" s="13"/>
      <c r="F45" s="9"/>
    </row>
    <row r="46" spans="1:9" ht="23.25" customHeight="1" x14ac:dyDescent="0.7">
      <c r="A46" s="24" t="s">
        <v>23</v>
      </c>
      <c r="B46" s="22"/>
      <c r="C46" s="83"/>
      <c r="D46" s="7"/>
      <c r="E46" s="13"/>
      <c r="F46" s="7"/>
    </row>
    <row r="47" spans="1:9" ht="23.25" customHeight="1" x14ac:dyDescent="0.7">
      <c r="A47" s="29" t="s">
        <v>134</v>
      </c>
      <c r="B47" s="22">
        <v>5</v>
      </c>
      <c r="C47" s="83"/>
      <c r="D47" s="9">
        <v>2997030</v>
      </c>
      <c r="E47" s="13"/>
      <c r="F47" s="7">
        <v>0</v>
      </c>
    </row>
    <row r="48" spans="1:9" ht="23.25" customHeight="1" x14ac:dyDescent="0.7">
      <c r="A48" s="29" t="s">
        <v>25</v>
      </c>
      <c r="B48" s="22"/>
      <c r="C48" s="83"/>
      <c r="D48" s="9">
        <v>3724</v>
      </c>
      <c r="E48" s="13"/>
      <c r="F48" s="9">
        <v>5420</v>
      </c>
    </row>
    <row r="49" spans="1:9" ht="23.25" customHeight="1" x14ac:dyDescent="0.7">
      <c r="A49" s="29" t="s">
        <v>24</v>
      </c>
      <c r="B49" s="22"/>
      <c r="C49" s="83"/>
      <c r="D49" s="9">
        <v>88397</v>
      </c>
      <c r="E49" s="13"/>
      <c r="F49" s="9">
        <v>56129</v>
      </c>
      <c r="I49" s="143"/>
    </row>
    <row r="50" spans="1:9" ht="23.25" customHeight="1" x14ac:dyDescent="0.7">
      <c r="A50" s="29" t="s">
        <v>85</v>
      </c>
      <c r="B50" s="29"/>
      <c r="C50" s="83"/>
      <c r="D50" s="9">
        <v>0</v>
      </c>
      <c r="E50" s="13"/>
      <c r="F50" s="40">
        <v>53</v>
      </c>
    </row>
    <row r="51" spans="1:9" ht="23.25" customHeight="1" x14ac:dyDescent="0.7">
      <c r="A51" s="30" t="s">
        <v>26</v>
      </c>
      <c r="B51" s="30"/>
      <c r="C51" s="83"/>
      <c r="D51" s="41">
        <f>SUM(D47:D50)</f>
        <v>3089151</v>
      </c>
      <c r="E51" s="13"/>
      <c r="F51" s="41">
        <f>SUM(F48:F50)</f>
        <v>61602</v>
      </c>
    </row>
    <row r="52" spans="1:9" ht="23.25" customHeight="1" x14ac:dyDescent="0.7">
      <c r="A52" s="30"/>
      <c r="B52" s="30"/>
      <c r="C52" s="83"/>
      <c r="D52" s="42"/>
      <c r="E52" s="13"/>
      <c r="F52" s="42"/>
    </row>
    <row r="53" spans="1:9" ht="23.25" customHeight="1" x14ac:dyDescent="0.7">
      <c r="A53" s="30" t="s">
        <v>27</v>
      </c>
      <c r="B53" s="30"/>
      <c r="C53" s="83"/>
      <c r="D53" s="33">
        <f>SUM(D44,D51)</f>
        <v>11863025</v>
      </c>
      <c r="E53" s="13"/>
      <c r="F53" s="33">
        <f>SUM(F44,F51)</f>
        <v>13507672</v>
      </c>
    </row>
    <row r="54" spans="1:9" ht="23.25" customHeight="1" x14ac:dyDescent="0.7">
      <c r="A54" s="30"/>
      <c r="B54" s="30"/>
      <c r="C54" s="83"/>
      <c r="D54" s="11"/>
      <c r="E54" s="13"/>
      <c r="F54" s="11"/>
    </row>
    <row r="55" spans="1:9" ht="23.25" customHeight="1" x14ac:dyDescent="0.7">
      <c r="A55" s="35" t="s">
        <v>83</v>
      </c>
      <c r="B55" s="35"/>
      <c r="C55" s="83"/>
      <c r="D55" s="17"/>
      <c r="E55" s="36"/>
      <c r="F55" s="17"/>
    </row>
    <row r="56" spans="1:9" ht="23.25" customHeight="1" x14ac:dyDescent="0.7">
      <c r="A56" s="20" t="str">
        <f>A2</f>
        <v>งบฐานะการเงิน</v>
      </c>
      <c r="B56" s="35"/>
      <c r="C56" s="83"/>
      <c r="D56" s="32"/>
      <c r="E56" s="37"/>
      <c r="F56" s="32"/>
    </row>
    <row r="57" spans="1:9" ht="23.25" customHeight="1" x14ac:dyDescent="0.7">
      <c r="A57" s="90" t="str">
        <f>A3</f>
        <v>ณ วันที่ 30 กันยายน 2568</v>
      </c>
      <c r="B57" s="21"/>
      <c r="C57" s="83"/>
      <c r="D57" s="32"/>
      <c r="E57" s="37"/>
      <c r="F57" s="32"/>
    </row>
    <row r="58" spans="1:9" ht="23.25" customHeight="1" x14ac:dyDescent="0.7">
      <c r="A58" s="38"/>
      <c r="B58" s="38"/>
      <c r="C58" s="83"/>
      <c r="D58" s="26"/>
      <c r="E58" s="26"/>
      <c r="F58" s="26"/>
    </row>
    <row r="59" spans="1:9" ht="23.25" customHeight="1" x14ac:dyDescent="0.7">
      <c r="A59" s="91" t="s">
        <v>18</v>
      </c>
      <c r="B59" s="77"/>
      <c r="C59" s="83"/>
      <c r="D59" s="141" t="s">
        <v>127</v>
      </c>
      <c r="E59" s="16"/>
      <c r="F59" s="23" t="s">
        <v>95</v>
      </c>
    </row>
    <row r="60" spans="1:9" ht="23.25" customHeight="1" x14ac:dyDescent="0.7">
      <c r="A60" s="39"/>
      <c r="B60" s="39"/>
      <c r="C60" s="83"/>
      <c r="D60" s="23">
        <v>2568</v>
      </c>
      <c r="E60" s="16"/>
      <c r="F60" s="23">
        <v>2567</v>
      </c>
    </row>
    <row r="61" spans="1:9" ht="23.25" customHeight="1" x14ac:dyDescent="0.7">
      <c r="A61" s="39"/>
      <c r="B61" s="39"/>
      <c r="C61" s="83"/>
      <c r="D61" s="23" t="s">
        <v>150</v>
      </c>
      <c r="E61" s="16"/>
      <c r="F61" s="23"/>
    </row>
    <row r="62" spans="1:9" ht="23.25" customHeight="1" x14ac:dyDescent="0.65">
      <c r="A62" s="86"/>
      <c r="B62" s="86"/>
      <c r="C62" s="83"/>
      <c r="D62" s="147" t="s">
        <v>1</v>
      </c>
      <c r="E62" s="147"/>
      <c r="F62" s="147"/>
    </row>
    <row r="63" spans="1:9" ht="23.25" customHeight="1" x14ac:dyDescent="0.7">
      <c r="A63" s="24" t="s">
        <v>28</v>
      </c>
      <c r="B63" s="24"/>
      <c r="C63" s="83"/>
      <c r="D63" s="26"/>
      <c r="E63" s="26"/>
      <c r="F63" s="26"/>
    </row>
    <row r="64" spans="1:9" ht="23.25" customHeight="1" x14ac:dyDescent="0.7">
      <c r="A64" s="29" t="s">
        <v>29</v>
      </c>
      <c r="B64" s="22"/>
      <c r="C64" s="83"/>
      <c r="D64" s="7"/>
      <c r="E64" s="13"/>
      <c r="F64" s="7"/>
    </row>
    <row r="65" spans="1:6" ht="23.25" customHeight="1" thickBot="1" x14ac:dyDescent="0.75">
      <c r="A65" s="43" t="s">
        <v>30</v>
      </c>
      <c r="B65" s="43"/>
      <c r="C65" s="83"/>
      <c r="D65" s="10">
        <v>16550000</v>
      </c>
      <c r="E65" s="8"/>
      <c r="F65" s="10">
        <v>16550000</v>
      </c>
    </row>
    <row r="66" spans="1:6" ht="23.25" customHeight="1" thickTop="1" x14ac:dyDescent="0.65">
      <c r="A66" s="43" t="s">
        <v>31</v>
      </c>
      <c r="B66" s="43"/>
      <c r="C66" s="83"/>
      <c r="D66" s="9">
        <v>16500000</v>
      </c>
      <c r="E66" s="9"/>
      <c r="F66" s="9">
        <v>16500000</v>
      </c>
    </row>
    <row r="67" spans="1:6" ht="23.25" customHeight="1" x14ac:dyDescent="0.65">
      <c r="A67" s="29" t="s">
        <v>32</v>
      </c>
      <c r="B67" s="29"/>
      <c r="C67" s="83"/>
      <c r="D67" s="9">
        <v>583727</v>
      </c>
      <c r="E67" s="9"/>
      <c r="F67" s="9">
        <v>583727</v>
      </c>
    </row>
    <row r="68" spans="1:6" ht="23.25" customHeight="1" x14ac:dyDescent="0.65">
      <c r="A68" s="29" t="s">
        <v>33</v>
      </c>
      <c r="B68" s="29"/>
      <c r="C68" s="83"/>
      <c r="D68" s="9">
        <v>-6619484</v>
      </c>
      <c r="E68" s="9"/>
      <c r="F68" s="9">
        <v>-6619484</v>
      </c>
    </row>
    <row r="69" spans="1:6" ht="23.25" customHeight="1" x14ac:dyDescent="0.65">
      <c r="A69" s="29" t="s">
        <v>80</v>
      </c>
      <c r="B69" s="29"/>
      <c r="C69" s="83"/>
      <c r="D69" s="9"/>
      <c r="E69" s="9"/>
      <c r="F69" s="9"/>
    </row>
    <row r="70" spans="1:6" ht="23.25" customHeight="1" x14ac:dyDescent="0.65">
      <c r="A70" s="43" t="s">
        <v>34</v>
      </c>
      <c r="B70" s="43"/>
      <c r="C70" s="83"/>
      <c r="D70" s="9"/>
      <c r="E70" s="9"/>
      <c r="F70" s="9"/>
    </row>
    <row r="71" spans="1:6" ht="23.25" customHeight="1" x14ac:dyDescent="0.7">
      <c r="A71" s="29" t="s">
        <v>103</v>
      </c>
      <c r="B71" s="29"/>
      <c r="C71" s="83"/>
      <c r="D71" s="9">
        <v>360738</v>
      </c>
      <c r="E71" s="13"/>
      <c r="F71" s="9">
        <v>360738</v>
      </c>
    </row>
    <row r="72" spans="1:6" ht="23.25" customHeight="1" x14ac:dyDescent="0.7">
      <c r="A72" s="43" t="s">
        <v>81</v>
      </c>
      <c r="B72" s="43"/>
      <c r="C72" s="83"/>
      <c r="D72" s="9">
        <v>1313024</v>
      </c>
      <c r="E72" s="13"/>
      <c r="F72" s="9">
        <v>1285823</v>
      </c>
    </row>
    <row r="73" spans="1:6" ht="23.25" customHeight="1" x14ac:dyDescent="0.7">
      <c r="A73" s="30" t="s">
        <v>35</v>
      </c>
      <c r="B73" s="30"/>
      <c r="C73" s="83"/>
      <c r="D73" s="31">
        <f>SUM(D66:D72)</f>
        <v>12138005</v>
      </c>
      <c r="E73" s="13"/>
      <c r="F73" s="31">
        <f>SUM(F66:F72)</f>
        <v>12110804</v>
      </c>
    </row>
    <row r="74" spans="1:6" ht="23.25" customHeight="1" x14ac:dyDescent="0.7">
      <c r="A74" s="30"/>
      <c r="B74" s="30"/>
      <c r="C74" s="83"/>
      <c r="D74" s="11"/>
      <c r="E74" s="13"/>
      <c r="F74" s="11"/>
    </row>
    <row r="75" spans="1:6" ht="23.25" customHeight="1" thickBot="1" x14ac:dyDescent="0.75">
      <c r="A75" s="30" t="s">
        <v>36</v>
      </c>
      <c r="B75" s="30"/>
      <c r="C75" s="83"/>
      <c r="D75" s="10">
        <f>SUM(D73,D53)</f>
        <v>24001030</v>
      </c>
      <c r="E75" s="8"/>
      <c r="F75" s="10">
        <f>SUM(F73,F53)</f>
        <v>25618476</v>
      </c>
    </row>
    <row r="76" spans="1:6" ht="23.25" customHeight="1" thickTop="1" x14ac:dyDescent="0.2">
      <c r="A76" s="1"/>
      <c r="B76" s="1"/>
      <c r="D76" s="4"/>
      <c r="E76" s="3"/>
      <c r="F76" s="4"/>
    </row>
    <row r="77" spans="1:6" ht="23.25" customHeight="1" x14ac:dyDescent="0.2">
      <c r="A77" s="6"/>
      <c r="B77" s="6"/>
      <c r="C77" s="2"/>
      <c r="D77" s="5"/>
      <c r="E77" s="2"/>
      <c r="F77" s="5"/>
    </row>
    <row r="78" spans="1:6" ht="23.25" customHeight="1" x14ac:dyDescent="0.65">
      <c r="F78" s="9"/>
    </row>
    <row r="79" spans="1:6" ht="23.25" customHeight="1" x14ac:dyDescent="0.65">
      <c r="F79" s="132"/>
    </row>
  </sheetData>
  <mergeCells count="3">
    <mergeCell ref="D8:F8"/>
    <mergeCell ref="D36:F36"/>
    <mergeCell ref="D62:F62"/>
  </mergeCells>
  <pageMargins left="0.8" right="0.8" top="0.5" bottom="0.5" header="0.5" footer="0.5"/>
  <pageSetup paperSize="9" firstPageNumber="3" orientation="portrait" useFirstPageNumber="1" r:id="rId1"/>
  <headerFooter scaleWithDoc="0" alignWithMargins="0">
    <oddFooter>&amp;L&amp;"Angsana New,Regular"&amp;14   หมายเหตุประกอบงบการเงินระหว่างกาลเป็นส่วนหนึ่งของงบการเงินระหว่างกาลนี้
&amp;C&amp;"Angsana New,Regular"&amp;15
&amp;P</oddFooter>
  </headerFooter>
  <rowBreaks count="3" manualBreakCount="3">
    <brk id="28" max="16383" man="1"/>
    <brk id="54" max="5" man="1"/>
    <brk id="75" max="5" man="1"/>
  </rowBreaks>
  <customProperties>
    <customPr name="EpmWorksheetKeyString_GUID" r:id="rId2"/>
  </customProperties>
  <ignoredErrors>
    <ignoredError sqref="D63:F64 D16:F17 D36:F36 D44:F46 D26:F32 D73:F73 D52:F54 E65:F65 E25:F25 E15:F15 D37 F37 E51:F5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9B898-A43E-4E95-B1B8-6F2D0B55D47A}">
  <sheetPr codeName="Sheet2"/>
  <dimension ref="A1:F37"/>
  <sheetViews>
    <sheetView showGridLines="0" zoomScaleNormal="100" zoomScaleSheetLayoutView="100" workbookViewId="0"/>
  </sheetViews>
  <sheetFormatPr defaultColWidth="10.44140625" defaultRowHeight="23.15" customHeight="1" x14ac:dyDescent="0.7"/>
  <cols>
    <col min="1" max="1" width="63.109375" style="46" customWidth="1"/>
    <col min="2" max="2" width="10.77734375" style="81" customWidth="1"/>
    <col min="3" max="3" width="1" style="45" customWidth="1"/>
    <col min="4" max="4" width="15.77734375" style="18" customWidth="1"/>
    <col min="5" max="5" width="0.77734375" style="45" customWidth="1"/>
    <col min="6" max="6" width="15.77734375" style="18" customWidth="1"/>
    <col min="7" max="16384" width="10.44140625" style="46"/>
  </cols>
  <sheetData>
    <row r="1" spans="1:6" ht="23.15" customHeight="1" x14ac:dyDescent="0.7">
      <c r="A1" s="20" t="s">
        <v>83</v>
      </c>
    </row>
    <row r="2" spans="1:6" ht="23.15" customHeight="1" x14ac:dyDescent="0.7">
      <c r="A2" s="20" t="s">
        <v>37</v>
      </c>
      <c r="D2" s="47"/>
      <c r="E2" s="48"/>
      <c r="F2" s="47"/>
    </row>
    <row r="3" spans="1:6" ht="23.15" customHeight="1" x14ac:dyDescent="0.7">
      <c r="A3" s="90" t="s">
        <v>152</v>
      </c>
      <c r="D3" s="47"/>
      <c r="E3" s="48"/>
      <c r="F3" s="47"/>
    </row>
    <row r="4" spans="1:6" ht="23.15" customHeight="1" x14ac:dyDescent="0.7">
      <c r="A4" s="35"/>
      <c r="D4" s="46"/>
      <c r="E4" s="46"/>
      <c r="F4" s="46"/>
    </row>
    <row r="5" spans="1:6" ht="23.15" customHeight="1" x14ac:dyDescent="0.7">
      <c r="A5" s="49"/>
      <c r="B5" s="77" t="s">
        <v>151</v>
      </c>
      <c r="D5" s="50">
        <v>2568</v>
      </c>
      <c r="E5" s="14"/>
      <c r="F5" s="50">
        <v>2567</v>
      </c>
    </row>
    <row r="6" spans="1:6" ht="23.15" customHeight="1" x14ac:dyDescent="0.7">
      <c r="A6" s="49"/>
      <c r="B6" s="22"/>
      <c r="D6" s="148" t="s">
        <v>1</v>
      </c>
      <c r="E6" s="148"/>
      <c r="F6" s="148"/>
    </row>
    <row r="7" spans="1:6" ht="23.15" customHeight="1" x14ac:dyDescent="0.7">
      <c r="A7" s="51" t="s">
        <v>38</v>
      </c>
      <c r="B7" s="22">
        <v>3</v>
      </c>
      <c r="D7" s="9">
        <v>248203</v>
      </c>
      <c r="E7" s="9"/>
      <c r="F7" s="9">
        <v>0</v>
      </c>
    </row>
    <row r="8" spans="1:6" ht="23.15" customHeight="1" x14ac:dyDescent="0.7">
      <c r="A8" s="51" t="s">
        <v>39</v>
      </c>
      <c r="B8" s="22">
        <v>3</v>
      </c>
      <c r="D8" s="9">
        <v>39633</v>
      </c>
      <c r="E8" s="9"/>
      <c r="F8" s="9">
        <v>11065</v>
      </c>
    </row>
    <row r="9" spans="1:6" ht="23.15" customHeight="1" x14ac:dyDescent="0.7">
      <c r="A9" s="51" t="s">
        <v>40</v>
      </c>
      <c r="B9" s="22">
        <v>3</v>
      </c>
      <c r="D9" s="9">
        <v>51955</v>
      </c>
      <c r="E9" s="8"/>
      <c r="F9" s="9">
        <v>39228</v>
      </c>
    </row>
    <row r="10" spans="1:6" ht="23.15" customHeight="1" x14ac:dyDescent="0.7">
      <c r="A10" s="51" t="s">
        <v>41</v>
      </c>
      <c r="B10" s="22">
        <v>3</v>
      </c>
      <c r="D10" s="9">
        <v>4333</v>
      </c>
      <c r="E10" s="8"/>
      <c r="F10" s="9">
        <v>37998</v>
      </c>
    </row>
    <row r="11" spans="1:6" ht="23.15" customHeight="1" x14ac:dyDescent="0.7">
      <c r="A11" s="30" t="s">
        <v>42</v>
      </c>
      <c r="B11" s="22"/>
      <c r="D11" s="31">
        <f>SUM(D7:D10)</f>
        <v>344124</v>
      </c>
      <c r="E11" s="52"/>
      <c r="F11" s="31">
        <f>SUM(F7:F10)</f>
        <v>88291</v>
      </c>
    </row>
    <row r="12" spans="1:6" ht="23.15" customHeight="1" x14ac:dyDescent="0.7">
      <c r="A12" s="51"/>
      <c r="B12" s="22"/>
      <c r="D12" s="9"/>
      <c r="E12" s="8"/>
      <c r="F12" s="9"/>
    </row>
    <row r="13" spans="1:6" ht="22.5" customHeight="1" x14ac:dyDescent="0.7">
      <c r="A13" s="51" t="s">
        <v>43</v>
      </c>
      <c r="B13" s="22">
        <v>3</v>
      </c>
      <c r="D13" s="9">
        <v>-81464</v>
      </c>
      <c r="E13" s="9"/>
      <c r="F13" s="9">
        <v>-107265</v>
      </c>
    </row>
    <row r="14" spans="1:6" ht="23.15" customHeight="1" x14ac:dyDescent="0.7">
      <c r="A14" s="16" t="s">
        <v>44</v>
      </c>
      <c r="B14" s="22"/>
      <c r="D14" s="31">
        <f>SUM(D13:D13)</f>
        <v>-81464</v>
      </c>
      <c r="E14" s="52"/>
      <c r="F14" s="31">
        <f>SUM(F13:F13)</f>
        <v>-107265</v>
      </c>
    </row>
    <row r="15" spans="1:6" ht="23.15" customHeight="1" x14ac:dyDescent="0.7">
      <c r="A15" s="51"/>
      <c r="B15" s="22"/>
      <c r="D15" s="7"/>
      <c r="E15" s="8"/>
      <c r="F15" s="7"/>
    </row>
    <row r="16" spans="1:6" ht="23.15" customHeight="1" x14ac:dyDescent="0.7">
      <c r="A16" s="16" t="s">
        <v>135</v>
      </c>
      <c r="B16" s="22"/>
      <c r="D16" s="11">
        <f>SUM(D11,D14)</f>
        <v>262660</v>
      </c>
      <c r="E16" s="11"/>
      <c r="F16" s="11">
        <f>SUM(F11,F14)</f>
        <v>-18974</v>
      </c>
    </row>
    <row r="17" spans="1:6" ht="23.15" customHeight="1" x14ac:dyDescent="0.7">
      <c r="A17" s="16"/>
      <c r="B17" s="22"/>
      <c r="D17" s="11"/>
      <c r="E17" s="11"/>
      <c r="F17" s="11"/>
    </row>
    <row r="18" spans="1:6" ht="23.15" customHeight="1" x14ac:dyDescent="0.7">
      <c r="A18" s="51" t="s">
        <v>46</v>
      </c>
      <c r="B18" s="22">
        <v>3</v>
      </c>
      <c r="D18" s="12">
        <v>-74221</v>
      </c>
      <c r="E18" s="9"/>
      <c r="F18" s="12">
        <v>-101690</v>
      </c>
    </row>
    <row r="19" spans="1:6" ht="23.15" customHeight="1" x14ac:dyDescent="0.7">
      <c r="A19" s="51"/>
      <c r="B19" s="22"/>
      <c r="D19" s="7"/>
      <c r="E19" s="8"/>
      <c r="F19" s="7"/>
    </row>
    <row r="20" spans="1:6" s="35" customFormat="1" ht="23.15" customHeight="1" x14ac:dyDescent="0.7">
      <c r="A20" s="30" t="s">
        <v>136</v>
      </c>
      <c r="B20" s="82"/>
      <c r="C20" s="53"/>
      <c r="D20" s="11">
        <f>SUM(D16,D18)</f>
        <v>188439</v>
      </c>
      <c r="E20" s="52"/>
      <c r="F20" s="11">
        <f>SUM(F16,F18)</f>
        <v>-120664</v>
      </c>
    </row>
    <row r="21" spans="1:6" ht="23.15" customHeight="1" x14ac:dyDescent="0.7">
      <c r="A21" s="51"/>
      <c r="B21" s="22"/>
      <c r="D21" s="7"/>
      <c r="E21" s="8"/>
      <c r="F21" s="7"/>
    </row>
    <row r="22" spans="1:6" ht="23.15" customHeight="1" x14ac:dyDescent="0.7">
      <c r="A22" s="26" t="s">
        <v>50</v>
      </c>
      <c r="B22" s="22"/>
      <c r="D22" s="12">
        <v>-705</v>
      </c>
      <c r="E22" s="9"/>
      <c r="F22" s="12">
        <v>33840</v>
      </c>
    </row>
    <row r="23" spans="1:6" ht="23.15" customHeight="1" x14ac:dyDescent="0.7">
      <c r="A23" s="51"/>
      <c r="B23" s="22"/>
      <c r="D23" s="7"/>
      <c r="E23" s="8"/>
      <c r="F23" s="7"/>
    </row>
    <row r="24" spans="1:6" ht="23.15" customHeight="1" thickBot="1" x14ac:dyDescent="0.75">
      <c r="A24" s="16" t="s">
        <v>131</v>
      </c>
      <c r="B24" s="22"/>
      <c r="D24" s="10">
        <f>SUM(D20,D22)</f>
        <v>187734</v>
      </c>
      <c r="E24" s="52"/>
      <c r="F24" s="10">
        <f>SUM(F20,F22)</f>
        <v>-86824</v>
      </c>
    </row>
    <row r="25" spans="1:6" ht="23.15" customHeight="1" thickTop="1" x14ac:dyDescent="0.7">
      <c r="A25" s="51"/>
      <c r="B25" s="22"/>
      <c r="D25" s="54"/>
      <c r="E25" s="55"/>
      <c r="F25" s="54"/>
    </row>
    <row r="26" spans="1:6" s="94" customFormat="1" ht="23.15" customHeight="1" thickBot="1" x14ac:dyDescent="0.75">
      <c r="A26" s="140" t="s">
        <v>137</v>
      </c>
      <c r="B26" s="22"/>
      <c r="C26" s="45"/>
      <c r="D26" s="93">
        <v>0.11</v>
      </c>
      <c r="E26" s="56"/>
      <c r="F26" s="93">
        <v>-0.05</v>
      </c>
    </row>
    <row r="27" spans="1:6" ht="23.15" customHeight="1" thickTop="1" x14ac:dyDescent="0.7">
      <c r="A27" s="20"/>
      <c r="B27" s="22"/>
      <c r="D27" s="28"/>
      <c r="E27" s="56"/>
      <c r="F27" s="28"/>
    </row>
    <row r="28" spans="1:6" ht="23.15" customHeight="1" x14ac:dyDescent="0.7">
      <c r="A28" s="20" t="str">
        <f>A1</f>
        <v>บริษัทเอสซีจี เดคคอร์ จำกัด (มหาชน)</v>
      </c>
      <c r="D28" s="17"/>
      <c r="E28" s="36"/>
      <c r="F28" s="17"/>
    </row>
    <row r="29" spans="1:6" ht="23.15" customHeight="1" x14ac:dyDescent="0.7">
      <c r="A29" s="35" t="s">
        <v>49</v>
      </c>
      <c r="D29" s="17"/>
      <c r="E29" s="36"/>
      <c r="F29" s="17"/>
    </row>
    <row r="30" spans="1:6" ht="23.15" customHeight="1" x14ac:dyDescent="0.7">
      <c r="A30" s="90" t="str">
        <f>A3</f>
        <v>สำหรับงวดสามเดือนสิ้นสุดวันที่ 30 กันยายน 2568 (ไม่ได้ตรวจสอบ)</v>
      </c>
      <c r="D30" s="17"/>
      <c r="E30" s="36"/>
      <c r="F30" s="17"/>
    </row>
    <row r="31" spans="1:6" ht="23.15" customHeight="1" x14ac:dyDescent="0.7">
      <c r="A31" s="57"/>
      <c r="B31" s="68"/>
      <c r="C31" s="46"/>
      <c r="D31" s="26"/>
      <c r="E31" s="26"/>
      <c r="F31" s="26"/>
    </row>
    <row r="32" spans="1:6" ht="23.15" customHeight="1" x14ac:dyDescent="0.7">
      <c r="A32" s="58"/>
      <c r="B32" s="77"/>
      <c r="C32" s="59"/>
      <c r="D32" s="60">
        <f>D5</f>
        <v>2568</v>
      </c>
      <c r="E32" s="60"/>
      <c r="F32" s="60">
        <f>F5</f>
        <v>2567</v>
      </c>
    </row>
    <row r="33" spans="1:6" ht="23.15" customHeight="1" x14ac:dyDescent="0.7">
      <c r="B33" s="14"/>
      <c r="C33" s="59"/>
      <c r="D33" s="149" t="s">
        <v>1</v>
      </c>
      <c r="E33" s="149"/>
      <c r="F33" s="149"/>
    </row>
    <row r="34" spans="1:6" ht="23.15" customHeight="1" x14ac:dyDescent="0.7">
      <c r="A34" s="144" t="s">
        <v>131</v>
      </c>
      <c r="B34" s="26"/>
      <c r="C34" s="46"/>
      <c r="D34" s="61">
        <f>D24</f>
        <v>187734</v>
      </c>
      <c r="E34" s="61"/>
      <c r="F34" s="61">
        <f>F24</f>
        <v>-86824</v>
      </c>
    </row>
    <row r="35" spans="1:6" s="26" customFormat="1" ht="23.15" customHeight="1" x14ac:dyDescent="0.65">
      <c r="A35" s="145" t="s">
        <v>97</v>
      </c>
      <c r="D35" s="19">
        <v>0</v>
      </c>
      <c r="E35" s="15"/>
      <c r="F35" s="19">
        <v>0</v>
      </c>
    </row>
    <row r="36" spans="1:6" s="26" customFormat="1" ht="23.15" customHeight="1" thickBot="1" x14ac:dyDescent="0.75">
      <c r="A36" s="16" t="s">
        <v>98</v>
      </c>
      <c r="D36" s="10">
        <f>SUM(D34,D35)</f>
        <v>187734</v>
      </c>
      <c r="E36" s="37"/>
      <c r="F36" s="10">
        <f>SUM(F34,F35)</f>
        <v>-86824</v>
      </c>
    </row>
    <row r="37" spans="1:6" ht="23.15" customHeight="1" thickTop="1" x14ac:dyDescent="0.7">
      <c r="A37" s="49"/>
      <c r="B37" s="68"/>
      <c r="C37" s="46"/>
      <c r="D37" s="46"/>
      <c r="E37" s="46"/>
    </row>
  </sheetData>
  <mergeCells count="2">
    <mergeCell ref="D6:F6"/>
    <mergeCell ref="D33:F33"/>
  </mergeCells>
  <pageMargins left="0.8" right="0.8" top="0.5" bottom="0.5" header="0.5" footer="0.5"/>
  <pageSetup paperSize="9" firstPageNumber="6" orientation="portrait" useFirstPageNumber="1" r:id="rId1"/>
  <headerFooter scaleWithDoc="0" alignWithMargins="0">
    <oddFooter>&amp;L&amp;"Angsana New,Regular"&amp;14   หมายเหตุประกอบงบการเงินระหว่างกาลเป็นส่วนหนึ่งของงบการเงินระหว่างกาลนี้
&amp;C&amp;"Angsana New,Regular"&amp;15
&amp;P</oddFooter>
  </headerFooter>
  <rowBreaks count="1" manualBreakCount="1">
    <brk id="27" max="16383" man="1"/>
  </rowBreaks>
  <customProperties>
    <customPr name="EpmWorksheetKeyString_GUID" r:id="rId2"/>
  </customProperties>
  <ignoredErrors>
    <ignoredError sqref="D12:F12 D15:F15 D19:E19 D24:F25 D27:F33 E26 D36 D21:E21 E20 D17:E17 E16 D23:E23 F34 F36 E14 D11:E1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1B1FA-3D48-4F7A-8E36-D19BE3653392}">
  <dimension ref="A1:F38"/>
  <sheetViews>
    <sheetView showGridLines="0" zoomScaleNormal="100" zoomScaleSheetLayoutView="100" workbookViewId="0"/>
  </sheetViews>
  <sheetFormatPr defaultColWidth="10.44140625" defaultRowHeight="23.15" customHeight="1" x14ac:dyDescent="0.7"/>
  <cols>
    <col min="1" max="1" width="63.109375" style="46" customWidth="1"/>
    <col min="2" max="2" width="10.77734375" style="81" customWidth="1"/>
    <col min="3" max="3" width="1" style="45" customWidth="1"/>
    <col min="4" max="4" width="15.77734375" style="18" customWidth="1"/>
    <col min="5" max="5" width="0.77734375" style="45" customWidth="1"/>
    <col min="6" max="6" width="15.77734375" style="18" customWidth="1"/>
    <col min="7" max="16384" width="10.44140625" style="46"/>
  </cols>
  <sheetData>
    <row r="1" spans="1:6" ht="23.15" customHeight="1" x14ac:dyDescent="0.7">
      <c r="A1" s="20" t="s">
        <v>83</v>
      </c>
    </row>
    <row r="2" spans="1:6" ht="23.15" customHeight="1" x14ac:dyDescent="0.7">
      <c r="A2" s="20" t="s">
        <v>37</v>
      </c>
      <c r="D2" s="47"/>
      <c r="E2" s="48"/>
      <c r="F2" s="47"/>
    </row>
    <row r="3" spans="1:6" ht="23.15" customHeight="1" x14ac:dyDescent="0.7">
      <c r="A3" s="90" t="s">
        <v>153</v>
      </c>
      <c r="D3" s="47"/>
      <c r="E3" s="48"/>
      <c r="F3" s="47"/>
    </row>
    <row r="4" spans="1:6" ht="23.15" customHeight="1" x14ac:dyDescent="0.7">
      <c r="A4" s="35"/>
      <c r="D4" s="46"/>
      <c r="E4" s="46"/>
      <c r="F4" s="46"/>
    </row>
    <row r="5" spans="1:6" ht="23.15" customHeight="1" x14ac:dyDescent="0.7">
      <c r="A5" s="49"/>
      <c r="B5" s="77" t="s">
        <v>151</v>
      </c>
      <c r="D5" s="50">
        <v>2568</v>
      </c>
      <c r="E5" s="14"/>
      <c r="F5" s="50">
        <v>2567</v>
      </c>
    </row>
    <row r="6" spans="1:6" ht="23.15" customHeight="1" x14ac:dyDescent="0.7">
      <c r="A6" s="49"/>
      <c r="B6" s="22"/>
      <c r="D6" s="148" t="s">
        <v>1</v>
      </c>
      <c r="E6" s="148"/>
      <c r="F6" s="148"/>
    </row>
    <row r="7" spans="1:6" ht="23.15" customHeight="1" x14ac:dyDescent="0.7">
      <c r="A7" s="51" t="s">
        <v>38</v>
      </c>
      <c r="B7" s="22">
        <v>3</v>
      </c>
      <c r="D7" s="9">
        <v>1654856</v>
      </c>
      <c r="E7" s="9"/>
      <c r="F7" s="9">
        <v>1737429</v>
      </c>
    </row>
    <row r="8" spans="1:6" ht="23.15" customHeight="1" x14ac:dyDescent="0.7">
      <c r="A8" s="51" t="s">
        <v>39</v>
      </c>
      <c r="B8" s="22">
        <v>3</v>
      </c>
      <c r="D8" s="9">
        <v>116257</v>
      </c>
      <c r="E8" s="9"/>
      <c r="F8" s="9">
        <v>29328</v>
      </c>
    </row>
    <row r="9" spans="1:6" ht="23.15" customHeight="1" x14ac:dyDescent="0.7">
      <c r="A9" s="51" t="s">
        <v>40</v>
      </c>
      <c r="B9" s="22">
        <v>3</v>
      </c>
      <c r="D9" s="9">
        <v>110621</v>
      </c>
      <c r="E9" s="8"/>
      <c r="F9" s="9">
        <v>109747</v>
      </c>
    </row>
    <row r="10" spans="1:6" ht="23.15" customHeight="1" x14ac:dyDescent="0.7">
      <c r="A10" s="51" t="s">
        <v>41</v>
      </c>
      <c r="B10" s="22">
        <v>3</v>
      </c>
      <c r="D10" s="9">
        <v>6200</v>
      </c>
      <c r="E10" s="8"/>
      <c r="F10" s="9">
        <v>46886</v>
      </c>
    </row>
    <row r="11" spans="1:6" ht="23.15" customHeight="1" x14ac:dyDescent="0.7">
      <c r="A11" s="30" t="s">
        <v>42</v>
      </c>
      <c r="B11" s="22"/>
      <c r="D11" s="31">
        <f>SUM(D7:D10)</f>
        <v>1887934</v>
      </c>
      <c r="E11" s="52"/>
      <c r="F11" s="31">
        <f>SUM(F7:F10)</f>
        <v>1923390</v>
      </c>
    </row>
    <row r="12" spans="1:6" ht="23.15" customHeight="1" x14ac:dyDescent="0.7">
      <c r="A12" s="51"/>
      <c r="B12" s="22"/>
      <c r="D12" s="9"/>
      <c r="E12" s="8"/>
      <c r="F12" s="9"/>
    </row>
    <row r="13" spans="1:6" ht="23.15" customHeight="1" x14ac:dyDescent="0.7">
      <c r="A13" s="51" t="s">
        <v>43</v>
      </c>
      <c r="B13" s="22">
        <v>3</v>
      </c>
      <c r="D13" s="9">
        <v>-261445</v>
      </c>
      <c r="E13" s="9"/>
      <c r="F13" s="9">
        <v>-238987</v>
      </c>
    </row>
    <row r="14" spans="1:6" ht="23.15" customHeight="1" x14ac:dyDescent="0.7">
      <c r="A14" s="51" t="s">
        <v>122</v>
      </c>
      <c r="B14" s="22">
        <v>4</v>
      </c>
      <c r="D14" s="9">
        <v>-933239</v>
      </c>
      <c r="E14" s="9"/>
      <c r="F14" s="9">
        <v>0</v>
      </c>
    </row>
    <row r="15" spans="1:6" ht="23.15" customHeight="1" x14ac:dyDescent="0.7">
      <c r="A15" s="16" t="s">
        <v>44</v>
      </c>
      <c r="B15" s="22"/>
      <c r="D15" s="31">
        <f>SUM(D13:D14)</f>
        <v>-1194684</v>
      </c>
      <c r="E15" s="52"/>
      <c r="F15" s="31">
        <f>SUM(F13:F14)</f>
        <v>-238987</v>
      </c>
    </row>
    <row r="16" spans="1:6" ht="23.15" customHeight="1" x14ac:dyDescent="0.7">
      <c r="A16" s="51"/>
      <c r="B16" s="22"/>
      <c r="D16" s="7"/>
      <c r="E16" s="8"/>
      <c r="F16" s="7"/>
    </row>
    <row r="17" spans="1:6" ht="23.15" customHeight="1" x14ac:dyDescent="0.7">
      <c r="A17" s="16" t="s">
        <v>45</v>
      </c>
      <c r="B17" s="22"/>
      <c r="D17" s="11">
        <f>SUM(D11,D15)</f>
        <v>693250</v>
      </c>
      <c r="E17" s="11"/>
      <c r="F17" s="11">
        <f>SUM(F11,F15)</f>
        <v>1684403</v>
      </c>
    </row>
    <row r="18" spans="1:6" ht="23.15" customHeight="1" x14ac:dyDescent="0.7">
      <c r="A18" s="16"/>
      <c r="B18" s="22"/>
      <c r="D18" s="11"/>
      <c r="E18" s="11"/>
      <c r="F18" s="11"/>
    </row>
    <row r="19" spans="1:6" ht="23.15" customHeight="1" x14ac:dyDescent="0.7">
      <c r="A19" s="51" t="s">
        <v>46</v>
      </c>
      <c r="B19" s="22">
        <v>3</v>
      </c>
      <c r="D19" s="12">
        <v>-250743</v>
      </c>
      <c r="E19" s="9"/>
      <c r="F19" s="12">
        <v>-319254</v>
      </c>
    </row>
    <row r="20" spans="1:6" ht="23.15" customHeight="1" x14ac:dyDescent="0.7">
      <c r="A20" s="51"/>
      <c r="B20" s="22"/>
      <c r="D20" s="7"/>
      <c r="E20" s="8"/>
      <c r="F20" s="7"/>
    </row>
    <row r="21" spans="1:6" s="35" customFormat="1" ht="23.15" customHeight="1" x14ac:dyDescent="0.7">
      <c r="A21" s="30" t="s">
        <v>47</v>
      </c>
      <c r="B21" s="82"/>
      <c r="C21" s="53"/>
      <c r="D21" s="11">
        <f>SUM(D17,D19)</f>
        <v>442507</v>
      </c>
      <c r="E21" s="52"/>
      <c r="F21" s="11">
        <f>SUM(F17,F19)</f>
        <v>1365149</v>
      </c>
    </row>
    <row r="22" spans="1:6" ht="23.15" customHeight="1" x14ac:dyDescent="0.7">
      <c r="A22" s="51"/>
      <c r="B22" s="22"/>
      <c r="D22" s="7"/>
      <c r="E22" s="8"/>
      <c r="F22" s="7"/>
    </row>
    <row r="23" spans="1:6" ht="23.15" customHeight="1" x14ac:dyDescent="0.7">
      <c r="A23" s="26" t="s">
        <v>50</v>
      </c>
      <c r="B23" s="22"/>
      <c r="D23" s="12">
        <v>-2806</v>
      </c>
      <c r="E23" s="9"/>
      <c r="F23" s="12">
        <v>79138</v>
      </c>
    </row>
    <row r="24" spans="1:6" ht="23.15" customHeight="1" x14ac:dyDescent="0.7">
      <c r="A24" s="51"/>
      <c r="B24" s="22"/>
      <c r="D24" s="7"/>
      <c r="E24" s="8"/>
      <c r="F24" s="7"/>
    </row>
    <row r="25" spans="1:6" ht="23.15" customHeight="1" thickBot="1" x14ac:dyDescent="0.75">
      <c r="A25" s="16" t="s">
        <v>84</v>
      </c>
      <c r="B25" s="22"/>
      <c r="D25" s="10">
        <f>SUM(D21,D23)</f>
        <v>439701</v>
      </c>
      <c r="E25" s="52"/>
      <c r="F25" s="10">
        <f>SUM(F21,F23)</f>
        <v>1444287</v>
      </c>
    </row>
    <row r="26" spans="1:6" ht="23.15" customHeight="1" thickTop="1" x14ac:dyDescent="0.7">
      <c r="A26" s="51"/>
      <c r="B26" s="22"/>
      <c r="D26" s="54"/>
      <c r="E26" s="55"/>
      <c r="F26" s="54"/>
    </row>
    <row r="27" spans="1:6" ht="23.15" customHeight="1" thickBot="1" x14ac:dyDescent="0.75">
      <c r="A27" s="140" t="s">
        <v>48</v>
      </c>
      <c r="B27" s="22"/>
      <c r="D27" s="133">
        <v>0.27</v>
      </c>
      <c r="E27" s="56"/>
      <c r="F27" s="133">
        <v>0.88</v>
      </c>
    </row>
    <row r="28" spans="1:6" ht="23.15" customHeight="1" thickTop="1" x14ac:dyDescent="0.7">
      <c r="A28" s="20"/>
      <c r="B28" s="22"/>
      <c r="D28" s="28"/>
      <c r="E28" s="56"/>
      <c r="F28" s="28"/>
    </row>
    <row r="29" spans="1:6" ht="23.15" customHeight="1" x14ac:dyDescent="0.7">
      <c r="A29" s="20" t="str">
        <f>A1</f>
        <v>บริษัทเอสซีจี เดคคอร์ จำกัด (มหาชน)</v>
      </c>
      <c r="D29" s="17"/>
      <c r="E29" s="36"/>
      <c r="F29" s="17"/>
    </row>
    <row r="30" spans="1:6" ht="23.15" customHeight="1" x14ac:dyDescent="0.7">
      <c r="A30" s="35" t="s">
        <v>49</v>
      </c>
      <c r="D30" s="17"/>
      <c r="E30" s="36"/>
      <c r="F30" s="17"/>
    </row>
    <row r="31" spans="1:6" ht="23.15" customHeight="1" x14ac:dyDescent="0.7">
      <c r="A31" s="90" t="str">
        <f>A3</f>
        <v>สำหรับงวดเก้าเดือนสิ้นสุดวันที่ 30 กันยายน 2568 (ไม่ได้ตรวจสอบ)</v>
      </c>
      <c r="D31" s="17"/>
      <c r="E31" s="36"/>
      <c r="F31" s="17"/>
    </row>
    <row r="32" spans="1:6" ht="23.15" customHeight="1" x14ac:dyDescent="0.7">
      <c r="A32" s="57"/>
      <c r="B32" s="68"/>
      <c r="C32" s="46"/>
      <c r="D32" s="26"/>
      <c r="E32" s="26"/>
      <c r="F32" s="26"/>
    </row>
    <row r="33" spans="1:6" ht="23.15" customHeight="1" x14ac:dyDescent="0.7">
      <c r="A33" s="58"/>
      <c r="B33" s="22"/>
      <c r="C33" s="59"/>
      <c r="D33" s="60">
        <f>D5</f>
        <v>2568</v>
      </c>
      <c r="E33" s="60"/>
      <c r="F33" s="60">
        <f>F5</f>
        <v>2567</v>
      </c>
    </row>
    <row r="34" spans="1:6" ht="23.15" customHeight="1" x14ac:dyDescent="0.7">
      <c r="B34" s="14"/>
      <c r="C34" s="59"/>
      <c r="D34" s="149" t="s">
        <v>1</v>
      </c>
      <c r="E34" s="149"/>
      <c r="F34" s="149"/>
    </row>
    <row r="35" spans="1:6" ht="23.15" customHeight="1" x14ac:dyDescent="0.7">
      <c r="A35" s="144" t="s">
        <v>84</v>
      </c>
      <c r="B35" s="26"/>
      <c r="C35" s="46"/>
      <c r="D35" s="61">
        <f>D25</f>
        <v>439701</v>
      </c>
      <c r="E35" s="61"/>
      <c r="F35" s="61">
        <f>F25</f>
        <v>1444287</v>
      </c>
    </row>
    <row r="36" spans="1:6" s="26" customFormat="1" ht="23.15" customHeight="1" x14ac:dyDescent="0.65">
      <c r="A36" s="145" t="s">
        <v>97</v>
      </c>
      <c r="D36" s="19">
        <v>0</v>
      </c>
      <c r="E36" s="15"/>
      <c r="F36" s="19">
        <v>0</v>
      </c>
    </row>
    <row r="37" spans="1:6" s="26" customFormat="1" ht="23.15" customHeight="1" thickBot="1" x14ac:dyDescent="0.75">
      <c r="A37" s="16" t="s">
        <v>98</v>
      </c>
      <c r="D37" s="10">
        <f>SUM(D35,D36)</f>
        <v>439701</v>
      </c>
      <c r="E37" s="37"/>
      <c r="F37" s="10">
        <f>SUM(F35,F36)</f>
        <v>1444287</v>
      </c>
    </row>
    <row r="38" spans="1:6" ht="23.15" customHeight="1" thickTop="1" x14ac:dyDescent="0.7">
      <c r="A38" s="49"/>
      <c r="B38" s="68"/>
      <c r="C38" s="46"/>
      <c r="D38" s="46"/>
      <c r="E38" s="46"/>
    </row>
  </sheetData>
  <mergeCells count="2">
    <mergeCell ref="D6:F6"/>
    <mergeCell ref="D34:F34"/>
  </mergeCells>
  <pageMargins left="0.8" right="0.8" top="0.5" bottom="0.5" header="0.5" footer="0.5"/>
  <pageSetup paperSize="9" firstPageNumber="8" orientation="portrait" useFirstPageNumber="1" r:id="rId1"/>
  <headerFooter scaleWithDoc="0" alignWithMargins="0">
    <oddFooter>&amp;L&amp;"Angsana New,Regular"&amp;14   หมายเหตุประกอบงบการเงินระหว่างกาลเป็นส่วนหนึ่งของงบการเงินระหว่างกาลนี้
&amp;C&amp;"Angsana New,Regular"&amp;15
&amp;P</oddFooter>
  </headerFooter>
  <rowBreaks count="1" manualBreakCount="1">
    <brk id="28" max="16383" man="1"/>
  </rowBreaks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0EEA5-99CB-4F1D-B51F-8A93D9F345DA}">
  <sheetPr codeName="Sheet3"/>
  <dimension ref="A1:P21"/>
  <sheetViews>
    <sheetView showGridLines="0" zoomScaleNormal="100" zoomScaleSheetLayoutView="115" workbookViewId="0"/>
  </sheetViews>
  <sheetFormatPr defaultColWidth="10.44140625" defaultRowHeight="23.15" customHeight="1" x14ac:dyDescent="0.2"/>
  <cols>
    <col min="1" max="2" width="1.77734375" style="2" customWidth="1"/>
    <col min="3" max="3" width="47.44140625" style="2" customWidth="1"/>
    <col min="4" max="4" width="10.77734375" style="107" customWidth="1"/>
    <col min="5" max="5" width="1" style="107" customWidth="1"/>
    <col min="6" max="6" width="15.77734375" style="108" customWidth="1"/>
    <col min="7" max="7" width="1" style="2" customWidth="1"/>
    <col min="8" max="8" width="15.77734375" style="108" customWidth="1"/>
    <col min="9" max="9" width="1" style="108" customWidth="1"/>
    <col min="10" max="10" width="15.77734375" style="108" customWidth="1"/>
    <col min="11" max="11" width="1" style="108" customWidth="1"/>
    <col min="12" max="12" width="15.77734375" style="108" customWidth="1"/>
    <col min="13" max="13" width="1" style="108" customWidth="1"/>
    <col min="14" max="14" width="15.77734375" style="108" customWidth="1"/>
    <col min="15" max="15" width="1" style="108" customWidth="1"/>
    <col min="16" max="16" width="15.77734375" style="108" customWidth="1"/>
    <col min="17" max="16384" width="10.44140625" style="2"/>
  </cols>
  <sheetData>
    <row r="1" spans="1:16" s="99" customFormat="1" ht="23.15" customHeight="1" x14ac:dyDescent="0.2">
      <c r="A1" s="95" t="s">
        <v>83</v>
      </c>
      <c r="B1" s="96"/>
      <c r="C1" s="97"/>
      <c r="D1" s="98"/>
      <c r="E1" s="98"/>
      <c r="F1" s="97"/>
      <c r="G1" s="98"/>
      <c r="H1" s="98"/>
    </row>
    <row r="2" spans="1:16" s="99" customFormat="1" ht="23.15" customHeight="1" x14ac:dyDescent="0.2">
      <c r="A2" s="100" t="s">
        <v>96</v>
      </c>
      <c r="B2" s="100"/>
      <c r="C2" s="100"/>
      <c r="D2" s="101"/>
      <c r="E2" s="101"/>
      <c r="F2" s="102"/>
      <c r="G2" s="100"/>
      <c r="H2" s="102"/>
      <c r="I2" s="102"/>
      <c r="J2" s="102"/>
      <c r="K2" s="102"/>
      <c r="L2" s="103"/>
      <c r="M2" s="103"/>
      <c r="N2" s="103"/>
      <c r="O2" s="103"/>
      <c r="P2" s="104"/>
    </row>
    <row r="3" spans="1:16" s="99" customFormat="1" ht="23.15" customHeight="1" x14ac:dyDescent="0.2">
      <c r="A3" s="95" t="s">
        <v>153</v>
      </c>
      <c r="B3" s="100"/>
      <c r="C3" s="100"/>
      <c r="D3" s="105"/>
      <c r="E3" s="105"/>
      <c r="F3" s="103"/>
      <c r="H3" s="103"/>
      <c r="I3" s="103"/>
      <c r="J3" s="103"/>
      <c r="K3" s="103"/>
      <c r="L3" s="103"/>
      <c r="M3" s="103"/>
      <c r="N3" s="103"/>
      <c r="O3" s="103"/>
      <c r="P3" s="103"/>
    </row>
    <row r="4" spans="1:16" ht="23.15" customHeight="1" x14ac:dyDescent="0.2">
      <c r="A4" s="106"/>
      <c r="B4" s="106"/>
      <c r="L4" s="2"/>
      <c r="M4" s="2"/>
      <c r="N4" s="2"/>
      <c r="O4" s="2"/>
    </row>
    <row r="5" spans="1:16" ht="23.15" customHeight="1" x14ac:dyDescent="0.2">
      <c r="A5" s="106"/>
      <c r="B5" s="106"/>
      <c r="L5" s="150" t="s">
        <v>104</v>
      </c>
      <c r="M5" s="150"/>
      <c r="N5" s="150"/>
      <c r="O5" s="2"/>
    </row>
    <row r="6" spans="1:16" ht="23.15" customHeight="1" x14ac:dyDescent="0.2">
      <c r="A6" s="109"/>
      <c r="B6" s="109"/>
      <c r="C6" s="110"/>
      <c r="F6" s="2"/>
      <c r="G6" s="109"/>
      <c r="H6" s="2"/>
      <c r="I6" s="2"/>
      <c r="J6" s="2"/>
      <c r="K6" s="2"/>
      <c r="L6" s="111" t="s">
        <v>51</v>
      </c>
      <c r="M6" s="112"/>
      <c r="N6" s="113" t="s">
        <v>52</v>
      </c>
    </row>
    <row r="7" spans="1:16" ht="23.15" customHeight="1" x14ac:dyDescent="0.2">
      <c r="A7" s="109"/>
      <c r="B7" s="109"/>
      <c r="C7" s="109"/>
      <c r="F7" s="112" t="s">
        <v>90</v>
      </c>
      <c r="G7" s="114"/>
      <c r="H7" s="114" t="s">
        <v>109</v>
      </c>
      <c r="I7" s="114"/>
      <c r="J7" s="114" t="s">
        <v>53</v>
      </c>
      <c r="K7" s="114"/>
      <c r="L7" s="114" t="s">
        <v>54</v>
      </c>
      <c r="M7" s="2"/>
      <c r="N7" s="2"/>
      <c r="P7" s="114" t="s">
        <v>55</v>
      </c>
    </row>
    <row r="8" spans="1:16" ht="23.15" customHeight="1" x14ac:dyDescent="0.65">
      <c r="A8" s="109"/>
      <c r="B8" s="109"/>
      <c r="C8" s="109"/>
      <c r="D8" s="77" t="s">
        <v>151</v>
      </c>
      <c r="F8" s="112" t="s">
        <v>91</v>
      </c>
      <c r="G8" s="114"/>
      <c r="H8" s="115" t="s">
        <v>110</v>
      </c>
      <c r="I8" s="112"/>
      <c r="J8" s="114" t="s">
        <v>56</v>
      </c>
      <c r="K8" s="112"/>
      <c r="L8" s="115" t="s">
        <v>57</v>
      </c>
      <c r="M8" s="2"/>
      <c r="N8" s="115"/>
      <c r="O8" s="115"/>
      <c r="P8" s="114" t="s">
        <v>58</v>
      </c>
    </row>
    <row r="9" spans="1:16" s="114" customFormat="1" ht="23.15" customHeight="1" x14ac:dyDescent="0.2">
      <c r="A9" s="116"/>
      <c r="B9" s="116"/>
      <c r="D9" s="107"/>
      <c r="E9" s="107"/>
      <c r="F9" s="151" t="s">
        <v>1</v>
      </c>
      <c r="G9" s="151"/>
      <c r="H9" s="151"/>
      <c r="I9" s="151"/>
      <c r="J9" s="151"/>
      <c r="K9" s="151"/>
      <c r="L9" s="151"/>
      <c r="M9" s="151"/>
      <c r="N9" s="151"/>
      <c r="O9" s="151"/>
      <c r="P9" s="151"/>
    </row>
    <row r="10" spans="1:16" ht="23.15" customHeight="1" x14ac:dyDescent="0.2">
      <c r="A10" s="116" t="s">
        <v>87</v>
      </c>
      <c r="B10" s="116"/>
      <c r="F10" s="117">
        <v>16500000</v>
      </c>
      <c r="G10" s="117"/>
      <c r="H10" s="117">
        <v>583727</v>
      </c>
      <c r="I10" s="117"/>
      <c r="J10" s="117">
        <v>-6619484</v>
      </c>
      <c r="K10" s="117"/>
      <c r="L10" s="117">
        <v>284182</v>
      </c>
      <c r="M10" s="117"/>
      <c r="N10" s="117">
        <v>423060</v>
      </c>
      <c r="O10" s="118"/>
      <c r="P10" s="117">
        <f>SUM(F10,H10,,L10,N10,J10,)</f>
        <v>11171485</v>
      </c>
    </row>
    <row r="11" spans="1:16" ht="23.15" customHeight="1" x14ac:dyDescent="0.2">
      <c r="A11" s="106" t="s">
        <v>59</v>
      </c>
      <c r="B11" s="106"/>
      <c r="F11" s="117"/>
      <c r="G11" s="117"/>
      <c r="H11" s="117"/>
      <c r="I11" s="117"/>
      <c r="J11" s="117"/>
      <c r="K11" s="117"/>
      <c r="L11" s="117"/>
      <c r="M11" s="117"/>
      <c r="N11" s="117"/>
      <c r="O11" s="118"/>
      <c r="P11" s="117"/>
    </row>
    <row r="12" spans="1:16" ht="23.15" customHeight="1" x14ac:dyDescent="0.2">
      <c r="A12" s="119"/>
      <c r="B12" s="119" t="s">
        <v>112</v>
      </c>
      <c r="C12" s="120"/>
      <c r="F12" s="117"/>
      <c r="G12" s="117"/>
      <c r="H12" s="117"/>
      <c r="I12" s="117"/>
      <c r="J12" s="117"/>
      <c r="K12" s="117"/>
      <c r="L12" s="117"/>
      <c r="M12" s="117"/>
      <c r="N12" s="117"/>
      <c r="O12" s="118"/>
      <c r="P12" s="117"/>
    </row>
    <row r="13" spans="1:16" ht="23.15" customHeight="1" x14ac:dyDescent="0.2">
      <c r="A13" s="106"/>
      <c r="B13" s="121" t="s">
        <v>92</v>
      </c>
      <c r="D13" s="107">
        <v>7</v>
      </c>
      <c r="F13" s="122">
        <v>0</v>
      </c>
      <c r="G13" s="123"/>
      <c r="H13" s="122">
        <v>0</v>
      </c>
      <c r="I13" s="123"/>
      <c r="J13" s="122">
        <v>0</v>
      </c>
      <c r="K13" s="123"/>
      <c r="L13" s="122">
        <v>0</v>
      </c>
      <c r="M13" s="123"/>
      <c r="N13" s="122">
        <v>-412500</v>
      </c>
      <c r="O13" s="124"/>
      <c r="P13" s="122">
        <f>SUM(F13,H13,,L13,N13,J13,)</f>
        <v>-412500</v>
      </c>
    </row>
    <row r="14" spans="1:16" ht="23.15" customHeight="1" x14ac:dyDescent="0.2">
      <c r="A14" s="106" t="s">
        <v>113</v>
      </c>
      <c r="B14" s="119"/>
      <c r="C14" s="119"/>
      <c r="F14" s="127">
        <f>SUM(F13:F13)</f>
        <v>0</v>
      </c>
      <c r="G14" s="117"/>
      <c r="H14" s="127">
        <f>SUM(H13:H13)</f>
        <v>0</v>
      </c>
      <c r="I14" s="117"/>
      <c r="J14" s="127">
        <f>SUM(J13:J13)</f>
        <v>0</v>
      </c>
      <c r="K14" s="117"/>
      <c r="L14" s="127">
        <f>SUM(L13:L13)</f>
        <v>0</v>
      </c>
      <c r="M14" s="117"/>
      <c r="N14" s="127">
        <f>SUM(N13:N13)</f>
        <v>-412500</v>
      </c>
      <c r="O14" s="118"/>
      <c r="P14" s="127">
        <f>SUM(F14,H14,,L14,N14,J14,)</f>
        <v>-412500</v>
      </c>
    </row>
    <row r="15" spans="1:16" ht="23.15" customHeight="1" x14ac:dyDescent="0.2">
      <c r="A15" s="106" t="s">
        <v>99</v>
      </c>
      <c r="B15" s="106"/>
      <c r="F15" s="117"/>
      <c r="G15" s="117"/>
      <c r="H15" s="117"/>
      <c r="I15" s="117"/>
      <c r="J15" s="117"/>
      <c r="K15" s="117"/>
      <c r="L15" s="117"/>
      <c r="M15" s="117"/>
      <c r="N15" s="117"/>
      <c r="O15" s="118"/>
      <c r="P15" s="117"/>
    </row>
    <row r="16" spans="1:16" ht="23.15" customHeight="1" x14ac:dyDescent="0.2">
      <c r="A16" s="106"/>
      <c r="B16" s="121" t="s">
        <v>60</v>
      </c>
      <c r="F16" s="126">
        <v>0</v>
      </c>
      <c r="G16" s="126"/>
      <c r="H16" s="126">
        <v>0</v>
      </c>
      <c r="I16" s="126"/>
      <c r="J16" s="126">
        <v>0</v>
      </c>
      <c r="K16" s="126"/>
      <c r="L16" s="126">
        <v>0</v>
      </c>
      <c r="M16" s="126"/>
      <c r="N16" s="126">
        <f>+'3'!F35</f>
        <v>1444287</v>
      </c>
      <c r="O16" s="125"/>
      <c r="P16" s="126">
        <f>SUM(F16,H16,,L16,N16,J16,)</f>
        <v>1444287</v>
      </c>
    </row>
    <row r="17" spans="1:16" ht="23.15" customHeight="1" x14ac:dyDescent="0.2">
      <c r="A17" s="106"/>
      <c r="B17" s="121" t="s">
        <v>61</v>
      </c>
      <c r="F17" s="126">
        <v>0</v>
      </c>
      <c r="G17" s="123"/>
      <c r="H17" s="126">
        <v>0</v>
      </c>
      <c r="I17" s="126"/>
      <c r="J17" s="126">
        <v>0</v>
      </c>
      <c r="K17" s="126"/>
      <c r="L17" s="126">
        <v>0</v>
      </c>
      <c r="M17" s="126"/>
      <c r="N17" s="126">
        <v>0</v>
      </c>
      <c r="O17" s="125"/>
      <c r="P17" s="126">
        <f>SUM(F17,H17,,L17,N17,J17,)</f>
        <v>0</v>
      </c>
    </row>
    <row r="18" spans="1:16" ht="23.15" customHeight="1" x14ac:dyDescent="0.2">
      <c r="A18" s="106" t="s">
        <v>100</v>
      </c>
      <c r="B18" s="121"/>
      <c r="F18" s="128">
        <f>SUM(F16:F17)</f>
        <v>0</v>
      </c>
      <c r="G18" s="129"/>
      <c r="H18" s="128">
        <f>SUM(H16:H17)</f>
        <v>0</v>
      </c>
      <c r="I18" s="129"/>
      <c r="J18" s="128">
        <f>SUM(J16:J17)</f>
        <v>0</v>
      </c>
      <c r="K18" s="129"/>
      <c r="L18" s="128">
        <f>SUM(L16:L17)</f>
        <v>0</v>
      </c>
      <c r="M18" s="129"/>
      <c r="N18" s="128">
        <f>SUM(N16:N17)</f>
        <v>1444287</v>
      </c>
      <c r="O18" s="142"/>
      <c r="P18" s="128">
        <f>SUM(F18,H18,,L18,N18,J18,)</f>
        <v>1444287</v>
      </c>
    </row>
    <row r="19" spans="1:16" ht="23.15" customHeight="1" x14ac:dyDescent="0.2">
      <c r="A19" s="106"/>
      <c r="B19" s="121" t="s">
        <v>130</v>
      </c>
      <c r="F19" s="122">
        <f>SUM(F17:F18)</f>
        <v>0</v>
      </c>
      <c r="G19" s="123"/>
      <c r="H19" s="122">
        <f>SUM(H17:H18)</f>
        <v>0</v>
      </c>
      <c r="I19" s="123"/>
      <c r="J19" s="123">
        <f>SUM(J17:J18)</f>
        <v>0</v>
      </c>
      <c r="K19" s="126"/>
      <c r="L19" s="123">
        <v>76556</v>
      </c>
      <c r="M19" s="126"/>
      <c r="N19" s="123">
        <f>+L19*-1</f>
        <v>-76556</v>
      </c>
      <c r="O19" s="125"/>
      <c r="P19" s="123">
        <f>+N19+L19</f>
        <v>0</v>
      </c>
    </row>
    <row r="20" spans="1:16" ht="23.15" customHeight="1" thickBot="1" x14ac:dyDescent="0.25">
      <c r="A20" s="116" t="s">
        <v>128</v>
      </c>
      <c r="B20" s="116"/>
      <c r="F20" s="130">
        <f>SUM(F14,F18,F10,F19)</f>
        <v>16500000</v>
      </c>
      <c r="G20" s="117"/>
      <c r="H20" s="130">
        <f>SUM(H14,H18,H10,H19)</f>
        <v>583727</v>
      </c>
      <c r="I20" s="117"/>
      <c r="J20" s="130">
        <f>SUM(J14,J18,J10,J19)</f>
        <v>-6619484</v>
      </c>
      <c r="K20" s="117"/>
      <c r="L20" s="130">
        <f>SUM(L14,L18,L10,L19)</f>
        <v>360738</v>
      </c>
      <c r="M20" s="117"/>
      <c r="N20" s="130">
        <f>SUM(N14,N18,N10,N19)</f>
        <v>1378291</v>
      </c>
      <c r="O20" s="117"/>
      <c r="P20" s="130">
        <f>SUM(P14,P18,P10,P19)</f>
        <v>12203272</v>
      </c>
    </row>
    <row r="21" spans="1:16" ht="23.15" customHeight="1" thickTop="1" x14ac:dyDescent="0.2">
      <c r="N21" s="134"/>
      <c r="O21" s="131"/>
      <c r="P21" s="134"/>
    </row>
  </sheetData>
  <sortState ref="R14:R15">
    <sortCondition sortBy="icon" ref="R15"/>
  </sortState>
  <mergeCells count="2">
    <mergeCell ref="L5:N5"/>
    <mergeCell ref="F9:P9"/>
  </mergeCells>
  <pageMargins left="0.8" right="0.8" top="0.5" bottom="0.5" header="0.5" footer="0.5"/>
  <pageSetup paperSize="9" firstPageNumber="10" orientation="landscape" useFirstPageNumber="1" r:id="rId1"/>
  <headerFooter scaleWithDoc="0" alignWithMargins="0">
    <oddFooter>&amp;L&amp;"Angsana New,Regular"&amp;14   หมายเหตุประกอบงบการเงินระหว่างกาลเป็นส่วนหนึ่งของงบการเงินระหว่างกาลนี้
&amp;C&amp;"Angsana New,Regular"&amp;15
&amp;P</oddFooter>
  </headerFooter>
  <customProperties>
    <customPr name="EpmWorksheetKeyString_GUID" r:id="rId2"/>
  </customProperties>
  <ignoredErrors>
    <ignoredError sqref="P19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D80A3-C4FB-489E-A02E-88D9C244E4B8}">
  <dimension ref="A1:P20"/>
  <sheetViews>
    <sheetView showGridLines="0" zoomScaleNormal="100" zoomScaleSheetLayoutView="115" workbookViewId="0"/>
  </sheetViews>
  <sheetFormatPr defaultColWidth="10.44140625" defaultRowHeight="23.15" customHeight="1" x14ac:dyDescent="0.2"/>
  <cols>
    <col min="1" max="2" width="1.77734375" style="2" customWidth="1"/>
    <col min="3" max="3" width="47.109375" style="2" customWidth="1"/>
    <col min="4" max="4" width="10.77734375" style="107" customWidth="1"/>
    <col min="5" max="5" width="1" style="107" customWidth="1"/>
    <col min="6" max="6" width="15.77734375" style="108" customWidth="1"/>
    <col min="7" max="7" width="1" style="2" customWidth="1"/>
    <col min="8" max="8" width="15.77734375" style="108" customWidth="1"/>
    <col min="9" max="9" width="1" style="108" customWidth="1"/>
    <col min="10" max="10" width="15.77734375" style="108" customWidth="1"/>
    <col min="11" max="11" width="1" style="108" customWidth="1"/>
    <col min="12" max="12" width="15.77734375" style="108" customWidth="1"/>
    <col min="13" max="13" width="1" style="108" customWidth="1"/>
    <col min="14" max="14" width="15.77734375" style="108" customWidth="1"/>
    <col min="15" max="15" width="1" style="108" customWidth="1"/>
    <col min="16" max="16" width="15.77734375" style="108" customWidth="1"/>
    <col min="17" max="16384" width="10.44140625" style="2"/>
  </cols>
  <sheetData>
    <row r="1" spans="1:16" s="99" customFormat="1" ht="23.15" customHeight="1" x14ac:dyDescent="0.2">
      <c r="A1" s="95" t="s">
        <v>83</v>
      </c>
      <c r="B1" s="96"/>
      <c r="C1" s="97"/>
      <c r="D1" s="98"/>
      <c r="E1" s="98"/>
      <c r="F1" s="97"/>
      <c r="G1" s="98"/>
      <c r="H1" s="98"/>
    </row>
    <row r="2" spans="1:16" s="99" customFormat="1" ht="23.15" customHeight="1" x14ac:dyDescent="0.2">
      <c r="A2" s="100" t="s">
        <v>96</v>
      </c>
      <c r="B2" s="100"/>
      <c r="C2" s="100"/>
      <c r="D2" s="101"/>
      <c r="E2" s="101"/>
      <c r="F2" s="102"/>
      <c r="G2" s="100"/>
      <c r="H2" s="102"/>
      <c r="I2" s="102"/>
      <c r="J2" s="102"/>
      <c r="K2" s="102"/>
      <c r="L2" s="103"/>
      <c r="M2" s="103"/>
      <c r="N2" s="103"/>
      <c r="O2" s="103"/>
      <c r="P2" s="104"/>
    </row>
    <row r="3" spans="1:16" s="99" customFormat="1" ht="23.15" customHeight="1" x14ac:dyDescent="0.2">
      <c r="A3" s="95" t="s">
        <v>153</v>
      </c>
      <c r="B3" s="100"/>
      <c r="C3" s="100"/>
      <c r="D3" s="105"/>
      <c r="E3" s="105"/>
      <c r="F3" s="103"/>
      <c r="H3" s="103"/>
      <c r="I3" s="103"/>
      <c r="J3" s="103"/>
      <c r="K3" s="103"/>
      <c r="L3" s="103"/>
      <c r="M3" s="103"/>
      <c r="N3" s="103"/>
      <c r="O3" s="103"/>
      <c r="P3" s="103"/>
    </row>
    <row r="4" spans="1:16" ht="23.15" customHeight="1" x14ac:dyDescent="0.2">
      <c r="A4" s="106"/>
      <c r="B4" s="106"/>
      <c r="L4" s="2"/>
      <c r="M4" s="2"/>
      <c r="N4" s="2"/>
      <c r="O4" s="2"/>
    </row>
    <row r="5" spans="1:16" ht="23.15" customHeight="1" x14ac:dyDescent="0.2">
      <c r="A5" s="106"/>
      <c r="B5" s="106"/>
      <c r="L5" s="150" t="s">
        <v>104</v>
      </c>
      <c r="M5" s="150"/>
      <c r="N5" s="150"/>
      <c r="O5" s="2"/>
    </row>
    <row r="6" spans="1:16" ht="23.15" customHeight="1" x14ac:dyDescent="0.2">
      <c r="A6" s="109"/>
      <c r="B6" s="109"/>
      <c r="C6" s="110"/>
      <c r="F6" s="2"/>
      <c r="G6" s="109"/>
      <c r="H6" s="2"/>
      <c r="I6" s="2"/>
      <c r="J6" s="2"/>
      <c r="K6" s="2"/>
      <c r="L6" s="111" t="s">
        <v>51</v>
      </c>
      <c r="M6" s="112"/>
      <c r="N6" s="113" t="s">
        <v>52</v>
      </c>
    </row>
    <row r="7" spans="1:16" ht="23.15" customHeight="1" x14ac:dyDescent="0.2">
      <c r="A7" s="109"/>
      <c r="B7" s="109"/>
      <c r="C7" s="109"/>
      <c r="F7" s="112" t="s">
        <v>90</v>
      </c>
      <c r="G7" s="114"/>
      <c r="H7" s="114" t="s">
        <v>109</v>
      </c>
      <c r="I7" s="114"/>
      <c r="J7" s="114" t="s">
        <v>53</v>
      </c>
      <c r="K7" s="114"/>
      <c r="L7" s="114" t="s">
        <v>54</v>
      </c>
      <c r="M7" s="2"/>
      <c r="N7" s="2"/>
      <c r="P7" s="114" t="s">
        <v>55</v>
      </c>
    </row>
    <row r="8" spans="1:16" ht="23.15" customHeight="1" x14ac:dyDescent="0.65">
      <c r="A8" s="109"/>
      <c r="B8" s="109"/>
      <c r="C8" s="109"/>
      <c r="D8" s="77" t="s">
        <v>151</v>
      </c>
      <c r="F8" s="112" t="s">
        <v>91</v>
      </c>
      <c r="G8" s="114"/>
      <c r="H8" s="115" t="s">
        <v>110</v>
      </c>
      <c r="I8" s="112"/>
      <c r="J8" s="114" t="s">
        <v>56</v>
      </c>
      <c r="K8" s="112"/>
      <c r="L8" s="115" t="s">
        <v>57</v>
      </c>
      <c r="M8" s="2"/>
      <c r="N8" s="115"/>
      <c r="O8" s="115"/>
      <c r="P8" s="114" t="s">
        <v>58</v>
      </c>
    </row>
    <row r="9" spans="1:16" s="114" customFormat="1" ht="23.15" customHeight="1" x14ac:dyDescent="0.2">
      <c r="A9" s="116"/>
      <c r="B9" s="116"/>
      <c r="D9" s="107"/>
      <c r="E9" s="107"/>
      <c r="F9" s="151" t="s">
        <v>1</v>
      </c>
      <c r="G9" s="151"/>
      <c r="H9" s="151"/>
      <c r="I9" s="151"/>
      <c r="J9" s="151"/>
      <c r="K9" s="151"/>
      <c r="L9" s="151"/>
      <c r="M9" s="151"/>
      <c r="N9" s="151"/>
      <c r="O9" s="151"/>
      <c r="P9" s="151"/>
    </row>
    <row r="10" spans="1:16" ht="23.15" customHeight="1" x14ac:dyDescent="0.2">
      <c r="A10" s="116" t="s">
        <v>111</v>
      </c>
      <c r="B10" s="116"/>
      <c r="F10" s="117">
        <v>16500000</v>
      </c>
      <c r="G10" s="117"/>
      <c r="H10" s="117">
        <v>583727</v>
      </c>
      <c r="I10" s="117"/>
      <c r="J10" s="117">
        <v>-6619484</v>
      </c>
      <c r="K10" s="117"/>
      <c r="L10" s="117">
        <v>360738</v>
      </c>
      <c r="M10" s="117"/>
      <c r="N10" s="117">
        <v>1285823</v>
      </c>
      <c r="O10" s="118"/>
      <c r="P10" s="117">
        <v>12110804</v>
      </c>
    </row>
    <row r="11" spans="1:16" ht="23.15" customHeight="1" x14ac:dyDescent="0.2">
      <c r="A11" s="106" t="s">
        <v>59</v>
      </c>
      <c r="B11" s="106"/>
      <c r="F11" s="117"/>
      <c r="G11" s="117"/>
      <c r="H11" s="117"/>
      <c r="I11" s="117"/>
      <c r="J11" s="117"/>
      <c r="K11" s="117"/>
      <c r="L11" s="117"/>
      <c r="M11" s="117"/>
      <c r="N11" s="117"/>
      <c r="O11" s="118"/>
      <c r="P11" s="117"/>
    </row>
    <row r="12" spans="1:16" ht="23.15" customHeight="1" x14ac:dyDescent="0.2">
      <c r="A12" s="119"/>
      <c r="B12" s="119" t="s">
        <v>112</v>
      </c>
      <c r="C12" s="120"/>
      <c r="F12" s="117"/>
      <c r="G12" s="117"/>
      <c r="H12" s="117"/>
      <c r="I12" s="117"/>
      <c r="J12" s="117"/>
      <c r="K12" s="117"/>
      <c r="L12" s="117"/>
      <c r="M12" s="117"/>
      <c r="N12" s="117"/>
      <c r="O12" s="118"/>
      <c r="P12" s="117"/>
    </row>
    <row r="13" spans="1:16" ht="23.15" customHeight="1" x14ac:dyDescent="0.2">
      <c r="A13" s="106"/>
      <c r="B13" s="121" t="s">
        <v>92</v>
      </c>
      <c r="D13" s="107">
        <v>7</v>
      </c>
      <c r="F13" s="122">
        <v>0</v>
      </c>
      <c r="G13" s="123"/>
      <c r="H13" s="122">
        <v>0</v>
      </c>
      <c r="I13" s="123"/>
      <c r="J13" s="122">
        <v>0</v>
      </c>
      <c r="K13" s="123"/>
      <c r="L13" s="122">
        <v>0</v>
      </c>
      <c r="M13" s="123"/>
      <c r="N13" s="122">
        <v>-412500</v>
      </c>
      <c r="O13" s="124"/>
      <c r="P13" s="122">
        <f>SUM(F13:O13)</f>
        <v>-412500</v>
      </c>
    </row>
    <row r="14" spans="1:16" ht="23.15" customHeight="1" x14ac:dyDescent="0.2">
      <c r="A14" s="106" t="s">
        <v>113</v>
      </c>
      <c r="B14" s="119"/>
      <c r="C14" s="119"/>
      <c r="F14" s="127">
        <f>SUM(F13:F13)</f>
        <v>0</v>
      </c>
      <c r="G14" s="117"/>
      <c r="H14" s="127">
        <f>SUM(H13:H13)</f>
        <v>0</v>
      </c>
      <c r="I14" s="117"/>
      <c r="J14" s="127">
        <f>SUM(J13:J13)</f>
        <v>0</v>
      </c>
      <c r="K14" s="117"/>
      <c r="L14" s="127">
        <f>SUM(L13:L13)</f>
        <v>0</v>
      </c>
      <c r="M14" s="117"/>
      <c r="N14" s="127">
        <f>SUM(N13:N13)</f>
        <v>-412500</v>
      </c>
      <c r="O14" s="118"/>
      <c r="P14" s="127">
        <f>SUM(P13:P13)</f>
        <v>-412500</v>
      </c>
    </row>
    <row r="15" spans="1:16" ht="23.15" customHeight="1" x14ac:dyDescent="0.2">
      <c r="A15" s="106" t="s">
        <v>99</v>
      </c>
      <c r="B15" s="106"/>
      <c r="F15" s="117"/>
      <c r="G15" s="117"/>
      <c r="H15" s="117"/>
      <c r="I15" s="117"/>
      <c r="J15" s="117"/>
      <c r="K15" s="117"/>
      <c r="L15" s="117"/>
      <c r="M15" s="117"/>
      <c r="N15" s="117"/>
      <c r="O15" s="118"/>
      <c r="P15" s="117"/>
    </row>
    <row r="16" spans="1:16" ht="23.15" customHeight="1" x14ac:dyDescent="0.2">
      <c r="A16" s="106"/>
      <c r="B16" s="121" t="s">
        <v>60</v>
      </c>
      <c r="F16" s="126">
        <v>0</v>
      </c>
      <c r="G16" s="126"/>
      <c r="H16" s="126">
        <v>0</v>
      </c>
      <c r="I16" s="126"/>
      <c r="J16" s="126">
        <v>0</v>
      </c>
      <c r="K16" s="126"/>
      <c r="L16" s="126">
        <v>0</v>
      </c>
      <c r="M16" s="126"/>
      <c r="N16" s="126">
        <f>+'3'!D37</f>
        <v>439701</v>
      </c>
      <c r="O16" s="125"/>
      <c r="P16" s="126">
        <f>SUM(F16:O16)</f>
        <v>439701</v>
      </c>
    </row>
    <row r="17" spans="1:16" ht="23.15" customHeight="1" x14ac:dyDescent="0.2">
      <c r="A17" s="106"/>
      <c r="B17" s="121" t="s">
        <v>61</v>
      </c>
      <c r="F17" s="126">
        <v>0</v>
      </c>
      <c r="G17" s="123"/>
      <c r="H17" s="126">
        <v>0</v>
      </c>
      <c r="I17" s="126"/>
      <c r="J17" s="126">
        <v>0</v>
      </c>
      <c r="K17" s="126"/>
      <c r="L17" s="126">
        <v>0</v>
      </c>
      <c r="M17" s="126"/>
      <c r="N17" s="126">
        <v>0</v>
      </c>
      <c r="O17" s="125"/>
      <c r="P17" s="126">
        <f>SUM(F17:O17)</f>
        <v>0</v>
      </c>
    </row>
    <row r="18" spans="1:16" ht="23.15" customHeight="1" x14ac:dyDescent="0.2">
      <c r="A18" s="106" t="s">
        <v>100</v>
      </c>
      <c r="B18" s="121"/>
      <c r="F18" s="128">
        <f>SUM(F16:F17)</f>
        <v>0</v>
      </c>
      <c r="G18" s="129">
        <f>SUM(G16:G17)</f>
        <v>0</v>
      </c>
      <c r="H18" s="128">
        <f>SUM(H16:H17)</f>
        <v>0</v>
      </c>
      <c r="I18" s="129"/>
      <c r="J18" s="128">
        <f>SUM(J13:J17)</f>
        <v>0</v>
      </c>
      <c r="K18" s="117"/>
      <c r="L18" s="128">
        <f>SUM(L13:L17)</f>
        <v>0</v>
      </c>
      <c r="M18" s="117"/>
      <c r="N18" s="128">
        <f>SUM(N16:N17)</f>
        <v>439701</v>
      </c>
      <c r="O18" s="118"/>
      <c r="P18" s="128">
        <f>SUM(F18:O18)</f>
        <v>439701</v>
      </c>
    </row>
    <row r="19" spans="1:16" ht="23.15" customHeight="1" thickBot="1" x14ac:dyDescent="0.25">
      <c r="A19" s="116" t="s">
        <v>129</v>
      </c>
      <c r="B19" s="116"/>
      <c r="F19" s="130">
        <f>SUM(F14,F18,F10)</f>
        <v>16500000</v>
      </c>
      <c r="G19" s="117"/>
      <c r="H19" s="130">
        <f>SUM(H14,H18,H10)</f>
        <v>583727</v>
      </c>
      <c r="I19" s="117"/>
      <c r="J19" s="130">
        <f>SUM(J14,J18,J10)</f>
        <v>-6619484</v>
      </c>
      <c r="K19" s="117"/>
      <c r="L19" s="130">
        <f>SUM(L14,L18,L10)</f>
        <v>360738</v>
      </c>
      <c r="M19" s="117"/>
      <c r="N19" s="130">
        <f>SUM(N14,N18,N10)</f>
        <v>1313024</v>
      </c>
      <c r="O19" s="117"/>
      <c r="P19" s="130">
        <f>SUM(P14,P18,P10)</f>
        <v>12138005</v>
      </c>
    </row>
    <row r="20" spans="1:16" ht="23.15" customHeight="1" thickTop="1" x14ac:dyDescent="0.2">
      <c r="N20" s="134"/>
      <c r="O20" s="131"/>
      <c r="P20" s="134"/>
    </row>
  </sheetData>
  <mergeCells count="2">
    <mergeCell ref="L5:N5"/>
    <mergeCell ref="F9:P9"/>
  </mergeCells>
  <pageMargins left="0.8" right="0.8" top="0.5" bottom="0.5" header="0.5" footer="0.5"/>
  <pageSetup paperSize="9" firstPageNumber="11" orientation="landscape" useFirstPageNumber="1" r:id="rId1"/>
  <headerFooter scaleWithDoc="0" alignWithMargins="0">
    <oddFooter>&amp;L&amp;"Angsana New,Regular"&amp;14   หมายเหตุประกอบงบการเงินระหว่างกาลเป็นส่วนหนึ่งของงบการเงินระหว่างกาลนี้
&amp;C&amp;"Angsana New,Regular"&amp;15
&amp;P</oddFooter>
  </headerFooter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3E596-249F-4B64-95AC-882BA12CD632}">
  <sheetPr codeName="Sheet4"/>
  <dimension ref="A1:G79"/>
  <sheetViews>
    <sheetView showGridLines="0" zoomScaleNormal="100" zoomScaleSheetLayoutView="85" workbookViewId="0"/>
  </sheetViews>
  <sheetFormatPr defaultColWidth="10" defaultRowHeight="23.15" customHeight="1" x14ac:dyDescent="0.65"/>
  <cols>
    <col min="1" max="1" width="2.77734375" style="51" customWidth="1"/>
    <col min="2" max="2" width="60.109375" style="51" customWidth="1"/>
    <col min="3" max="3" width="10.77734375" style="51" customWidth="1"/>
    <col min="4" max="4" width="1" style="51" customWidth="1"/>
    <col min="5" max="5" width="15.77734375" style="26" customWidth="1"/>
    <col min="6" max="6" width="1" style="26" customWidth="1"/>
    <col min="7" max="7" width="15.77734375" style="26" customWidth="1"/>
    <col min="8" max="16384" width="10" style="26"/>
  </cols>
  <sheetData>
    <row r="1" spans="1:7" s="46" customFormat="1" ht="23.15" customHeight="1" x14ac:dyDescent="0.7">
      <c r="A1" s="20" t="s">
        <v>83</v>
      </c>
      <c r="B1" s="44"/>
      <c r="C1" s="45"/>
      <c r="D1" s="18"/>
      <c r="E1" s="45"/>
      <c r="F1" s="18"/>
      <c r="G1" s="18"/>
    </row>
    <row r="2" spans="1:7" s="46" customFormat="1" ht="23.15" customHeight="1" x14ac:dyDescent="0.7">
      <c r="A2" s="20" t="s">
        <v>62</v>
      </c>
      <c r="B2" s="20"/>
      <c r="C2" s="20"/>
      <c r="D2" s="20"/>
    </row>
    <row r="3" spans="1:7" s="46" customFormat="1" ht="23.15" customHeight="1" x14ac:dyDescent="0.7">
      <c r="A3" s="92" t="s">
        <v>153</v>
      </c>
      <c r="B3" s="20"/>
      <c r="C3" s="63"/>
      <c r="D3" s="63"/>
    </row>
    <row r="4" spans="1:7" ht="23.15" customHeight="1" x14ac:dyDescent="0.7">
      <c r="A4" s="64"/>
      <c r="B4" s="64"/>
      <c r="C4" s="64"/>
      <c r="D4" s="64"/>
    </row>
    <row r="5" spans="1:7" ht="23.15" customHeight="1" x14ac:dyDescent="0.7">
      <c r="A5" s="16"/>
      <c r="B5" s="16"/>
      <c r="C5" s="77"/>
      <c r="D5" s="16"/>
      <c r="E5" s="60">
        <v>2568</v>
      </c>
      <c r="F5" s="60"/>
      <c r="G5" s="60">
        <v>2567</v>
      </c>
    </row>
    <row r="6" spans="1:7" ht="23.15" customHeight="1" x14ac:dyDescent="0.7">
      <c r="A6" s="16"/>
      <c r="B6" s="16"/>
      <c r="C6" s="16"/>
      <c r="D6" s="16"/>
      <c r="E6" s="152" t="s">
        <v>1</v>
      </c>
      <c r="F6" s="152"/>
      <c r="G6" s="152"/>
    </row>
    <row r="7" spans="1:7" s="68" customFormat="1" ht="23.15" customHeight="1" x14ac:dyDescent="0.7">
      <c r="A7" s="24" t="s">
        <v>63</v>
      </c>
      <c r="B7" s="24"/>
      <c r="C7" s="24"/>
      <c r="D7" s="24"/>
      <c r="E7" s="67"/>
      <c r="F7" s="67"/>
      <c r="G7" s="67"/>
    </row>
    <row r="8" spans="1:7" ht="23.15" customHeight="1" x14ac:dyDescent="0.65">
      <c r="A8" s="26" t="s">
        <v>84</v>
      </c>
      <c r="B8" s="26"/>
      <c r="C8" s="26"/>
      <c r="D8" s="26"/>
      <c r="E8" s="65">
        <v>439701</v>
      </c>
      <c r="F8" s="65"/>
      <c r="G8" s="65">
        <v>1444287</v>
      </c>
    </row>
    <row r="9" spans="1:7" ht="23.15" customHeight="1" x14ac:dyDescent="0.7">
      <c r="A9" s="24" t="s">
        <v>64</v>
      </c>
      <c r="B9" s="24"/>
      <c r="C9" s="24"/>
      <c r="D9" s="24"/>
      <c r="E9" s="15"/>
      <c r="F9" s="37"/>
      <c r="G9" s="15"/>
    </row>
    <row r="10" spans="1:7" ht="23.15" customHeight="1" x14ac:dyDescent="0.65">
      <c r="A10" s="26" t="s">
        <v>148</v>
      </c>
      <c r="B10" s="26"/>
      <c r="C10" s="26"/>
      <c r="D10" s="26"/>
      <c r="E10" s="15">
        <v>2806</v>
      </c>
      <c r="F10" s="37"/>
      <c r="G10" s="15">
        <v>-79138</v>
      </c>
    </row>
    <row r="11" spans="1:7" ht="23.15" customHeight="1" x14ac:dyDescent="0.65">
      <c r="A11" s="26" t="s">
        <v>65</v>
      </c>
      <c r="B11" s="26"/>
      <c r="C11" s="26"/>
      <c r="D11" s="26"/>
      <c r="E11" s="15">
        <v>6147</v>
      </c>
      <c r="F11" s="37"/>
      <c r="G11" s="15">
        <v>5006</v>
      </c>
    </row>
    <row r="12" spans="1:7" ht="23.15" customHeight="1" x14ac:dyDescent="0.65">
      <c r="A12" s="26" t="s">
        <v>101</v>
      </c>
      <c r="B12" s="26"/>
      <c r="C12" s="26"/>
      <c r="D12" s="26"/>
      <c r="E12" s="15"/>
      <c r="F12" s="37"/>
      <c r="G12" s="15"/>
    </row>
    <row r="13" spans="1:7" ht="23.15" customHeight="1" x14ac:dyDescent="0.65">
      <c r="A13" s="26"/>
      <c r="B13" s="26" t="s">
        <v>102</v>
      </c>
      <c r="C13" s="26"/>
      <c r="D13" s="26"/>
      <c r="E13" s="15">
        <v>32658</v>
      </c>
      <c r="F13" s="37"/>
      <c r="G13" s="15">
        <v>2788</v>
      </c>
    </row>
    <row r="14" spans="1:7" ht="23.15" customHeight="1" x14ac:dyDescent="0.65">
      <c r="A14" s="26" t="s">
        <v>115</v>
      </c>
      <c r="B14" s="26"/>
      <c r="C14" s="26"/>
      <c r="D14" s="26"/>
      <c r="E14" s="15">
        <v>11</v>
      </c>
      <c r="F14" s="37"/>
      <c r="G14" s="15">
        <v>434</v>
      </c>
    </row>
    <row r="15" spans="1:7" ht="23.15" customHeight="1" x14ac:dyDescent="0.65">
      <c r="A15" s="26" t="s">
        <v>38</v>
      </c>
      <c r="B15" s="26"/>
      <c r="C15" s="14"/>
      <c r="D15" s="26"/>
      <c r="E15" s="15">
        <v>-1654856</v>
      </c>
      <c r="F15" s="37"/>
      <c r="G15" s="15">
        <v>-1737429</v>
      </c>
    </row>
    <row r="16" spans="1:7" ht="23.15" customHeight="1" x14ac:dyDescent="0.65">
      <c r="A16" s="26" t="s">
        <v>40</v>
      </c>
      <c r="B16" s="26"/>
      <c r="C16" s="14"/>
      <c r="D16" s="26"/>
      <c r="E16" s="15">
        <v>-110621</v>
      </c>
      <c r="F16" s="37"/>
      <c r="G16" s="15">
        <v>-109747</v>
      </c>
    </row>
    <row r="17" spans="1:7" ht="23.15" customHeight="1" x14ac:dyDescent="0.65">
      <c r="A17" s="66" t="s">
        <v>46</v>
      </c>
      <c r="B17" s="66"/>
      <c r="C17" s="66"/>
      <c r="D17" s="66"/>
      <c r="E17" s="15">
        <v>250743</v>
      </c>
      <c r="F17" s="37"/>
      <c r="G17" s="15">
        <v>319254</v>
      </c>
    </row>
    <row r="18" spans="1:7" ht="23.15" customHeight="1" x14ac:dyDescent="0.65">
      <c r="A18" s="66" t="s">
        <v>122</v>
      </c>
      <c r="B18" s="66"/>
      <c r="C18" s="14"/>
      <c r="D18" s="66"/>
      <c r="E18" s="15">
        <v>933239</v>
      </c>
      <c r="F18" s="37"/>
      <c r="G18" s="15">
        <v>0</v>
      </c>
    </row>
    <row r="19" spans="1:7" ht="23.15" customHeight="1" x14ac:dyDescent="0.65">
      <c r="A19" s="66" t="s">
        <v>141</v>
      </c>
      <c r="B19" s="66"/>
      <c r="C19" s="66"/>
      <c r="D19" s="66"/>
      <c r="E19" s="15">
        <v>-16</v>
      </c>
      <c r="F19" s="37"/>
      <c r="G19" s="15">
        <v>-40686</v>
      </c>
    </row>
    <row r="20" spans="1:7" ht="23.15" customHeight="1" x14ac:dyDescent="0.7">
      <c r="A20" s="30" t="s">
        <v>66</v>
      </c>
      <c r="B20" s="30"/>
      <c r="C20" s="26"/>
      <c r="D20" s="26"/>
      <c r="E20" s="69"/>
      <c r="F20" s="15"/>
      <c r="G20" s="69"/>
    </row>
    <row r="21" spans="1:7" ht="23.15" customHeight="1" x14ac:dyDescent="0.7">
      <c r="A21" s="26"/>
      <c r="B21" s="30" t="s">
        <v>67</v>
      </c>
      <c r="C21" s="30"/>
      <c r="D21" s="30"/>
      <c r="E21" s="33">
        <f>SUM(E8:E19)</f>
        <v>-100188</v>
      </c>
      <c r="F21" s="8"/>
      <c r="G21" s="33">
        <f>SUM(G8:G19)</f>
        <v>-195231</v>
      </c>
    </row>
    <row r="22" spans="1:7" ht="23.15" customHeight="1" x14ac:dyDescent="0.7">
      <c r="A22" s="30"/>
      <c r="B22" s="30"/>
      <c r="C22" s="30"/>
      <c r="D22" s="30"/>
      <c r="E22" s="15"/>
      <c r="F22" s="15"/>
      <c r="G22" s="15"/>
    </row>
    <row r="23" spans="1:7" ht="23.15" customHeight="1" x14ac:dyDescent="0.7">
      <c r="A23" s="24" t="s">
        <v>119</v>
      </c>
      <c r="B23" s="24"/>
      <c r="C23" s="24"/>
      <c r="D23" s="24"/>
      <c r="E23" s="15"/>
      <c r="F23" s="15"/>
      <c r="G23" s="15"/>
    </row>
    <row r="24" spans="1:7" ht="23.15" customHeight="1" x14ac:dyDescent="0.65">
      <c r="A24" s="26" t="s">
        <v>107</v>
      </c>
      <c r="B24" s="26"/>
      <c r="C24" s="26"/>
      <c r="D24" s="26"/>
      <c r="E24" s="15">
        <v>-99622</v>
      </c>
      <c r="F24" s="15"/>
      <c r="G24" s="15">
        <v>-19545</v>
      </c>
    </row>
    <row r="25" spans="1:7" ht="23.15" customHeight="1" x14ac:dyDescent="0.7">
      <c r="A25" s="30" t="s">
        <v>120</v>
      </c>
      <c r="B25" s="30"/>
      <c r="C25" s="30"/>
      <c r="D25" s="30"/>
      <c r="E25" s="70">
        <f>SUM(E24:E24)</f>
        <v>-99622</v>
      </c>
      <c r="F25" s="13"/>
      <c r="G25" s="70">
        <f>SUM(G24:G24)</f>
        <v>-19545</v>
      </c>
    </row>
    <row r="26" spans="1:7" ht="23.15" customHeight="1" x14ac:dyDescent="0.7">
      <c r="A26" s="30"/>
      <c r="B26" s="30"/>
      <c r="C26" s="30"/>
      <c r="D26" s="30"/>
      <c r="E26" s="71"/>
      <c r="F26" s="71"/>
      <c r="G26" s="71"/>
    </row>
    <row r="27" spans="1:7" ht="23.15" customHeight="1" x14ac:dyDescent="0.7">
      <c r="A27" s="20" t="s">
        <v>83</v>
      </c>
      <c r="B27" s="44"/>
      <c r="C27" s="36"/>
      <c r="D27" s="17"/>
      <c r="E27" s="36"/>
      <c r="F27" s="17"/>
      <c r="G27" s="17"/>
    </row>
    <row r="28" spans="1:7" ht="23.15" customHeight="1" x14ac:dyDescent="0.7">
      <c r="A28" s="20" t="s">
        <v>62</v>
      </c>
      <c r="B28" s="63"/>
      <c r="C28" s="64"/>
      <c r="D28" s="64"/>
      <c r="E28" s="37"/>
      <c r="F28" s="37"/>
      <c r="G28" s="37"/>
    </row>
    <row r="29" spans="1:7" ht="23.15" customHeight="1" x14ac:dyDescent="0.7">
      <c r="A29" s="92" t="str">
        <f>$A$3</f>
        <v>สำหรับงวดเก้าเดือนสิ้นสุดวันที่ 30 กันยายน 2568 (ไม่ได้ตรวจสอบ)</v>
      </c>
      <c r="B29" s="20"/>
      <c r="C29" s="64"/>
      <c r="D29" s="64"/>
    </row>
    <row r="30" spans="1:7" ht="23.15" customHeight="1" x14ac:dyDescent="0.7">
      <c r="A30" s="30"/>
      <c r="B30" s="64"/>
      <c r="C30" s="64"/>
      <c r="D30" s="64"/>
      <c r="E30" s="37"/>
      <c r="F30" s="37"/>
      <c r="G30" s="37"/>
    </row>
    <row r="31" spans="1:7" ht="23.15" customHeight="1" x14ac:dyDescent="0.7">
      <c r="A31" s="72"/>
      <c r="B31" s="72"/>
      <c r="C31" s="77"/>
      <c r="D31" s="72"/>
      <c r="E31" s="60">
        <f>E5</f>
        <v>2568</v>
      </c>
      <c r="F31" s="60"/>
      <c r="G31" s="60">
        <v>2567</v>
      </c>
    </row>
    <row r="32" spans="1:7" ht="23.15" customHeight="1" x14ac:dyDescent="0.7">
      <c r="A32" s="16"/>
      <c r="B32" s="16"/>
      <c r="C32" s="16"/>
      <c r="D32" s="16"/>
      <c r="E32" s="152" t="s">
        <v>1</v>
      </c>
      <c r="F32" s="147"/>
      <c r="G32" s="147"/>
    </row>
    <row r="33" spans="1:7" ht="23.15" customHeight="1" x14ac:dyDescent="0.7">
      <c r="A33" s="24" t="s">
        <v>68</v>
      </c>
      <c r="B33" s="24"/>
      <c r="C33" s="24"/>
      <c r="D33" s="24"/>
      <c r="E33" s="15"/>
      <c r="F33" s="15"/>
      <c r="G33" s="15"/>
    </row>
    <row r="34" spans="1:7" ht="23.15" customHeight="1" x14ac:dyDescent="0.65">
      <c r="A34" s="26" t="s">
        <v>123</v>
      </c>
      <c r="B34" s="26"/>
      <c r="C34" s="26"/>
      <c r="D34" s="26"/>
      <c r="E34" s="15">
        <v>15327</v>
      </c>
      <c r="F34" s="15"/>
      <c r="G34" s="15">
        <v>-54707</v>
      </c>
    </row>
    <row r="35" spans="1:7" ht="23.15" customHeight="1" x14ac:dyDescent="0.65">
      <c r="A35" s="51" t="s">
        <v>69</v>
      </c>
      <c r="C35" s="73"/>
      <c r="D35" s="73"/>
      <c r="E35" s="15">
        <v>2045</v>
      </c>
      <c r="F35" s="15"/>
      <c r="G35" s="15">
        <v>0</v>
      </c>
    </row>
    <row r="36" spans="1:7" ht="23.15" customHeight="1" x14ac:dyDescent="0.65">
      <c r="A36" s="51" t="s">
        <v>116</v>
      </c>
      <c r="C36" s="73"/>
      <c r="D36" s="73"/>
      <c r="E36" s="15">
        <v>-53</v>
      </c>
      <c r="F36" s="15"/>
      <c r="G36" s="15">
        <v>0</v>
      </c>
    </row>
    <row r="37" spans="1:7" ht="23.15" customHeight="1" x14ac:dyDescent="0.7">
      <c r="A37" s="74" t="s">
        <v>121</v>
      </c>
      <c r="B37" s="74"/>
      <c r="C37" s="74"/>
      <c r="D37" s="74"/>
      <c r="E37" s="70">
        <f>SUM(E34:E36)</f>
        <v>17319</v>
      </c>
      <c r="F37" s="13"/>
      <c r="G37" s="70">
        <f>SUM(G34:G36)</f>
        <v>-54707</v>
      </c>
    </row>
    <row r="38" spans="1:7" ht="23.15" customHeight="1" x14ac:dyDescent="0.7">
      <c r="A38" s="64"/>
      <c r="B38" s="75"/>
      <c r="C38" s="66"/>
      <c r="D38" s="66"/>
      <c r="E38" s="37"/>
      <c r="F38" s="37"/>
      <c r="G38" s="37"/>
    </row>
    <row r="39" spans="1:7" ht="23.15" customHeight="1" x14ac:dyDescent="0.7">
      <c r="A39" s="74" t="s">
        <v>70</v>
      </c>
      <c r="B39" s="74"/>
      <c r="C39" s="74"/>
      <c r="D39" s="74"/>
      <c r="E39" s="13">
        <f>SUM(E37,E25,E21)</f>
        <v>-182491</v>
      </c>
      <c r="F39" s="13"/>
      <c r="G39" s="13">
        <f>SUM(G37,G25,G21)</f>
        <v>-269483</v>
      </c>
    </row>
    <row r="40" spans="1:7" ht="23.15" customHeight="1" x14ac:dyDescent="0.65">
      <c r="A40" s="51" t="s">
        <v>138</v>
      </c>
      <c r="E40" s="19">
        <v>-3200</v>
      </c>
      <c r="F40" s="15"/>
      <c r="G40" s="19">
        <v>-132</v>
      </c>
    </row>
    <row r="41" spans="1:7" ht="23.15" customHeight="1" x14ac:dyDescent="0.7">
      <c r="A41" s="30" t="s">
        <v>86</v>
      </c>
      <c r="B41" s="30"/>
      <c r="C41" s="30"/>
      <c r="D41" s="30"/>
      <c r="E41" s="76">
        <f>+E39+E40</f>
        <v>-185691</v>
      </c>
      <c r="F41" s="13"/>
      <c r="G41" s="76">
        <f>SUM(G39:G40)</f>
        <v>-269615</v>
      </c>
    </row>
    <row r="42" spans="1:7" ht="23.15" customHeight="1" x14ac:dyDescent="0.7">
      <c r="A42" s="64"/>
      <c r="B42" s="75"/>
      <c r="C42" s="66"/>
      <c r="D42" s="66"/>
      <c r="E42" s="37"/>
      <c r="F42" s="37"/>
      <c r="G42" s="37"/>
    </row>
    <row r="43" spans="1:7" ht="23.15" customHeight="1" x14ac:dyDescent="0.7">
      <c r="A43" s="62" t="s">
        <v>71</v>
      </c>
      <c r="B43" s="62"/>
      <c r="C43" s="62"/>
      <c r="D43" s="62"/>
      <c r="E43" s="37"/>
      <c r="F43" s="15"/>
      <c r="G43" s="37"/>
    </row>
    <row r="44" spans="1:7" ht="23.15" customHeight="1" x14ac:dyDescent="0.7">
      <c r="A44" s="51" t="s">
        <v>124</v>
      </c>
      <c r="B44" s="62"/>
      <c r="C44" s="14"/>
      <c r="D44" s="62"/>
      <c r="E44" s="37">
        <v>4432218</v>
      </c>
      <c r="F44" s="15"/>
      <c r="G44" s="37">
        <v>0</v>
      </c>
    </row>
    <row r="45" spans="1:7" ht="23.15" customHeight="1" x14ac:dyDescent="0.7">
      <c r="A45" s="51" t="s">
        <v>149</v>
      </c>
      <c r="B45" s="62"/>
      <c r="C45" s="62"/>
      <c r="D45" s="62"/>
      <c r="E45" s="37">
        <v>-400000</v>
      </c>
      <c r="F45" s="15"/>
      <c r="G45" s="37">
        <v>0</v>
      </c>
    </row>
    <row r="46" spans="1:7" ht="23.15" customHeight="1" x14ac:dyDescent="0.65">
      <c r="A46" s="51" t="s">
        <v>144</v>
      </c>
      <c r="C46" s="77"/>
      <c r="E46" s="15">
        <v>-9</v>
      </c>
      <c r="F46" s="15"/>
      <c r="G46" s="15">
        <v>-2213</v>
      </c>
    </row>
    <row r="47" spans="1:7" ht="23.15" customHeight="1" x14ac:dyDescent="0.65">
      <c r="A47" s="51" t="s">
        <v>142</v>
      </c>
      <c r="E47" s="15">
        <v>-4174946</v>
      </c>
      <c r="F47" s="15"/>
      <c r="G47" s="15">
        <v>90274</v>
      </c>
    </row>
    <row r="48" spans="1:7" ht="23.15" customHeight="1" x14ac:dyDescent="0.65">
      <c r="A48" s="51" t="s">
        <v>72</v>
      </c>
      <c r="E48" s="15">
        <v>1654856</v>
      </c>
      <c r="F48" s="15"/>
      <c r="G48" s="15">
        <v>1737429</v>
      </c>
    </row>
    <row r="49" spans="1:7" ht="23.15" customHeight="1" x14ac:dyDescent="0.65">
      <c r="A49" s="26" t="s">
        <v>73</v>
      </c>
      <c r="B49" s="26"/>
      <c r="C49" s="26"/>
      <c r="D49" s="26"/>
      <c r="E49" s="19">
        <v>112717</v>
      </c>
      <c r="F49" s="15"/>
      <c r="G49" s="19">
        <v>94572</v>
      </c>
    </row>
    <row r="50" spans="1:7" ht="23.15" customHeight="1" x14ac:dyDescent="0.7">
      <c r="A50" s="30" t="s">
        <v>108</v>
      </c>
      <c r="B50" s="30"/>
      <c r="C50" s="30"/>
      <c r="D50" s="30"/>
      <c r="E50" s="76">
        <f>SUM(E44:E49)</f>
        <v>1624836</v>
      </c>
      <c r="F50" s="13"/>
      <c r="G50" s="76">
        <f>SUM(G46:G49)</f>
        <v>1920062</v>
      </c>
    </row>
    <row r="51" spans="1:7" ht="23.15" customHeight="1" x14ac:dyDescent="0.7">
      <c r="A51" s="16" t="s">
        <v>74</v>
      </c>
      <c r="B51" s="16"/>
      <c r="C51" s="16"/>
      <c r="D51" s="16"/>
      <c r="E51" s="78"/>
      <c r="F51" s="78"/>
      <c r="G51" s="78"/>
    </row>
    <row r="52" spans="1:7" ht="23.15" customHeight="1" x14ac:dyDescent="0.7">
      <c r="A52" s="20" t="s">
        <v>83</v>
      </c>
      <c r="B52" s="44"/>
      <c r="C52" s="36"/>
      <c r="D52" s="17"/>
      <c r="E52" s="36"/>
      <c r="F52" s="17"/>
      <c r="G52" s="17"/>
    </row>
    <row r="53" spans="1:7" ht="23.15" customHeight="1" x14ac:dyDescent="0.7">
      <c r="A53" s="20" t="s">
        <v>62</v>
      </c>
      <c r="B53" s="63"/>
      <c r="C53" s="64"/>
      <c r="D53" s="64"/>
    </row>
    <row r="54" spans="1:7" ht="23.15" customHeight="1" x14ac:dyDescent="0.7">
      <c r="A54" s="92" t="str">
        <f>$A$3</f>
        <v>สำหรับงวดเก้าเดือนสิ้นสุดวันที่ 30 กันยายน 2568 (ไม่ได้ตรวจสอบ)</v>
      </c>
      <c r="B54" s="20"/>
      <c r="C54" s="64"/>
      <c r="D54" s="64"/>
    </row>
    <row r="55" spans="1:7" ht="23.15" customHeight="1" x14ac:dyDescent="0.7">
      <c r="A55" s="30"/>
      <c r="B55" s="64"/>
      <c r="C55" s="72"/>
      <c r="D55" s="72"/>
    </row>
    <row r="56" spans="1:7" ht="23.15" customHeight="1" x14ac:dyDescent="0.7">
      <c r="A56" s="72"/>
      <c r="B56" s="72"/>
      <c r="C56" s="77"/>
      <c r="D56" s="16"/>
      <c r="E56" s="60">
        <f>E5</f>
        <v>2568</v>
      </c>
      <c r="F56" s="60"/>
      <c r="G56" s="60">
        <v>2567</v>
      </c>
    </row>
    <row r="57" spans="1:7" ht="23.15" customHeight="1" x14ac:dyDescent="0.7">
      <c r="A57" s="16"/>
      <c r="B57" s="16"/>
      <c r="C57" s="62"/>
      <c r="D57" s="62"/>
      <c r="E57" s="152" t="s">
        <v>1</v>
      </c>
      <c r="F57" s="153"/>
      <c r="G57" s="153"/>
    </row>
    <row r="58" spans="1:7" ht="23.15" customHeight="1" x14ac:dyDescent="0.7">
      <c r="A58" s="62" t="s">
        <v>75</v>
      </c>
      <c r="B58" s="62"/>
      <c r="C58" s="62"/>
      <c r="D58" s="62"/>
      <c r="E58" s="79"/>
      <c r="F58" s="78"/>
      <c r="G58" s="79"/>
    </row>
    <row r="59" spans="1:7" ht="23.15" customHeight="1" x14ac:dyDescent="0.7">
      <c r="A59" s="62" t="s">
        <v>76</v>
      </c>
      <c r="B59" s="62"/>
      <c r="C59" s="26"/>
      <c r="D59" s="26"/>
      <c r="E59" s="79"/>
      <c r="F59" s="78"/>
      <c r="G59" s="79"/>
    </row>
    <row r="60" spans="1:7" ht="23.15" customHeight="1" x14ac:dyDescent="0.7">
      <c r="A60" s="51" t="s">
        <v>145</v>
      </c>
      <c r="C60" s="14"/>
      <c r="D60" s="16"/>
      <c r="E60" s="15"/>
      <c r="F60" s="78"/>
      <c r="G60" s="7"/>
    </row>
    <row r="61" spans="1:7" ht="23.15" customHeight="1" x14ac:dyDescent="0.65">
      <c r="A61" s="26"/>
      <c r="B61" s="51" t="s">
        <v>146</v>
      </c>
      <c r="E61" s="15">
        <v>-1000000</v>
      </c>
      <c r="F61" s="78"/>
      <c r="G61" s="7">
        <v>6500000</v>
      </c>
    </row>
    <row r="62" spans="1:7" ht="23.15" customHeight="1" x14ac:dyDescent="0.65">
      <c r="A62" s="51" t="s">
        <v>147</v>
      </c>
      <c r="E62" s="15">
        <v>-3691761</v>
      </c>
      <c r="F62" s="78"/>
      <c r="G62" s="15">
        <v>-6687125</v>
      </c>
    </row>
    <row r="63" spans="1:7" ht="23.15" customHeight="1" x14ac:dyDescent="0.7">
      <c r="A63" s="51" t="s">
        <v>139</v>
      </c>
      <c r="C63" s="14"/>
      <c r="D63" s="16"/>
      <c r="E63" s="15">
        <v>3000000</v>
      </c>
      <c r="F63" s="78"/>
      <c r="G63" s="7">
        <v>0</v>
      </c>
    </row>
    <row r="64" spans="1:7" ht="23.15" customHeight="1" x14ac:dyDescent="0.65">
      <c r="A64" s="51" t="s">
        <v>77</v>
      </c>
      <c r="E64" s="19">
        <v>-3421</v>
      </c>
      <c r="F64" s="78"/>
      <c r="G64" s="19">
        <v>-2476</v>
      </c>
    </row>
    <row r="65" spans="1:7" ht="23.15" customHeight="1" x14ac:dyDescent="0.7">
      <c r="A65" s="16" t="s">
        <v>117</v>
      </c>
      <c r="B65" s="16"/>
      <c r="C65" s="16"/>
      <c r="D65" s="16"/>
      <c r="E65" s="13">
        <f>SUM(E60:E64)</f>
        <v>-1695182</v>
      </c>
      <c r="F65" s="13"/>
      <c r="G65" s="13">
        <f>SUM(G60:G64)</f>
        <v>-189601</v>
      </c>
    </row>
    <row r="66" spans="1:7" ht="23.15" customHeight="1" x14ac:dyDescent="0.7">
      <c r="A66" s="51" t="s">
        <v>78</v>
      </c>
      <c r="B66" s="26"/>
      <c r="C66" s="16"/>
      <c r="D66" s="16"/>
      <c r="E66" s="15">
        <v>-412463</v>
      </c>
      <c r="F66" s="15"/>
      <c r="G66" s="15">
        <v>-412456</v>
      </c>
    </row>
    <row r="67" spans="1:7" ht="23.15" customHeight="1" x14ac:dyDescent="0.7">
      <c r="A67" s="51" t="s">
        <v>79</v>
      </c>
      <c r="B67" s="26"/>
      <c r="C67" s="16"/>
      <c r="D67" s="16"/>
      <c r="E67" s="19">
        <v>-255640</v>
      </c>
      <c r="F67" s="15"/>
      <c r="G67" s="19">
        <v>-318364</v>
      </c>
    </row>
    <row r="68" spans="1:7" ht="23.15" customHeight="1" x14ac:dyDescent="0.7">
      <c r="A68" s="16" t="s">
        <v>106</v>
      </c>
      <c r="B68" s="16"/>
      <c r="C68" s="16"/>
      <c r="D68" s="16"/>
      <c r="E68" s="76">
        <f>SUM(E65:E67)</f>
        <v>-2363285</v>
      </c>
      <c r="F68" s="13"/>
      <c r="G68" s="76">
        <f>SUM(G65:G67)</f>
        <v>-920421</v>
      </c>
    </row>
    <row r="69" spans="1:7" ht="23.15" customHeight="1" x14ac:dyDescent="0.7">
      <c r="A69" s="64"/>
      <c r="B69" s="75"/>
      <c r="C69" s="66"/>
      <c r="D69" s="66"/>
      <c r="E69" s="37"/>
      <c r="F69" s="37"/>
      <c r="G69" s="37"/>
    </row>
    <row r="70" spans="1:7" ht="23.15" customHeight="1" x14ac:dyDescent="0.7">
      <c r="A70" s="16" t="s">
        <v>140</v>
      </c>
      <c r="B70" s="16"/>
      <c r="C70" s="16"/>
      <c r="D70" s="16"/>
      <c r="E70" s="13">
        <f>+E68+E50+E41</f>
        <v>-924140</v>
      </c>
      <c r="F70" s="13"/>
      <c r="G70" s="13">
        <f>+G68+G50+G41</f>
        <v>730026</v>
      </c>
    </row>
    <row r="71" spans="1:7" ht="23.15" customHeight="1" x14ac:dyDescent="0.65">
      <c r="A71" s="51" t="s">
        <v>89</v>
      </c>
      <c r="E71" s="135">
        <v>3259644</v>
      </c>
      <c r="F71" s="15"/>
      <c r="G71" s="19">
        <v>2708541</v>
      </c>
    </row>
    <row r="72" spans="1:7" ht="23.15" customHeight="1" thickBot="1" x14ac:dyDescent="0.75">
      <c r="A72" s="16" t="s">
        <v>88</v>
      </c>
      <c r="B72" s="16"/>
      <c r="C72" s="16"/>
      <c r="D72" s="16"/>
      <c r="E72" s="80">
        <f>+E70+E71</f>
        <v>2335504</v>
      </c>
      <c r="F72" s="13"/>
      <c r="G72" s="80">
        <f>+G70+G71</f>
        <v>3438567</v>
      </c>
    </row>
    <row r="73" spans="1:7" ht="23.15" customHeight="1" thickTop="1" x14ac:dyDescent="0.7">
      <c r="A73" s="16"/>
      <c r="B73" s="16"/>
      <c r="C73" s="16"/>
      <c r="D73" s="16"/>
      <c r="E73" s="13"/>
      <c r="F73" s="13"/>
      <c r="G73" s="13"/>
    </row>
    <row r="74" spans="1:7" ht="23.15" customHeight="1" x14ac:dyDescent="0.7">
      <c r="A74" s="62" t="s">
        <v>82</v>
      </c>
      <c r="B74" s="16"/>
      <c r="C74" s="16"/>
      <c r="D74" s="16"/>
      <c r="E74" s="13"/>
      <c r="F74" s="13"/>
      <c r="G74" s="13"/>
    </row>
    <row r="75" spans="1:7" ht="23.15" customHeight="1" x14ac:dyDescent="0.7">
      <c r="A75" s="16" t="s">
        <v>143</v>
      </c>
      <c r="B75" s="16"/>
      <c r="C75" s="16"/>
      <c r="D75" s="16"/>
      <c r="E75" s="13"/>
      <c r="F75" s="13"/>
      <c r="G75" s="13"/>
    </row>
    <row r="76" spans="1:7" ht="23.15" customHeight="1" x14ac:dyDescent="0.7">
      <c r="A76" s="51" t="s">
        <v>93</v>
      </c>
      <c r="B76" s="16"/>
      <c r="C76" s="16"/>
      <c r="D76" s="16"/>
      <c r="E76" s="15">
        <v>72</v>
      </c>
      <c r="F76" s="15"/>
      <c r="G76" s="15">
        <v>44</v>
      </c>
    </row>
    <row r="77" spans="1:7" ht="23.15" customHeight="1" x14ac:dyDescent="0.7">
      <c r="A77" s="64"/>
      <c r="B77" s="75"/>
      <c r="C77" s="66"/>
      <c r="D77" s="66"/>
      <c r="E77" s="37"/>
      <c r="F77" s="37"/>
      <c r="G77" s="37"/>
    </row>
    <row r="78" spans="1:7" ht="23.15" customHeight="1" x14ac:dyDescent="0.65">
      <c r="E78" s="32"/>
      <c r="G78" s="32"/>
    </row>
    <row r="79" spans="1:7" ht="23.15" customHeight="1" x14ac:dyDescent="0.65">
      <c r="G79" s="37"/>
    </row>
  </sheetData>
  <mergeCells count="3">
    <mergeCell ref="E6:G6"/>
    <mergeCell ref="E32:G32"/>
    <mergeCell ref="E57:G57"/>
  </mergeCells>
  <pageMargins left="0.8" right="0.8" top="0.5" bottom="0.5" header="0.5" footer="0.5"/>
  <pageSetup paperSize="9" firstPageNumber="12" orientation="portrait" useFirstPageNumber="1" r:id="rId1"/>
  <headerFooter scaleWithDoc="0" alignWithMargins="0">
    <oddFooter>&amp;L&amp;"Angsana New,Regular"&amp;14   หมายเหตุประกอบงบการเงินระหว่างกาลเป็นส่วนหนึ่งของงบการเงินระหว่างกาลนี้
&amp;C&amp;"Angsana New,Regular"&amp;15
&amp;P</oddFooter>
  </headerFooter>
  <rowBreaks count="2" manualBreakCount="2">
    <brk id="26" max="6" man="1"/>
    <brk id="51" max="6" man="1"/>
  </rowBreaks>
  <customProperties>
    <customPr name="EpmWorksheetKeyString_GUID" r:id="rId2"/>
  </customProperties>
  <ignoredErrors>
    <ignoredError sqref="G50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b3fc028-eecf-4edb-9823-b73be45616e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263CBF2DC99F4080A7C9105A4C0EB7" ma:contentTypeVersion="14" ma:contentTypeDescription="Create a new document." ma:contentTypeScope="" ma:versionID="abc4ab771741f7119881752167967e2a">
  <xsd:schema xmlns:xsd="http://www.w3.org/2001/XMLSchema" xmlns:xs="http://www.w3.org/2001/XMLSchema" xmlns:p="http://schemas.microsoft.com/office/2006/metadata/properties" xmlns:ns3="1b3fc028-eecf-4edb-9823-b73be45616e9" xmlns:ns4="c13aad21-7086-4435-9d00-372673125996" targetNamespace="http://schemas.microsoft.com/office/2006/metadata/properties" ma:root="true" ma:fieldsID="214ac9349bef9aadbd9b23aa7bcdf1e3" ns3:_="" ns4:_="">
    <xsd:import namespace="1b3fc028-eecf-4edb-9823-b73be45616e9"/>
    <xsd:import namespace="c13aad21-7086-4435-9d00-372673125996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3fc028-eecf-4edb-9823-b73be45616e9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3aad21-7086-4435-9d00-372673125996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BB564D-B154-4B0E-9E7A-75C570B66829}">
  <ds:schemaRefs>
    <ds:schemaRef ds:uri="http://schemas.microsoft.com/office/infopath/2007/PartnerControls"/>
    <ds:schemaRef ds:uri="http://www.w3.org/XML/1998/namespace"/>
    <ds:schemaRef ds:uri="http://purl.org/dc/dcmitype/"/>
    <ds:schemaRef ds:uri="c13aad21-7086-4435-9d00-372673125996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1b3fc028-eecf-4edb-9823-b73be45616e9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4C5F64A-FDDC-43D8-A336-9D708F004F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3fc028-eecf-4edb-9823-b73be45616e9"/>
    <ds:schemaRef ds:uri="c13aad21-7086-4435-9d00-3726731259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081D58-B741-4CD8-AFF6-BF67178C7C0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Cover</vt:lpstr>
      <vt:lpstr>1</vt:lpstr>
      <vt:lpstr>2</vt:lpstr>
      <vt:lpstr>3</vt:lpstr>
      <vt:lpstr>4</vt:lpstr>
      <vt:lpstr>5</vt:lpstr>
      <vt:lpstr>6</vt:lpstr>
      <vt:lpstr>'1'!Print_Area</vt:lpstr>
      <vt:lpstr>'2'!Print_Area</vt:lpstr>
      <vt:lpstr>'3'!Print_Area</vt:lpstr>
      <vt:lpstr>'4'!Print_Area</vt:lpstr>
      <vt:lpstr>'5'!Print_Area</vt:lpstr>
      <vt:lpstr>'6'!Print_Area</vt:lpstr>
      <vt:lpstr>Cover!Print_Area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Pintip, Chantaket</dc:creator>
  <cp:lastModifiedBy>Tattita Onsook</cp:lastModifiedBy>
  <cp:lastPrinted>2025-10-21T10:07:22Z</cp:lastPrinted>
  <dcterms:created xsi:type="dcterms:W3CDTF">2023-10-17T03:54:10Z</dcterms:created>
  <dcterms:modified xsi:type="dcterms:W3CDTF">2025-11-06T16:41:16Z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0x01010012263CBF2DC99F4080A7C9105A4C0EB7</vt:lpwstr>
  </property>
</Properties>
</file>