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titao\Documents\KPMG\KPMG\งบรวม\ENG\"/>
    </mc:Choice>
  </mc:AlternateContent>
  <xr:revisionPtr revIDLastSave="0" documentId="13_ncr:1_{E742B8ED-A5AF-4BE5-8CE6-BB5EAD990B72}" xr6:coauthVersionLast="36" xr6:coauthVersionMax="36" xr10:uidLastSave="{00000000-0000-0000-0000-000000000000}"/>
  <bookViews>
    <workbookView xWindow="0" yWindow="0" windowWidth="19200" windowHeight="8010" tabRatio="742" xr2:uid="{00000000-000D-0000-FFFF-FFFF00000000}"/>
  </bookViews>
  <sheets>
    <sheet name="1" sheetId="16" r:id="rId1"/>
    <sheet name="2" sheetId="17" r:id="rId2"/>
    <sheet name="3" sheetId="24" r:id="rId3"/>
    <sheet name="4" sheetId="25" r:id="rId4"/>
    <sheet name="5" sheetId="19" r:id="rId5"/>
    <sheet name="6" sheetId="3" r:id="rId6"/>
  </sheets>
  <definedNames>
    <definedName name="_" hidden="1">#REF!</definedName>
    <definedName name="__" hidden="1">#REF!</definedName>
    <definedName name="___" hidden="1">#REF!</definedName>
    <definedName name="____Z1" localSheetId="3" hidden="1">{"'ตัวอย่าง'!$A$1:$O$21"}</definedName>
    <definedName name="____Z1" hidden="1">{"'ตัวอย่าง'!$A$1:$O$21"}</definedName>
    <definedName name="___Z1" localSheetId="3" hidden="1">{"'ตัวอย่าง'!$A$1:$O$21"}</definedName>
    <definedName name="___Z1" hidden="1">{"'ตัวอย่าง'!$A$1:$O$21"}</definedName>
    <definedName name="__aa1" localSheetId="3" hidden="1">{#N/A,#N/A,FALSE,"Hypothèses"}</definedName>
    <definedName name="__aa1" hidden="1">{#N/A,#N/A,FALSE,"Hypothèses"}</definedName>
    <definedName name="__apr2" localSheetId="3" hidden="1">{"'Model'!$A$1:$N$53"}</definedName>
    <definedName name="__apr2" hidden="1">{"'Model'!$A$1:$N$53"}</definedName>
    <definedName name="__key2" hidden="1">#REF!</definedName>
    <definedName name="_10__123Graph_AChart_2A" hidden="1">#REF!</definedName>
    <definedName name="_10_0_0_F" hidden="1">#REF!</definedName>
    <definedName name="_112__123Graph_XChart_4A" hidden="1">#REF!</definedName>
    <definedName name="_12_0_0_F" hidden="1">#REF!</definedName>
    <definedName name="_12F" hidden="1">#REF!</definedName>
    <definedName name="_14__123Graph_AChart_2A" hidden="1">#REF!</definedName>
    <definedName name="_15_0_0_F" hidden="1">#REF!</definedName>
    <definedName name="_2_0_0_F" hidden="1">#REF!</definedName>
    <definedName name="_20__123Graph_AChart_3A" hidden="1">#REF!</definedName>
    <definedName name="_234_0_0_F" hidden="1">#REF!</definedName>
    <definedName name="_235_0_0_F" hidden="1">#REF!</definedName>
    <definedName name="_28__123Graph_AChart_3A" hidden="1">#REF!</definedName>
    <definedName name="_3_0_0_F" hidden="1">#REF!</definedName>
    <definedName name="_30__123Graph_AChart_4A" hidden="1">#REF!</definedName>
    <definedName name="_31_0_0_F" hidden="1">#REF!</definedName>
    <definedName name="_32_0_0_F" hidden="1">#REF!</definedName>
    <definedName name="_39_0_0_F" hidden="1">#REF!</definedName>
    <definedName name="_3F" hidden="1">#REF!</definedName>
    <definedName name="_4_0_0_F" hidden="1">#REF!</definedName>
    <definedName name="_40__123Graph_BChart_3A" hidden="1">#REF!</definedName>
    <definedName name="_40_0_0_F" hidden="1">#REF!</definedName>
    <definedName name="_42__123Graph_AChart_4A" hidden="1">#REF!</definedName>
    <definedName name="_49_0_0_F" hidden="1">#REF!</definedName>
    <definedName name="_5_0_0_F" hidden="1">#REF!</definedName>
    <definedName name="_50__123Graph_BChart_4A" hidden="1">#REF!</definedName>
    <definedName name="_50_0_0_F" hidden="1">#REF!</definedName>
    <definedName name="_56__123Graph_BChart_3A" hidden="1">#REF!</definedName>
    <definedName name="_6_0_0_F" hidden="1">#REF!</definedName>
    <definedName name="_60__123Graph_XChart_2A" hidden="1">#REF!</definedName>
    <definedName name="_70__123Graph_BChart_4A" hidden="1">#REF!</definedName>
    <definedName name="_70__123Graph_XChart_3A" hidden="1">#REF!</definedName>
    <definedName name="_8_0_0_F" hidden="1">#REF!</definedName>
    <definedName name="_80__123Graph_XChart_4A" hidden="1">#REF!</definedName>
    <definedName name="_84__123Graph_XChart_2A" hidden="1">#REF!</definedName>
    <definedName name="_98__123Graph_XChart_3A" hidden="1">#REF!</definedName>
    <definedName name="_a1" localSheetId="3" hidden="1">{"cashflow",#N/A,FALSE,"CASHFLOW "}</definedName>
    <definedName name="_a1" hidden="1">{"cashflow",#N/A,FALSE,"CASHFLOW "}</definedName>
    <definedName name="_a10" localSheetId="3" hidden="1">{"sales",#N/A,FALSE,"SALES"}</definedName>
    <definedName name="_a10" hidden="1">{"sales",#N/A,FALSE,"SALES"}</definedName>
    <definedName name="_a2" localSheetId="3" hidden="1">{"hilight1",#N/A,FALSE,"HILIGHT1"}</definedName>
    <definedName name="_a2" hidden="1">{"hilight1",#N/A,FALSE,"HILIGHT1"}</definedName>
    <definedName name="_a3" localSheetId="3" hidden="1">{"hilight2",#N/A,FALSE,"HILIGHT2"}</definedName>
    <definedName name="_a3" hidden="1">{"hilight2",#N/A,FALSE,"HILIGHT2"}</definedName>
    <definedName name="_a4" localSheetId="3" hidden="1">{"hilight3",#N/A,FALSE,"HILIGHT3"}</definedName>
    <definedName name="_a4" hidden="1">{"hilight3",#N/A,FALSE,"HILIGHT3"}</definedName>
    <definedName name="_a5" localSheetId="3" hidden="1">{"income",#N/A,FALSE,"INCOME"}</definedName>
    <definedName name="_a5" hidden="1">{"income",#N/A,FALSE,"INCOME"}</definedName>
    <definedName name="_a6" localSheetId="3" hidden="1">{"index",#N/A,FALSE,"INDEX"}</definedName>
    <definedName name="_a6" hidden="1">{"index",#N/A,FALSE,"INDEX"}</definedName>
    <definedName name="_a7" localSheetId="3" hidden="1">{"PRINT_EST",#N/A,FALSE,"ESTMON"}</definedName>
    <definedName name="_a7" hidden="1">{"PRINT_EST",#N/A,FALSE,"ESTMON"}</definedName>
    <definedName name="_a8" localSheetId="3" hidden="1">{"revsale",#N/A,FALSE,"REV-ยุพดี"}</definedName>
    <definedName name="_a8" hidden="1">{"revsale",#N/A,FALSE,"REV-ยุพดี"}</definedName>
    <definedName name="_a9" localSheetId="3" hidden="1">{"revable",#N/A,FALSE,"REVABLE"}</definedName>
    <definedName name="_a9" hidden="1">{"revable",#N/A,FALSE,"REVABLE"}</definedName>
    <definedName name="_aa1" localSheetId="3" hidden="1">{#N/A,#N/A,FALSE,"Hypothèses"}</definedName>
    <definedName name="_aa1" hidden="1">{#N/A,#N/A,FALSE,"Hypothèses"}</definedName>
    <definedName name="_apr2" localSheetId="3" hidden="1">{"'Model'!$A$1:$N$53"}</definedName>
    <definedName name="_apr2" hidden="1">{"'Model'!$A$1:$N$53"}</definedName>
    <definedName name="_Fill" hidden="1">#REF!</definedName>
    <definedName name="_FOH2006" localSheetId="3" hidden="1">{#N/A,#N/A,FALSE,"TL";#N/A,#N/A,FALSE,"KK";#N/A,#N/A,FALSE,"TS";#N/A,#N/A,FALSE,"KW";#N/A,#N/A,FALSE,"LP";#N/A,#N/A,FALSE,"DC"}</definedName>
    <definedName name="_FOH2006" hidden="1">{#N/A,#N/A,FALSE,"TL";#N/A,#N/A,FALSE,"KK";#N/A,#N/A,FALSE,"TS";#N/A,#N/A,FALSE,"KW";#N/A,#N/A,FALSE,"LP";#N/A,#N/A,FALSE,"DC"}</definedName>
    <definedName name="_Key1" hidden="1">#REF!</definedName>
    <definedName name="_key2" hidden="1">#REF!</definedName>
    <definedName name="_Order1" hidden="1">0</definedName>
    <definedName name="_Order2" hidden="1">255</definedName>
    <definedName name="_Parse_Out" hidden="1">#REF!</definedName>
    <definedName name="_Regression_Int" hidden="1">1</definedName>
    <definedName name="_Sort" hidden="1">#REF!</definedName>
    <definedName name="_Z1" localSheetId="3" hidden="1">{"'ตัวอย่าง'!$A$1:$O$21"}</definedName>
    <definedName name="_Z1" hidden="1">{"'ตัวอย่าง'!$A$1:$O$21"}</definedName>
    <definedName name="a" hidden="1">#REF!</definedName>
    <definedName name="aa" localSheetId="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a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AA" localSheetId="3" hidden="1">{"AssumptionSheet",#N/A,FALSE,"Assumptions";"RevenueExpensesSheet",#N/A,FALSE,"Table_Revenue";"EquityProfileSheet",#N/A,FALSE,"Table_Equity";"ConstructDebtSheet",#N/A,FALSE,"Table_Debt"}</definedName>
    <definedName name="AAA" hidden="1">{"AssumptionSheet",#N/A,FALSE,"Assumptions";"RevenueExpensesSheet",#N/A,FALSE,"Table_Revenue";"EquityProfileSheet",#N/A,FALSE,"Table_Equity";"ConstructDebtSheet",#N/A,FALSE,"Table_Debt"}</definedName>
    <definedName name="aaaaa" localSheetId="3" hidden="1">{"AssumptionSheet",#N/A,FALSE,"Assumptions";"RevenueExpensesSheet",#N/A,FALSE,"Table_Revenue";"EquityProfileSheet",#N/A,FALSE,"Table_Equity";"ConstructDebtSheet",#N/A,FALSE,"Table_Debt"}</definedName>
    <definedName name="aaaaa" hidden="1">{"AssumptionSheet",#N/A,FALSE,"Assumptions";"RevenueExpensesSheet",#N/A,FALSE,"Table_Revenue";"EquityProfileSheet",#N/A,FALSE,"Table_Equity";"ConstructDebtSheet",#N/A,FALSE,"Table_Debt"}</definedName>
    <definedName name="aaaaadv" localSheetId="3" hidden="1">{"AssumptionSheet",#N/A,FALSE,"Assumptions";"RevenueExpensesSheet",#N/A,FALSE,"Table_Revenue";"EquityProfileSheet",#N/A,FALSE,"Table_Equity";"ConstructDebtSheet",#N/A,FALSE,"Table_Debt"}</definedName>
    <definedName name="aaaaadv" hidden="1">{"AssumptionSheet",#N/A,FALSE,"Assumptions";"RevenueExpensesSheet",#N/A,FALSE,"Table_Revenue";"EquityProfileSheet",#N/A,FALSE,"Table_Equity";"ConstructDebtSheet",#N/A,FALSE,"Table_Debt"}</definedName>
    <definedName name="AAAdv" localSheetId="3" hidden="1">{"AssumptionSheet",#N/A,FALSE,"Assumptions";"RevenueExpensesSheet",#N/A,FALSE,"Table_Revenue";"EquityProfileSheet",#N/A,FALSE,"Table_Equity";"ConstructDebtSheet",#N/A,FALSE,"Table_Debt"}</definedName>
    <definedName name="AAAdv" hidden="1">{"AssumptionSheet",#N/A,FALSE,"Assumptions";"RevenueExpensesSheet",#N/A,FALSE,"Table_Revenue";"EquityProfileSheet",#N/A,FALSE,"Table_Equity";"ConstructDebtSheet",#N/A,FALSE,"Table_Debt"}</definedName>
    <definedName name="ACwvu.Profit._.and._.Loss." hidden="1">#REF!</definedName>
    <definedName name="ACwvu.Summary._.Sheet." hidden="1">#REF!</definedName>
    <definedName name="aef" localSheetId="3" hidden="1">{"'ตัวอย่าง'!$A$1:$O$21"}</definedName>
    <definedName name="aef" hidden="1">{"'ตัวอย่าง'!$A$1:$O$21"}</definedName>
    <definedName name="afd" localSheetId="3" hidden="1">{"'ตัวอย่าง'!$A$1:$O$21"}</definedName>
    <definedName name="afd" hidden="1">{"'ตัวอย่าง'!$A$1:$O$21"}</definedName>
    <definedName name="alla" hidden="1">#REF!</definedName>
    <definedName name="anscount" hidden="1">7</definedName>
    <definedName name="as" localSheetId="3" hidden="1">{"'ตัวอย่าง'!$A$1:$O$21"}</definedName>
    <definedName name="as" hidden="1">{"'ตัวอย่าง'!$A$1:$O$21"}</definedName>
    <definedName name="AS2DocOpenMode" hidden="1">"AS2DocumentEdit"</definedName>
    <definedName name="AS2SyncStepLS" hidden="1">0</definedName>
    <definedName name="AS2VersionLS" hidden="1">300</definedName>
    <definedName name="ass" localSheetId="3" hidden="1">{"revable",#N/A,FALSE,"REVABLE"}</definedName>
    <definedName name="ass" hidden="1">{"revable",#N/A,FALSE,"REVABLE"}</definedName>
    <definedName name="B" hidden="1">#REF!</definedName>
    <definedName name="BBB" localSheetId="3" hidden="1">{"AllAnnualSummariesSheet",#N/A,TRUE,"Annual Summaries"}</definedName>
    <definedName name="BBB" hidden="1">{"AllAnnualSummariesSheet",#N/A,TRUE,"Annual Summaries"}</definedName>
    <definedName name="bbbb" localSheetId="3" hidden="1">{"AllAnnualSummariesSheet",#N/A,TRUE,"Annual Summaries"}</definedName>
    <definedName name="bbbb" hidden="1">{"AllAnnualSummariesSheet",#N/A,TRUE,"Annual Summaries"}</definedName>
    <definedName name="bbbbdv" localSheetId="3" hidden="1">{"AllAnnualSummariesSheet",#N/A,TRUE,"Annual Summaries"}</definedName>
    <definedName name="bbbbdv" hidden="1">{"AllAnnualSummariesSheet",#N/A,TRUE,"Annual Summaries"}</definedName>
    <definedName name="BBBdv" localSheetId="3" hidden="1">{"AllAnnualSummariesSheet",#N/A,TRUE,"Annual Summaries"}</definedName>
    <definedName name="BBBdv" hidden="1">{"AllAnnualSummariesSheet",#N/A,TRUE,"Annual Summaries"}</definedName>
    <definedName name="boonthak" localSheetId="3" hidden="1">{"'ตัวอย่าง'!$A$1:$O$21"}</definedName>
    <definedName name="boonthak" hidden="1">{"'ตัวอย่าง'!$A$1:$O$21"}</definedName>
    <definedName name="CCC" localSheetId="3" hidden="1">{"CoverSheet",#N/A,FALSE,"Cover";"IndexSheet",#N/A,FALSE,"Index"}</definedName>
    <definedName name="CCC" hidden="1">{"CoverSheet",#N/A,FALSE,"Cover";"IndexSheet",#N/A,FALSE,"Index"}</definedName>
    <definedName name="cccc" localSheetId="3" hidden="1">{"CoverSheet",#N/A,FALSE,"Cover";"IndexSheet",#N/A,FALSE,"Index"}</definedName>
    <definedName name="cccc" hidden="1">{"CoverSheet",#N/A,FALSE,"Cover";"IndexSheet",#N/A,FALSE,"Index"}</definedName>
    <definedName name="ccccdv" localSheetId="3" hidden="1">{"CoverSheet",#N/A,FALSE,"Cover";"IndexSheet",#N/A,FALSE,"Index"}</definedName>
    <definedName name="ccccdv" hidden="1">{"CoverSheet",#N/A,FALSE,"Cover";"IndexSheet",#N/A,FALSE,"Index"}</definedName>
    <definedName name="CCCdv" localSheetId="3" hidden="1">{"CoverSheet",#N/A,FALSE,"Cover";"IndexSheet",#N/A,FALSE,"Index"}</definedName>
    <definedName name="CCCdv" hidden="1">{"CoverSheet",#N/A,FALSE,"Cover";"IndexSheet",#N/A,FALSE,"Index"}</definedName>
    <definedName name="CF" hidden="1">#REF!</definedName>
    <definedName name="D" hidden="1">#REF!</definedName>
    <definedName name="da" localSheetId="3" hidden="1">{"'ตัวอย่าง'!$A$1:$O$21"}</definedName>
    <definedName name="da" hidden="1">{"'ตัวอย่าง'!$A$1:$O$21"}</definedName>
    <definedName name="dd" localSheetId="3" hidden="1">{"'ตัวอย่าง'!$A$1:$O$21"}</definedName>
    <definedName name="dd" hidden="1">{"'ตัวอย่าง'!$A$1:$O$21"}</definedName>
    <definedName name="DDD" localSheetId="3" hidden="1">{"EquityProfileSheet",#N/A,FALSE,"Table_Equity"}</definedName>
    <definedName name="DDD" hidden="1">{"EquityProfileSheet",#N/A,FALSE,"Table_Equity"}</definedName>
    <definedName name="dddd" localSheetId="3" hidden="1">{"EquityProfileSheet",#N/A,FALSE,"Table_Equity"}</definedName>
    <definedName name="dddd" hidden="1">{"EquityProfileSheet",#N/A,FALSE,"Table_Equity"}</definedName>
    <definedName name="dddddv" localSheetId="3" hidden="1">{"EquityProfileSheet",#N/A,FALSE,"Table_Equity"}</definedName>
    <definedName name="dddddv" hidden="1">{"EquityProfileSheet",#N/A,FALSE,"Table_Equity"}</definedName>
    <definedName name="DDDdv" localSheetId="3" hidden="1">{"EquityProfileSheet",#N/A,FALSE,"Table_Equity"}</definedName>
    <definedName name="DDDdv" hidden="1">{"EquityProfileSheet",#N/A,FALSE,"Table_Equity"}</definedName>
    <definedName name="des" localSheetId="3" hidden="1">{"AssumptionSheet",#N/A,FALSE,"Assumptions";"RevenueExpensesSheet",#N/A,FALSE,"Table_Revenue";"EquityProfileSheet",#N/A,FALSE,"Table_Equity";"ConstructDebtSheet",#N/A,FALSE,"Table_Debt"}</definedName>
    <definedName name="des" hidden="1">{"AssumptionSheet",#N/A,FALSE,"Assumptions";"RevenueExpensesSheet",#N/A,FALSE,"Table_Revenue";"EquityProfileSheet",#N/A,FALSE,"Table_Equity";"ConstructDebtSheet",#N/A,FALSE,"Table_Debt"}</definedName>
    <definedName name="detail" localSheetId="3" hidden="1">{"index",#N/A,FALSE,"INDEX"}</definedName>
    <definedName name="detail" hidden="1">{"index",#N/A,FALSE,"INDEX"}</definedName>
    <definedName name="dfs" localSheetId="3" hidden="1">{"'connew '!$C$40:$C$60"}</definedName>
    <definedName name="dfs" hidden="1">{"'connew '!$C$40:$C$60"}</definedName>
    <definedName name="dfsffsfsf" localSheetId="3" hidden="1">{"'connew '!$C$40:$C$60"}</definedName>
    <definedName name="dfsffsfsf" hidden="1">{"'connew '!$C$40:$C$60"}</definedName>
    <definedName name="dfsfsff" localSheetId="3" hidden="1">{"'connew '!$C$40:$C$60"}</definedName>
    <definedName name="dfsfsff" hidden="1">{"'connew '!$C$40:$C$60"}</definedName>
    <definedName name="dsssss" localSheetId="3" hidden="1">{"'connew '!$C$40:$C$60"}</definedName>
    <definedName name="dsssss" hidden="1">{"'connew '!$C$40:$C$60"}</definedName>
    <definedName name="dtatae" localSheetId="3" hidden="1">{"'connew '!$C$40:$C$60"}</definedName>
    <definedName name="dtatae" hidden="1">{"'connew '!$C$40:$C$60"}</definedName>
    <definedName name="e" localSheetId="3" hidden="1">{"Summary",#N/A,FALSE,"Summary"}</definedName>
    <definedName name="e" hidden="1">{"Summary",#N/A,FALSE,"Summary"}</definedName>
    <definedName name="EEE" localSheetId="3" hidden="1">{"'ตัวอย่าง'!$A$1:$O$21"}</definedName>
    <definedName name="EEE" hidden="1">{"'ตัวอย่าง'!$A$1:$O$21"}</definedName>
    <definedName name="eeeeee" localSheetId="3" hidden="1">{"KeySummarySheet",#N/A,FALSE,"Key Summary"}</definedName>
    <definedName name="eeeeee" hidden="1">{"KeySummarySheet",#N/A,FALSE,"Key Summary"}</definedName>
    <definedName name="eeeeeedv" localSheetId="3" hidden="1">{"KeySummarySheet",#N/A,FALSE,"Key Summary"}</definedName>
    <definedName name="eeeeeedv" hidden="1">{"KeySummarySheet",#N/A,FALSE,"Key Summary"}</definedName>
    <definedName name="EPMWorkbookOptions_2" hidden="1">"lvdogLnfGem+0zxt2YraO9oUBIddH9IDU2cGDf+YPRdAGYIxQPlGoIimkW8O7uX24LvMdZ4octBfDoJA1xxojGyvqJuG9aLrllsc2dObOkmRhKs5xNAZEb8G/R8ymsZA5FusyEkdRRJRGyrOtU1D1xb1ob/HmumC9U+GWBS5KZl1HNMYaSF4Dy59lSOaJdS8RKQZqShWQIDnBuIcsbPrwdB1YN0ZU2C5frm7QzelupEYFKVM7Pk6B2ebNmx6"</definedName>
    <definedName name="EPMWorkbookOptions_3" hidden="1">"cAYYIqFj31B/Fgkjt2a3HIhA8MCbd6+92tDwUF3+egSDt/pi4x+M54mJvjwFmIh3QH8wANTgaGJs8uyNOaCeewO6XmhCyf2xROtZ7wb80KhwXM8y/pkBH0mW46ReR2WIpM59OYIVREpSISm6ToUSJK2tP1aCOoBNkiGCXxKzu46pvcvQdgD03ptUpVoZg+G4UKnq5UK5NG4U6hUACqQGSmV9WCvXhvTiyNFRCYlFzV0vXBtMh0gbE8KiJE8M"</definedName>
    <definedName name="EPMWorkbookOptions_4" hidden="1">"QCHB+BBM/SWIv4p9me3yHfWBQr9+JxcfSBC24nfkXRHqfROaQ+p6YxnmbX5BnHzsjNy/tIeNZYj9M2aIQ6ALrf6fY2rvTlAHapcVxOPZSpLlOkkeTlYqg2Td4BglbDsLfD05KixFkRRGZQuVDHAlPdrG9boIWu7n0cJG05VKuVw+XNhK2RO2FYiInuhT5C6dnqfBQWndYSAWQPSUiwciPYKF9gFBPV6uqjWKrNdrh8sVnT25CiCMbqs8RZYu"</definedName>
    <definedName name="EPMWorkbookOptions_5" hidden="1">"naQnxuNqr72S8PAfQmFAQgTBl6G7yjxC1e9F6ekj99bVKk3/xs11OXuivkAwytB76uIJekIwGg0Mxlq7OviCNLnMI6RL6Kh8l5PO+By7kj31WoIYpakw6EgdPvh+6Xz9A8BgSCKQ4AuyU6qawkkyf0ZNq2ZP03wIoyxVrvrETQBEogo9+dLxSM9Zqwrtc560teydtAsEoxQtkVStSF3tw7EkQEpkUZVUVsSYhEiCMdnGpIpPnLiSkPSlA5Ke"</definedName>
    <definedName name="EPMWorkbookOptions_6" hidden="1">"7e6R7yqC1DnjjlfP3o63BDH4VyXLqb3L17D0MLTNs0qvyytnpGgjexRdoRhw9KeKn17+VlCkmuQghkgyekdaV+EoW5JJ/jOt82TEOt+ybd3RRi+DHzPXkwEc23DqO+oHgZNeuGPVheClwUAfLwp76LGHHnvo44k/wUPP0lSjkQVbcnquhThW5VtS93jvFvbQN/srEK/vct1HzPXsqfEv0KMbyoZZuyI+g+9oR2cV/nhxxs7qZn+JYUybr0eX"</definedName>
    <definedName name="EPMWorkbookOptions_7" hidden="1">"95B+Ta80cR67c6NLdyKz4d/lyyf8KfFoZUAATolHJty56blSxW7UUCD2HG7600LQVlfqyed8qJxBy2GAId5n9+HRojEeWbvuSJOKyR9++TF2GvpUXQOZlZcgf/j2OEKuNN0in//1Ahm06SV6wFvC1cjzHuKv+ZUm0ouCyrexT2e9dEdQ3ocw9iBUFAei0OEHfte1E3/JsTTR/sx+7Axaf3bYj2Wyeul8PyUiVC0b5uP03Jt8gnGPyqC3Ajv3"</definedName>
    <definedName name="EPMWorkbookOptions_8" hidden="1">"/rRzLxezdtlTxwttfVEf2EdtfuHG7ffPZbpgDIE7kSzJAdbKehVt9OM4E2hwkVSyFO0VrCLjzX7s6o2C0cw8H/NV9HZHNH6uL6fOCO6jBg1taII2gM+bDFvtX79s0i7fmLj5H8XQshHTWAAA"</definedName>
    <definedName name="ewe" localSheetId="3" hidden="1">{"'ตัวอย่าง'!$A$1:$O$21"}</definedName>
    <definedName name="ewe" hidden="1">{"'ตัวอย่าง'!$A$1:$O$21"}</definedName>
    <definedName name="EXPORT_รายหน่วยงาน" localSheetId="3" hidden="1">{"'ตัวอย่าง'!$A$1:$O$21"}</definedName>
    <definedName name="EXPORT_รายหน่วยงาน" hidden="1">{"'ตัวอย่าง'!$A$1:$O$21"}</definedName>
    <definedName name="F" localSheetId="3" hidden="1">{"Summary",#N/A,FALSE,"Summary"}</definedName>
    <definedName name="F" hidden="1">{"Summary",#N/A,FALSE,"Summary"}</definedName>
    <definedName name="Fdv" localSheetId="3" hidden="1">{"KeySummarySheet",#N/A,FALSE,"Key Summary"}</definedName>
    <definedName name="Fdv" hidden="1">{"KeySummarySheet",#N/A,FALSE,"Key Summary"}</definedName>
    <definedName name="ff" localSheetId="3" hidden="1">{"'ตัวอย่าง'!$A$1:$O$21"}</definedName>
    <definedName name="ff" hidden="1">{"'ตัวอย่าง'!$A$1:$O$21"}</definedName>
    <definedName name="ffffff" localSheetId="3" hidden="1">{"ConstructionSheet",#N/A,FALSE,"Construction";"EquitySheet",#N/A,FALSE,"Equity";"InterimDebtSheet",#N/A,FALSE,"Interim Debt"}</definedName>
    <definedName name="ffffff" hidden="1">{"ConstructionSheet",#N/A,FALSE,"Construction";"EquitySheet",#N/A,FALSE,"Equity";"InterimDebtSheet",#N/A,FALSE,"Interim Debt"}</definedName>
    <definedName name="fffffffdv" localSheetId="3" hidden="1">{"ConstructionSheet",#N/A,FALSE,"Construction";"EquitySheet",#N/A,FALSE,"Equity";"InterimDebtSheet",#N/A,FALSE,"Interim Debt"}</definedName>
    <definedName name="fffffffdv" hidden="1">{"ConstructionSheet",#N/A,FALSE,"Construction";"EquitySheet",#N/A,FALSE,"Equity";"InterimDebtSheet",#N/A,FALSE,"Interim Debt"}</definedName>
    <definedName name="fgdgdhfh" localSheetId="3" hidden="1">{"'connew '!$C$40:$C$60"}</definedName>
    <definedName name="fgdgdhfh" hidden="1">{"'connew '!$C$40:$C$60"}</definedName>
    <definedName name="fresh" localSheetId="3" hidden="1">{#N/A,#N/A,FALSE,"Database"}</definedName>
    <definedName name="fresh" hidden="1">{#N/A,#N/A,FALSE,"Database"}</definedName>
    <definedName name="fresh1" localSheetId="3" hidden="1">{#N/A,#N/A,FALSE,"Database"}</definedName>
    <definedName name="fresh1" hidden="1">{#N/A,#N/A,FALSE,"Database"}</definedName>
    <definedName name="fsdf" localSheetId="3" hidden="1">{"'connew '!$C$40:$C$60"}</definedName>
    <definedName name="fsdf" hidden="1">{"'connew '!$C$40:$C$60"}</definedName>
    <definedName name="gg" localSheetId="3" hidden="1">{"'ตัวอย่าง'!$A$1:$O$21"}</definedName>
    <definedName name="gg" hidden="1">{"'ตัวอย่าง'!$A$1:$O$21"}</definedName>
    <definedName name="ggfgd" localSheetId="3" hidden="1">{"ProjectionsSheet",#N/A,FALSE,"Projections"}</definedName>
    <definedName name="ggfgd" hidden="1">{"ProjectionsSheet",#N/A,FALSE,"Projections"}</definedName>
    <definedName name="ggfgddv" localSheetId="3" hidden="1">{"ProjectionsSheet",#N/A,FALSE,"Projections"}</definedName>
    <definedName name="ggfgddv" hidden="1">{"ProjectionsSheet",#N/A,FALSE,"Projections"}</definedName>
    <definedName name="har" localSheetId="3" hidden="1">{"'connew '!$C$40:$C$60"}</definedName>
    <definedName name="har" hidden="1">{"'connew '!$C$40:$C$60"}</definedName>
    <definedName name="HTML_CodePage" hidden="1">874</definedName>
    <definedName name="HTML_Control" localSheetId="3" hidden="1">{"'Model'!$A$1:$N$53"}</definedName>
    <definedName name="HTML_Control" hidden="1">{"'Model'!$A$1:$N$53"}</definedName>
    <definedName name="HTML_Control1" localSheetId="3" hidden="1">{"'Model'!$A$1:$N$53"}</definedName>
    <definedName name="HTML_Control1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39167.4178472222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fdjfsjfs" localSheetId="3" hidden="1">{"'connew '!$C$40:$C$60"}</definedName>
    <definedName name="jfdjfsjfs" hidden="1">{"'connew '!$C$40:$C$60"}</definedName>
    <definedName name="jjdjdjjd" localSheetId="3" hidden="1">{"'connew '!$C$40:$C$60"}</definedName>
    <definedName name="jjdjdjjd" hidden="1">{"'connew '!$C$40:$C$60"}</definedName>
    <definedName name="ju" localSheetId="3" hidden="1">{"AssumptionSheet",#N/A,FALSE,"Assumptions";"RevenueExpensesSheet",#N/A,FALSE,"Table_Revenue";"EquityProfileSheet",#N/A,FALSE,"Table_Equity";"ConstructDebtSheet",#N/A,FALSE,"Table_Debt"}</definedName>
    <definedName name="ju" hidden="1">{"AssumptionSheet",#N/A,FALSE,"Assumptions";"RevenueExpensesSheet",#N/A,FALSE,"Table_Revenue";"EquityProfileSheet",#N/A,FALSE,"Table_Equity";"ConstructDebtSheet",#N/A,FALSE,"Table_Debt"}</definedName>
    <definedName name="kai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ai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k" localSheetId="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kk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LEVMON" localSheetId="3" hidden="1">{"lev2monbt",#N/A,FALSE,"2_levmonB-T"}</definedName>
    <definedName name="LEVMON" hidden="1">{"lev2monbt",#N/A,FALSE,"2_levmonB-T"}</definedName>
    <definedName name="LEVMON1" localSheetId="3" hidden="1">{"balance",#N/A,FALSE,"BALANCE"}</definedName>
    <definedName name="LEVMON1" hidden="1">{"balance",#N/A,FALSE,"BALANCE"}</definedName>
    <definedName name="LEVMON2" localSheetId="3" hidden="1">{"hilight1",#N/A,FALSE,"HILIGHT1"}</definedName>
    <definedName name="LEVMON2" hidden="1">{"hilight1",#N/A,FALSE,"HILIGHT1"}</definedName>
    <definedName name="LEVMONB" localSheetId="3" hidden="1">{"lev2mon",#N/A,FALSE,"2_levmon"}</definedName>
    <definedName name="LEVMONB" hidden="1">{"lev2mon",#N/A,FALSE,"2_levmon"}</definedName>
    <definedName name="LEVMONBT" localSheetId="3" hidden="1">{"lev1bt",#N/A,FALSE,"1_LEVB-T"}</definedName>
    <definedName name="LEVMONBT" hidden="1">{"lev1bt",#N/A,FALSE,"1_LEVB-T"}</definedName>
    <definedName name="LEVYTD" localSheetId="3" hidden="1">{"PRINT_EST",#N/A,FALSE,"ESTMON"}</definedName>
    <definedName name="LEVYTD" hidden="1">{"PRINT_EST",#N/A,FALSE,"ESTMON"}</definedName>
    <definedName name="limcount" hidden="1">1</definedName>
    <definedName name="lll" localSheetId="3" hidden="1">{"sales",#N/A,FALSE,"SALES"}</definedName>
    <definedName name="lll" hidden="1">{"sales",#N/A,FALSE,"SALES"}</definedName>
    <definedName name="Master" localSheetId="3" hidden="1">{"Full Summary",#N/A,FALSE,"Summary"}</definedName>
    <definedName name="Master" hidden="1">{"Full Summary",#N/A,FALSE,"Summary"}</definedName>
    <definedName name="Master_Phase3" localSheetId="3" hidden="1">{"Full Summary",#N/A,FALSE,"Summary"}</definedName>
    <definedName name="Master_Phase3" hidden="1">{"Full Summary",#N/A,FALSE,"Summary"}</definedName>
    <definedName name="Model" localSheetId="3" hidden="1">{#N/A,#N/A,FALSE,"Deckblatt";#N/A,#N/A,FALSE,"KABEL";#N/A,#N/A,FALSE,"MATERIAL";#N/A,#N/A,FALSE,"DBHK"}</definedName>
    <definedName name="Model" hidden="1">{#N/A,#N/A,FALSE,"Deckblatt";#N/A,#N/A,FALSE,"KABEL";#N/A,#N/A,FALSE,"MATERIAL";#N/A,#N/A,FALSE,"DBHK"}</definedName>
    <definedName name="MON" localSheetId="3" hidden="1">{"hilight3",#N/A,FALSE,"HILIGHT3"}</definedName>
    <definedName name="MON" hidden="1">{"hilight3",#N/A,FALSE,"HILIGHT3"}</definedName>
    <definedName name="Muni" localSheetId="3" hidden="1">{#N/A,#N/A,FALSE,"Hypothèses"}</definedName>
    <definedName name="Muni" hidden="1">{#N/A,#N/A,FALSE,"Hypothèses"}</definedName>
    <definedName name="New" localSheetId="3" hidden="1">{"'ตัวอย่าง'!$A$1:$O$21"}</definedName>
    <definedName name="New" hidden="1">{"'ตัวอย่าง'!$A$1:$O$21"}</definedName>
    <definedName name="nnn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otUse" localSheetId="3" hidden="1">{"'ตัวอย่าง'!$A$1:$O$21"}</definedName>
    <definedName name="NotUse" hidden="1">{"'ตัวอย่าง'!$A$1:$O$21"}</definedName>
    <definedName name="o" localSheetId="3" hidden="1">{"'ตัวอย่าง'!$A$1:$O$21"}</definedName>
    <definedName name="o" hidden="1">{"'ตัวอย่าง'!$A$1:$O$21"}</definedName>
    <definedName name="ooooo" localSheetId="3" hidden="1">{"'connew '!$C$40:$C$60"}</definedName>
    <definedName name="ooooo" hidden="1">{"'connew '!$C$40:$C$60"}</definedName>
    <definedName name="p" localSheetId="3" hidden="1">{"'connew '!$C$40:$C$60"}</definedName>
    <definedName name="p" hidden="1">{"'connew '!$C$40:$C$60"}</definedName>
    <definedName name="PEA" localSheetId="3" hidden="1">{"hilight2",#N/A,FALSE,"HILIGHT2"}</definedName>
    <definedName name="PEA" hidden="1">{"hilight2",#N/A,FALSE,"HILIGHT2"}</definedName>
    <definedName name="plan" localSheetId="3" hidden="1">{"'Model'!$A$1:$N$53"}</definedName>
    <definedName name="plan" hidden="1">{"'Model'!$A$1:$N$53"}</definedName>
    <definedName name="pp" localSheetId="3" hidden="1">{"'connew '!$C$40:$C$60"}</definedName>
    <definedName name="pp" hidden="1">{"'connew '!$C$40:$C$60"}</definedName>
    <definedName name="_xlnm.Print_Area" localSheetId="0">'1'!$B$1:$I$83</definedName>
    <definedName name="_xlnm.Print_Area" localSheetId="1">'2'!$B$1:$I$54</definedName>
    <definedName name="_xlnm.Print_Area" localSheetId="2">'3'!$B$1:$I$66</definedName>
    <definedName name="_xlnm.Print_Area" localSheetId="3">'4'!$B$1:$Z$31</definedName>
    <definedName name="_xlnm.Print_Area" localSheetId="4">'5'!$B$1:$V$30</definedName>
    <definedName name="_xlnm.Print_Area" localSheetId="5">'6'!$B$1:$I$89</definedName>
    <definedName name="qq" localSheetId="3" hidden="1">{"'ตัวอย่าง'!$A$1:$O$21"}</definedName>
    <definedName name="qq" hidden="1">{"'ตัวอย่าง'!$A$1:$O$21"}</definedName>
    <definedName name="rd" localSheetId="3" hidden="1">{"'ตัวอย่าง'!$A$1:$O$21"}</definedName>
    <definedName name="rd" hidden="1">{"'ตัวอย่าง'!$A$1:$O$21"}</definedName>
    <definedName name="rrer" localSheetId="3" hidden="1">{"'ตัวอย่าง'!$A$1:$O$21"}</definedName>
    <definedName name="rrer" hidden="1">{"'ตัวอย่าง'!$A$1:$O$21"}</definedName>
    <definedName name="rrrr" localSheetId="3" hidden="1">{"'ตัวอย่าง'!$A$1:$O$21"}</definedName>
    <definedName name="rrrr" hidden="1">{"'ตัวอย่าง'!$A$1:$O$21"}</definedName>
    <definedName name="rung" hidden="1">"sci"</definedName>
    <definedName name="Sales" hidden="1">#REF!</definedName>
    <definedName name="sas" localSheetId="3" hidden="1">{"'ตัวอย่าง'!$A$1:$O$21"}</definedName>
    <definedName name="sas" hidden="1">{"'ตัวอย่าง'!$A$1:$O$21"}</definedName>
    <definedName name="sencount" hidden="1">2</definedName>
    <definedName name="Settlements" localSheetId="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ettlements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fe" localSheetId="3" hidden="1">{"'ตัวอย่าง'!$A$1:$O$21"}</definedName>
    <definedName name="sfe" hidden="1">{"'ตัวอย่าง'!$A$1:$O$21"}</definedName>
    <definedName name="sfs" localSheetId="3" hidden="1">{"AssumptionSheet",#N/A,FALSE,"Assumptions";"RevenueExpensesSheet",#N/A,FALSE,"Table_Revenue";"EquityProfileSheet",#N/A,FALSE,"Table_Equity";"ConstructDebtSheet",#N/A,FALSE,"Table_Debt"}</definedName>
    <definedName name="sfs" hidden="1">{"AssumptionSheet",#N/A,FALSE,"Assumptions";"RevenueExpensesSheet",#N/A,FALSE,"Table_Revenue";"EquityProfileSheet",#N/A,FALSE,"Table_Equity";"ConstructDebtSheet",#N/A,FALSE,"Table_Debt"}</definedName>
    <definedName name="sfsdv" localSheetId="3" hidden="1">{"AssumptionSheet",#N/A,FALSE,"Assumptions";"RevenueExpensesSheet",#N/A,FALSE,"Table_Revenue";"EquityProfileSheet",#N/A,FALSE,"Table_Equity";"ConstructDebtSheet",#N/A,FALSE,"Table_Debt"}</definedName>
    <definedName name="sfsdv" hidden="1">{"AssumptionSheet",#N/A,FALSE,"Assumptions";"RevenueExpensesSheet",#N/A,FALSE,"Table_Revenue";"EquityProfileSheet",#N/A,FALSE,"Table_Equity";"ConstructDebtSheet",#N/A,FALSE,"Table_Debt"}</definedName>
    <definedName name="sheet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4" hidden="1">#REF!</definedName>
    <definedName name="ss" localSheetId="3" hidden="1">{"'ตัวอย่าง'!$A$1:$O$21"}</definedName>
    <definedName name="ss" hidden="1">{"'ตัวอย่าง'!$A$1:$O$21"}</definedName>
    <definedName name="sss" localSheetId="3" hidden="1">{"'ตัวอย่าง'!$A$1:$O$21"}</definedName>
    <definedName name="sss" hidden="1">{"'ตัวอย่าง'!$A$1:$O$21"}</definedName>
    <definedName name="ssss" localSheetId="3" hidden="1">{"'ตัวอย่าง'!$A$1:$O$21"}</definedName>
    <definedName name="ssss" hidden="1">{"'ตัวอย่าง'!$A$1:$O$21"}</definedName>
    <definedName name="sssss" localSheetId="3" hidden="1">{"'ตัวอย่าง'!$A$1:$O$21"}</definedName>
    <definedName name="sssss" hidden="1">{"'ตัวอย่าง'!$A$1:$O$21"}</definedName>
    <definedName name="Summary" hidden="1">#REF!</definedName>
    <definedName name="Summary_Phase3" localSheetId="3" hidden="1">{"Summary",#N/A,FALSE,"Summary"}</definedName>
    <definedName name="Summary_Phase3" hidden="1">{"Summary",#N/A,FALSE,"Summary"}</definedName>
    <definedName name="Swvu.Profit._.and._.Loss." hidden="1">#REF!</definedName>
    <definedName name="Swvu.Summary._.Sheet." hidden="1">#REF!</definedName>
    <definedName name="tast" localSheetId="3" hidden="1">{"'connew '!$C$40:$C$60"}</definedName>
    <definedName name="tast" hidden="1">{"'connew '!$C$40:$C$60"}</definedName>
    <definedName name="test" localSheetId="3" hidden="1">{"'ตัวอย่าง'!$A$1:$O$21"}</definedName>
    <definedName name="test" hidden="1">{"'ตัวอย่าง'!$A$1:$O$21"}</definedName>
    <definedName name="test77" localSheetId="3" hidden="1">{"'ตัวอย่าง'!$A$1:$O$21"}</definedName>
    <definedName name="test77" hidden="1">{"'ตัวอย่าง'!$A$1:$O$21"}</definedName>
    <definedName name="test8888" localSheetId="3" hidden="1">{"'ตัวอย่าง'!$A$1:$O$21"}</definedName>
    <definedName name="test8888" hidden="1">{"'ตัวอย่าง'!$A$1:$O$21"}</definedName>
    <definedName name="testa" localSheetId="3" hidden="1">{"'ตัวอย่าง'!$A$1:$O$21"}</definedName>
    <definedName name="testa" hidden="1">{"'ตัวอย่าง'!$A$1:$O$21"}</definedName>
    <definedName name="tt" localSheetId="3" hidden="1">{"'connew '!$C$40:$C$60"}</definedName>
    <definedName name="tt" hidden="1">{"'connew '!$C$40:$C$60"}</definedName>
    <definedName name="TTE" localSheetId="3" hidden="1">{"'ตัวอย่าง'!$A$1:$O$21"}</definedName>
    <definedName name="TTE" hidden="1">{"'ตัวอย่าง'!$A$1:$O$21"}</definedName>
    <definedName name="u" localSheetId="3" hidden="1">{"'connew '!$C$40:$C$60"}</definedName>
    <definedName name="u" hidden="1">{"'connew '!$C$40:$C$60"}</definedName>
    <definedName name="vbn" localSheetId="3" hidden="1">{"AssumptionSheet",#N/A,FALSE,"Assumptions";"RevenueExpensesSheet",#N/A,FALSE,"Table_Revenue";"EquityProfileSheet",#N/A,FALSE,"Table_Equity";"ConstructDebtSheet",#N/A,FALSE,"Table_Debt"}</definedName>
    <definedName name="vbn" hidden="1">{"AssumptionSheet",#N/A,FALSE,"Assumptions";"RevenueExpensesSheet",#N/A,FALSE,"Table_Revenue";"EquityProfileSheet",#N/A,FALSE,"Table_Equity";"ConstructDebtSheet",#N/A,FALSE,"Table_Debt"}</definedName>
    <definedName name="wd" hidden="1">255</definedName>
    <definedName name="WEE" localSheetId="3" hidden="1">{"'ตัวอย่าง'!$A$1:$O$21"}</definedName>
    <definedName name="WEE" hidden="1">{"'ตัวอย่าง'!$A$1:$O$21"}</definedName>
    <definedName name="WIP" localSheetId="3" hidden="1">{"Summary",#N/A,FALSE,"Summary"}</definedName>
    <definedName name="WIP" hidden="1">{"Summary",#N/A,FALSE,"Summary"}</definedName>
    <definedName name="wqwqw" localSheetId="3" hidden="1">{"'ตัวอย่าง'!$A$1:$O$21"}</definedName>
    <definedName name="wqwqw" hidden="1">{"'ตัวอย่าง'!$A$1:$O$21"}</definedName>
    <definedName name="wrn.1_lev." localSheetId="3" hidden="1">{"level1",#N/A,FALSE,"1_LEV";"LEVEL1",#N/A,FALSE,"1_LEV"}</definedName>
    <definedName name="wrn.1_lev." hidden="1">{"level1",#N/A,FALSE,"1_LEV";"LEVEL1",#N/A,FALSE,"1_LEV"}</definedName>
    <definedName name="wrn.1_levbt." localSheetId="3" hidden="1">{"lev1bt",#N/A,FALSE,"1_LEVB-T"}</definedName>
    <definedName name="wrn.1_levbt." hidden="1">{"lev1bt",#N/A,FALSE,"1_LEVB-T"}</definedName>
    <definedName name="wrn.2_levmon." localSheetId="3" hidden="1">{"lev2mon",#N/A,FALSE,"2_levmon"}</definedName>
    <definedName name="wrn.2_levmon." hidden="1">{"lev2mon",#N/A,FALSE,"2_levmon"}</definedName>
    <definedName name="wrn.2_levmonbt." localSheetId="3" hidden="1">{"lev2monbt",#N/A,FALSE,"2_levmonB-T"}</definedName>
    <definedName name="wrn.2_levmonbt." hidden="1">{"lev2monbt",#N/A,FALSE,"2_levmonB-T"}</definedName>
    <definedName name="wrn.2_levytd." localSheetId="3" hidden="1">{"lev2ytd",#N/A,FALSE,"2_LEVYTD"}</definedName>
    <definedName name="wrn.2_levytd." hidden="1">{"lev2ytd",#N/A,FALSE,"2_LEVYTD"}</definedName>
    <definedName name="wrn.2_levytdbt." localSheetId="3" hidden="1">{"lev2tytbt",#N/A,FALSE,"2_LEVYTDB-T"}</definedName>
    <definedName name="wrn.2_levytdbt." hidden="1">{"lev2tytbt",#N/A,FALSE,"2_LEVYTDB-T"}</definedName>
    <definedName name="wrn.3LEVEL." localSheetId="3" hidden="1">{#N/A,#N/A,FALSE,"SALE1";#N/A,#N/A,FALSE,"DOMEST1";#N/A,#N/A,FALSE,"PD";#N/A,#N/A,FALSE,"PRODUCT";#N/A,#N/A,FALSE,"PDFAC1";#N/A,#N/A,FALSE,"3LEVEL1";#N/A,#N/A,FALSE,"3LVYTD09"}</definedName>
    <definedName name="wrn.3LEVEL." hidden="1">{#N/A,#N/A,FALSE,"SALE1";#N/A,#N/A,FALSE,"DOMEST1";#N/A,#N/A,FALSE,"PD";#N/A,#N/A,FALSE,"PRODUCT";#N/A,#N/A,FALSE,"PDFAC1";#N/A,#N/A,FALSE,"3LEVEL1";#N/A,#N/A,FALSE,"3LVYTD09"}</definedName>
    <definedName name="wrn.aaaaaa.phase3" localSheetId="3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aaaaa.phase3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ctual._.vs._.Budget.Phase3" localSheetId="3" hidden="1">{"Summary Sheet",#N/A,FALSE,"Cash Flow vs Budget"}</definedName>
    <definedName name="wrn.Actual._.vs._.Budget.Phase3" hidden="1">{"Summary Sheet",#N/A,FALSE,"Cash Flow vs Budget"}</definedName>
    <definedName name="wrn.All._.Assumptions." localSheetId="3" hidden="1">{"AssumptionSheet",#N/A,FALSE,"Assumptions";"RevenueExpensesSheet",#N/A,FALSE,"Table_Revenue";"EquityProfileSheet",#N/A,FALSE,"Table_Equity";"ConstructDebtSheet",#N/A,FALSE,"Table_Debt"}</definedName>
    <definedName name="wrn.All._.Assumptions." hidden="1">{"AssumptionSheet",#N/A,FALSE,"Assumptions";"RevenueExpensesSheet",#N/A,FALSE,"Table_Revenue";"EquityProfileSheet",#N/A,FALSE,"Table_Equity";"ConstructDebtSheet",#N/A,FALSE,"Table_Debt"}</definedName>
    <definedName name="wrn.All._.Assumptions.dv" localSheetId="3" hidden="1">{"AssumptionSheet",#N/A,FALSE,"Assumptions";"RevenueExpensesSheet",#N/A,FALSE,"Table_Revenue";"EquityProfileSheet",#N/A,FALSE,"Table_Equity";"ConstructDebtSheet",#N/A,FALSE,"Table_Debt"}</definedName>
    <definedName name="wrn.All._.Assumptions.dv" hidden="1">{"AssumptionSheet",#N/A,FALSE,"Assumptions";"RevenueExpensesSheet",#N/A,FALSE,"Table_Revenue";"EquityProfileSheet",#N/A,FALSE,"Table_Equity";"ConstructDebtSheet",#N/A,FALSE,"Table_Debt"}</definedName>
    <definedName name="wrn.All._.Stages._.Summary.Phase3" localSheetId="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tages._.Summary.Phase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ummaries.Phase3" localSheetId="3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ies.Phase3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y._.Sheets.Phase3" localSheetId="3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es." localSheetId="3" hidden="1">{#N/A,#N/A,FALSE,"Deckblatt";#N/A,#N/A,FALSE,"KABEL";#N/A,#N/A,FALSE,"MATERIAL";#N/A,#N/A,FALSE,"DBHK"}</definedName>
    <definedName name="wrn.Alles." hidden="1">{#N/A,#N/A,FALSE,"Deckblatt";#N/A,#N/A,FALSE,"KABEL";#N/A,#N/A,FALSE,"MATERIAL";#N/A,#N/A,FALSE,"DBHK"}</definedName>
    <definedName name="wrn.Anglais." localSheetId="3" hidden="1">{#N/A,#N/A,FALSE,"Hypothèses"}</definedName>
    <definedName name="wrn.Anglais." hidden="1">{#N/A,#N/A,FALSE,"Hypothèses"}</definedName>
    <definedName name="wrn.Annual._.Summary." localSheetId="3" hidden="1">{"AllAnnualSummariesSheet",#N/A,TRUE,"Annual Summaries"}</definedName>
    <definedName name="wrn.Annual._.Summary." hidden="1">{"AllAnnualSummariesSheet",#N/A,TRUE,"Annual Summaries"}</definedName>
    <definedName name="wrn.Annual._.Summary.dv" localSheetId="3" hidden="1">{"AllAnnualSummariesSheet",#N/A,TRUE,"Annual Summaries"}</definedName>
    <definedName name="wrn.Annual._.Summary.dv" hidden="1">{"AllAnnualSummariesSheet",#N/A,TRUE,"Annual Summaries"}</definedName>
    <definedName name="wrn.ASSDEPART2." localSheetId="3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BALANCE." localSheetId="3" hidden="1">{"balance",#N/A,FALSE,"BALANCE"}</definedName>
    <definedName name="wrn.BALANCE." hidden="1">{"balance",#N/A,FALSE,"BALANCE"}</definedName>
    <definedName name="wrn.Cash._.Flow._.vs._.PnL.Phase3" localSheetId="3" hidden="1">{"CF vs PnL",#N/A,FALSE,"CF vs P&amp;L"}</definedName>
    <definedName name="wrn.Cash._.Flow._.vs._.PnL.Phase3" hidden="1">{"CF vs PnL",#N/A,FALSE,"CF vs P&amp;L"}</definedName>
    <definedName name="wrn.Cashflow." localSheetId="3" hidden="1">{"Cashflow",#N/A,FALSE,"Lot 101 - Feas - B &amp; B"}</definedName>
    <definedName name="wrn.Cashflow." hidden="1">{"Cashflow",#N/A,FALSE,"Lot 101 - Feas - B &amp; B"}</definedName>
    <definedName name="wrn.CoverPage." localSheetId="3" hidden="1">{"CoverSheet",#N/A,FALSE,"Cover";"IndexSheet",#N/A,FALSE,"Index"}</definedName>
    <definedName name="wrn.CoverPage." hidden="1">{"CoverSheet",#N/A,FALSE,"Cover";"IndexSheet",#N/A,FALSE,"Index"}</definedName>
    <definedName name="wrn.CoverPage.dv" localSheetId="3" hidden="1">{"CoverSheet",#N/A,FALSE,"Cover";"IndexSheet",#N/A,FALSE,"Index"}</definedName>
    <definedName name="wrn.CoverPage.dv" hidden="1">{"CoverSheet",#N/A,FALSE,"Cover";"IndexSheet",#N/A,FALSE,"Index"}</definedName>
    <definedName name="wrn.Current._.Summary._.Sheets.Phase3" localSheetId="3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Current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Database._.General._.Report." localSheetId="3" hidden="1">{#N/A,#N/A,FALSE,"Database"}</definedName>
    <definedName name="wrn.Database._.General._.Report." hidden="1">{#N/A,#N/A,FALSE,"Database"}</definedName>
    <definedName name="wrn.dep12." localSheetId="3" hidden="1">{#N/A,#N/A,FALSE,"PM1";#N/A,#N/A,FALSE,"PM2";#N/A,#N/A,FALSE,"PM3";#N/A,#N/A,FALSE,"PM4";#N/A,#N/A,FALSE,"PM5";#N/A,#N/A,FALSE,"PM6";#N/A,#N/A,FALSE,"CM1"}</definedName>
    <definedName name="wrn.dep12." hidden="1">{#N/A,#N/A,FALSE,"PM1";#N/A,#N/A,FALSE,"PM2";#N/A,#N/A,FALSE,"PM3";#N/A,#N/A,FALSE,"PM4";#N/A,#N/A,FALSE,"PM5";#N/A,#N/A,FALSE,"PM6";#N/A,#N/A,FALSE,"CM1"}</definedName>
    <definedName name="wrn.EquityATable." localSheetId="3" hidden="1">{"EquityProfileSheet",#N/A,FALSE,"Table_Equity"}</definedName>
    <definedName name="wrn.EquityATable." hidden="1">{"EquityProfileSheet",#N/A,FALSE,"Table_Equity"}</definedName>
    <definedName name="wrn.EquityATable.dv" localSheetId="3" hidden="1">{"EquityProfileSheet",#N/A,FALSE,"Table_Equity"}</definedName>
    <definedName name="wrn.EquityATable.dv" hidden="1">{"EquityProfileSheet",#N/A,FALSE,"Table_Equity"}</definedName>
    <definedName name="wrn.ewoprjwoe" localSheetId="3" hidden="1">{#N/A,#N/A,FALSE,"Database"}</definedName>
    <definedName name="wrn.ewoprjwoe" hidden="1">{#N/A,#N/A,FALSE,"Database"}</definedName>
    <definedName name="wrn.Feasibility." localSheetId="3" hidden="1">{"Feasibility",#N/A,FALSE,"Lot 101 - Feas - B &amp; B"}</definedName>
    <definedName name="wrn.Feasibility." hidden="1">{"Feasibility",#N/A,FALSE,"Lot 101 - Feas - B &amp; B"}</definedName>
    <definedName name="wrn.Fin._.Year._.95.96.Phase3" localSheetId="3" hidden="1">{"Fin Year 95.96",#N/A,FALSE,"Cash Flow"}</definedName>
    <definedName name="wrn.Fin._.Year._.95.96.Phase3" hidden="1">{"Fin Year 95.96",#N/A,FALSE,"Cash Flow"}</definedName>
    <definedName name="wrn.FIX." localSheetId="3" hidden="1">{#N/A,#N/A,FALSE,"TL";#N/A,#N/A,FALSE,"KK";#N/A,#N/A,FALSE,"TS";#N/A,#N/A,FALSE,"KW";#N/A,#N/A,FALSE,"LP";#N/A,#N/A,FALSE,"DC"}</definedName>
    <definedName name="wrn.FIX." hidden="1">{#N/A,#N/A,FALSE,"TL";#N/A,#N/A,FALSE,"KK";#N/A,#N/A,FALSE,"TS";#N/A,#N/A,FALSE,"KW";#N/A,#N/A,FALSE,"LP";#N/A,#N/A,FALSE,"DC"}</definedName>
    <definedName name="wrn.Francais." localSheetId="3" hidden="1">{#N/A,#N/A,FALSE,"Hypothèses"}</definedName>
    <definedName name="wrn.Francais." hidden="1">{#N/A,#N/A,FALSE,"Hypothèses"}</definedName>
    <definedName name="wrn.Full._.Cash._.Flow.Phase3" localSheetId="3" hidden="1">{"Full Cash Flow",#N/A,FALSE,"Cash Flow"}</definedName>
    <definedName name="wrn.Full._.Cash._.Flow.Phase3" hidden="1">{"Full Cash Flow",#N/A,FALSE,"Cash Flow"}</definedName>
    <definedName name="wrn.FURDEPART2." localSheetId="3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hilight1." localSheetId="3" hidden="1">{"hilight1",#N/A,FALSE,"HILIGHT1"}</definedName>
    <definedName name="wrn.hilight1." hidden="1">{"hilight1",#N/A,FALSE,"HILIGHT1"}</definedName>
    <definedName name="wrn.hilight2." localSheetId="3" hidden="1">{"hilight2",#N/A,FALSE,"HILIGHT2"}</definedName>
    <definedName name="wrn.hilight2." hidden="1">{"hilight2",#N/A,FALSE,"HILIGHT2"}</definedName>
    <definedName name="wrn.hilight3." localSheetId="3" hidden="1">{"hilight3",#N/A,FALSE,"HILIGHT3"}</definedName>
    <definedName name="wrn.hilight3." hidden="1">{"hilight3",#N/A,FALSE,"HILIGHT3"}</definedName>
    <definedName name="wrn.income." localSheetId="3" hidden="1">{"income",#N/A,FALSE,"INCOME"}</definedName>
    <definedName name="wrn.income." hidden="1">{"income",#N/A,FALSE,"INCOME"}</definedName>
    <definedName name="wrn.index." localSheetId="3" hidden="1">{"index",#N/A,FALSE,"INDEX"}</definedName>
    <definedName name="wrn.index." hidden="1">{"index",#N/A,FALSE,"INDEX"}</definedName>
    <definedName name="wrn.Key._.Summary." localSheetId="3" hidden="1">{"KeySummarySheet",#N/A,FALSE,"Key Summary"}</definedName>
    <definedName name="wrn.Key._.Summary." hidden="1">{"KeySummarySheet",#N/A,FALSE,"Key Summary"}</definedName>
    <definedName name="wrn.Key._.Summary.dv" localSheetId="3" hidden="1">{"KeySummarySheet",#N/A,FALSE,"Key Summary"}</definedName>
    <definedName name="wrn.Key._.Summary.dv" hidden="1">{"KeySummarySheet",#N/A,FALSE,"Key Summary"}</definedName>
    <definedName name="wrn.KWG._.Plant." localSheetId="3" hidden="1">{"KWG Current month TB. &amp; B / T",#N/A,FALSE,"DOMESTIC &amp; EXPORT_KWG";"KWG YTD TB. &amp; B / T",#N/A,FALSE,"DOMESTIC &amp; EXPORT_KWG"}</definedName>
    <definedName name="wrn.KWG._.Plant." hidden="1">{"KWG Current month TB. &amp; B / T",#N/A,FALSE,"DOMESTIC &amp; EXPORT_KWG";"KWG YTD TB. &amp; B / T",#N/A,FALSE,"DOMESTIC &amp; EXPORT_KWG"}</definedName>
    <definedName name="wrn.Master._.Full.phase3" localSheetId="3" hidden="1">{"Full Master",#N/A,FALSE,"Master"}</definedName>
    <definedName name="wrn.Master._.Full.phase3" hidden="1">{"Full Master",#N/A,FALSE,"Master"}</definedName>
    <definedName name="wrn.MONTHLY." localSheetId="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Reports.Phase3" localSheetId="3" hidden="1">{"Summary Sheet",#N/A,FALSE,"vs Budget";"Fin Year 95.96",#N/A,FALSE,"Cash Flow"}</definedName>
    <definedName name="wrn.Monthly._.Reports.Phase3" hidden="1">{"Summary Sheet",#N/A,FALSE,"vs Budget";"Fin Year 95.96",#N/A,FALSE,"Cash Flow"}</definedName>
    <definedName name="wrn.Monthly._.Schedules." localSheetId="3" hidden="1">{"ConstructionSheet",#N/A,FALSE,"Construction";"EquitySheet",#N/A,FALSE,"Equity";"InterimDebtSheet",#N/A,FALSE,"Interim Debt"}</definedName>
    <definedName name="wrn.Monthly._.Schedules." hidden="1">{"ConstructionSheet",#N/A,FALSE,"Construction";"EquitySheet",#N/A,FALSE,"Equity";"InterimDebtSheet",#N/A,FALSE,"Interim Debt"}</definedName>
    <definedName name="wrn.Monthly._.Schedules.dv" localSheetId="3" hidden="1">{"ConstructionSheet",#N/A,FALSE,"Construction";"EquitySheet",#N/A,FALSE,"Equity";"InterimDebtSheet",#N/A,FALSE,"Interim Debt"}</definedName>
    <definedName name="wrn.Monthly._.Schedules.dv" hidden="1">{"ConstructionSheet",#N/A,FALSE,"Construction";"EquitySheet",#N/A,FALSE,"Equity";"InterimDebtSheet",#N/A,FALSE,"Interim Debt"}</definedName>
    <definedName name="wrn.Pakrs._.etc.Phase3" localSheetId="3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akrs._.etc.Phase3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MDEPAER2." localSheetId="3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rofit._.and._.Loss.Phase3" localSheetId="3" hidden="1">{"Profit and Loss",#N/A,FALSE,"9697"}</definedName>
    <definedName name="wrn.Profit._.and._.Loss.Phase3" hidden="1">{"Profit and Loss",#N/A,FALSE,"9697"}</definedName>
    <definedName name="wrn.REPORT_EST." localSheetId="3" hidden="1">{"PRINT_EST",#N/A,FALSE,"ESTMON"}</definedName>
    <definedName name="wrn.REPORT_EST." hidden="1">{"PRINT_EST",#N/A,FALSE,"ESTMON"}</definedName>
    <definedName name="wrn.report_summary." localSheetId="3" hidden="1">{"summary",#N/A,FALSE,"SUMMARY"}</definedName>
    <definedName name="wrn.report_summary." hidden="1">{"summary",#N/A,FALSE,"SUMMARY"}</definedName>
    <definedName name="wrn.rev_sale._.report." localSheetId="3" hidden="1">{"revsale",#N/A,FALSE,"REV-ยุพดี"}</definedName>
    <definedName name="wrn.rev_sale._.report." hidden="1">{"revsale",#N/A,FALSE,"REV-ยุพดี"}</definedName>
    <definedName name="wrn.revable." localSheetId="3" hidden="1">{"revable",#N/A,FALSE,"REVABLE"}</definedName>
    <definedName name="wrn.revable." hidden="1">{"revable",#N/A,FALSE,"REVABLE"}</definedName>
    <definedName name="wrn.Revised._.Stage._.1._.Cost._.Calc.Phase3" localSheetId="3" hidden="1">{"Stage 1 Cost Calc",#N/A,FALSE,"Stage 1 Allocation"}</definedName>
    <definedName name="wrn.Revised._.Stage._.1._.Cost._.Calc.Phase3" hidden="1">{"Stage 1 Cost Calc",#N/A,FALSE,"Stage 1 Allocation"}</definedName>
    <definedName name="wrn.RLDEPART2.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Sales._.Info._.Centre.Phase3" localSheetId="3" hidden="1">{"Short Sales and Info",#N/A,FALSE,"Sales &amp; Info Centre"}</definedName>
    <definedName name="wrn.Sales._.Info._.Centre.Phase3" hidden="1">{"Short Sales and Info",#N/A,FALSE,"Sales &amp; Info Centre"}</definedName>
    <definedName name="wrn.Sales._.n._.Info._.v._.Budget.Phase3" localSheetId="3" hidden="1">{"Summary Sheet",#N/A,FALSE,"SalesInfo vs Budget"}</definedName>
    <definedName name="wrn.Sales._.n._.Info._.v._.Budget.Phase3" hidden="1">{"Summary Sheet",#N/A,FALSE,"SalesInfo vs Budget"}</definedName>
    <definedName name="wrn.sales._.report." localSheetId="3" hidden="1">{"sales",#N/A,FALSE,"SALES"}</definedName>
    <definedName name="wrn.sales._.report." hidden="1">{"sales",#N/A,FALSE,"SALES"}</definedName>
    <definedName name="wrn.SemiAnnual._.Projections." localSheetId="3" hidden="1">{"ProjectionsSheet",#N/A,FALSE,"Projections"}</definedName>
    <definedName name="wrn.SemiAnnual._.Projections." hidden="1">{"ProjectionsSheet",#N/A,FALSE,"Projections"}</definedName>
    <definedName name="wrn.SemiAnnual._.Projections.dv" localSheetId="3" hidden="1">{"ProjectionsSheet",#N/A,FALSE,"Projections"}</definedName>
    <definedName name="wrn.SemiAnnual._.Projections.dv" hidden="1">{"ProjectionsSheet",#N/A,FALSE,"Projections"}</definedName>
    <definedName name="wrn.SensitivityA." localSheetId="3" hidden="1">{"EquityA",#N/A,FALSE,"Sensitivity_Graphs"}</definedName>
    <definedName name="wrn.SensitivityA." hidden="1">{"EquityA",#N/A,FALSE,"Sensitivity_Graphs"}</definedName>
    <definedName name="wrn.Stage._.1._.Short.Phase3" localSheetId="3" hidden="1">{"Short Stage 1",#N/A,FALSE,"Stage 1"}</definedName>
    <definedName name="wrn.Stage._.1._.Short.Phase3" hidden="1">{"Short Stage 1",#N/A,FALSE,"Stage 1"}</definedName>
    <definedName name="wrn.Stage._.2._.Short.Phase3" localSheetId="3" hidden="1">{"Short Stage 2",#N/A,FALSE,"Stage 2"}</definedName>
    <definedName name="wrn.Stage._.2._.Short.Phase3" hidden="1">{"Short Stage 2",#N/A,FALSE,"Stage 2"}</definedName>
    <definedName name="wrn.Stage._.3.Phase3" localSheetId="3" hidden="1">{"Short Stage 3",#N/A,FALSE,"Stage 3"}</definedName>
    <definedName name="wrn.Stage._.3.Phase3" hidden="1">{"Short Stage 3",#N/A,FALSE,"Stage 3"}</definedName>
    <definedName name="wrn.Stage._.3BCD._.Report." localSheetId="3" hidden="1">{#N/A,#N/A,FALSE,"Database"}</definedName>
    <definedName name="wrn.Stage._.3BCD._.Report." hidden="1">{#N/A,#N/A,FALSE,"Database"}</definedName>
    <definedName name="wrn.Stage._.4.Phase3" localSheetId="3" hidden="1">{"Short Stage 4",#N/A,FALSE,"Stage 4"}</definedName>
    <definedName name="wrn.Stage._.4.Phase3" hidden="1">{"Short Stage 4",#N/A,FALSE,"Stage 4"}</definedName>
    <definedName name="wrn.Stage._.5.Phase3" localSheetId="3" hidden="1">{"Short Stage 5",#N/A,FALSE,"Stage 5"}</definedName>
    <definedName name="wrn.Stage._.5.Phase3" hidden="1">{"Short Stage 5",#N/A,FALSE,"Stage 5"}</definedName>
    <definedName name="wrn.STL." localSheetId="3" hidden="1">{"STL Current month TB. &amp; B / T",#N/A,FALSE,"DOMESTIC &amp; EXPORT_TL&amp;KWG (SAP)";"STL YTD TB. &amp; B / T",#N/A,FALSE,"DOMESTIC &amp; EXPORT_TL&amp;KWG (SAP)"}</definedName>
    <definedName name="wrn.STL." hidden="1">{"STL Current month TB. &amp; B / T",#N/A,FALSE,"DOMESTIC &amp; EXPORT_TL&amp;KWG (SAP)";"STL YTD TB. &amp; B / T",#N/A,FALSE,"DOMESTIC &amp; EXPORT_TL&amp;KWG (SAP)"}</definedName>
    <definedName name="wrn.STL._.all._.FAC." localSheetId="3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STL._.all._.FAC.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TL._.Plant." localSheetId="3" hidden="1">{"TL Current month TB. &amp; B / T",#N/A,FALSE,"DOMESTIC &amp; EXPORT_TL";"TL YTD TB. &amp; B / T",#N/A,FALSE,"DOMESTIC &amp; EXPORT_TL"}</definedName>
    <definedName name="wrn.TL._.Plant." hidden="1">{"TL Current month TB. &amp; B / T",#N/A,FALSE,"DOMESTIC &amp; EXPORT_TL";"TL YTD TB. &amp; B / T",#N/A,FALSE,"DOMESTIC &amp; EXPORT_TL"}</definedName>
    <definedName name="wvu.Profit._.and._.Loss." localSheetId="3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Profit._.and._.Loss.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Summary._.Sheet." localSheetId="3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vu.Summary._.Sheet.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w" localSheetId="3" hidden="1">{"'ตัวอย่าง'!$A$1:$O$21"}</definedName>
    <definedName name="ww" hidden="1">{"'ตัวอย่าง'!$A$1:$O$21"}</definedName>
    <definedName name="www" localSheetId="3" hidden="1">{"'ตัวอย่าง'!$A$1:$O$21"}</definedName>
    <definedName name="www" hidden="1">{"'ตัวอย่าง'!$A$1:$O$21"}</definedName>
    <definedName name="wwwewe" localSheetId="3" hidden="1">{"'ตัวอย่าง'!$A$1:$O$21"}</definedName>
    <definedName name="wwwewe" hidden="1">{"'ตัวอย่าง'!$A$1:$O$21"}</definedName>
    <definedName name="x" localSheetId="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x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XRefCopyRangeCount" hidden="1">2</definedName>
    <definedName name="XRefPasteRangeCount" hidden="1">2</definedName>
    <definedName name="XXXX" localSheetId="3" hidden="1">{"'ตัวอย่าง'!$A$1:$O$21"}</definedName>
    <definedName name="XXXX" hidden="1">{"'ตัวอย่าง'!$A$1:$O$21"}</definedName>
    <definedName name="xzfcsadfasdfasdf" hidden="1">#REF!</definedName>
    <definedName name="y" localSheetId="3" hidden="1">{"Summary",#N/A,FALSE,"Summary"}</definedName>
    <definedName name="y" hidden="1">{"Summary",#N/A,FALSE,"Summary"}</definedName>
    <definedName name="you" localSheetId="3" hidden="1">{"'connew '!$C$40:$C$60"}</definedName>
    <definedName name="you" hidden="1">{"'connew '!$C$40:$C$60"}</definedName>
    <definedName name="z" localSheetId="3" hidden="1">{"'ตัวอย่าง'!$A$1:$O$21"}</definedName>
    <definedName name="z" hidden="1">{"'ตัวอย่าง'!$A$1:$O$21"}</definedName>
    <definedName name="ก" localSheetId="3" hidden="1">{"'ตัวอย่าง'!$A$1:$O$21"}</definedName>
    <definedName name="ก" hidden="1">{"'ตัวอย่าง'!$A$1:$O$21"}</definedName>
    <definedName name="กก" localSheetId="3" hidden="1">{"'Model'!$A$1:$N$53"}</definedName>
    <definedName name="กก" hidden="1">{"'Model'!$A$1:$N$53"}</definedName>
    <definedName name="กดฟหกด" localSheetId="3" hidden="1">{"'ตัวอย่าง'!$A$1:$O$21"}</definedName>
    <definedName name="กดฟหกด" hidden="1">{"'ตัวอย่าง'!$A$1:$O$21"}</definedName>
    <definedName name="กดสหเหเหาเ" localSheetId="3" hidden="1">{"'connew '!$C$40:$C$60"}</definedName>
    <definedName name="กดสหเหเหาเ" hidden="1">{"'connew '!$C$40:$C$60"}</definedName>
    <definedName name="กดหก" localSheetId="3" hidden="1">{"'connew '!$C$40:$C$60"}</definedName>
    <definedName name="กดหก" hidden="1">{"'connew '!$C$40:$C$60"}</definedName>
    <definedName name="กดหฟเหเฟเ" localSheetId="3" hidden="1">{"'connew '!$C$40:$C$60"}</definedName>
    <definedName name="กดหฟเหเฟเ" hidden="1">{"'connew '!$C$40:$C$60"}</definedName>
    <definedName name="ด" localSheetId="3" hidden="1">{"'ตัวอย่าง'!$A$1:$O$21"}</definedName>
    <definedName name="ด" hidden="1">{"'ตัวอย่าง'!$A$1:$O$21"}</definedName>
    <definedName name="ดา" localSheetId="3" hidden="1">{"'ตัวอย่าง'!$A$1:$O$21"}</definedName>
    <definedName name="ดา" hidden="1">{"'ตัวอย่าง'!$A$1:$O$21"}</definedName>
    <definedName name="ดารา" localSheetId="3" hidden="1">{"'ตัวอย่าง'!$A$1:$O$21"}</definedName>
    <definedName name="ดารา" hidden="1">{"'ตัวอย่าง'!$A$1:$O$21"}</definedName>
    <definedName name="ปั๊มดูดน้ำมันเก่าเข้า" localSheetId="3" hidden="1">{"'ตัวอย่าง'!$A$1:$O$21"}</definedName>
    <definedName name="ปั๊มดูดน้ำมันเก่าเข้า" hidden="1">{"'ตัวอย่าง'!$A$1:$O$21"}</definedName>
    <definedName name="ปั๊มน้ำท้าย" localSheetId="3" hidden="1">{"'ตัวอย่าง'!$A$1:$O$21"}</definedName>
    <definedName name="ปั๊มน้ำท้าย" hidden="1">{"'ตัวอย่าง'!$A$1:$O$21"}</definedName>
    <definedName name="ปืน" localSheetId="3" hidden="1">{"'ตัวอย่าง'!$A$1:$O$21"}</definedName>
    <definedName name="ปืน" hidden="1">{"'ตัวอย่าง'!$A$1:$O$21"}</definedName>
    <definedName name="พ" localSheetId="3" hidden="1">{"'ตัวอย่าง'!$A$1:$O$21"}</definedName>
    <definedName name="พ" hidden="1">{"'ตัวอย่าง'!$A$1:$O$21"}</definedName>
    <definedName name="ฟ" localSheetId="3" hidden="1">{"'ตัวอย่าง'!$A$1:$O$21"}</definedName>
    <definedName name="ฟ" hidden="1">{"'ตัวอย่าง'!$A$1:$O$21"}</definedName>
    <definedName name="ฟหด" localSheetId="3" hidden="1">{"'ตัวอย่าง'!$A$1:$O$21"}</definedName>
    <definedName name="ฟหด" hidden="1">{"'ตัวอย่าง'!$A$1:$O$21"}</definedName>
    <definedName name="ฟำ" localSheetId="3" hidden="1">{"'ตัวอย่าง'!$A$1:$O$21"}</definedName>
    <definedName name="ฟำ" hidden="1">{"'ตัวอย่าง'!$A$1:$O$21"}</definedName>
    <definedName name="ฟำดฟำ" localSheetId="3" hidden="1">{"'ตัวอย่าง'!$A$1:$O$21"}</definedName>
    <definedName name="ฟำดฟำ" hidden="1">{"'ตัวอย่าง'!$A$1:$O$21"}</definedName>
    <definedName name="ระบบโฟม" localSheetId="3" hidden="1">{"'ตัวอย่าง'!$A$1:$O$21"}</definedName>
    <definedName name="ระบบโฟม" hidden="1">{"'ตัวอย่าง'!$A$1:$O$21"}</definedName>
    <definedName name="ศูนย์พัฒนา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ศูนย์พัฒนา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ห" localSheetId="3" hidden="1">{"'ตัวอย่าง'!$A$1:$O$21"}</definedName>
    <definedName name="ห" hidden="1">{"'ตัวอย่าง'!$A$1:$O$21"}</definedName>
  </definedNames>
  <calcPr calcId="191029"/>
</workbook>
</file>

<file path=xl/calcChain.xml><?xml version="1.0" encoding="utf-8"?>
<calcChain xmlns="http://schemas.openxmlformats.org/spreadsheetml/2006/main">
  <c r="V18" i="25" l="1"/>
  <c r="I47" i="17" l="1"/>
  <c r="G47" i="17"/>
  <c r="I55" i="16"/>
  <c r="G55" i="16"/>
  <c r="V29" i="25" l="1"/>
  <c r="Z29" i="25" s="1"/>
  <c r="V14" i="25"/>
  <c r="Z14" i="25" s="1"/>
  <c r="Z27" i="25"/>
  <c r="Z28" i="25" s="1"/>
  <c r="X30" i="25"/>
  <c r="T30" i="25"/>
  <c r="R30" i="25"/>
  <c r="P30" i="25"/>
  <c r="N30" i="25"/>
  <c r="L30" i="25"/>
  <c r="J30" i="25"/>
  <c r="H30" i="25"/>
  <c r="F30" i="25"/>
  <c r="T26" i="25" l="1"/>
  <c r="R26" i="19"/>
  <c r="V26" i="19" s="1"/>
  <c r="R20" i="19"/>
  <c r="V20" i="19" s="1"/>
  <c r="R17" i="19"/>
  <c r="R18" i="19" s="1"/>
  <c r="T25" i="19"/>
  <c r="T27" i="25"/>
  <c r="N26" i="25"/>
  <c r="F18" i="19"/>
  <c r="T21" i="19" l="1"/>
  <c r="V21" i="19" l="1"/>
  <c r="R21" i="19"/>
  <c r="P21" i="19"/>
  <c r="N21" i="19"/>
  <c r="L21" i="19"/>
  <c r="J21" i="19"/>
  <c r="H21" i="19"/>
  <c r="F21" i="19"/>
  <c r="T18" i="19"/>
  <c r="T23" i="19" s="1"/>
  <c r="P18" i="19"/>
  <c r="N18" i="19"/>
  <c r="L18" i="19"/>
  <c r="J18" i="19"/>
  <c r="H18" i="19"/>
  <c r="I50" i="24" l="1"/>
  <c r="I57" i="24"/>
  <c r="I59" i="24" s="1"/>
  <c r="G57" i="24"/>
  <c r="G59" i="24" s="1"/>
  <c r="G50" i="24"/>
  <c r="G81" i="3"/>
  <c r="G54" i="3"/>
  <c r="I54" i="3"/>
  <c r="R13" i="19"/>
  <c r="V13" i="19" s="1"/>
  <c r="X26" i="25"/>
  <c r="X28" i="25" s="1"/>
  <c r="V26" i="25"/>
  <c r="T28" i="25"/>
  <c r="R28" i="25"/>
  <c r="P28" i="25"/>
  <c r="L28" i="25"/>
  <c r="J28" i="25"/>
  <c r="H28" i="25"/>
  <c r="F28" i="25"/>
  <c r="V27" i="25"/>
  <c r="X22" i="25"/>
  <c r="R22" i="25"/>
  <c r="P22" i="25"/>
  <c r="N22" i="25"/>
  <c r="L22" i="25"/>
  <c r="J22" i="25"/>
  <c r="H22" i="25"/>
  <c r="F22" i="25"/>
  <c r="T21" i="25"/>
  <c r="T22" i="25" s="1"/>
  <c r="X19" i="25"/>
  <c r="R19" i="25"/>
  <c r="P19" i="25"/>
  <c r="N19" i="25"/>
  <c r="L19" i="25"/>
  <c r="J19" i="25"/>
  <c r="H19" i="25"/>
  <c r="F19" i="25"/>
  <c r="T18" i="25"/>
  <c r="T14" i="25"/>
  <c r="T19" i="25" l="1"/>
  <c r="F24" i="25"/>
  <c r="X24" i="25"/>
  <c r="J24" i="25"/>
  <c r="L24" i="25"/>
  <c r="N24" i="25"/>
  <c r="R24" i="25"/>
  <c r="T24" i="25"/>
  <c r="P24" i="25"/>
  <c r="V21" i="25"/>
  <c r="H24" i="25"/>
  <c r="V28" i="25"/>
  <c r="N28" i="25"/>
  <c r="Z18" i="25"/>
  <c r="Z19" i="25" s="1"/>
  <c r="V19" i="25"/>
  <c r="Z26" i="25"/>
  <c r="V22" i="25" l="1"/>
  <c r="V24" i="25" s="1"/>
  <c r="V30" i="25" s="1"/>
  <c r="Z21" i="25"/>
  <c r="Z22" i="25" s="1"/>
  <c r="Z24" i="25" s="1"/>
  <c r="Z30" i="25" s="1"/>
  <c r="I40" i="24" l="1"/>
  <c r="G40" i="24"/>
  <c r="I16" i="24"/>
  <c r="G16" i="24"/>
  <c r="I9" i="24"/>
  <c r="I12" i="24" s="1"/>
  <c r="G9" i="24"/>
  <c r="G12" i="24" s="1"/>
  <c r="G18" i="24" s="1"/>
  <c r="G23" i="24" s="1"/>
  <c r="G26" i="24" s="1"/>
  <c r="I18" i="24" l="1"/>
  <c r="I23" i="24" s="1"/>
  <c r="I26" i="24" s="1"/>
  <c r="I29" i="24" s="1"/>
  <c r="G29" i="24"/>
  <c r="N25" i="19" s="1"/>
  <c r="R25" i="19" s="1"/>
  <c r="V25" i="19" s="1"/>
  <c r="G42" i="24"/>
  <c r="P23" i="19"/>
  <c r="N23" i="19"/>
  <c r="L23" i="19"/>
  <c r="J23" i="19"/>
  <c r="H23" i="19"/>
  <c r="F23" i="19"/>
  <c r="G61" i="24" l="1"/>
  <c r="G64" i="24" s="1"/>
  <c r="G66" i="24" s="1"/>
  <c r="I42" i="24"/>
  <c r="I61" i="24" s="1"/>
  <c r="I64" i="24" s="1"/>
  <c r="I66" i="24" s="1"/>
  <c r="G31" i="24"/>
  <c r="G8" i="3" s="1"/>
  <c r="I31" i="24"/>
  <c r="I8" i="3" s="1"/>
  <c r="G75" i="3"/>
  <c r="G71" i="3" l="1"/>
  <c r="G77" i="3" s="1"/>
  <c r="I71" i="3" l="1"/>
  <c r="G27" i="16" l="1"/>
  <c r="F27" i="19" l="1"/>
  <c r="F28" i="19" s="1"/>
  <c r="V17" i="19" l="1"/>
  <c r="V18" i="19" s="1"/>
  <c r="V23" i="19" s="1"/>
  <c r="R23" i="19"/>
  <c r="G47" i="16" l="1"/>
  <c r="G16" i="16"/>
  <c r="G57" i="16" l="1"/>
  <c r="G29" i="16"/>
  <c r="I40" i="3"/>
  <c r="I27" i="3"/>
  <c r="I9" i="17" l="1"/>
  <c r="I12" i="17" s="1"/>
  <c r="I78" i="16"/>
  <c r="I81" i="16" l="1"/>
  <c r="I47" i="16"/>
  <c r="I16" i="16"/>
  <c r="I27" i="16"/>
  <c r="I16" i="17"/>
  <c r="I18" i="17" s="1"/>
  <c r="I23" i="17" s="1"/>
  <c r="I26" i="17" s="1"/>
  <c r="G16" i="17"/>
  <c r="I42" i="17" l="1"/>
  <c r="I49" i="17" s="1"/>
  <c r="I29" i="17"/>
  <c r="I57" i="16"/>
  <c r="I83" i="16" s="1"/>
  <c r="I29" i="16"/>
  <c r="I75" i="3"/>
  <c r="I77" i="3" s="1"/>
  <c r="I21" i="3" l="1"/>
  <c r="I42" i="3" s="1"/>
  <c r="I44" i="3" s="1"/>
  <c r="I79" i="3" s="1"/>
  <c r="I83" i="3" s="1"/>
  <c r="I52" i="17"/>
  <c r="I54" i="17" s="1"/>
  <c r="I31" i="17"/>
  <c r="V27" i="19"/>
  <c r="V28" i="19" s="1"/>
  <c r="R27" i="19"/>
  <c r="R28" i="19" s="1"/>
  <c r="J27" i="19"/>
  <c r="J28" i="19" s="1"/>
  <c r="G78" i="16" l="1"/>
  <c r="G81" i="16" s="1"/>
  <c r="G83" i="16" l="1"/>
  <c r="I40" i="17" l="1"/>
  <c r="G40" i="17"/>
  <c r="T27" i="19" l="1"/>
  <c r="T28" i="19" s="1"/>
  <c r="H27" i="19"/>
  <c r="H28" i="19" s="1"/>
  <c r="G9" i="17" l="1"/>
  <c r="G12" i="17" s="1"/>
  <c r="N27" i="19"/>
  <c r="N28" i="19" s="1"/>
  <c r="L27" i="19"/>
  <c r="L28" i="19" s="1"/>
  <c r="P27" i="19"/>
  <c r="P28" i="19" s="1"/>
  <c r="G18" i="17" l="1"/>
  <c r="G23" i="17" l="1"/>
  <c r="G26" i="17" s="1"/>
  <c r="G29" i="17" s="1"/>
  <c r="G42" i="17" l="1"/>
  <c r="G49" i="17" s="1"/>
  <c r="G52" i="17" l="1"/>
  <c r="G54" i="17" s="1"/>
  <c r="G21" i="3"/>
  <c r="G40" i="3" l="1"/>
  <c r="G27" i="3" l="1"/>
  <c r="G42" i="3" l="1"/>
  <c r="G44" i="3" l="1"/>
  <c r="G79" i="3" s="1"/>
  <c r="G83" i="3" l="1"/>
  <c r="G31" i="17" l="1"/>
</calcChain>
</file>

<file path=xl/sharedStrings.xml><?xml version="1.0" encoding="utf-8"?>
<sst xmlns="http://schemas.openxmlformats.org/spreadsheetml/2006/main" count="361" uniqueCount="219">
  <si>
    <t>Other current liabilities</t>
  </si>
  <si>
    <t xml:space="preserve">Retained earnings </t>
  </si>
  <si>
    <t>Appropriated</t>
  </si>
  <si>
    <t>Cost of sales</t>
  </si>
  <si>
    <t xml:space="preserve">Administrative expenses </t>
  </si>
  <si>
    <t xml:space="preserve">Other income </t>
  </si>
  <si>
    <t>Cash and cash equivalents</t>
  </si>
  <si>
    <t xml:space="preserve">Issued and </t>
  </si>
  <si>
    <t>share capital</t>
  </si>
  <si>
    <t>reserve</t>
  </si>
  <si>
    <t>Other non-current assets</t>
  </si>
  <si>
    <t>Other non-current liabilities</t>
  </si>
  <si>
    <t>Legal</t>
  </si>
  <si>
    <t>Retained earnings</t>
  </si>
  <si>
    <t xml:space="preserve">   </t>
  </si>
  <si>
    <t>Assets</t>
  </si>
  <si>
    <t>Current assets</t>
  </si>
  <si>
    <t>(in thousand Baht)</t>
  </si>
  <si>
    <t>Non-current assets</t>
  </si>
  <si>
    <t>Total non-current assets</t>
  </si>
  <si>
    <t>Total assets</t>
  </si>
  <si>
    <t>Total current assets</t>
  </si>
  <si>
    <t>Current liabilities</t>
  </si>
  <si>
    <t>Total current liabilities</t>
  </si>
  <si>
    <t>Non-current liabilities</t>
  </si>
  <si>
    <t>Total non-current liabilities</t>
  </si>
  <si>
    <t>Gross profit</t>
  </si>
  <si>
    <t xml:space="preserve">Total shareholders’ equity  </t>
  </si>
  <si>
    <t xml:space="preserve">Adjustments for </t>
  </si>
  <si>
    <t xml:space="preserve">Share capital </t>
  </si>
  <si>
    <t>Total liabilities</t>
  </si>
  <si>
    <t>Cash flows from operating activities</t>
  </si>
  <si>
    <t>Cash flows from investing activities</t>
  </si>
  <si>
    <t>Total</t>
  </si>
  <si>
    <t>equity</t>
  </si>
  <si>
    <t>Inventories</t>
  </si>
  <si>
    <t>Property, plant and equipment</t>
  </si>
  <si>
    <t xml:space="preserve">Decrease (increase) in operating assets  </t>
  </si>
  <si>
    <t>Deferred tax assets</t>
  </si>
  <si>
    <t>Deferred tax liabilities</t>
  </si>
  <si>
    <t>Interest income</t>
  </si>
  <si>
    <t>Interest received</t>
  </si>
  <si>
    <t>Finance costs</t>
  </si>
  <si>
    <t>Profit before expenses</t>
  </si>
  <si>
    <t>Total expenses</t>
  </si>
  <si>
    <t>Income tax paid</t>
  </si>
  <si>
    <t>Profit from operations</t>
  </si>
  <si>
    <t>Goodwill</t>
  </si>
  <si>
    <t>from financial institutions</t>
  </si>
  <si>
    <t xml:space="preserve">Unappropriated </t>
  </si>
  <si>
    <t xml:space="preserve">Legal reserve </t>
  </si>
  <si>
    <t>Non-controlling interests</t>
  </si>
  <si>
    <t>Revenue from sales</t>
  </si>
  <si>
    <t>Tax expense</t>
  </si>
  <si>
    <t xml:space="preserve">Other comprehensive income </t>
  </si>
  <si>
    <t>Dividends paid to non-controlling interests</t>
  </si>
  <si>
    <t>interests</t>
  </si>
  <si>
    <t>Share of other</t>
  </si>
  <si>
    <t>comprehensive</t>
  </si>
  <si>
    <t>attributable to</t>
  </si>
  <si>
    <t>Non-</t>
  </si>
  <si>
    <t xml:space="preserve">controlling </t>
  </si>
  <si>
    <t>shareholders’</t>
  </si>
  <si>
    <t>Total equity</t>
  </si>
  <si>
    <t xml:space="preserve"> </t>
  </si>
  <si>
    <t>Dividends</t>
  </si>
  <si>
    <t xml:space="preserve">Total transactions with owners, recorded directly </t>
  </si>
  <si>
    <t>in shareholders’ equity</t>
  </si>
  <si>
    <t xml:space="preserve">Transactions with owners, recorded directly </t>
  </si>
  <si>
    <t>owners of</t>
  </si>
  <si>
    <t>Profit or loss</t>
  </si>
  <si>
    <t>Other comprehensive income</t>
  </si>
  <si>
    <t>Supplementary information for cash flows</t>
  </si>
  <si>
    <t>Consolidated statement of financial position</t>
  </si>
  <si>
    <t>Consolidated statement of cash flows</t>
  </si>
  <si>
    <t>Total comprehensive income attributable to</t>
  </si>
  <si>
    <t>income of</t>
  </si>
  <si>
    <t>Unappropriated</t>
  </si>
  <si>
    <t>31 December</t>
  </si>
  <si>
    <t>Trade and other current receivables</t>
  </si>
  <si>
    <t>Other non-current receivables</t>
  </si>
  <si>
    <t>Other intangible assets</t>
  </si>
  <si>
    <t>Trade and other current payables</t>
  </si>
  <si>
    <t>Non-current provisions for employee benefits</t>
  </si>
  <si>
    <t>Distribution costs</t>
  </si>
  <si>
    <t>Account payables from purchase of assets</t>
  </si>
  <si>
    <t>before changes in operating assets and liabilities</t>
  </si>
  <si>
    <t>Total other</t>
  </si>
  <si>
    <t>components</t>
  </si>
  <si>
    <t>of</t>
  </si>
  <si>
    <t>Cash flows generated from operations</t>
  </si>
  <si>
    <t>Net cash flows generated from operations</t>
  </si>
  <si>
    <t>Net cash flows provided by operating activities</t>
  </si>
  <si>
    <t>Proceeds from (payments of) borrowings</t>
  </si>
  <si>
    <t>Investment property</t>
  </si>
  <si>
    <t>Bank overdrafts and short-term borrowings</t>
  </si>
  <si>
    <t>Short-term borrowings</t>
  </si>
  <si>
    <r>
      <t>Consolidated income</t>
    </r>
    <r>
      <rPr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 xml:space="preserve">statement                   </t>
    </r>
  </si>
  <si>
    <t>Consolidated statement of comprehensive income</t>
  </si>
  <si>
    <t>financial</t>
  </si>
  <si>
    <t>Other components of shareholders’ equity</t>
  </si>
  <si>
    <t>paid</t>
  </si>
  <si>
    <t>Total liabilities and shareholders’ equity</t>
  </si>
  <si>
    <t>Consolidated statement of changes in shareholders’ equity</t>
  </si>
  <si>
    <t>Liabilities and shareholders’ equity</t>
  </si>
  <si>
    <t>Shareholders’ equity</t>
  </si>
  <si>
    <t xml:space="preserve">Issued and paid share capital </t>
  </si>
  <si>
    <t>Other liabilities</t>
  </si>
  <si>
    <t>Other assets</t>
  </si>
  <si>
    <t>Depreciation and amortization</t>
  </si>
  <si>
    <t>Authorized share capital</t>
  </si>
  <si>
    <t>Effect of exchange rate changes on cash and cash equivalents</t>
  </si>
  <si>
    <t>Other</t>
  </si>
  <si>
    <t>Dividend payables</t>
  </si>
  <si>
    <t>Payments of lease liabilities</t>
  </si>
  <si>
    <t>Lease liabilities</t>
  </si>
  <si>
    <t>Current portion of lease liabilities</t>
  </si>
  <si>
    <t>accounted for using equity method</t>
  </si>
  <si>
    <t xml:space="preserve">accounted for </t>
  </si>
  <si>
    <t xml:space="preserve">using equity </t>
  </si>
  <si>
    <t>method</t>
  </si>
  <si>
    <t>Exchange</t>
  </si>
  <si>
    <t>differences</t>
  </si>
  <si>
    <t>on translating</t>
  </si>
  <si>
    <t>statements</t>
  </si>
  <si>
    <t xml:space="preserve">Corporate income tax payable </t>
  </si>
  <si>
    <t>Other comprehensive income for the period, net of tax</t>
  </si>
  <si>
    <t>Total comprehensive income for the period</t>
  </si>
  <si>
    <t>Comprehensive income for the period</t>
  </si>
  <si>
    <t>Cash and cash equivalents at beginning of the period</t>
  </si>
  <si>
    <t>Cash and cash equivalents at end of the period</t>
  </si>
  <si>
    <t>Interest and other finance costs paid</t>
  </si>
  <si>
    <t>Proceeds from sale of property, plant and equipment</t>
  </si>
  <si>
    <t>Total equity attributable to owners of the Company</t>
  </si>
  <si>
    <t>Owners of the Company</t>
  </si>
  <si>
    <t>the Company</t>
  </si>
  <si>
    <t>Other deficits</t>
  </si>
  <si>
    <t xml:space="preserve">Acquisition of property, plant and equipment </t>
  </si>
  <si>
    <t>Land development for sale</t>
  </si>
  <si>
    <t>Acquisition of intangible assets</t>
  </si>
  <si>
    <t>Total dividends paid</t>
  </si>
  <si>
    <t>Other current assets</t>
  </si>
  <si>
    <t>Investments in associates</t>
  </si>
  <si>
    <t>associates</t>
  </si>
  <si>
    <t>Share of profit of associates accounted for using equity method</t>
  </si>
  <si>
    <t>Short-term investment</t>
  </si>
  <si>
    <t xml:space="preserve"> deficits</t>
  </si>
  <si>
    <t>Share of profit of associates</t>
  </si>
  <si>
    <t>Profit before income tax</t>
  </si>
  <si>
    <t xml:space="preserve"> accounted for using equity method</t>
  </si>
  <si>
    <t>Share of other comprehensive income of associates</t>
  </si>
  <si>
    <t>short-term borrowings, net</t>
  </si>
  <si>
    <t>Dividends paid to owners of the Company</t>
  </si>
  <si>
    <t>Attributable to owners of the Company</t>
  </si>
  <si>
    <t>Trade and other receivables</t>
  </si>
  <si>
    <t>Trade and other payables</t>
  </si>
  <si>
    <t>Balance at 1 January 2024</t>
  </si>
  <si>
    <t>SCG Decor Public Company Limited and its Subsidiaries</t>
  </si>
  <si>
    <t xml:space="preserve">Non-cash from investing and financing transactions </t>
  </si>
  <si>
    <t>at end of the period</t>
  </si>
  <si>
    <t>Profit for the period</t>
  </si>
  <si>
    <t>Items that will be reclassified subsequently to profit or loss</t>
  </si>
  <si>
    <t>Exchange differences on translating financial statements</t>
  </si>
  <si>
    <t>Net cash flows used in investing activities</t>
  </si>
  <si>
    <t>from related party, net</t>
  </si>
  <si>
    <t xml:space="preserve">Payments of short-term borrowings </t>
  </si>
  <si>
    <t>Basic earnings per share (in Baht)</t>
  </si>
  <si>
    <t xml:space="preserve">    </t>
  </si>
  <si>
    <t xml:space="preserve">Proceeds from (payments of) bank overdrafts and </t>
  </si>
  <si>
    <t>Balance at 1 January 2025</t>
  </si>
  <si>
    <t xml:space="preserve">Reversal on inventories devaluation </t>
  </si>
  <si>
    <t>Acquisition of sale of short-term investment, net</t>
  </si>
  <si>
    <t>and investment property</t>
  </si>
  <si>
    <t>Cash flows from financing activities</t>
  </si>
  <si>
    <t>shareholders’ equity</t>
  </si>
  <si>
    <t xml:space="preserve">Other components of </t>
  </si>
  <si>
    <t>Share premium</t>
  </si>
  <si>
    <t xml:space="preserve">Share </t>
  </si>
  <si>
    <t>premium</t>
  </si>
  <si>
    <t>Changes in ownership interests in subsidiaries</t>
  </si>
  <si>
    <t>Changes from dissolution in subsidiary</t>
  </si>
  <si>
    <t>Total changes in ownership interests in subsidiaries</t>
  </si>
  <si>
    <t>Proceeds from capital return of associate</t>
  </si>
  <si>
    <t>Total items that will be reclassified subsequently</t>
  </si>
  <si>
    <t>to profit or loss</t>
  </si>
  <si>
    <t>Items that will not be reclassified subsequently to profit or loss</t>
  </si>
  <si>
    <t xml:space="preserve">Income tax relating to items that will not be </t>
  </si>
  <si>
    <t>reclassified subsequently to profit or loss</t>
  </si>
  <si>
    <t>Total items that will not be reclassified subsequently</t>
  </si>
  <si>
    <t>Loss on remeasurements of defined benefit plans</t>
  </si>
  <si>
    <t>Changes from capital reduction in subsidiary</t>
  </si>
  <si>
    <t xml:space="preserve">Increase (decrease) in operating liabilities </t>
  </si>
  <si>
    <t>Net increase (decrease) in operating liabilities</t>
  </si>
  <si>
    <t>Net cash flows used in financing activities</t>
  </si>
  <si>
    <t>Share</t>
  </si>
  <si>
    <t xml:space="preserve">Net decrease in borrowings </t>
  </si>
  <si>
    <t>Distributions to owners</t>
  </si>
  <si>
    <t>Total distributions to owners</t>
  </si>
  <si>
    <t>Dividends paid</t>
  </si>
  <si>
    <t>Profit attributable to</t>
  </si>
  <si>
    <t>Loss on impairment of assets (reversal)</t>
  </si>
  <si>
    <t>As at 30 September 2025</t>
  </si>
  <si>
    <t>30 September</t>
  </si>
  <si>
    <t>Balance at 30 September 2024</t>
  </si>
  <si>
    <t>Balance at 30 September 2025</t>
  </si>
  <si>
    <t>Transfer to legal reserve</t>
  </si>
  <si>
    <t>Long-term loans from financial institutions</t>
  </si>
  <si>
    <t>Proceeds from long-term loans from financial institutions</t>
  </si>
  <si>
    <t>Payment of capital reduction</t>
  </si>
  <si>
    <t xml:space="preserve">Loss (gain) on foreign currency exchange </t>
  </si>
  <si>
    <t>Gain from sale of investments and others</t>
  </si>
  <si>
    <t>Net decrease in operating assets</t>
  </si>
  <si>
    <t>Net decrease in cash and cash equivalents</t>
  </si>
  <si>
    <t>(Unaudited)</t>
  </si>
  <si>
    <t>Note</t>
  </si>
  <si>
    <t>3, 4</t>
  </si>
  <si>
    <t>For the three-month period ended 30 September 2025 (Unaudited)</t>
  </si>
  <si>
    <t>For the nine-month period ended 30 September 2025 (Unaudited)</t>
  </si>
  <si>
    <t>Non-current provisions for employee benefit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</si>
</sst>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87" formatCode="&quot;$&quot;#,##0_);\(&quot;$&quot;#,##0\)"/>
    <numFmt numFmtId="188" formatCode="&quot;$&quot;#,##0_);[Red]\(&quot;$&quot;#,##0\)"/>
    <numFmt numFmtId="189" formatCode="&quot;$&quot;#,##0.00_);\(&quot;$&quot;#,##0.00\)"/>
    <numFmt numFmtId="190" formatCode="&quot;$&quot;#,##0.00_);[Red]\(&quot;$&quot;#,##0.00\)"/>
    <numFmt numFmtId="191" formatCode="_(* #,##0_);_(* \(#,##0\);_(* &quot;-&quot;_);_(@_)"/>
    <numFmt numFmtId="192" formatCode="_(* #,##0.00_);_(* \(#,##0.00\);_(* &quot;-&quot;??_);_(@_)"/>
    <numFmt numFmtId="193" formatCode="\t&quot;฿&quot;#,##0.00_);\(\t&quot;฿&quot;#,##0.00\)"/>
    <numFmt numFmtId="194" formatCode="#,##0\ ;\(#,##0\)"/>
    <numFmt numFmtId="195" formatCode="#,##0.00\ ;\(#,##0.00\)"/>
    <numFmt numFmtId="196" formatCode="_(* #,##0_);_(* \(#,##0\);_(* &quot;-&quot;??_);_(@_)"/>
    <numFmt numFmtId="197" formatCode="#,##0;[Red]\(#,##0\)"/>
    <numFmt numFmtId="198" formatCode="_(* #,##0.00000_);_(* \(#,##0.00000\);_(* &quot;-&quot;??_);_(@_)"/>
    <numFmt numFmtId="199" formatCode="0.00_)"/>
    <numFmt numFmtId="200" formatCode="[$PHP]\ #,##0_);\([$PHP]\ #,##0\)"/>
  </numFmts>
  <fonts count="41">
    <font>
      <sz val="11"/>
      <name val="Times New Roman"/>
      <family val="1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14"/>
      <name val="AngsanaUPC"/>
      <family val="1"/>
    </font>
    <font>
      <sz val="10"/>
      <name val="Times New Roman"/>
      <family val="1"/>
    </font>
    <font>
      <sz val="12"/>
      <name val="Arial"/>
      <family val="2"/>
    </font>
    <font>
      <sz val="10"/>
      <name val="MS Sans Serif"/>
      <family val="2"/>
      <charset val="22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sz val="15"/>
      <name val="Angsana New"/>
      <family val="1"/>
    </font>
    <font>
      <b/>
      <i/>
      <sz val="16"/>
      <name val="Helv"/>
    </font>
    <font>
      <sz val="14"/>
      <name val="Cordia New"/>
      <family val="2"/>
    </font>
    <font>
      <sz val="10"/>
      <name val="Times New Roman"/>
      <family val="1"/>
    </font>
    <font>
      <sz val="10"/>
      <name val="Arial"/>
      <family val="2"/>
    </font>
    <font>
      <sz val="12"/>
      <name val="นูลมรผ"/>
      <charset val="129"/>
    </font>
    <font>
      <sz val="11"/>
      <color indexed="10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1"/>
      <name val="Times New Roman"/>
      <family val="1"/>
    </font>
    <font>
      <sz val="14"/>
      <name val="AngsanaUPC"/>
      <family val="1"/>
      <charset val="22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4">
    <xf numFmtId="0" fontId="0" fillId="0" borderId="0"/>
    <xf numFmtId="9" fontId="20" fillId="0" borderId="0"/>
    <xf numFmtId="192" fontId="7" fillId="0" borderId="0" applyFont="0" applyFill="0" applyBorder="0" applyAlignment="0" applyProtection="0"/>
    <xf numFmtId="0" fontId="21" fillId="0" borderId="0"/>
    <xf numFmtId="198" fontId="20" fillId="0" borderId="0"/>
    <xf numFmtId="0" fontId="22" fillId="0" borderId="0" applyProtection="0"/>
    <xf numFmtId="193" fontId="23" fillId="0" borderId="0"/>
    <xf numFmtId="2" fontId="22" fillId="0" borderId="0" applyProtection="0"/>
    <xf numFmtId="38" fontId="24" fillId="2" borderId="0" applyNumberFormat="0" applyBorder="0" applyAlignment="0" applyProtection="0"/>
    <xf numFmtId="0" fontId="25" fillId="0" borderId="1" applyNumberFormat="0" applyAlignment="0" applyProtection="0">
      <alignment horizontal="left" vertical="center"/>
    </xf>
    <xf numFmtId="0" fontId="25" fillId="0" borderId="2">
      <alignment horizontal="left" vertical="center"/>
    </xf>
    <xf numFmtId="0" fontId="26" fillId="0" borderId="0" applyProtection="0"/>
    <xf numFmtId="0" fontId="27" fillId="0" borderId="0" applyProtection="0"/>
    <xf numFmtId="10" fontId="24" fillId="3" borderId="3" applyNumberFormat="0" applyBorder="0" applyAlignment="0" applyProtection="0"/>
    <xf numFmtId="37" fontId="28" fillId="0" borderId="0"/>
    <xf numFmtId="199" fontId="30" fillId="0" borderId="0"/>
    <xf numFmtId="0" fontId="29" fillId="0" borderId="0"/>
    <xf numFmtId="10" fontId="7" fillId="0" borderId="0" applyFont="0" applyFill="0" applyBorder="0" applyAlignment="0" applyProtection="0"/>
    <xf numFmtId="0" fontId="7" fillId="0" borderId="0">
      <alignment vertical="justify"/>
    </xf>
    <xf numFmtId="0" fontId="32" fillId="0" borderId="4" applyAlignment="0">
      <alignment horizontal="centerContinuous"/>
    </xf>
    <xf numFmtId="197" fontId="33" fillId="0" borderId="5" applyFill="0">
      <alignment horizontal="fill" vertical="top" wrapText="1" indent="8" readingOrder="3"/>
      <protection locked="0" hidden="1"/>
    </xf>
    <xf numFmtId="0" fontId="7" fillId="0" borderId="0">
      <alignment horizontal="centerContinuous" vertical="center"/>
    </xf>
    <xf numFmtId="9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90" fontId="33" fillId="0" borderId="0" applyFont="0" applyFill="0" applyBorder="0" applyAlignment="0" applyProtection="0"/>
    <xf numFmtId="187" fontId="33" fillId="0" borderId="0" applyFont="0" applyFill="0" applyBorder="0" applyAlignment="0" applyProtection="0"/>
    <xf numFmtId="189" fontId="33" fillId="0" borderId="0" applyFont="0" applyFill="0" applyBorder="0" applyAlignment="0" applyProtection="0"/>
    <xf numFmtId="0" fontId="34" fillId="0" borderId="0"/>
    <xf numFmtId="0" fontId="25" fillId="0" borderId="0" applyProtection="0"/>
    <xf numFmtId="0" fontId="21" fillId="0" borderId="4" applyAlignment="0">
      <alignment horizontal="centerContinuous"/>
    </xf>
    <xf numFmtId="197" fontId="7" fillId="0" borderId="9" applyFill="0">
      <alignment horizontal="fill" vertical="top" wrapText="1" indent="8" readingOrder="3"/>
      <protection locked="0" hidden="1"/>
    </xf>
    <xf numFmtId="197" fontId="7" fillId="0" borderId="10" applyFill="0">
      <alignment horizontal="fill" vertical="top" wrapText="1" indent="8" readingOrder="3"/>
      <protection locked="0" hidden="1"/>
    </xf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1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31" fillId="0" borderId="0"/>
    <xf numFmtId="0" fontId="31" fillId="0" borderId="0"/>
    <xf numFmtId="0" fontId="5" fillId="0" borderId="0"/>
    <xf numFmtId="192" fontId="5" fillId="0" borderId="0" applyFont="0" applyFill="0" applyBorder="0" applyAlignment="0" applyProtection="0"/>
    <xf numFmtId="0" fontId="29" fillId="0" borderId="0"/>
    <xf numFmtId="192" fontId="7" fillId="0" borderId="0" applyFont="0" applyFill="0" applyBorder="0" applyAlignment="0" applyProtection="0"/>
    <xf numFmtId="192" fontId="7" fillId="0" borderId="0" applyFont="0" applyFill="0" applyBorder="0" applyAlignment="0" applyProtection="0"/>
    <xf numFmtId="0" fontId="31" fillId="0" borderId="0"/>
    <xf numFmtId="0" fontId="29" fillId="0" borderId="0"/>
    <xf numFmtId="43" fontId="7" fillId="0" borderId="0" applyFont="0" applyFill="0" applyBorder="0" applyAlignment="0" applyProtection="0"/>
    <xf numFmtId="197" fontId="7" fillId="0" borderId="10" applyFill="0">
      <alignment horizontal="fill" vertical="top" wrapText="1" indent="8" readingOrder="3"/>
      <protection locked="0" hidden="1"/>
    </xf>
    <xf numFmtId="43" fontId="3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" fillId="0" borderId="0"/>
    <xf numFmtId="9" fontId="40" fillId="0" borderId="0"/>
    <xf numFmtId="192" fontId="4" fillId="0" borderId="0" applyFont="0" applyFill="0" applyBorder="0" applyAlignment="0" applyProtection="0"/>
    <xf numFmtId="192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98" fontId="40" fillId="0" borderId="0"/>
    <xf numFmtId="38" fontId="24" fillId="2" borderId="0" applyNumberFormat="0" applyBorder="0" applyAlignment="0" applyProtection="0"/>
    <xf numFmtId="10" fontId="24" fillId="3" borderId="3" applyNumberFormat="0" applyBorder="0" applyAlignment="0" applyProtection="0"/>
    <xf numFmtId="0" fontId="29" fillId="0" borderId="0"/>
    <xf numFmtId="0" fontId="6" fillId="0" borderId="0"/>
    <xf numFmtId="200" fontId="29" fillId="0" borderId="0"/>
    <xf numFmtId="0" fontId="31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" fontId="7" fillId="0" borderId="11" applyNumberFormat="0" applyFill="0" applyAlignment="0" applyProtection="0">
      <alignment horizontal="center" vertical="center"/>
    </xf>
    <xf numFmtId="0" fontId="22" fillId="0" borderId="12" applyProtection="0"/>
    <xf numFmtId="43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3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65">
    <xf numFmtId="0" fontId="0" fillId="0" borderId="0" xfId="0"/>
    <xf numFmtId="49" fontId="11" fillId="0" borderId="0" xfId="0" applyNumberFormat="1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49" fontId="13" fillId="0" borderId="0" xfId="0" applyNumberFormat="1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49" fontId="13" fillId="0" borderId="0" xfId="0" applyNumberFormat="1" applyFont="1" applyAlignment="1" applyProtection="1">
      <alignment vertical="center"/>
      <protection locked="0"/>
    </xf>
    <xf numFmtId="49" fontId="8" fillId="0" borderId="0" xfId="0" applyNumberFormat="1" applyFon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quotePrefix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15" fillId="0" borderId="0" xfId="0" applyNumberFormat="1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194" fontId="0" fillId="0" borderId="0" xfId="0" applyNumberFormat="1" applyAlignment="1" applyProtection="1">
      <alignment horizontal="right" vertical="center"/>
      <protection locked="0"/>
    </xf>
    <xf numFmtId="196" fontId="39" fillId="0" borderId="0" xfId="0" applyNumberFormat="1" applyFont="1" applyAlignment="1" applyProtection="1">
      <alignment vertical="center"/>
      <protection locked="0"/>
    </xf>
    <xf numFmtId="196" fontId="0" fillId="0" borderId="0" xfId="0" applyNumberFormat="1" applyAlignment="1" applyProtection="1">
      <alignment horizontal="right" vertical="center"/>
      <protection locked="0"/>
    </xf>
    <xf numFmtId="196" fontId="0" fillId="0" borderId="0" xfId="2" applyNumberFormat="1" applyFont="1" applyFill="1" applyAlignment="1" applyProtection="1">
      <alignment vertical="center"/>
      <protection locked="0"/>
    </xf>
    <xf numFmtId="49" fontId="8" fillId="0" borderId="0" xfId="0" applyNumberFormat="1" applyFont="1" applyAlignment="1" applyProtection="1">
      <alignment vertical="center"/>
      <protection locked="0"/>
    </xf>
    <xf numFmtId="0" fontId="3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vertical="center"/>
      <protection locked="0"/>
    </xf>
    <xf numFmtId="196" fontId="0" fillId="0" borderId="0" xfId="0" applyNumberFormat="1" applyAlignment="1" applyProtection="1">
      <alignment vertical="center"/>
      <protection locked="0"/>
    </xf>
    <xf numFmtId="196" fontId="0" fillId="0" borderId="0" xfId="2" applyNumberFormat="1" applyFont="1" applyFill="1" applyBorder="1" applyAlignment="1" applyProtection="1">
      <alignment vertical="center"/>
      <protection locked="0"/>
    </xf>
    <xf numFmtId="196" fontId="8" fillId="0" borderId="7" xfId="0" applyNumberFormat="1" applyFont="1" applyBorder="1" applyAlignment="1" applyProtection="1">
      <alignment horizontal="right" vertical="center"/>
      <protection locked="0"/>
    </xf>
    <xf numFmtId="194" fontId="8" fillId="0" borderId="0" xfId="0" applyNumberFormat="1" applyFont="1" applyAlignment="1" applyProtection="1">
      <alignment horizontal="right" vertical="center"/>
      <protection locked="0"/>
    </xf>
    <xf numFmtId="196" fontId="39" fillId="0" borderId="0" xfId="0" quotePrefix="1" applyNumberFormat="1" applyFont="1" applyAlignment="1" applyProtection="1">
      <alignment vertical="center"/>
      <protection locked="0"/>
    </xf>
    <xf numFmtId="0" fontId="0" fillId="0" borderId="0" xfId="0" applyProtection="1">
      <protection locked="0"/>
    </xf>
    <xf numFmtId="49" fontId="16" fillId="0" borderId="0" xfId="0" applyNumberFormat="1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196" fontId="8" fillId="0" borderId="0" xfId="0" applyNumberFormat="1" applyFont="1" applyAlignment="1" applyProtection="1">
      <alignment horizontal="right" vertical="center"/>
      <protection locked="0"/>
    </xf>
    <xf numFmtId="196" fontId="39" fillId="0" borderId="6" xfId="0" applyNumberFormat="1" applyFont="1" applyBorder="1" applyAlignment="1" applyProtection="1">
      <alignment vertical="center"/>
      <protection locked="0"/>
    </xf>
    <xf numFmtId="196" fontId="0" fillId="0" borderId="6" xfId="2" applyNumberFormat="1" applyFont="1" applyFill="1" applyBorder="1" applyAlignment="1" applyProtection="1">
      <alignment vertical="center"/>
      <protection locked="0"/>
    </xf>
    <xf numFmtId="196" fontId="8" fillId="0" borderId="0" xfId="0" applyNumberFormat="1" applyFont="1" applyAlignment="1" applyProtection="1">
      <alignment vertical="center"/>
      <protection locked="0"/>
    </xf>
    <xf numFmtId="196" fontId="8" fillId="0" borderId="6" xfId="2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49" fontId="9" fillId="0" borderId="0" xfId="0" applyNumberFormat="1" applyFont="1" applyAlignment="1" applyProtection="1">
      <alignment vertical="center"/>
      <protection locked="0"/>
    </xf>
    <xf numFmtId="196" fontId="39" fillId="0" borderId="0" xfId="55" applyNumberFormat="1" applyFont="1" applyFill="1" applyAlignment="1" applyProtection="1">
      <alignment vertical="center"/>
      <protection locked="0"/>
    </xf>
    <xf numFmtId="196" fontId="9" fillId="0" borderId="0" xfId="0" applyNumberFormat="1" applyFont="1" applyAlignment="1" applyProtection="1">
      <alignment horizontal="right" vertical="center"/>
      <protection locked="0"/>
    </xf>
    <xf numFmtId="196" fontId="39" fillId="0" borderId="6" xfId="55" applyNumberFormat="1" applyFont="1" applyFill="1" applyBorder="1" applyAlignment="1" applyProtection="1">
      <alignment vertical="center"/>
      <protection locked="0"/>
    </xf>
    <xf numFmtId="196" fontId="9" fillId="0" borderId="6" xfId="2" applyNumberFormat="1" applyFont="1" applyFill="1" applyBorder="1" applyAlignment="1" applyProtection="1">
      <alignment vertical="center"/>
      <protection locked="0"/>
    </xf>
    <xf numFmtId="196" fontId="9" fillId="0" borderId="0" xfId="2" applyNumberFormat="1" applyFont="1" applyFill="1" applyAlignment="1" applyProtection="1">
      <alignment vertical="center"/>
      <protection locked="0"/>
    </xf>
    <xf numFmtId="196" fontId="39" fillId="0" borderId="0" xfId="55" applyNumberFormat="1" applyFont="1" applyFill="1" applyBorder="1" applyAlignment="1" applyProtection="1">
      <alignment vertical="center"/>
      <protection locked="0"/>
    </xf>
    <xf numFmtId="196" fontId="9" fillId="0" borderId="6" xfId="2" applyNumberFormat="1" applyFont="1" applyFill="1" applyBorder="1" applyAlignment="1" applyProtection="1">
      <alignment horizontal="right" vertical="center"/>
      <protection locked="0"/>
    </xf>
    <xf numFmtId="195" fontId="8" fillId="0" borderId="0" xfId="0" applyNumberFormat="1" applyFont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196" fontId="9" fillId="0" borderId="0" xfId="2" applyNumberFormat="1" applyFont="1" applyFill="1" applyBorder="1" applyAlignment="1" applyProtection="1">
      <alignment vertical="center"/>
      <protection locked="0"/>
    </xf>
    <xf numFmtId="196" fontId="9" fillId="0" borderId="6" xfId="0" applyNumberFormat="1" applyFont="1" applyBorder="1" applyAlignment="1" applyProtection="1">
      <alignment horizontal="right" vertical="center"/>
      <protection locked="0"/>
    </xf>
    <xf numFmtId="196" fontId="9" fillId="0" borderId="0" xfId="2" applyNumberFormat="1" applyFont="1" applyFill="1" applyAlignment="1" applyProtection="1">
      <alignment horizontal="right" vertical="center"/>
      <protection locked="0"/>
    </xf>
    <xf numFmtId="196" fontId="8" fillId="0" borderId="0" xfId="2" applyNumberFormat="1" applyFont="1" applyFill="1" applyAlignment="1" applyProtection="1">
      <alignment horizontal="right" vertical="center"/>
    </xf>
    <xf numFmtId="196" fontId="8" fillId="0" borderId="2" xfId="2" applyNumberFormat="1" applyFont="1" applyFill="1" applyBorder="1" applyAlignment="1" applyProtection="1">
      <alignment horizontal="right" vertical="center"/>
    </xf>
    <xf numFmtId="196" fontId="8" fillId="0" borderId="0" xfId="2" applyNumberFormat="1" applyFont="1" applyFill="1" applyBorder="1" applyAlignment="1" applyProtection="1">
      <alignment vertical="center"/>
    </xf>
    <xf numFmtId="196" fontId="8" fillId="0" borderId="0" xfId="2" applyNumberFormat="1" applyFont="1" applyFill="1" applyAlignment="1" applyProtection="1">
      <alignment vertical="center"/>
    </xf>
    <xf numFmtId="0" fontId="8" fillId="0" borderId="0" xfId="16" applyFont="1" applyAlignment="1" applyProtection="1">
      <alignment vertical="center"/>
      <protection locked="0"/>
    </xf>
    <xf numFmtId="191" fontId="9" fillId="0" borderId="0" xfId="16" applyNumberFormat="1" applyFont="1" applyAlignment="1" applyProtection="1">
      <alignment vertical="center"/>
      <protection locked="0"/>
    </xf>
    <xf numFmtId="0" fontId="9" fillId="0" borderId="0" xfId="16" applyFont="1" applyAlignment="1" applyProtection="1">
      <alignment vertical="center"/>
      <protection locked="0"/>
    </xf>
    <xf numFmtId="0" fontId="8" fillId="0" borderId="0" xfId="16" applyFont="1" applyAlignment="1" applyProtection="1">
      <alignment horizontal="left" vertical="center"/>
      <protection locked="0"/>
    </xf>
    <xf numFmtId="0" fontId="15" fillId="0" borderId="0" xfId="16" applyFont="1" applyAlignment="1" applyProtection="1">
      <alignment horizontal="center" vertical="center"/>
      <protection locked="0"/>
    </xf>
    <xf numFmtId="191" fontId="8" fillId="0" borderId="0" xfId="16" applyNumberFormat="1" applyFont="1" applyAlignment="1" applyProtection="1">
      <alignment horizontal="left" vertical="center"/>
      <protection locked="0"/>
    </xf>
    <xf numFmtId="0" fontId="9" fillId="0" borderId="0" xfId="16" applyFont="1" applyAlignment="1" applyProtection="1">
      <alignment horizontal="right" vertical="center"/>
      <protection locked="0"/>
    </xf>
    <xf numFmtId="0" fontId="16" fillId="0" borderId="0" xfId="16" applyFont="1" applyAlignment="1" applyProtection="1">
      <alignment horizontal="center" vertical="center"/>
      <protection locked="0"/>
    </xf>
    <xf numFmtId="0" fontId="9" fillId="0" borderId="0" xfId="16" applyFont="1" applyAlignment="1" applyProtection="1">
      <alignment horizontal="centerContinuous" vertical="center"/>
      <protection locked="0"/>
    </xf>
    <xf numFmtId="0" fontId="35" fillId="0" borderId="0" xfId="16" applyFont="1" applyAlignment="1" applyProtection="1">
      <alignment horizontal="left" vertical="center" readingOrder="2"/>
      <protection locked="0"/>
    </xf>
    <xf numFmtId="191" fontId="9" fillId="0" borderId="0" xfId="16" applyNumberFormat="1" applyFont="1" applyAlignment="1" applyProtection="1">
      <alignment horizontal="center" vertical="center"/>
      <protection locked="0"/>
    </xf>
    <xf numFmtId="191" fontId="16" fillId="0" borderId="0" xfId="16" applyNumberFormat="1" applyFont="1" applyAlignment="1" applyProtection="1">
      <alignment horizontal="centerContinuous" vertical="center"/>
      <protection locked="0"/>
    </xf>
    <xf numFmtId="191" fontId="16" fillId="0" borderId="6" xfId="16" applyNumberFormat="1" applyFont="1" applyBorder="1" applyAlignment="1" applyProtection="1">
      <alignment horizontal="centerContinuous" vertical="center"/>
      <protection locked="0"/>
    </xf>
    <xf numFmtId="191" fontId="9" fillId="0" borderId="6" xfId="16" applyNumberFormat="1" applyFont="1" applyBorder="1" applyAlignment="1" applyProtection="1">
      <alignment horizontal="centerContinuous" vertical="center"/>
      <protection locked="0"/>
    </xf>
    <xf numFmtId="0" fontId="16" fillId="0" borderId="6" xfId="16" applyFont="1" applyBorder="1" applyAlignment="1" applyProtection="1">
      <alignment horizontal="centerContinuous" vertical="center"/>
      <protection locked="0"/>
    </xf>
    <xf numFmtId="0" fontId="9" fillId="0" borderId="6" xfId="16" applyFont="1" applyBorder="1" applyAlignment="1" applyProtection="1">
      <alignment horizontal="centerContinuous" vertical="center"/>
      <protection locked="0"/>
    </xf>
    <xf numFmtId="191" fontId="9" fillId="0" borderId="0" xfId="16" applyNumberFormat="1" applyFont="1" applyAlignment="1" applyProtection="1">
      <alignment horizontal="centerContinuous" vertical="center"/>
      <protection locked="0"/>
    </xf>
    <xf numFmtId="0" fontId="9" fillId="0" borderId="0" xfId="16" applyFont="1" applyAlignment="1" applyProtection="1">
      <alignment horizontal="center" vertical="center"/>
      <protection locked="0"/>
    </xf>
    <xf numFmtId="191" fontId="9" fillId="0" borderId="8" xfId="16" applyNumberFormat="1" applyFont="1" applyBorder="1" applyAlignment="1" applyProtection="1">
      <alignment horizontal="centerContinuous" vertical="center"/>
      <protection locked="0"/>
    </xf>
    <xf numFmtId="191" fontId="0" fillId="0" borderId="0" xfId="16" applyNumberFormat="1" applyFont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196" fontId="8" fillId="0" borderId="0" xfId="16" applyNumberFormat="1" applyFont="1" applyAlignment="1" applyProtection="1">
      <alignment vertical="center"/>
      <protection locked="0"/>
    </xf>
    <xf numFmtId="196" fontId="8" fillId="0" borderId="0" xfId="16" applyNumberFormat="1" applyFont="1" applyAlignment="1" applyProtection="1">
      <alignment horizontal="center" vertical="center"/>
      <protection locked="0"/>
    </xf>
    <xf numFmtId="0" fontId="15" fillId="0" borderId="0" xfId="16" applyFont="1" applyAlignment="1" applyProtection="1">
      <alignment horizontal="left" vertical="center"/>
      <protection locked="0"/>
    </xf>
    <xf numFmtId="0" fontId="15" fillId="0" borderId="0" xfId="16" applyFont="1" applyAlignment="1" applyProtection="1">
      <alignment vertical="center"/>
      <protection locked="0"/>
    </xf>
    <xf numFmtId="196" fontId="9" fillId="0" borderId="6" xfId="16" applyNumberFormat="1" applyFont="1" applyBorder="1" applyAlignment="1" applyProtection="1">
      <alignment horizontal="center" vertical="center"/>
      <protection locked="0"/>
    </xf>
    <xf numFmtId="196" fontId="9" fillId="0" borderId="0" xfId="16" applyNumberFormat="1" applyFont="1" applyAlignment="1" applyProtection="1">
      <alignment horizontal="center" vertical="center"/>
      <protection locked="0"/>
    </xf>
    <xf numFmtId="196" fontId="9" fillId="0" borderId="0" xfId="16" applyNumberFormat="1" applyFont="1" applyAlignment="1" applyProtection="1">
      <alignment vertical="center"/>
      <protection locked="0"/>
    </xf>
    <xf numFmtId="196" fontId="9" fillId="0" borderId="6" xfId="16" applyNumberFormat="1" applyFont="1" applyBorder="1" applyAlignment="1" applyProtection="1">
      <alignment vertical="center"/>
      <protection locked="0"/>
    </xf>
    <xf numFmtId="196" fontId="9" fillId="0" borderId="0" xfId="44" applyNumberFormat="1" applyFont="1" applyBorder="1" applyAlignment="1" applyProtection="1">
      <alignment vertical="center"/>
      <protection locked="0"/>
    </xf>
    <xf numFmtId="0" fontId="9" fillId="0" borderId="0" xfId="42" applyFont="1" applyAlignment="1" applyProtection="1">
      <alignment vertical="center"/>
      <protection locked="0"/>
    </xf>
    <xf numFmtId="196" fontId="9" fillId="0" borderId="6" xfId="44" applyNumberFormat="1" applyFont="1" applyFill="1" applyBorder="1" applyAlignment="1" applyProtection="1">
      <alignment vertical="center"/>
      <protection locked="0"/>
    </xf>
    <xf numFmtId="196" fontId="9" fillId="0" borderId="0" xfId="44" applyNumberFormat="1" applyFont="1" applyFill="1" applyAlignment="1" applyProtection="1">
      <alignment vertical="center"/>
      <protection locked="0"/>
    </xf>
    <xf numFmtId="37" fontId="9" fillId="0" borderId="0" xfId="44" applyNumberFormat="1" applyFont="1" applyFill="1" applyAlignment="1" applyProtection="1">
      <alignment horizontal="center" vertical="center"/>
      <protection locked="0"/>
    </xf>
    <xf numFmtId="196" fontId="9" fillId="0" borderId="6" xfId="44" applyNumberFormat="1" applyFont="1" applyFill="1" applyBorder="1" applyAlignment="1" applyProtection="1">
      <alignment horizontal="center" vertical="center"/>
      <protection locked="0"/>
    </xf>
    <xf numFmtId="0" fontId="9" fillId="0" borderId="0" xfId="16" applyFont="1" applyAlignment="1" applyProtection="1">
      <alignment horizontal="left" vertical="center"/>
      <protection locked="0"/>
    </xf>
    <xf numFmtId="196" fontId="9" fillId="0" borderId="0" xfId="44" applyNumberFormat="1" applyFont="1" applyFill="1" applyBorder="1" applyAlignment="1" applyProtection="1">
      <alignment vertical="center"/>
      <protection locked="0"/>
    </xf>
    <xf numFmtId="0" fontId="0" fillId="0" borderId="0" xfId="16" applyFont="1" applyAlignment="1" applyProtection="1">
      <alignment vertical="center"/>
      <protection locked="0"/>
    </xf>
    <xf numFmtId="196" fontId="9" fillId="0" borderId="6" xfId="44" applyNumberFormat="1" applyFont="1" applyFill="1" applyBorder="1" applyAlignment="1" applyProtection="1">
      <alignment vertical="center" wrapText="1"/>
    </xf>
    <xf numFmtId="196" fontId="9" fillId="0" borderId="6" xfId="44" applyNumberFormat="1" applyFont="1" applyBorder="1" applyAlignment="1" applyProtection="1">
      <alignment vertical="center"/>
    </xf>
    <xf numFmtId="196" fontId="9" fillId="0" borderId="6" xfId="44" applyNumberFormat="1" applyFont="1" applyFill="1" applyBorder="1" applyAlignment="1" applyProtection="1">
      <alignment vertical="center"/>
    </xf>
    <xf numFmtId="196" fontId="9" fillId="0" borderId="0" xfId="44" applyNumberFormat="1" applyFont="1" applyFill="1" applyAlignment="1" applyProtection="1">
      <alignment vertical="center"/>
    </xf>
    <xf numFmtId="191" fontId="16" fillId="0" borderId="0" xfId="16" applyNumberFormat="1" applyFont="1" applyAlignment="1" applyProtection="1">
      <alignment horizontal="center" vertical="center"/>
      <protection locked="0"/>
    </xf>
    <xf numFmtId="0" fontId="16" fillId="0" borderId="6" xfId="16" applyFont="1" applyBorder="1" applyAlignment="1" applyProtection="1">
      <alignment horizontal="center" vertical="center"/>
      <protection locked="0"/>
    </xf>
    <xf numFmtId="196" fontId="0" fillId="0" borderId="0" xfId="16" applyNumberFormat="1" applyFont="1" applyAlignment="1" applyProtection="1">
      <alignment horizontal="center" vertical="center"/>
      <protection locked="0"/>
    </xf>
    <xf numFmtId="196" fontId="8" fillId="0" borderId="0" xfId="44" applyNumberFormat="1" applyFont="1" applyBorder="1" applyAlignment="1" applyProtection="1">
      <alignment vertical="center"/>
    </xf>
    <xf numFmtId="196" fontId="8" fillId="0" borderId="0" xfId="44" applyNumberFormat="1" applyFont="1" applyFill="1" applyBorder="1" applyAlignment="1" applyProtection="1">
      <alignment vertical="center" wrapText="1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vertical="center"/>
      <protection locked="0"/>
    </xf>
    <xf numFmtId="49" fontId="36" fillId="0" borderId="0" xfId="0" applyNumberFormat="1" applyFont="1" applyAlignment="1" applyProtection="1">
      <alignment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0" xfId="2" quotePrefix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quotePrefix="1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vertical="center"/>
      <protection locked="0"/>
    </xf>
    <xf numFmtId="196" fontId="19" fillId="0" borderId="0" xfId="0" applyNumberFormat="1" applyFont="1" applyAlignment="1" applyProtection="1">
      <alignment vertical="center"/>
      <protection locked="0"/>
    </xf>
    <xf numFmtId="196" fontId="0" fillId="0" borderId="6" xfId="0" applyNumberFormat="1" applyBorder="1" applyAlignment="1" applyProtection="1">
      <alignment horizontal="right" vertical="center"/>
      <protection locked="0"/>
    </xf>
    <xf numFmtId="196" fontId="0" fillId="0" borderId="8" xfId="0" applyNumberForma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quotePrefix="1" applyAlignment="1" applyProtection="1">
      <alignment horizontal="center" vertical="center" wrapText="1"/>
      <protection locked="0"/>
    </xf>
    <xf numFmtId="194" fontId="19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/>
      <protection locked="0"/>
    </xf>
    <xf numFmtId="196" fontId="8" fillId="0" borderId="8" xfId="0" applyNumberFormat="1" applyFont="1" applyBorder="1" applyAlignment="1" applyProtection="1">
      <alignment horizontal="right" vertical="center"/>
      <protection locked="0"/>
    </xf>
    <xf numFmtId="196" fontId="9" fillId="0" borderId="0" xfId="44" applyNumberFormat="1" applyFont="1" applyFill="1" applyBorder="1" applyAlignment="1" applyProtection="1">
      <alignment vertical="center" wrapText="1"/>
    </xf>
    <xf numFmtId="196" fontId="8" fillId="0" borderId="7" xfId="0" applyNumberFormat="1" applyFont="1" applyBorder="1" applyAlignment="1">
      <alignment horizontal="right" vertical="center"/>
    </xf>
    <xf numFmtId="196" fontId="8" fillId="0" borderId="0" xfId="0" applyNumberFormat="1" applyFont="1" applyAlignment="1">
      <alignment horizontal="right" vertical="center"/>
    </xf>
    <xf numFmtId="196" fontId="8" fillId="0" borderId="2" xfId="0" applyNumberFormat="1" applyFont="1" applyBorder="1" applyAlignment="1">
      <alignment horizontal="right" vertical="center"/>
    </xf>
    <xf numFmtId="196" fontId="8" fillId="0" borderId="6" xfId="0" applyNumberFormat="1" applyFont="1" applyBorder="1" applyAlignment="1">
      <alignment horizontal="right" vertical="center"/>
    </xf>
    <xf numFmtId="196" fontId="0" fillId="0" borderId="0" xfId="0" applyNumberFormat="1" applyAlignment="1">
      <alignment horizontal="right" vertical="center"/>
    </xf>
    <xf numFmtId="196" fontId="9" fillId="0" borderId="0" xfId="44" applyNumberFormat="1" applyFont="1" applyFill="1" applyBorder="1" applyAlignment="1" applyProtection="1">
      <alignment vertical="center" wrapText="1"/>
      <protection locked="0"/>
    </xf>
    <xf numFmtId="196" fontId="8" fillId="0" borderId="6" xfId="16" applyNumberFormat="1" applyFont="1" applyBorder="1" applyAlignment="1">
      <alignment horizontal="center" vertical="center"/>
    </xf>
    <xf numFmtId="196" fontId="8" fillId="0" borderId="6" xfId="16" applyNumberFormat="1" applyFont="1" applyBorder="1" applyAlignment="1">
      <alignment vertical="center"/>
    </xf>
    <xf numFmtId="196" fontId="8" fillId="0" borderId="2" xfId="16" applyNumberFormat="1" applyFont="1" applyBorder="1" applyAlignment="1">
      <alignment vertical="center"/>
    </xf>
    <xf numFmtId="196" fontId="8" fillId="0" borderId="2" xfId="16" applyNumberFormat="1" applyFont="1" applyBorder="1" applyAlignment="1">
      <alignment horizontal="center" vertical="center"/>
    </xf>
    <xf numFmtId="196" fontId="8" fillId="0" borderId="7" xfId="16" applyNumberFormat="1" applyFont="1" applyBorder="1" applyAlignment="1">
      <alignment vertical="center"/>
    </xf>
    <xf numFmtId="196" fontId="9" fillId="0" borderId="0" xfId="16" applyNumberFormat="1" applyFont="1" applyAlignment="1">
      <alignment horizontal="center" vertical="center"/>
    </xf>
    <xf numFmtId="196" fontId="9" fillId="0" borderId="0" xfId="44" applyNumberFormat="1" applyFont="1" applyFill="1" applyBorder="1" applyAlignment="1" applyProtection="1">
      <alignment vertical="center"/>
    </xf>
    <xf numFmtId="196" fontId="9" fillId="0" borderId="6" xfId="16" applyNumberFormat="1" applyFont="1" applyBorder="1" applyAlignment="1">
      <alignment vertical="center"/>
    </xf>
    <xf numFmtId="196" fontId="8" fillId="0" borderId="0" xfId="16" applyNumberFormat="1" applyFont="1" applyAlignment="1">
      <alignment vertical="center"/>
    </xf>
    <xf numFmtId="192" fontId="8" fillId="0" borderId="7" xfId="2" applyFont="1" applyFill="1" applyBorder="1" applyAlignment="1" applyProtection="1">
      <alignment vertical="center"/>
      <protection locked="0"/>
    </xf>
    <xf numFmtId="196" fontId="8" fillId="0" borderId="8" xfId="0" applyNumberFormat="1" applyFont="1" applyBorder="1" applyAlignment="1">
      <alignment horizontal="right" vertical="center"/>
    </xf>
    <xf numFmtId="196" fontId="9" fillId="0" borderId="7" xfId="0" applyNumberFormat="1" applyFont="1" applyBorder="1" applyAlignment="1">
      <alignment horizontal="right" vertical="center"/>
    </xf>
    <xf numFmtId="196" fontId="8" fillId="0" borderId="8" xfId="16" applyNumberFormat="1" applyFont="1" applyBorder="1" applyAlignment="1">
      <alignment vertical="center"/>
    </xf>
    <xf numFmtId="196" fontId="8" fillId="0" borderId="8" xfId="16" applyNumberFormat="1" applyFont="1" applyBorder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196" fontId="9" fillId="0" borderId="6" xfId="16" applyNumberFormat="1" applyFont="1" applyBorder="1" applyAlignment="1">
      <alignment horizontal="center" vertical="center"/>
    </xf>
    <xf numFmtId="49" fontId="0" fillId="0" borderId="0" xfId="0" applyNumberFormat="1" applyFill="1" applyAlignment="1" applyProtection="1">
      <alignment vertical="center"/>
      <protection locked="0"/>
    </xf>
    <xf numFmtId="0" fontId="16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right" vertical="center"/>
      <protection locked="0"/>
    </xf>
    <xf numFmtId="196" fontId="39" fillId="0" borderId="0" xfId="0" applyNumberFormat="1" applyFont="1" applyFill="1" applyAlignment="1" applyProtection="1">
      <alignment vertical="center"/>
      <protection locked="0"/>
    </xf>
    <xf numFmtId="196" fontId="0" fillId="0" borderId="0" xfId="0" applyNumberFormat="1" applyFill="1" applyAlignment="1" applyProtection="1">
      <alignment horizontal="right" vertical="center"/>
      <protection locked="0"/>
    </xf>
    <xf numFmtId="49" fontId="8" fillId="0" borderId="0" xfId="0" applyNumberFormat="1" applyFont="1" applyFill="1" applyAlignment="1" applyProtection="1">
      <alignment vertical="center"/>
      <protection locked="0"/>
    </xf>
    <xf numFmtId="0" fontId="38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right" vertical="center"/>
      <protection locked="0"/>
    </xf>
    <xf numFmtId="196" fontId="8" fillId="0" borderId="2" xfId="0" applyNumberFormat="1" applyFont="1" applyFill="1" applyBorder="1" applyAlignment="1">
      <alignment horizontal="right" vertical="center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196" fontId="8" fillId="0" borderId="8" xfId="0" applyNumberFormat="1" applyFont="1" applyFill="1" applyBorder="1" applyAlignment="1" applyProtection="1">
      <alignment horizontal="right" vertical="center"/>
      <protection locked="0"/>
    </xf>
    <xf numFmtId="196" fontId="8" fillId="0" borderId="0" xfId="0" applyNumberFormat="1" applyFont="1" applyBorder="1" applyAlignment="1" applyProtection="1">
      <alignment horizontal="right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</cellXfs>
  <cellStyles count="134">
    <cellStyle name="20% - Accent3" xfId="35" builtinId="38" hidden="1"/>
    <cellStyle name="20% - Accent4" xfId="37" builtinId="42" hidden="1"/>
    <cellStyle name="40% - Accent3" xfId="36" builtinId="39" hidden="1"/>
    <cellStyle name="75" xfId="1" xr:uid="{00000000-0005-0000-0000-000003000000}"/>
    <cellStyle name="75 2" xfId="54" xr:uid="{518C0261-AD52-40A1-A771-6D838AEB0232}"/>
    <cellStyle name="Comma" xfId="2" builtinId="3"/>
    <cellStyle name="Comma 10 7" xfId="56" xr:uid="{F0AC1EBA-47C4-430A-BAAA-537E3A5A2670}"/>
    <cellStyle name="Comma 10 7 2" xfId="86" xr:uid="{F0AC1EBA-47C4-430A-BAAA-537E3A5A2670}"/>
    <cellStyle name="Comma 10 7 2 2" xfId="119" xr:uid="{F0AC1EBA-47C4-430A-BAAA-537E3A5A2670}"/>
    <cellStyle name="Comma 112" xfId="57" xr:uid="{BA579449-0B0B-4BE8-A45A-C1282CFD210B}"/>
    <cellStyle name="Comma 112 2" xfId="87" xr:uid="{BA579449-0B0B-4BE8-A45A-C1282CFD210B}"/>
    <cellStyle name="Comma 112 2 2" xfId="120" xr:uid="{BA579449-0B0B-4BE8-A45A-C1282CFD210B}"/>
    <cellStyle name="Comma 112 3" xfId="97" xr:uid="{BA579449-0B0B-4BE8-A45A-C1282CFD210B}"/>
    <cellStyle name="Comma 112 3 2" xfId="130" xr:uid="{BA579449-0B0B-4BE8-A45A-C1282CFD210B}"/>
    <cellStyle name="Comma 112 4" xfId="107" xr:uid="{BA579449-0B0B-4BE8-A45A-C1282CFD210B}"/>
    <cellStyle name="Comma 2" xfId="32" xr:uid="{00000000-0005-0000-0000-000005000000}"/>
    <cellStyle name="Comma 2 2" xfId="44" xr:uid="{00000000-0005-0000-0000-000006000000}"/>
    <cellStyle name="Comma 2 2 2" xfId="52" xr:uid="{00000000-0005-0000-0000-000006000000}"/>
    <cellStyle name="Comma 2 2 2 2" xfId="84" xr:uid="{00000000-0005-0000-0000-000006000000}"/>
    <cellStyle name="Comma 2 2 2 2 2" xfId="117" xr:uid="{00000000-0005-0000-0000-000006000000}"/>
    <cellStyle name="Comma 2 2 2 3" xfId="96" xr:uid="{00000000-0005-0000-0000-000006000000}"/>
    <cellStyle name="Comma 2 2 2 3 2" xfId="129" xr:uid="{00000000-0005-0000-0000-000006000000}"/>
    <cellStyle name="Comma 2 2 2 4" xfId="106" xr:uid="{00000000-0005-0000-0000-000006000000}"/>
    <cellStyle name="Comma 2 3" xfId="43" xr:uid="{00000000-0005-0000-0000-000007000000}"/>
    <cellStyle name="Comma 2 3 2" xfId="51" xr:uid="{00000000-0005-0000-0000-000007000000}"/>
    <cellStyle name="Comma 2 3 2 2" xfId="83" xr:uid="{00000000-0005-0000-0000-000007000000}"/>
    <cellStyle name="Comma 2 3 2 2 2" xfId="116" xr:uid="{00000000-0005-0000-0000-000007000000}"/>
    <cellStyle name="Comma 2 3 2 3" xfId="95" xr:uid="{00000000-0005-0000-0000-000007000000}"/>
    <cellStyle name="Comma 2 3 2 3 2" xfId="128" xr:uid="{00000000-0005-0000-0000-000007000000}"/>
    <cellStyle name="Comma 2 3 2 4" xfId="105" xr:uid="{00000000-0005-0000-0000-000007000000}"/>
    <cellStyle name="Comma 2 4" xfId="49" xr:uid="{00000000-0005-0000-0000-000005000000}"/>
    <cellStyle name="Comma 2 4 2" xfId="58" xr:uid="{E8E6083A-0EC7-4EE1-914A-49C789F20921}"/>
    <cellStyle name="Comma 2 4 2 2" xfId="88" xr:uid="{E8E6083A-0EC7-4EE1-914A-49C789F20921}"/>
    <cellStyle name="Comma 2 4 2 2 2" xfId="121" xr:uid="{E8E6083A-0EC7-4EE1-914A-49C789F20921}"/>
    <cellStyle name="Comma 2 4 2 3" xfId="98" xr:uid="{E8E6083A-0EC7-4EE1-914A-49C789F20921}"/>
    <cellStyle name="Comma 2 4 2 3 2" xfId="131" xr:uid="{E8E6083A-0EC7-4EE1-914A-49C789F20921}"/>
    <cellStyle name="Comma 2 4 2 4" xfId="108" xr:uid="{E8E6083A-0EC7-4EE1-914A-49C789F20921}"/>
    <cellStyle name="Comma 2 4 3" xfId="81" xr:uid="{00000000-0005-0000-0000-000005000000}"/>
    <cellStyle name="Comma 2 4 3 2" xfId="114" xr:uid="{00000000-0005-0000-0000-000005000000}"/>
    <cellStyle name="Comma 2 4 4" xfId="93" xr:uid="{00000000-0005-0000-0000-000005000000}"/>
    <cellStyle name="Comma 2 4 4 2" xfId="126" xr:uid="{00000000-0005-0000-0000-000005000000}"/>
    <cellStyle name="Comma 2 4 5" xfId="103" xr:uid="{00000000-0005-0000-0000-000005000000}"/>
    <cellStyle name="Comma 2 5" xfId="78" xr:uid="{00000000-0005-0000-0000-000005000000}"/>
    <cellStyle name="Comma 2 5 2" xfId="111" xr:uid="{00000000-0005-0000-0000-000005000000}"/>
    <cellStyle name="Comma 2 6" xfId="91" xr:uid="{00000000-0005-0000-0000-000005000000}"/>
    <cellStyle name="Comma 2 6 2" xfId="124" xr:uid="{00000000-0005-0000-0000-000005000000}"/>
    <cellStyle name="Comma 2 7" xfId="101" xr:uid="{00000000-0005-0000-0000-000005000000}"/>
    <cellStyle name="Comma 3" xfId="41" xr:uid="{00000000-0005-0000-0000-000008000000}"/>
    <cellStyle name="Comma 3 2" xfId="50" xr:uid="{00000000-0005-0000-0000-000008000000}"/>
    <cellStyle name="Comma 3 2 2" xfId="82" xr:uid="{00000000-0005-0000-0000-000008000000}"/>
    <cellStyle name="Comma 3 2 2 2" xfId="115" xr:uid="{00000000-0005-0000-0000-000008000000}"/>
    <cellStyle name="Comma 3 2 3" xfId="94" xr:uid="{00000000-0005-0000-0000-000008000000}"/>
    <cellStyle name="Comma 3 2 3 2" xfId="127" xr:uid="{00000000-0005-0000-0000-000008000000}"/>
    <cellStyle name="Comma 3 2 4" xfId="104" xr:uid="{00000000-0005-0000-0000-000008000000}"/>
    <cellStyle name="Comma 3 3" xfId="59" xr:uid="{EAEA1033-27AA-46C2-AEA4-6F858710FD86}"/>
    <cellStyle name="Comma 3 3 2" xfId="89" xr:uid="{EAEA1033-27AA-46C2-AEA4-6F858710FD86}"/>
    <cellStyle name="Comma 3 3 2 2" xfId="122" xr:uid="{EAEA1033-27AA-46C2-AEA4-6F858710FD86}"/>
    <cellStyle name="Comma 3 3 3" xfId="99" xr:uid="{EAEA1033-27AA-46C2-AEA4-6F858710FD86}"/>
    <cellStyle name="Comma 3 3 3 2" xfId="132" xr:uid="{EAEA1033-27AA-46C2-AEA4-6F858710FD86}"/>
    <cellStyle name="Comma 3 3 4" xfId="109" xr:uid="{EAEA1033-27AA-46C2-AEA4-6F858710FD86}"/>
    <cellStyle name="Comma 3 4" xfId="79" xr:uid="{00000000-0005-0000-0000-000008000000}"/>
    <cellStyle name="Comma 3 4 2" xfId="112" xr:uid="{00000000-0005-0000-0000-000008000000}"/>
    <cellStyle name="Comma 4" xfId="47" xr:uid="{00000000-0005-0000-0000-000059000000}"/>
    <cellStyle name="Comma 4 2" xfId="80" xr:uid="{00000000-0005-0000-0000-000059000000}"/>
    <cellStyle name="Comma 4 2 2" xfId="113" xr:uid="{00000000-0005-0000-0000-000059000000}"/>
    <cellStyle name="Comma 4 3" xfId="92" xr:uid="{00000000-0005-0000-0000-000059000000}"/>
    <cellStyle name="Comma 4 3 2" xfId="125" xr:uid="{00000000-0005-0000-0000-000059000000}"/>
    <cellStyle name="Comma 4 4" xfId="102" xr:uid="{00000000-0005-0000-0000-000059000000}"/>
    <cellStyle name="Comma 5" xfId="55" xr:uid="{F9FA70B5-D70E-4CE6-8B20-03937599A40E}"/>
    <cellStyle name="Comma 5 2" xfId="85" xr:uid="{F9FA70B5-D70E-4CE6-8B20-03937599A40E}"/>
    <cellStyle name="Comma 5 2 2" xfId="118" xr:uid="{F9FA70B5-D70E-4CE6-8B20-03937599A40E}"/>
    <cellStyle name="comma zerodec" xfId="3" xr:uid="{00000000-0005-0000-0000-000009000000}"/>
    <cellStyle name="Currency1" xfId="4" xr:uid="{00000000-0005-0000-0000-00000A000000}"/>
    <cellStyle name="Currency1 2" xfId="60" xr:uid="{5E015523-1CE0-434D-828C-2E6AEB39921A}"/>
    <cellStyle name="Date" xfId="5" xr:uid="{00000000-0005-0000-0000-00000B000000}"/>
    <cellStyle name="Dollar (zero dec)" xfId="6" xr:uid="{00000000-0005-0000-0000-00000C000000}"/>
    <cellStyle name="Fixed" xfId="7" xr:uid="{00000000-0005-0000-0000-00000D000000}"/>
    <cellStyle name="Grey" xfId="8" xr:uid="{00000000-0005-0000-0000-00000E000000}"/>
    <cellStyle name="Grey 2" xfId="61" xr:uid="{5B5BAA7D-DDAA-4D19-B710-4F803BBE9871}"/>
    <cellStyle name="Header1" xfId="9" xr:uid="{00000000-0005-0000-0000-00000F000000}"/>
    <cellStyle name="Header2" xfId="10" xr:uid="{00000000-0005-0000-0000-000010000000}"/>
    <cellStyle name="HEADING1" xfId="11" xr:uid="{00000000-0005-0000-0000-000011000000}"/>
    <cellStyle name="HEADING2" xfId="12" xr:uid="{00000000-0005-0000-0000-000012000000}"/>
    <cellStyle name="HEADING2 2" xfId="28" xr:uid="{00000000-0005-0000-0000-000013000000}"/>
    <cellStyle name="Input [yellow]" xfId="13" xr:uid="{00000000-0005-0000-0000-000014000000}"/>
    <cellStyle name="Input [yellow] 2" xfId="62" xr:uid="{CA0D2C0C-399A-4D79-AC79-60603AE6BA2D}"/>
    <cellStyle name="no dec" xfId="14" xr:uid="{00000000-0005-0000-0000-000015000000}"/>
    <cellStyle name="Normal" xfId="0" builtinId="0"/>
    <cellStyle name="Normal - Style1" xfId="15" xr:uid="{00000000-0005-0000-0000-000017000000}"/>
    <cellStyle name="Normal 10 2" xfId="63" xr:uid="{1E8B231D-546A-4FD5-ADF6-9228BC1EF91D}"/>
    <cellStyle name="Normal 116" xfId="64" xr:uid="{824341CC-CB21-4FB0-8B55-69E36842ADDE}"/>
    <cellStyle name="Normal 116 2" xfId="90" xr:uid="{824341CC-CB21-4FB0-8B55-69E36842ADDE}"/>
    <cellStyle name="Normal 116 2 2" xfId="123" xr:uid="{824341CC-CB21-4FB0-8B55-69E36842ADDE}"/>
    <cellStyle name="Normal 116 3" xfId="100" xr:uid="{824341CC-CB21-4FB0-8B55-69E36842ADDE}"/>
    <cellStyle name="Normal 116 3 2" xfId="133" xr:uid="{824341CC-CB21-4FB0-8B55-69E36842ADDE}"/>
    <cellStyle name="Normal 116 4" xfId="110" xr:uid="{824341CC-CB21-4FB0-8B55-69E36842ADDE}"/>
    <cellStyle name="Normal 2" xfId="34" xr:uid="{00000000-0005-0000-0000-000018000000}"/>
    <cellStyle name="Normal 2 2" xfId="42" xr:uid="{00000000-0005-0000-0000-000019000000}"/>
    <cellStyle name="Normal 2 2 2" xfId="65" xr:uid="{A6C5F2CE-1147-421A-B408-FD4BA4A7E4E4}"/>
    <cellStyle name="Normal 3" xfId="40" xr:uid="{00000000-0005-0000-0000-00001A000000}"/>
    <cellStyle name="Normal 3 2" xfId="66" xr:uid="{59D14FC6-1737-4ECB-AAF5-DDC5E5E54DAD}"/>
    <cellStyle name="Normal 3 5 2" xfId="67" xr:uid="{BB83ECD0-78EF-4EA6-85B6-EE423B8B22E9}"/>
    <cellStyle name="Normal 36" xfId="68" xr:uid="{AA23A716-B8F7-4C1C-AEF3-E5E689303268}"/>
    <cellStyle name="Normal 37" xfId="46" xr:uid="{8CAC9000-1694-47B6-80D3-F2BCA7632196}"/>
    <cellStyle name="Normal 4" xfId="38" xr:uid="{00000000-0005-0000-0000-00001B000000}"/>
    <cellStyle name="Normal 4 2" xfId="39" xr:uid="{00000000-0005-0000-0000-00001C000000}"/>
    <cellStyle name="Normal 5" xfId="45" xr:uid="{D93D87B3-1553-48D7-8DBC-D3218FB3F0A0}"/>
    <cellStyle name="Normal 6" xfId="69" xr:uid="{1FF7B361-98AE-4F71-ABCC-A4A789255050}"/>
    <cellStyle name="Normal 7" xfId="70" xr:uid="{CDAFB9FC-31BD-4FB9-A637-6F2994526A16}"/>
    <cellStyle name="Normal 8" xfId="53" xr:uid="{EB2B4111-FEAF-42FB-A387-5099BA2EBFCC}"/>
    <cellStyle name="Normal_Q1-11_FS_KPMG_TH_link" xfId="16" xr:uid="{00000000-0005-0000-0000-00001D000000}"/>
    <cellStyle name="Percent [2]" xfId="17" xr:uid="{00000000-0005-0000-0000-00001F000000}"/>
    <cellStyle name="Percent 2" xfId="33" xr:uid="{00000000-0005-0000-0000-000020000000}"/>
    <cellStyle name="Percent 3" xfId="71" xr:uid="{ACE8D2B6-8E24-4CEE-BDDC-9A80C2B0290A}"/>
    <cellStyle name="Percent 4" xfId="72" xr:uid="{759C0478-662E-4EAD-83DE-5C39B4F68424}"/>
    <cellStyle name="Percent 5" xfId="73" xr:uid="{E65D54B9-9CDB-49A1-BFB7-F9482A397404}"/>
    <cellStyle name="Percent 6" xfId="74" xr:uid="{57B55B7B-9D8B-43C9-8636-1A2E46C244C0}"/>
    <cellStyle name="Percent 7" xfId="75" xr:uid="{F65F78E3-62C3-4A0B-A558-4CB5FFEE63A5}"/>
    <cellStyle name="Q" xfId="18" xr:uid="{00000000-0005-0000-0000-000021000000}"/>
    <cellStyle name="Quantity" xfId="76" xr:uid="{3067B6F1-EF8F-4943-A4B6-7AF05AFCE05D}"/>
    <cellStyle name="small border line" xfId="19" xr:uid="{00000000-0005-0000-0000-000022000000}"/>
    <cellStyle name="small border line 2" xfId="29" xr:uid="{00000000-0005-0000-0000-000023000000}"/>
    <cellStyle name="Style 1" xfId="20" xr:uid="{00000000-0005-0000-0000-000024000000}"/>
    <cellStyle name="Style 1 2" xfId="30" xr:uid="{00000000-0005-0000-0000-000025000000}"/>
    <cellStyle name="Style 1 2 2" xfId="48" xr:uid="{00000000-0005-0000-0000-000025000000}"/>
    <cellStyle name="Style 1 3" xfId="31" xr:uid="{00000000-0005-0000-0000-000026000000}"/>
    <cellStyle name="Total 2" xfId="77" xr:uid="{876F8660-F07B-42AF-B48E-C3089C0CC7DA}"/>
    <cellStyle name="W" xfId="21" xr:uid="{00000000-0005-0000-0000-000027000000}"/>
    <cellStyle name="น้บะภฒ_95" xfId="22" xr:uid="{00000000-0005-0000-0000-000028000000}"/>
    <cellStyle name="ฤธถ [0]_95" xfId="23" xr:uid="{00000000-0005-0000-0000-000029000000}"/>
    <cellStyle name="ฤธถ_95" xfId="24" xr:uid="{00000000-0005-0000-0000-00002A000000}"/>
    <cellStyle name="ล๋ศญ [0]_95" xfId="25" xr:uid="{00000000-0005-0000-0000-00002B000000}"/>
    <cellStyle name="ล๋ศญ_95" xfId="26" xr:uid="{00000000-0005-0000-0000-00002C000000}"/>
    <cellStyle name="วฅมุ_4ฟ๙ฝวภ๛" xfId="27" xr:uid="{00000000-0005-0000-0000-00002D000000}"/>
  </cellStyles>
  <dxfs count="0"/>
  <tableStyles count="0" defaultTableStyle="TableStyleMedium9" defaultPivotStyle="PivotStyleLight16"/>
  <colors>
    <mruColors>
      <color rgb="FF00FFFF"/>
      <color rgb="FF0000FF"/>
      <color rgb="FF00FF00"/>
      <color rgb="FFFFFF99"/>
      <color rgb="FFFFCCCC"/>
      <color rgb="FFFFCC99"/>
      <color rgb="FFFF33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6.bin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8.bin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0.bin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2.bin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6.bin"/><Relationship Id="rId4" Type="http://schemas.openxmlformats.org/officeDocument/2006/relationships/customProperty" Target="../customProperty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85"/>
  <sheetViews>
    <sheetView tabSelected="1" zoomScaleNormal="100" zoomScaleSheetLayoutView="100" workbookViewId="0"/>
  </sheetViews>
  <sheetFormatPr defaultColWidth="14.81640625" defaultRowHeight="20.25" customHeight="1"/>
  <cols>
    <col min="1" max="1" width="1.81640625" style="13" customWidth="1"/>
    <col min="2" max="3" width="2.81640625" style="11" customWidth="1"/>
    <col min="4" max="4" width="44.453125" style="11" customWidth="1"/>
    <col min="5" max="5" width="6.81640625" style="12" customWidth="1"/>
    <col min="6" max="6" width="1.81640625" style="13" customWidth="1"/>
    <col min="7" max="7" width="14.81640625" style="13" customWidth="1"/>
    <col min="8" max="8" width="1.81640625" style="13" customWidth="1"/>
    <col min="9" max="9" width="14.81640625" style="13" customWidth="1"/>
    <col min="10" max="16384" width="14.81640625" style="13"/>
  </cols>
  <sheetData>
    <row r="1" spans="2:9" s="3" customFormat="1" ht="23.15" customHeight="1">
      <c r="B1" s="1" t="s">
        <v>157</v>
      </c>
      <c r="C1" s="1"/>
      <c r="D1" s="1"/>
      <c r="E1" s="2"/>
      <c r="I1" s="4"/>
    </row>
    <row r="2" spans="2:9" s="7" customFormat="1" ht="23.15" customHeight="1">
      <c r="B2" s="5" t="s">
        <v>73</v>
      </c>
      <c r="C2" s="5"/>
      <c r="D2" s="5"/>
      <c r="E2" s="6"/>
    </row>
    <row r="3" spans="2:9" s="7" customFormat="1" ht="23.15" customHeight="1">
      <c r="B3" s="8" t="s">
        <v>201</v>
      </c>
      <c r="C3" s="9"/>
      <c r="D3" s="9"/>
      <c r="E3" s="6"/>
    </row>
    <row r="4" spans="2:9" s="7" customFormat="1" ht="20.149999999999999" customHeight="1">
      <c r="B4" s="8"/>
      <c r="C4" s="9"/>
      <c r="D4" s="9"/>
      <c r="E4" s="6"/>
    </row>
    <row r="5" spans="2:9" ht="20.149999999999999" customHeight="1">
      <c r="B5" s="10" t="s">
        <v>15</v>
      </c>
      <c r="E5" s="163" t="s">
        <v>214</v>
      </c>
      <c r="G5" s="14" t="s">
        <v>202</v>
      </c>
      <c r="H5" s="15"/>
      <c r="I5" s="14" t="s">
        <v>78</v>
      </c>
    </row>
    <row r="6" spans="2:9" ht="20.149999999999999" customHeight="1">
      <c r="E6" s="163"/>
      <c r="G6" s="15">
        <v>2025</v>
      </c>
      <c r="H6" s="15"/>
      <c r="I6" s="15">
        <v>2024</v>
      </c>
    </row>
    <row r="7" spans="2:9" s="160" customFormat="1" ht="20.149999999999999" customHeight="1">
      <c r="B7" s="11"/>
      <c r="C7" s="11"/>
      <c r="D7" s="11"/>
      <c r="E7" s="163"/>
      <c r="G7" s="15" t="s">
        <v>213</v>
      </c>
      <c r="H7" s="15"/>
      <c r="I7" s="15"/>
    </row>
    <row r="8" spans="2:9" ht="20.149999999999999" customHeight="1">
      <c r="B8" s="5"/>
      <c r="C8" s="5"/>
      <c r="D8" s="5"/>
      <c r="E8" s="163"/>
      <c r="G8" s="164" t="s">
        <v>17</v>
      </c>
      <c r="H8" s="164"/>
      <c r="I8" s="164"/>
    </row>
    <row r="9" spans="2:9" ht="20.149999999999999" customHeight="1">
      <c r="B9" s="16" t="s">
        <v>16</v>
      </c>
      <c r="C9" s="16"/>
      <c r="D9" s="16"/>
      <c r="E9" s="17"/>
      <c r="F9" s="18"/>
      <c r="G9" s="19"/>
      <c r="H9" s="19"/>
      <c r="I9" s="19"/>
    </row>
    <row r="10" spans="2:9" ht="20.149999999999999" customHeight="1">
      <c r="B10" s="11" t="s">
        <v>6</v>
      </c>
      <c r="E10" s="163"/>
      <c r="F10" s="18"/>
      <c r="G10" s="20">
        <v>3169439</v>
      </c>
      <c r="H10" s="21"/>
      <c r="I10" s="22">
        <v>4203720</v>
      </c>
    </row>
    <row r="11" spans="2:9" ht="20.149999999999999" customHeight="1">
      <c r="B11" s="150" t="s">
        <v>145</v>
      </c>
      <c r="C11" s="150"/>
      <c r="D11" s="150"/>
      <c r="E11" s="151"/>
      <c r="F11" s="152"/>
      <c r="G11" s="153">
        <v>5318961</v>
      </c>
      <c r="H11" s="154"/>
      <c r="I11" s="22">
        <v>4970565</v>
      </c>
    </row>
    <row r="12" spans="2:9" ht="20.149999999999999" customHeight="1">
      <c r="B12" s="150" t="s">
        <v>79</v>
      </c>
      <c r="C12" s="150"/>
      <c r="D12" s="150"/>
      <c r="E12" s="151" t="s">
        <v>215</v>
      </c>
      <c r="F12" s="152"/>
      <c r="G12" s="153">
        <v>3416782</v>
      </c>
      <c r="H12" s="154"/>
      <c r="I12" s="22">
        <v>3759514</v>
      </c>
    </row>
    <row r="13" spans="2:9" ht="20.149999999999999" customHeight="1">
      <c r="B13" s="150" t="s">
        <v>35</v>
      </c>
      <c r="C13" s="150"/>
      <c r="D13" s="150"/>
      <c r="E13" s="151"/>
      <c r="F13" s="152"/>
      <c r="G13" s="153">
        <v>6331418</v>
      </c>
      <c r="H13" s="154"/>
      <c r="I13" s="22">
        <v>7091238</v>
      </c>
    </row>
    <row r="14" spans="2:9" ht="20.149999999999999" customHeight="1">
      <c r="B14" s="150" t="s">
        <v>138</v>
      </c>
      <c r="C14" s="150"/>
      <c r="D14" s="150"/>
      <c r="E14" s="151"/>
      <c r="F14" s="152"/>
      <c r="G14" s="153">
        <v>394284</v>
      </c>
      <c r="H14" s="154"/>
      <c r="I14" s="22">
        <v>394284</v>
      </c>
    </row>
    <row r="15" spans="2:9" ht="20.149999999999999" customHeight="1">
      <c r="B15" s="150" t="s">
        <v>141</v>
      </c>
      <c r="C15" s="150"/>
      <c r="D15" s="150"/>
      <c r="E15" s="151"/>
      <c r="F15" s="152"/>
      <c r="G15" s="153">
        <v>78603</v>
      </c>
      <c r="H15" s="154"/>
      <c r="I15" s="22">
        <v>107941</v>
      </c>
    </row>
    <row r="16" spans="2:9" s="26" customFormat="1" ht="20.149999999999999" customHeight="1">
      <c r="B16" s="155" t="s">
        <v>21</v>
      </c>
      <c r="C16" s="155"/>
      <c r="D16" s="155"/>
      <c r="E16" s="156"/>
      <c r="F16" s="157"/>
      <c r="G16" s="158">
        <f>SUM(G10:G15)</f>
        <v>18709487</v>
      </c>
      <c r="H16" s="154"/>
      <c r="I16" s="158">
        <f>SUM(I10:I15)</f>
        <v>20527262</v>
      </c>
    </row>
    <row r="17" spans="2:9" ht="20.149999999999999" customHeight="1">
      <c r="B17" s="23"/>
      <c r="C17" s="23"/>
      <c r="D17" s="23"/>
      <c r="E17" s="24"/>
      <c r="F17" s="18"/>
      <c r="G17" s="27"/>
      <c r="H17" s="21"/>
      <c r="I17" s="27"/>
    </row>
    <row r="18" spans="2:9" ht="20.149999999999999" customHeight="1">
      <c r="B18" s="16" t="s">
        <v>18</v>
      </c>
      <c r="C18" s="16"/>
      <c r="D18" s="16"/>
      <c r="E18" s="24"/>
      <c r="F18" s="18"/>
      <c r="G18" s="27"/>
      <c r="H18" s="21"/>
      <c r="I18" s="27"/>
    </row>
    <row r="19" spans="2:9" ht="20.149999999999999" customHeight="1">
      <c r="B19" s="11" t="s">
        <v>142</v>
      </c>
      <c r="E19" s="163"/>
      <c r="F19" s="18"/>
      <c r="G19" s="20">
        <v>59963</v>
      </c>
      <c r="H19" s="21"/>
      <c r="I19" s="22">
        <v>57024</v>
      </c>
    </row>
    <row r="20" spans="2:9" ht="20.149999999999999" customHeight="1">
      <c r="B20" s="11" t="s">
        <v>80</v>
      </c>
      <c r="E20" s="163">
        <v>3</v>
      </c>
      <c r="F20" s="18"/>
      <c r="G20" s="20">
        <v>97398</v>
      </c>
      <c r="H20" s="21"/>
      <c r="I20" s="22">
        <v>124358</v>
      </c>
    </row>
    <row r="21" spans="2:9" ht="20.149999999999999" customHeight="1">
      <c r="B21" s="11" t="s">
        <v>94</v>
      </c>
      <c r="E21" s="163"/>
      <c r="F21" s="18"/>
      <c r="G21" s="20">
        <v>646851</v>
      </c>
      <c r="H21" s="21"/>
      <c r="I21" s="22">
        <v>649581</v>
      </c>
    </row>
    <row r="22" spans="2:9" ht="20.149999999999999" customHeight="1">
      <c r="B22" s="11" t="s">
        <v>36</v>
      </c>
      <c r="E22" s="163"/>
      <c r="F22" s="18"/>
      <c r="G22" s="20">
        <v>11482684</v>
      </c>
      <c r="H22" s="21"/>
      <c r="I22" s="22">
        <v>12146556</v>
      </c>
    </row>
    <row r="23" spans="2:9" ht="20.149999999999999" customHeight="1">
      <c r="B23" s="11" t="s">
        <v>47</v>
      </c>
      <c r="E23" s="163"/>
      <c r="F23" s="18"/>
      <c r="G23" s="20">
        <v>5234853</v>
      </c>
      <c r="H23" s="21"/>
      <c r="I23" s="22">
        <v>5516840</v>
      </c>
    </row>
    <row r="24" spans="2:9" ht="20.149999999999999" customHeight="1">
      <c r="B24" s="11" t="s">
        <v>81</v>
      </c>
      <c r="E24" s="163"/>
      <c r="F24" s="18"/>
      <c r="G24" s="20">
        <v>132501</v>
      </c>
      <c r="H24" s="21"/>
      <c r="I24" s="22">
        <v>128095</v>
      </c>
    </row>
    <row r="25" spans="2:9" ht="20.149999999999999" customHeight="1">
      <c r="B25" s="11" t="s">
        <v>38</v>
      </c>
      <c r="E25" s="163"/>
      <c r="F25" s="18"/>
      <c r="G25" s="20">
        <v>592286</v>
      </c>
      <c r="H25" s="21"/>
      <c r="I25" s="22">
        <v>578899</v>
      </c>
    </row>
    <row r="26" spans="2:9" ht="20.149999999999999" customHeight="1">
      <c r="B26" s="11" t="s">
        <v>10</v>
      </c>
      <c r="E26" s="163"/>
      <c r="F26" s="18"/>
      <c r="G26" s="20">
        <v>107837</v>
      </c>
      <c r="H26" s="21"/>
      <c r="I26" s="22">
        <v>94536</v>
      </c>
    </row>
    <row r="27" spans="2:9" s="26" customFormat="1" ht="20.149999999999999" customHeight="1">
      <c r="B27" s="23" t="s">
        <v>19</v>
      </c>
      <c r="C27" s="23"/>
      <c r="D27" s="23"/>
      <c r="E27" s="17"/>
      <c r="F27" s="25"/>
      <c r="G27" s="130">
        <f>SUM(G19:G26)</f>
        <v>18354373</v>
      </c>
      <c r="H27" s="21"/>
      <c r="I27" s="130">
        <f>SUM(I19:I26)</f>
        <v>19295889</v>
      </c>
    </row>
    <row r="28" spans="2:9" ht="6.65" customHeight="1">
      <c r="B28" s="23"/>
      <c r="C28" s="23"/>
      <c r="D28" s="23"/>
      <c r="E28" s="163"/>
      <c r="F28" s="18"/>
      <c r="G28" s="28"/>
      <c r="H28" s="21"/>
      <c r="I28" s="28"/>
    </row>
    <row r="29" spans="2:9" ht="23.15" customHeight="1" thickBot="1">
      <c r="B29" s="23" t="s">
        <v>20</v>
      </c>
      <c r="C29" s="23"/>
      <c r="D29" s="23"/>
      <c r="E29" s="163"/>
      <c r="F29" s="18"/>
      <c r="G29" s="128">
        <f>SUM(G16,G27)</f>
        <v>37063860</v>
      </c>
      <c r="H29" s="21"/>
      <c r="I29" s="128">
        <f>SUM(I16,I27)</f>
        <v>39823151</v>
      </c>
    </row>
    <row r="30" spans="2:9" ht="10" customHeight="1" thickTop="1">
      <c r="B30" s="23"/>
      <c r="C30" s="23"/>
      <c r="D30" s="23"/>
      <c r="F30" s="18"/>
      <c r="G30" s="30"/>
      <c r="H30" s="30"/>
      <c r="I30" s="30"/>
    </row>
    <row r="31" spans="2:9" s="3" customFormat="1" ht="23.15" customHeight="1">
      <c r="B31" s="1" t="s">
        <v>157</v>
      </c>
      <c r="C31" s="1"/>
      <c r="D31" s="1"/>
      <c r="E31" s="2"/>
      <c r="G31" s="13"/>
      <c r="H31" s="13"/>
      <c r="I31" s="4"/>
    </row>
    <row r="32" spans="2:9" s="7" customFormat="1" ht="23.15" customHeight="1">
      <c r="B32" s="5" t="s">
        <v>73</v>
      </c>
      <c r="C32" s="5"/>
      <c r="D32" s="5"/>
      <c r="E32" s="6"/>
      <c r="G32" s="13"/>
      <c r="H32" s="13"/>
      <c r="I32" s="13"/>
    </row>
    <row r="33" spans="2:9" s="7" customFormat="1" ht="23.15" customHeight="1">
      <c r="B33" s="8" t="s">
        <v>201</v>
      </c>
      <c r="C33" s="9"/>
      <c r="D33" s="9"/>
      <c r="E33" s="6"/>
      <c r="G33" s="13"/>
      <c r="H33" s="13"/>
      <c r="I33" s="13"/>
    </row>
    <row r="34" spans="2:9" ht="20.149999999999999" customHeight="1"/>
    <row r="35" spans="2:9" ht="20.149999999999999" customHeight="1">
      <c r="B35" s="10" t="s">
        <v>104</v>
      </c>
      <c r="C35" s="5"/>
      <c r="D35" s="5"/>
      <c r="E35" s="163" t="s">
        <v>214</v>
      </c>
      <c r="G35" s="14" t="s">
        <v>202</v>
      </c>
      <c r="H35" s="15"/>
      <c r="I35" s="14" t="s">
        <v>78</v>
      </c>
    </row>
    <row r="36" spans="2:9" ht="20.149999999999999" customHeight="1">
      <c r="E36" s="163"/>
      <c r="G36" s="15">
        <v>2025</v>
      </c>
      <c r="H36" s="15"/>
      <c r="I36" s="15">
        <v>2024</v>
      </c>
    </row>
    <row r="37" spans="2:9" s="160" customFormat="1" ht="20.149999999999999" customHeight="1">
      <c r="B37" s="11"/>
      <c r="C37" s="11"/>
      <c r="D37" s="11"/>
      <c r="E37" s="163"/>
      <c r="G37" s="15" t="s">
        <v>213</v>
      </c>
      <c r="H37" s="15"/>
      <c r="I37" s="15"/>
    </row>
    <row r="38" spans="2:9" ht="20.149999999999999" customHeight="1">
      <c r="B38" s="5"/>
      <c r="C38" s="5"/>
      <c r="D38" s="5"/>
      <c r="E38" s="163"/>
      <c r="G38" s="164" t="s">
        <v>17</v>
      </c>
      <c r="H38" s="164"/>
      <c r="I38" s="164"/>
    </row>
    <row r="39" spans="2:9" ht="20.149999999999999" customHeight="1">
      <c r="B39" s="16" t="s">
        <v>22</v>
      </c>
      <c r="C39" s="16"/>
      <c r="D39" s="16"/>
      <c r="E39" s="163"/>
      <c r="F39" s="26"/>
      <c r="G39" s="19"/>
      <c r="H39" s="19"/>
      <c r="I39" s="19"/>
    </row>
    <row r="40" spans="2:9" ht="20.149999999999999" customHeight="1">
      <c r="B40" s="11" t="s">
        <v>95</v>
      </c>
      <c r="E40" s="17"/>
      <c r="G40" s="19"/>
      <c r="H40" s="19"/>
      <c r="I40" s="19"/>
    </row>
    <row r="41" spans="2:9" ht="20.149999999999999" customHeight="1">
      <c r="C41" s="11" t="s">
        <v>48</v>
      </c>
      <c r="E41" s="163">
        <v>5</v>
      </c>
      <c r="G41" s="31">
        <v>5228359</v>
      </c>
      <c r="H41" s="21"/>
      <c r="I41" s="22">
        <v>6386984</v>
      </c>
    </row>
    <row r="42" spans="2:9" ht="20.149999999999999" customHeight="1">
      <c r="B42" s="11" t="s">
        <v>82</v>
      </c>
      <c r="E42" s="163">
        <v>3</v>
      </c>
      <c r="G42" s="20">
        <v>3237635</v>
      </c>
      <c r="H42" s="21"/>
      <c r="I42" s="22">
        <v>3577534</v>
      </c>
    </row>
    <row r="43" spans="2:9" ht="20.149999999999999" customHeight="1">
      <c r="B43" s="11" t="s">
        <v>116</v>
      </c>
      <c r="E43" s="163">
        <v>3</v>
      </c>
      <c r="G43" s="20">
        <v>188218</v>
      </c>
      <c r="H43" s="21"/>
      <c r="I43" s="22">
        <v>201525</v>
      </c>
    </row>
    <row r="44" spans="2:9" ht="20.149999999999999" customHeight="1">
      <c r="B44" s="11" t="s">
        <v>96</v>
      </c>
      <c r="E44" s="163">
        <v>3</v>
      </c>
      <c r="G44" s="20">
        <v>3700000</v>
      </c>
      <c r="H44" s="21"/>
      <c r="I44" s="22">
        <v>6703071</v>
      </c>
    </row>
    <row r="45" spans="2:9" ht="20.149999999999999" customHeight="1">
      <c r="B45" s="11" t="s">
        <v>125</v>
      </c>
      <c r="E45" s="32"/>
      <c r="G45" s="20">
        <v>149981</v>
      </c>
      <c r="H45" s="21"/>
      <c r="I45" s="22">
        <v>158917</v>
      </c>
    </row>
    <row r="46" spans="2:9" ht="20.149999999999999" customHeight="1">
      <c r="B46" s="11" t="s">
        <v>0</v>
      </c>
      <c r="E46" s="32"/>
      <c r="G46" s="20">
        <v>85833</v>
      </c>
      <c r="H46" s="21"/>
      <c r="I46" s="22">
        <v>164706</v>
      </c>
    </row>
    <row r="47" spans="2:9" s="26" customFormat="1" ht="20.149999999999999" customHeight="1">
      <c r="B47" s="23" t="s">
        <v>23</v>
      </c>
      <c r="C47" s="23"/>
      <c r="D47" s="23"/>
      <c r="E47" s="17"/>
      <c r="G47" s="130">
        <f>SUM(G41:G46)</f>
        <v>12590026</v>
      </c>
      <c r="H47" s="21"/>
      <c r="I47" s="130">
        <f t="shared" ref="I47" si="0">SUM(I41:I46)</f>
        <v>17192737</v>
      </c>
    </row>
    <row r="48" spans="2:9" ht="20.149999999999999" customHeight="1">
      <c r="B48" s="23"/>
      <c r="C48" s="23"/>
      <c r="D48" s="23"/>
      <c r="E48" s="32"/>
      <c r="G48" s="27"/>
      <c r="H48" s="21"/>
      <c r="I48" s="27"/>
    </row>
    <row r="49" spans="2:9" ht="20.149999999999999" customHeight="1">
      <c r="B49" s="16" t="s">
        <v>24</v>
      </c>
      <c r="C49" s="16"/>
      <c r="D49" s="16"/>
      <c r="E49" s="32"/>
      <c r="G49" s="27"/>
      <c r="H49" s="21"/>
      <c r="I49" s="27"/>
    </row>
    <row r="50" spans="2:9" ht="20.149999999999999" customHeight="1">
      <c r="B50" s="11" t="s">
        <v>206</v>
      </c>
      <c r="C50" s="16"/>
      <c r="D50" s="16"/>
      <c r="E50" s="163">
        <v>5</v>
      </c>
      <c r="G50" s="27">
        <v>2997030</v>
      </c>
      <c r="H50" s="21"/>
      <c r="I50" s="27">
        <v>0</v>
      </c>
    </row>
    <row r="51" spans="2:9" ht="20.149999999999999" customHeight="1">
      <c r="B51" s="11" t="s">
        <v>115</v>
      </c>
      <c r="E51" s="163">
        <v>3</v>
      </c>
      <c r="G51" s="20">
        <v>473979</v>
      </c>
      <c r="H51" s="21"/>
      <c r="I51" s="22">
        <v>578136</v>
      </c>
    </row>
    <row r="52" spans="2:9" ht="20.149999999999999" customHeight="1">
      <c r="B52" s="11" t="s">
        <v>39</v>
      </c>
      <c r="E52" s="13"/>
      <c r="G52" s="20">
        <v>195447</v>
      </c>
      <c r="H52" s="21"/>
      <c r="I52" s="22">
        <v>205206</v>
      </c>
    </row>
    <row r="53" spans="2:9" ht="20.149999999999999" customHeight="1">
      <c r="B53" s="11" t="s">
        <v>83</v>
      </c>
      <c r="E53" s="163"/>
      <c r="G53" s="20">
        <v>1068851</v>
      </c>
      <c r="H53" s="21"/>
      <c r="I53" s="22">
        <v>1084979</v>
      </c>
    </row>
    <row r="54" spans="2:9" ht="20.149999999999999" customHeight="1">
      <c r="B54" s="11" t="s">
        <v>11</v>
      </c>
      <c r="E54" s="163"/>
      <c r="G54" s="20">
        <v>53551</v>
      </c>
      <c r="H54" s="21"/>
      <c r="I54" s="22">
        <v>56204</v>
      </c>
    </row>
    <row r="55" spans="2:9" ht="20.149999999999999" customHeight="1">
      <c r="B55" s="23" t="s">
        <v>25</v>
      </c>
      <c r="C55" s="23"/>
      <c r="D55" s="23"/>
      <c r="E55" s="163"/>
      <c r="G55" s="130">
        <f>SUM(G50:G54)</f>
        <v>4788858</v>
      </c>
      <c r="H55" s="21"/>
      <c r="I55" s="130">
        <f>SUM(I50:I54)</f>
        <v>1924525</v>
      </c>
    </row>
    <row r="56" spans="2:9" ht="6.65" customHeight="1">
      <c r="B56" s="23"/>
      <c r="C56" s="23"/>
      <c r="D56" s="23"/>
      <c r="E56" s="163"/>
      <c r="G56" s="27"/>
      <c r="H56" s="21"/>
      <c r="I56" s="27"/>
    </row>
    <row r="57" spans="2:9" ht="20.149999999999999" customHeight="1">
      <c r="B57" s="23" t="s">
        <v>30</v>
      </c>
      <c r="C57" s="23"/>
      <c r="D57" s="23"/>
      <c r="E57" s="163"/>
      <c r="G57" s="131">
        <f t="shared" ref="G57:I57" si="1">SUM(G47,G55)</f>
        <v>17378884</v>
      </c>
      <c r="H57" s="21"/>
      <c r="I57" s="131">
        <f t="shared" si="1"/>
        <v>19117262</v>
      </c>
    </row>
    <row r="58" spans="2:9" ht="10" customHeight="1">
      <c r="B58" s="23"/>
      <c r="C58" s="23"/>
      <c r="D58" s="23"/>
      <c r="E58" s="163"/>
      <c r="G58" s="30"/>
      <c r="H58" s="30"/>
      <c r="I58" s="30"/>
    </row>
    <row r="59" spans="2:9" s="3" customFormat="1" ht="23.15" customHeight="1">
      <c r="B59" s="1" t="s">
        <v>157</v>
      </c>
      <c r="C59" s="1"/>
      <c r="D59" s="1"/>
      <c r="E59" s="2"/>
      <c r="G59" s="13"/>
      <c r="H59" s="13"/>
      <c r="I59" s="4"/>
    </row>
    <row r="60" spans="2:9" s="7" customFormat="1" ht="23.15" customHeight="1">
      <c r="B60" s="5" t="s">
        <v>73</v>
      </c>
      <c r="C60" s="5"/>
      <c r="D60" s="5"/>
      <c r="E60" s="6"/>
      <c r="G60" s="13"/>
      <c r="H60" s="13"/>
      <c r="I60" s="13"/>
    </row>
    <row r="61" spans="2:9" s="7" customFormat="1" ht="23.15" customHeight="1">
      <c r="B61" s="8" t="s">
        <v>201</v>
      </c>
      <c r="C61" s="9"/>
      <c r="D61" s="9"/>
      <c r="E61" s="6"/>
      <c r="G61" s="13"/>
      <c r="H61" s="13"/>
      <c r="I61" s="13"/>
    </row>
    <row r="62" spans="2:9" ht="23.15" customHeight="1"/>
    <row r="63" spans="2:9" ht="20.149999999999999" customHeight="1">
      <c r="B63" s="10" t="s">
        <v>104</v>
      </c>
      <c r="G63" s="14" t="s">
        <v>202</v>
      </c>
      <c r="H63" s="15"/>
      <c r="I63" s="14" t="s">
        <v>78</v>
      </c>
    </row>
    <row r="64" spans="2:9" ht="20.149999999999999" customHeight="1">
      <c r="G64" s="15">
        <v>2025</v>
      </c>
      <c r="H64" s="15"/>
      <c r="I64" s="15">
        <v>2024</v>
      </c>
    </row>
    <row r="65" spans="2:9" s="160" customFormat="1" ht="20.149999999999999" customHeight="1">
      <c r="B65" s="11"/>
      <c r="C65" s="11"/>
      <c r="D65" s="11"/>
      <c r="E65" s="163"/>
      <c r="G65" s="15" t="s">
        <v>213</v>
      </c>
      <c r="H65" s="15"/>
      <c r="I65" s="15"/>
    </row>
    <row r="66" spans="2:9" ht="20.149999999999999" customHeight="1">
      <c r="B66" s="5"/>
      <c r="C66" s="5"/>
      <c r="D66" s="5"/>
      <c r="G66" s="164" t="s">
        <v>17</v>
      </c>
      <c r="H66" s="164"/>
      <c r="I66" s="164"/>
    </row>
    <row r="67" spans="2:9" ht="20.149999999999999" customHeight="1">
      <c r="B67" s="16" t="s">
        <v>105</v>
      </c>
      <c r="C67" s="16"/>
      <c r="D67" s="16"/>
      <c r="G67" s="19"/>
      <c r="H67" s="19"/>
      <c r="I67" s="19"/>
    </row>
    <row r="68" spans="2:9" ht="20.149999999999999" customHeight="1">
      <c r="B68" s="11" t="s">
        <v>29</v>
      </c>
      <c r="C68" s="33"/>
      <c r="D68" s="33"/>
      <c r="G68" s="19"/>
      <c r="H68" s="19"/>
      <c r="I68" s="19"/>
    </row>
    <row r="69" spans="2:9" ht="20.149999999999999" customHeight="1" thickBot="1">
      <c r="C69" s="33" t="s">
        <v>110</v>
      </c>
      <c r="D69" s="34"/>
      <c r="G69" s="29">
        <v>16550000</v>
      </c>
      <c r="H69" s="35"/>
      <c r="I69" s="29">
        <v>16550000</v>
      </c>
    </row>
    <row r="70" spans="2:9" ht="20.149999999999999" customHeight="1" thickTop="1">
      <c r="C70" s="33" t="s">
        <v>106</v>
      </c>
      <c r="D70" s="34"/>
      <c r="G70" s="21">
        <v>16500000</v>
      </c>
      <c r="H70" s="21"/>
      <c r="I70" s="22">
        <v>16500000</v>
      </c>
    </row>
    <row r="71" spans="2:9" ht="20.149999999999999" customHeight="1">
      <c r="B71" s="11" t="s">
        <v>176</v>
      </c>
      <c r="D71" s="34"/>
      <c r="G71" s="20">
        <v>583727</v>
      </c>
      <c r="H71" s="21"/>
      <c r="I71" s="22">
        <v>583727</v>
      </c>
    </row>
    <row r="72" spans="2:9" ht="20.149999999999999" customHeight="1">
      <c r="B72" s="11" t="s">
        <v>136</v>
      </c>
      <c r="D72" s="34"/>
      <c r="G72" s="20">
        <v>-5722495</v>
      </c>
      <c r="H72" s="21"/>
      <c r="I72" s="22">
        <v>-5722495</v>
      </c>
    </row>
    <row r="73" spans="2:9" ht="20.149999999999999" customHeight="1">
      <c r="B73" s="11" t="s">
        <v>1</v>
      </c>
      <c r="C73" s="33"/>
      <c r="D73" s="33"/>
      <c r="E73" s="17"/>
      <c r="F73" s="26"/>
      <c r="G73" s="22"/>
      <c r="H73" s="21"/>
      <c r="I73" s="22"/>
    </row>
    <row r="74" spans="2:9" ht="20.149999999999999" customHeight="1">
      <c r="B74" s="13"/>
      <c r="C74" s="33" t="s">
        <v>2</v>
      </c>
      <c r="G74" s="22"/>
      <c r="H74" s="21"/>
      <c r="I74" s="22"/>
    </row>
    <row r="75" spans="2:9" ht="20.149999999999999" customHeight="1">
      <c r="B75" s="13"/>
      <c r="C75" s="13"/>
      <c r="D75" s="11" t="s">
        <v>50</v>
      </c>
      <c r="G75" s="20">
        <v>360738</v>
      </c>
      <c r="H75" s="21"/>
      <c r="I75" s="22">
        <v>360738</v>
      </c>
    </row>
    <row r="76" spans="2:9" ht="20.149999999999999" customHeight="1">
      <c r="B76" s="13"/>
      <c r="C76" s="33" t="s">
        <v>49</v>
      </c>
      <c r="G76" s="20">
        <v>11523313</v>
      </c>
      <c r="H76" s="21"/>
      <c r="I76" s="22">
        <v>11195163</v>
      </c>
    </row>
    <row r="77" spans="2:9" ht="20.149999999999999" customHeight="1">
      <c r="B77" s="11" t="s">
        <v>100</v>
      </c>
      <c r="G77" s="20">
        <v>-5054818</v>
      </c>
      <c r="H77" s="21"/>
      <c r="I77" s="22">
        <v>-3787069</v>
      </c>
    </row>
    <row r="78" spans="2:9" ht="20.149999999999999" customHeight="1">
      <c r="B78" s="23" t="s">
        <v>133</v>
      </c>
      <c r="C78" s="23"/>
      <c r="D78" s="23"/>
      <c r="G78" s="144">
        <f>SUM(G70:G77)</f>
        <v>18190465</v>
      </c>
      <c r="H78" s="21"/>
      <c r="I78" s="144">
        <f>SUM(I70:I77)</f>
        <v>19130064</v>
      </c>
    </row>
    <row r="79" spans="2:9" ht="5.15" customHeight="1">
      <c r="G79" s="27"/>
      <c r="H79" s="21"/>
      <c r="I79" s="27"/>
    </row>
    <row r="80" spans="2:9" ht="20.149999999999999" customHeight="1">
      <c r="B80" s="11" t="s">
        <v>51</v>
      </c>
      <c r="C80" s="33"/>
      <c r="D80" s="33"/>
      <c r="G80" s="36">
        <v>1494511</v>
      </c>
      <c r="H80" s="21"/>
      <c r="I80" s="37">
        <v>1575825</v>
      </c>
    </row>
    <row r="81" spans="2:9" ht="20.149999999999999" customHeight="1">
      <c r="B81" s="23" t="s">
        <v>27</v>
      </c>
      <c r="C81" s="23"/>
      <c r="D81" s="23"/>
      <c r="G81" s="39">
        <f>SUM(G78:G80)</f>
        <v>19684976</v>
      </c>
      <c r="H81" s="21"/>
      <c r="I81" s="39">
        <f t="shared" ref="I81" si="2">SUM(I78:I80)</f>
        <v>20705889</v>
      </c>
    </row>
    <row r="82" spans="2:9" ht="6.65" customHeight="1">
      <c r="G82" s="38"/>
      <c r="H82" s="21"/>
      <c r="I82" s="38"/>
    </row>
    <row r="83" spans="2:9" ht="20.149999999999999" customHeight="1" thickBot="1">
      <c r="B83" s="23" t="s">
        <v>102</v>
      </c>
      <c r="C83" s="23"/>
      <c r="D83" s="23"/>
      <c r="G83" s="128">
        <f>SUM(G57,G81)</f>
        <v>37063860</v>
      </c>
      <c r="H83" s="21"/>
      <c r="I83" s="128">
        <f>SUM(I57,I81)</f>
        <v>39823151</v>
      </c>
    </row>
    <row r="84" spans="2:9" ht="10" customHeight="1" thickTop="1">
      <c r="B84" s="23"/>
      <c r="C84" s="23"/>
      <c r="D84" s="23"/>
      <c r="G84" s="30"/>
      <c r="H84" s="21"/>
      <c r="I84" s="30"/>
    </row>
    <row r="85" spans="2:9" ht="20.25" customHeight="1">
      <c r="G85" s="27"/>
    </row>
  </sheetData>
  <sheetProtection formatCells="0" formatColumns="0" formatRows="0" insertColumns="0" insertRows="0" insertHyperlinks="0" deleteColumns="0" deleteRows="0" sort="0" autoFilter="0" pivotTables="0"/>
  <mergeCells count="3">
    <mergeCell ref="G38:I38"/>
    <mergeCell ref="G8:I8"/>
    <mergeCell ref="G66:I66"/>
  </mergeCells>
  <pageMargins left="0.74803149606299213" right="0.51181102362204722" top="0.74803149606299213" bottom="0.51181102362204722" header="0.51181102362204722" footer="0.23622047244094491"/>
  <pageSetup paperSize="9" firstPageNumber="2" fitToHeight="4" orientation="portrait" blackAndWhite="1" useFirstPageNumber="1" r:id="rId1"/>
  <headerFooter scaleWithDoc="0">
    <oddFooter xml:space="preserve">&amp;LThe accompanying notes are an integral part of these interim financial statements.
&amp;C&amp;P
</oddFooter>
  </headerFooter>
  <rowBreaks count="6" manualBreakCount="6">
    <brk id="30" max="16383" man="1"/>
    <brk id="58" max="16383" man="1"/>
    <brk id="91" max="16383" man="1"/>
    <brk id="125" max="16383" man="1"/>
    <brk id="165" max="16383" man="1"/>
    <brk id="199" max="16383" man="1"/>
  </rowBreaks>
  <customProperties>
    <customPr name="EpmWorksheetKeyString_GUID" r:id="rId2"/>
    <customPr name="OrphanNamesChecked" r:id="rId3"/>
  </customProperties>
  <ignoredErrors>
    <ignoredError sqref="G78:I7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5"/>
  <sheetViews>
    <sheetView zoomScaleNormal="100" zoomScaleSheetLayoutView="100" workbookViewId="0"/>
  </sheetViews>
  <sheetFormatPr defaultColWidth="8.7265625" defaultRowHeight="14"/>
  <cols>
    <col min="1" max="1" width="1.81640625" style="32" customWidth="1"/>
    <col min="2" max="3" width="2.81640625" style="32" customWidth="1"/>
    <col min="4" max="4" width="44.453125" style="32" customWidth="1"/>
    <col min="5" max="5" width="6.81640625" style="32" customWidth="1"/>
    <col min="6" max="6" width="1.81640625" style="32" customWidth="1"/>
    <col min="7" max="7" width="14.81640625" style="32" customWidth="1"/>
    <col min="8" max="8" width="1.81640625" style="32" customWidth="1"/>
    <col min="9" max="9" width="14.81640625" style="32" customWidth="1"/>
    <col min="10" max="16384" width="8.7265625" style="32"/>
  </cols>
  <sheetData>
    <row r="1" spans="2:9" s="40" customFormat="1" ht="23.15" customHeight="1">
      <c r="B1" s="1" t="s">
        <v>157</v>
      </c>
      <c r="C1" s="1"/>
      <c r="D1" s="1"/>
      <c r="E1" s="12"/>
      <c r="I1" s="4"/>
    </row>
    <row r="2" spans="2:9" s="40" customFormat="1" ht="23.15" customHeight="1">
      <c r="B2" s="9" t="s">
        <v>97</v>
      </c>
      <c r="C2" s="9"/>
      <c r="D2" s="9"/>
      <c r="E2" s="12"/>
      <c r="I2" s="41"/>
    </row>
    <row r="3" spans="2:9" s="40" customFormat="1" ht="23.15" customHeight="1">
      <c r="B3" s="9" t="s">
        <v>216</v>
      </c>
      <c r="C3" s="9"/>
      <c r="D3" s="9"/>
      <c r="E3" s="12"/>
    </row>
    <row r="4" spans="2:9" s="40" customFormat="1" ht="23.15" customHeight="1">
      <c r="B4" s="23"/>
      <c r="C4" s="23"/>
      <c r="D4" s="23"/>
      <c r="E4" s="12"/>
    </row>
    <row r="5" spans="2:9" s="40" customFormat="1" ht="23.15" customHeight="1">
      <c r="B5" s="23"/>
      <c r="C5" s="23"/>
      <c r="D5" s="23"/>
      <c r="E5" s="163" t="s">
        <v>214</v>
      </c>
      <c r="F5" s="26"/>
      <c r="G5" s="42">
        <v>2025</v>
      </c>
      <c r="H5" s="42"/>
      <c r="I5" s="42">
        <v>2024</v>
      </c>
    </row>
    <row r="6" spans="2:9" s="40" customFormat="1" ht="23.15" customHeight="1">
      <c r="B6" s="23"/>
      <c r="C6" s="23"/>
      <c r="D6" s="23"/>
      <c r="E6" s="163"/>
      <c r="F6" s="26"/>
      <c r="G6" s="164" t="s">
        <v>17</v>
      </c>
      <c r="H6" s="164"/>
      <c r="I6" s="164"/>
    </row>
    <row r="7" spans="2:9" s="40" customFormat="1" ht="20.149999999999999" customHeight="1">
      <c r="B7" s="43" t="s">
        <v>52</v>
      </c>
      <c r="C7" s="43"/>
      <c r="D7" s="43"/>
      <c r="E7" s="163">
        <v>3</v>
      </c>
      <c r="G7" s="44">
        <v>5637726</v>
      </c>
      <c r="H7" s="45"/>
      <c r="I7" s="45">
        <v>6235443</v>
      </c>
    </row>
    <row r="8" spans="2:9" s="40" customFormat="1" ht="20.149999999999999" customHeight="1">
      <c r="B8" s="43" t="s">
        <v>3</v>
      </c>
      <c r="C8" s="43"/>
      <c r="D8" s="43"/>
      <c r="E8" s="163">
        <v>3</v>
      </c>
      <c r="G8" s="46">
        <v>-4046276</v>
      </c>
      <c r="H8" s="45"/>
      <c r="I8" s="47">
        <v>-4613292</v>
      </c>
    </row>
    <row r="9" spans="2:9" s="40" customFormat="1" ht="20.149999999999999" customHeight="1">
      <c r="B9" s="23" t="s">
        <v>26</v>
      </c>
      <c r="C9" s="23"/>
      <c r="D9" s="23"/>
      <c r="E9" s="163"/>
      <c r="G9" s="56">
        <f>SUM(G7:G8)</f>
        <v>1591450</v>
      </c>
      <c r="H9" s="35"/>
      <c r="I9" s="56">
        <f>SUM(I7:I8)</f>
        <v>1622151</v>
      </c>
    </row>
    <row r="10" spans="2:9" s="40" customFormat="1" ht="11.15" customHeight="1">
      <c r="B10" s="43"/>
      <c r="C10" s="43"/>
      <c r="D10" s="43"/>
      <c r="E10" s="163"/>
      <c r="G10" s="45"/>
      <c r="H10" s="45"/>
      <c r="I10" s="45"/>
    </row>
    <row r="11" spans="2:9" s="40" customFormat="1" ht="20.149999999999999" customHeight="1">
      <c r="B11" s="43" t="s">
        <v>5</v>
      </c>
      <c r="C11" s="43"/>
      <c r="D11" s="43"/>
      <c r="E11" s="163">
        <v>3</v>
      </c>
      <c r="G11" s="46">
        <v>130857</v>
      </c>
      <c r="H11" s="45"/>
      <c r="I11" s="47">
        <v>129960</v>
      </c>
    </row>
    <row r="12" spans="2:9" s="40" customFormat="1" ht="20.149999999999999" customHeight="1">
      <c r="B12" s="23" t="s">
        <v>43</v>
      </c>
      <c r="C12" s="23"/>
      <c r="D12" s="23"/>
      <c r="E12" s="163"/>
      <c r="G12" s="56">
        <f>SUM(G9:G11)</f>
        <v>1722307</v>
      </c>
      <c r="H12" s="35"/>
      <c r="I12" s="56">
        <f>SUM(I9:I11)</f>
        <v>1752111</v>
      </c>
    </row>
    <row r="13" spans="2:9" s="40" customFormat="1" ht="11.15" customHeight="1">
      <c r="B13" s="43"/>
      <c r="C13" s="43"/>
      <c r="D13" s="43"/>
      <c r="E13" s="163"/>
      <c r="G13" s="45"/>
      <c r="H13" s="45"/>
      <c r="I13" s="45"/>
    </row>
    <row r="14" spans="2:9" s="40" customFormat="1" ht="20.149999999999999" customHeight="1">
      <c r="B14" s="43" t="s">
        <v>84</v>
      </c>
      <c r="C14" s="43"/>
      <c r="D14" s="43"/>
      <c r="E14" s="163">
        <v>3</v>
      </c>
      <c r="G14" s="44">
        <v>-793625</v>
      </c>
      <c r="H14" s="45"/>
      <c r="I14" s="45">
        <v>-870524</v>
      </c>
    </row>
    <row r="15" spans="2:9" s="40" customFormat="1" ht="20.149999999999999" customHeight="1">
      <c r="B15" s="43" t="s">
        <v>4</v>
      </c>
      <c r="C15" s="43"/>
      <c r="D15" s="43"/>
      <c r="E15" s="163">
        <v>3</v>
      </c>
      <c r="G15" s="44">
        <v>-430678.51599999995</v>
      </c>
      <c r="H15" s="45"/>
      <c r="I15" s="45">
        <v>-508903</v>
      </c>
    </row>
    <row r="16" spans="2:9" s="40" customFormat="1" ht="20.149999999999999" customHeight="1">
      <c r="B16" s="23" t="s">
        <v>44</v>
      </c>
      <c r="C16" s="23"/>
      <c r="D16" s="23"/>
      <c r="E16" s="12"/>
      <c r="G16" s="57">
        <f>SUM(G14:G15)</f>
        <v>-1224303.5159999998</v>
      </c>
      <c r="H16" s="35"/>
      <c r="I16" s="57">
        <f>SUM(I14:I15)</f>
        <v>-1379427</v>
      </c>
    </row>
    <row r="17" spans="2:9" s="40" customFormat="1" ht="11.15" customHeight="1">
      <c r="B17" s="43"/>
      <c r="C17" s="43"/>
      <c r="D17" s="43"/>
      <c r="E17" s="12"/>
      <c r="G17" s="48"/>
      <c r="H17" s="45"/>
      <c r="I17" s="48"/>
    </row>
    <row r="18" spans="2:9" s="40" customFormat="1" ht="20.149999999999999" customHeight="1">
      <c r="B18" s="23" t="s">
        <v>46</v>
      </c>
      <c r="C18" s="23"/>
      <c r="D18" s="23"/>
      <c r="E18" s="12"/>
      <c r="G18" s="56">
        <f>SUM(G12,G16)</f>
        <v>498003.48400000017</v>
      </c>
      <c r="H18" s="35"/>
      <c r="I18" s="56">
        <f>SUM(I12,I16)</f>
        <v>372684</v>
      </c>
    </row>
    <row r="19" spans="2:9" s="40" customFormat="1" ht="11.15" customHeight="1">
      <c r="B19" s="43"/>
      <c r="C19" s="43"/>
      <c r="D19" s="43"/>
      <c r="E19" s="12"/>
      <c r="G19" s="48"/>
      <c r="H19" s="45"/>
      <c r="I19" s="48"/>
    </row>
    <row r="20" spans="2:9" s="40" customFormat="1" ht="20.149999999999999" customHeight="1">
      <c r="B20" s="43" t="s">
        <v>42</v>
      </c>
      <c r="C20" s="43"/>
      <c r="D20" s="43"/>
      <c r="E20" s="12">
        <v>3</v>
      </c>
      <c r="G20" s="44">
        <v>-92206</v>
      </c>
      <c r="H20" s="45"/>
      <c r="I20" s="48">
        <v>-119498</v>
      </c>
    </row>
    <row r="21" spans="2:9" s="40" customFormat="1" ht="20.149999999999999" customHeight="1">
      <c r="B21" s="43" t="s">
        <v>147</v>
      </c>
      <c r="C21" s="43"/>
      <c r="D21" s="43"/>
      <c r="E21" s="12"/>
      <c r="G21" s="49"/>
      <c r="H21" s="45"/>
      <c r="I21" s="48"/>
    </row>
    <row r="22" spans="2:9" s="40" customFormat="1" ht="20.149999999999999" customHeight="1">
      <c r="B22" s="43"/>
      <c r="C22" s="43" t="s">
        <v>117</v>
      </c>
      <c r="D22" s="43"/>
      <c r="E22" s="12"/>
      <c r="G22" s="50">
        <v>1668</v>
      </c>
      <c r="H22" s="45"/>
      <c r="I22" s="50">
        <v>699</v>
      </c>
    </row>
    <row r="23" spans="2:9" s="40" customFormat="1" ht="20.149999999999999" customHeight="1">
      <c r="B23" s="26" t="s">
        <v>148</v>
      </c>
      <c r="C23" s="26"/>
      <c r="D23" s="26"/>
      <c r="E23" s="12"/>
      <c r="G23" s="144">
        <f>SUM(G18:G22)</f>
        <v>407465.48400000017</v>
      </c>
      <c r="H23" s="35"/>
      <c r="I23" s="144">
        <f>SUM(I18:I22)</f>
        <v>253885</v>
      </c>
    </row>
    <row r="24" spans="2:9" s="40" customFormat="1" ht="11.15" customHeight="1">
      <c r="B24" s="23"/>
      <c r="C24" s="23"/>
      <c r="D24" s="23"/>
      <c r="E24" s="12"/>
      <c r="G24" s="35"/>
      <c r="H24" s="35"/>
      <c r="I24" s="35"/>
    </row>
    <row r="25" spans="2:9" s="40" customFormat="1" ht="20.149999999999999" customHeight="1">
      <c r="B25" s="11" t="s">
        <v>53</v>
      </c>
      <c r="C25" s="43"/>
      <c r="D25" s="43"/>
      <c r="E25" s="12"/>
      <c r="G25" s="47">
        <v>-99627</v>
      </c>
      <c r="H25" s="45"/>
      <c r="I25" s="47">
        <v>-57218</v>
      </c>
    </row>
    <row r="26" spans="2:9" s="40" customFormat="1" ht="20.149999999999999" customHeight="1" thickBot="1">
      <c r="B26" s="23" t="s">
        <v>160</v>
      </c>
      <c r="C26" s="23"/>
      <c r="D26" s="23"/>
      <c r="E26" s="12"/>
      <c r="G26" s="128">
        <f>SUM(G23:G25)</f>
        <v>307838.48400000017</v>
      </c>
      <c r="H26" s="45"/>
      <c r="I26" s="128">
        <f t="shared" ref="I26" si="0">SUM(I23:I25)</f>
        <v>196667</v>
      </c>
    </row>
    <row r="27" spans="2:9" s="40" customFormat="1" ht="11.15" customHeight="1" thickTop="1">
      <c r="B27" s="23"/>
      <c r="C27" s="23"/>
      <c r="D27" s="23"/>
      <c r="E27" s="12"/>
      <c r="G27" s="35"/>
      <c r="H27" s="45"/>
      <c r="I27" s="35"/>
    </row>
    <row r="28" spans="2:9" s="40" customFormat="1" ht="20.149999999999999" customHeight="1">
      <c r="B28" s="11" t="s">
        <v>199</v>
      </c>
      <c r="C28" s="43"/>
      <c r="D28" s="43"/>
      <c r="E28" s="12"/>
      <c r="G28" s="35"/>
      <c r="H28" s="45"/>
      <c r="I28" s="35"/>
    </row>
    <row r="29" spans="2:9" s="40" customFormat="1" ht="20.149999999999999" customHeight="1">
      <c r="B29" s="11"/>
      <c r="C29" s="23" t="s">
        <v>134</v>
      </c>
      <c r="D29" s="23"/>
      <c r="E29" s="17"/>
      <c r="F29" s="26"/>
      <c r="G29" s="58">
        <f>G26-G30</f>
        <v>304447.48400000017</v>
      </c>
      <c r="H29" s="35"/>
      <c r="I29" s="59">
        <f>I26-I30</f>
        <v>188990</v>
      </c>
    </row>
    <row r="30" spans="2:9" s="40" customFormat="1" ht="20.149999999999999" customHeight="1">
      <c r="B30" s="43"/>
      <c r="C30" s="43" t="s">
        <v>51</v>
      </c>
      <c r="D30" s="43"/>
      <c r="E30" s="12"/>
      <c r="G30" s="47">
        <v>3391</v>
      </c>
      <c r="H30" s="35"/>
      <c r="I30" s="47">
        <v>7677</v>
      </c>
    </row>
    <row r="31" spans="2:9" s="40" customFormat="1" ht="20.149999999999999" customHeight="1" thickBot="1">
      <c r="B31" s="23"/>
      <c r="C31" s="23"/>
      <c r="D31" s="23"/>
      <c r="E31" s="12"/>
      <c r="G31" s="145">
        <f>SUM(G29:G30)</f>
        <v>307838.48400000017</v>
      </c>
      <c r="H31" s="35"/>
      <c r="I31" s="145">
        <f>SUM(I29:I30)</f>
        <v>196667</v>
      </c>
    </row>
    <row r="32" spans="2:9" s="40" customFormat="1" ht="11.15" customHeight="1" thickTop="1">
      <c r="B32" s="23"/>
      <c r="C32" s="23"/>
      <c r="D32" s="23"/>
      <c r="E32" s="12"/>
      <c r="G32" s="48"/>
      <c r="H32" s="35"/>
      <c r="I32" s="48"/>
    </row>
    <row r="33" spans="1:9" s="40" customFormat="1" ht="20.149999999999999" customHeight="1">
      <c r="B33" s="16" t="s">
        <v>166</v>
      </c>
      <c r="C33" s="16"/>
      <c r="D33" s="16"/>
      <c r="E33" s="12"/>
      <c r="G33" s="48"/>
      <c r="H33" s="35"/>
      <c r="I33" s="48"/>
    </row>
    <row r="34" spans="1:9" s="40" customFormat="1" ht="20.149999999999999" customHeight="1" thickBot="1">
      <c r="B34" s="23" t="s">
        <v>153</v>
      </c>
      <c r="D34" s="23"/>
      <c r="E34" s="12"/>
      <c r="G34" s="143">
        <v>0.18</v>
      </c>
      <c r="H34" s="51"/>
      <c r="I34" s="143">
        <v>0.11</v>
      </c>
    </row>
    <row r="35" spans="1:9" s="40" customFormat="1" ht="10" customHeight="1" thickTop="1">
      <c r="B35" s="23"/>
      <c r="C35" s="23"/>
      <c r="D35" s="23"/>
      <c r="E35" s="12"/>
      <c r="G35" s="30"/>
      <c r="H35" s="30"/>
      <c r="I35" s="30"/>
    </row>
    <row r="36" spans="1:9" s="40" customFormat="1" ht="23.15" customHeight="1">
      <c r="A36" s="3"/>
      <c r="B36" s="1" t="s">
        <v>157</v>
      </c>
      <c r="C36" s="1"/>
      <c r="D36" s="1"/>
      <c r="E36" s="12"/>
      <c r="I36" s="4"/>
    </row>
    <row r="37" spans="1:9" s="40" customFormat="1" ht="23.15" customHeight="1">
      <c r="B37" s="9" t="s">
        <v>98</v>
      </c>
      <c r="C37" s="9"/>
      <c r="D37" s="9"/>
      <c r="E37" s="12"/>
      <c r="I37" s="41"/>
    </row>
    <row r="38" spans="1:9" s="40" customFormat="1" ht="23.15" customHeight="1">
      <c r="B38" s="9" t="s">
        <v>216</v>
      </c>
      <c r="C38" s="9"/>
      <c r="D38" s="9"/>
      <c r="E38" s="12"/>
    </row>
    <row r="39" spans="1:9" s="40" customFormat="1" ht="23.15" customHeight="1">
      <c r="B39" s="23"/>
      <c r="C39" s="23"/>
      <c r="D39" s="23"/>
      <c r="E39" s="12"/>
    </row>
    <row r="40" spans="1:9" s="40" customFormat="1" ht="23.15" customHeight="1">
      <c r="B40" s="23"/>
      <c r="C40" s="23"/>
      <c r="D40" s="23"/>
      <c r="E40" s="12"/>
      <c r="F40" s="26"/>
      <c r="G40" s="42">
        <f>G5</f>
        <v>2025</v>
      </c>
      <c r="H40" s="42"/>
      <c r="I40" s="42">
        <f>I5</f>
        <v>2024</v>
      </c>
    </row>
    <row r="41" spans="1:9" s="40" customFormat="1" ht="23.15" customHeight="1">
      <c r="B41" s="23"/>
      <c r="C41" s="23"/>
      <c r="D41" s="23"/>
      <c r="E41" s="12"/>
      <c r="F41" s="26"/>
      <c r="G41" s="164" t="s">
        <v>17</v>
      </c>
      <c r="H41" s="164"/>
      <c r="I41" s="164"/>
    </row>
    <row r="42" spans="1:9" s="40" customFormat="1" ht="20.149999999999999" customHeight="1">
      <c r="B42" s="23" t="s">
        <v>160</v>
      </c>
      <c r="C42" s="23"/>
      <c r="D42" s="23"/>
      <c r="E42" s="12"/>
      <c r="F42" s="26"/>
      <c r="G42" s="129">
        <f>G26</f>
        <v>307838.48400000017</v>
      </c>
      <c r="H42" s="35"/>
      <c r="I42" s="129">
        <f>I26</f>
        <v>196667</v>
      </c>
    </row>
    <row r="43" spans="1:9" s="40" customFormat="1" ht="11.15" customHeight="1">
      <c r="B43" s="23"/>
      <c r="C43" s="23"/>
      <c r="D43" s="23"/>
      <c r="E43" s="17"/>
      <c r="F43" s="26"/>
      <c r="G43" s="35"/>
      <c r="H43" s="35"/>
      <c r="I43" s="35"/>
    </row>
    <row r="44" spans="1:9" s="40" customFormat="1" ht="20.149999999999999" customHeight="1">
      <c r="B44" s="23" t="s">
        <v>54</v>
      </c>
      <c r="C44" s="43"/>
      <c r="D44" s="43"/>
      <c r="E44" s="12"/>
      <c r="G44" s="45"/>
      <c r="H44" s="45"/>
      <c r="I44" s="45"/>
    </row>
    <row r="45" spans="1:9" s="40" customFormat="1" ht="20.149999999999999" customHeight="1">
      <c r="B45" s="52" t="s">
        <v>161</v>
      </c>
      <c r="C45" s="52"/>
      <c r="D45" s="52"/>
      <c r="E45" s="12"/>
      <c r="G45" s="53"/>
      <c r="H45" s="45"/>
      <c r="I45" s="53"/>
    </row>
    <row r="46" spans="1:9" s="40" customFormat="1" ht="20.149999999999999" customHeight="1">
      <c r="B46" s="11" t="s">
        <v>162</v>
      </c>
      <c r="C46" s="43"/>
      <c r="D46" s="43"/>
      <c r="E46" s="12"/>
      <c r="G46" s="53">
        <v>-353803</v>
      </c>
      <c r="H46" s="45"/>
      <c r="I46" s="53">
        <v>-1515822</v>
      </c>
    </row>
    <row r="47" spans="1:9" s="40" customFormat="1" ht="20.149999999999999" customHeight="1">
      <c r="B47" s="23" t="s">
        <v>126</v>
      </c>
      <c r="C47" s="125"/>
      <c r="D47" s="23"/>
      <c r="E47" s="12"/>
      <c r="G47" s="161">
        <f>G46</f>
        <v>-353803</v>
      </c>
      <c r="H47" s="45"/>
      <c r="I47" s="126">
        <f>I46</f>
        <v>-1515822</v>
      </c>
    </row>
    <row r="48" spans="1:9" s="40" customFormat="1" ht="13" customHeight="1">
      <c r="B48" s="23"/>
      <c r="C48" s="23"/>
      <c r="D48" s="23"/>
      <c r="E48" s="12"/>
      <c r="G48" s="162"/>
      <c r="H48" s="45"/>
      <c r="I48" s="35"/>
    </row>
    <row r="49" spans="2:9" s="40" customFormat="1" ht="20.149999999999999" customHeight="1" thickBot="1">
      <c r="B49" s="23" t="s">
        <v>127</v>
      </c>
      <c r="C49" s="23"/>
      <c r="D49" s="23"/>
      <c r="E49" s="12"/>
      <c r="G49" s="128">
        <f>SUM(G42,G47)</f>
        <v>-45964.515999999829</v>
      </c>
      <c r="H49" s="45"/>
      <c r="I49" s="128">
        <f>SUM(I42,I47)</f>
        <v>-1319155</v>
      </c>
    </row>
    <row r="50" spans="2:9" s="40" customFormat="1" ht="13" customHeight="1" thickTop="1">
      <c r="B50" s="23"/>
      <c r="C50" s="23"/>
      <c r="D50" s="23"/>
      <c r="E50" s="12"/>
      <c r="G50" s="35"/>
      <c r="H50" s="45"/>
      <c r="I50" s="35"/>
    </row>
    <row r="51" spans="2:9" s="40" customFormat="1" ht="20.149999999999999" customHeight="1">
      <c r="B51" s="43" t="s">
        <v>75</v>
      </c>
      <c r="C51" s="43"/>
      <c r="D51" s="43"/>
      <c r="E51" s="12"/>
      <c r="G51" s="35"/>
      <c r="H51" s="35"/>
      <c r="I51" s="35"/>
    </row>
    <row r="52" spans="2:9" s="40" customFormat="1" ht="20.149999999999999" customHeight="1">
      <c r="B52" s="23"/>
      <c r="C52" s="23" t="s">
        <v>134</v>
      </c>
      <c r="D52" s="23"/>
      <c r="E52" s="17"/>
      <c r="F52" s="26"/>
      <c r="G52" s="129">
        <f>G49-G53</f>
        <v>-34182.515999999829</v>
      </c>
      <c r="H52" s="35"/>
      <c r="I52" s="129">
        <f>I49-I53</f>
        <v>-1289847</v>
      </c>
    </row>
    <row r="53" spans="2:9" s="40" customFormat="1" ht="20.149999999999999" customHeight="1">
      <c r="B53" s="43"/>
      <c r="C53" s="43" t="s">
        <v>51</v>
      </c>
      <c r="D53" s="43"/>
      <c r="E53" s="12"/>
      <c r="G53" s="54">
        <v>-11782</v>
      </c>
      <c r="H53" s="55"/>
      <c r="I53" s="47">
        <v>-29308</v>
      </c>
    </row>
    <row r="54" spans="2:9" s="40" customFormat="1" ht="20.149999999999999" customHeight="1" thickBot="1">
      <c r="B54" s="23"/>
      <c r="C54" s="23"/>
      <c r="D54" s="23"/>
      <c r="E54" s="12"/>
      <c r="G54" s="145">
        <f>SUM(G52:G53)</f>
        <v>-45964.515999999829</v>
      </c>
      <c r="H54" s="55"/>
      <c r="I54" s="145">
        <f>SUM(I52:I53)</f>
        <v>-1319155</v>
      </c>
    </row>
    <row r="55" spans="2:9" ht="14.5" thickTop="1"/>
  </sheetData>
  <sheetProtection formatCells="0" formatColumns="0" formatRows="0" insertColumns="0" insertRows="0" insertHyperlinks="0" deleteColumns="0" deleteRows="0" sort="0" autoFilter="0" pivotTables="0"/>
  <mergeCells count="2">
    <mergeCell ref="G6:I6"/>
    <mergeCell ref="G41:I41"/>
  </mergeCells>
  <pageMargins left="0.74803149606299213" right="0.51181102362204722" top="0.74803149606299213" bottom="0.51181102362204722" header="0.51181102362204722" footer="0.23622047244094491"/>
  <pageSetup paperSize="9" firstPageNumber="5" orientation="portrait" blackAndWhite="1" useFirstPageNumber="1" r:id="rId1"/>
  <headerFooter scaleWithDoc="0">
    <oddFooter xml:space="preserve">&amp;LThe accompanying notes are an integral part of these interim financial statements.
&amp;C&amp;P
</oddFooter>
  </headerFooter>
  <rowBreaks count="1" manualBreakCount="1">
    <brk id="35" min="1" max="8" man="1"/>
  </rowBreaks>
  <customProperties>
    <customPr name="EpmWorksheetKeyString_GUID" r:id="rId2"/>
    <customPr name="OrphanNamesChecked" r:id="rId3"/>
  </customProperties>
  <ignoredErrors>
    <ignoredError sqref="G40:I40 G47:I4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904AD-597A-4273-9733-7BC8B677131A}">
  <dimension ref="A1:I67"/>
  <sheetViews>
    <sheetView zoomScaleNormal="100" zoomScaleSheetLayoutView="100" workbookViewId="0"/>
  </sheetViews>
  <sheetFormatPr defaultColWidth="8.7265625" defaultRowHeight="14"/>
  <cols>
    <col min="1" max="1" width="1.81640625" style="32" customWidth="1"/>
    <col min="2" max="3" width="2.81640625" style="32" customWidth="1"/>
    <col min="4" max="4" width="44.453125" style="32" customWidth="1"/>
    <col min="5" max="5" width="6.81640625" style="32" customWidth="1"/>
    <col min="6" max="6" width="1.81640625" style="32" customWidth="1"/>
    <col min="7" max="7" width="14.81640625" style="32" customWidth="1"/>
    <col min="8" max="8" width="1.81640625" style="32" customWidth="1"/>
    <col min="9" max="9" width="14.81640625" style="32" customWidth="1"/>
    <col min="10" max="16384" width="8.7265625" style="32"/>
  </cols>
  <sheetData>
    <row r="1" spans="2:9" s="40" customFormat="1" ht="23.15" customHeight="1">
      <c r="B1" s="1" t="s">
        <v>157</v>
      </c>
      <c r="C1" s="1"/>
      <c r="D1" s="1"/>
      <c r="E1" s="12"/>
      <c r="I1" s="4"/>
    </row>
    <row r="2" spans="2:9" s="40" customFormat="1" ht="23.15" customHeight="1">
      <c r="B2" s="9" t="s">
        <v>97</v>
      </c>
      <c r="C2" s="9"/>
      <c r="D2" s="9"/>
      <c r="E2" s="12"/>
      <c r="I2" s="41"/>
    </row>
    <row r="3" spans="2:9" s="40" customFormat="1" ht="23.15" customHeight="1">
      <c r="B3" s="9" t="s">
        <v>217</v>
      </c>
      <c r="C3" s="9"/>
      <c r="D3" s="9"/>
      <c r="E3" s="12"/>
    </row>
    <row r="4" spans="2:9" s="40" customFormat="1" ht="23.15" customHeight="1">
      <c r="B4" s="23"/>
      <c r="C4" s="23"/>
      <c r="D4" s="23"/>
      <c r="E4" s="12"/>
    </row>
    <row r="5" spans="2:9" s="40" customFormat="1" ht="23.15" customHeight="1">
      <c r="B5" s="23"/>
      <c r="C5" s="23"/>
      <c r="D5" s="23"/>
      <c r="E5" s="163" t="s">
        <v>214</v>
      </c>
      <c r="F5" s="26"/>
      <c r="G5" s="42">
        <v>2025</v>
      </c>
      <c r="H5" s="42"/>
      <c r="I5" s="42">
        <v>2024</v>
      </c>
    </row>
    <row r="6" spans="2:9" s="40" customFormat="1" ht="23.15" customHeight="1">
      <c r="B6" s="23"/>
      <c r="C6" s="23"/>
      <c r="D6" s="23"/>
      <c r="E6" s="163"/>
      <c r="F6" s="26"/>
      <c r="G6" s="164" t="s">
        <v>17</v>
      </c>
      <c r="H6" s="164"/>
      <c r="I6" s="164"/>
    </row>
    <row r="7" spans="2:9" s="40" customFormat="1" ht="20.149999999999999" customHeight="1">
      <c r="B7" s="43" t="s">
        <v>52</v>
      </c>
      <c r="C7" s="43"/>
      <c r="D7" s="43"/>
      <c r="E7" s="163">
        <v>3</v>
      </c>
      <c r="G7" s="44">
        <v>17367661</v>
      </c>
      <c r="H7" s="45"/>
      <c r="I7" s="45">
        <v>19585072</v>
      </c>
    </row>
    <row r="8" spans="2:9" s="40" customFormat="1" ht="20.149999999999999" customHeight="1">
      <c r="B8" s="43" t="s">
        <v>3</v>
      </c>
      <c r="C8" s="43"/>
      <c r="D8" s="43"/>
      <c r="E8" s="163">
        <v>3</v>
      </c>
      <c r="G8" s="46">
        <v>-12562257</v>
      </c>
      <c r="H8" s="45"/>
      <c r="I8" s="47">
        <v>-14548373</v>
      </c>
    </row>
    <row r="9" spans="2:9" s="40" customFormat="1" ht="20.149999999999999" customHeight="1">
      <c r="B9" s="23" t="s">
        <v>26</v>
      </c>
      <c r="C9" s="23"/>
      <c r="D9" s="23"/>
      <c r="E9" s="163"/>
      <c r="G9" s="56">
        <f>SUM(G7:G8)</f>
        <v>4805404</v>
      </c>
      <c r="H9" s="35"/>
      <c r="I9" s="56">
        <f>SUM(I7:I8)</f>
        <v>5036699</v>
      </c>
    </row>
    <row r="10" spans="2:9" s="40" customFormat="1" ht="11.15" customHeight="1">
      <c r="B10" s="43"/>
      <c r="C10" s="43"/>
      <c r="D10" s="43"/>
      <c r="E10" s="163"/>
      <c r="G10" s="45"/>
      <c r="H10" s="45"/>
      <c r="I10" s="45"/>
    </row>
    <row r="11" spans="2:9" s="40" customFormat="1" ht="20.149999999999999" customHeight="1">
      <c r="B11" s="43" t="s">
        <v>5</v>
      </c>
      <c r="C11" s="43"/>
      <c r="D11" s="43"/>
      <c r="E11" s="163">
        <v>3</v>
      </c>
      <c r="G11" s="46">
        <v>349208</v>
      </c>
      <c r="H11" s="45"/>
      <c r="I11" s="47">
        <v>430857</v>
      </c>
    </row>
    <row r="12" spans="2:9" s="40" customFormat="1" ht="20.149999999999999" customHeight="1">
      <c r="B12" s="23" t="s">
        <v>43</v>
      </c>
      <c r="C12" s="23"/>
      <c r="D12" s="23"/>
      <c r="E12" s="163"/>
      <c r="G12" s="56">
        <f>SUM(G9:G11)</f>
        <v>5154612</v>
      </c>
      <c r="H12" s="35"/>
      <c r="I12" s="56">
        <f>SUM(I9:I11)</f>
        <v>5467556</v>
      </c>
    </row>
    <row r="13" spans="2:9" s="40" customFormat="1" ht="11.15" customHeight="1">
      <c r="B13" s="43"/>
      <c r="C13" s="43"/>
      <c r="D13" s="43"/>
      <c r="E13" s="163"/>
      <c r="G13" s="45"/>
      <c r="H13" s="45"/>
      <c r="I13" s="45"/>
    </row>
    <row r="14" spans="2:9" s="40" customFormat="1" ht="20.149999999999999" customHeight="1">
      <c r="B14" s="43" t="s">
        <v>84</v>
      </c>
      <c r="C14" s="43"/>
      <c r="D14" s="43"/>
      <c r="E14" s="163">
        <v>3</v>
      </c>
      <c r="G14" s="44">
        <v>-2469812</v>
      </c>
      <c r="H14" s="45"/>
      <c r="I14" s="45">
        <v>-2621407</v>
      </c>
    </row>
    <row r="15" spans="2:9" s="40" customFormat="1" ht="20.149999999999999" customHeight="1">
      <c r="B15" s="43" t="s">
        <v>4</v>
      </c>
      <c r="C15" s="43"/>
      <c r="D15" s="43"/>
      <c r="E15" s="163">
        <v>3</v>
      </c>
      <c r="G15" s="44">
        <v>-1370222.5819999999</v>
      </c>
      <c r="H15" s="45"/>
      <c r="I15" s="45">
        <v>-1498722</v>
      </c>
    </row>
    <row r="16" spans="2:9" s="40" customFormat="1" ht="20.149999999999999" customHeight="1">
      <c r="B16" s="23" t="s">
        <v>44</v>
      </c>
      <c r="C16" s="23"/>
      <c r="D16" s="23"/>
      <c r="E16" s="12"/>
      <c r="G16" s="57">
        <f>SUM(G14:G15)</f>
        <v>-3840034.5819999999</v>
      </c>
      <c r="H16" s="35"/>
      <c r="I16" s="57">
        <f>SUM(I14:I15)</f>
        <v>-4120129</v>
      </c>
    </row>
    <row r="17" spans="2:9" s="40" customFormat="1" ht="11.15" customHeight="1">
      <c r="B17" s="43"/>
      <c r="C17" s="43"/>
      <c r="D17" s="43"/>
      <c r="E17" s="12"/>
      <c r="G17" s="48"/>
      <c r="H17" s="45"/>
      <c r="I17" s="48"/>
    </row>
    <row r="18" spans="2:9" s="40" customFormat="1" ht="20.149999999999999" customHeight="1">
      <c r="B18" s="23" t="s">
        <v>46</v>
      </c>
      <c r="C18" s="23"/>
      <c r="D18" s="23"/>
      <c r="E18" s="12"/>
      <c r="G18" s="56">
        <f>SUM(G12,G16)</f>
        <v>1314577.4180000001</v>
      </c>
      <c r="H18" s="35"/>
      <c r="I18" s="56">
        <f>SUM(I12,I16)</f>
        <v>1347427</v>
      </c>
    </row>
    <row r="19" spans="2:9" s="40" customFormat="1" ht="11.15" customHeight="1">
      <c r="B19" s="43"/>
      <c r="C19" s="43"/>
      <c r="D19" s="43"/>
      <c r="E19" s="12"/>
      <c r="G19" s="48"/>
      <c r="H19" s="45"/>
      <c r="I19" s="48"/>
    </row>
    <row r="20" spans="2:9" s="40" customFormat="1" ht="20.149999999999999" customHeight="1">
      <c r="B20" s="43" t="s">
        <v>42</v>
      </c>
      <c r="C20" s="43"/>
      <c r="D20" s="43"/>
      <c r="E20" s="12">
        <v>3</v>
      </c>
      <c r="G20" s="44">
        <v>-302234</v>
      </c>
      <c r="H20" s="45"/>
      <c r="I20" s="48">
        <v>-379333</v>
      </c>
    </row>
    <row r="21" spans="2:9" s="40" customFormat="1" ht="20.149999999999999" customHeight="1">
      <c r="B21" s="43" t="s">
        <v>147</v>
      </c>
      <c r="C21" s="43"/>
      <c r="D21" s="43"/>
      <c r="E21" s="12"/>
      <c r="G21" s="49"/>
      <c r="H21" s="45"/>
      <c r="I21" s="48"/>
    </row>
    <row r="22" spans="2:9" s="40" customFormat="1" ht="20.149999999999999" customHeight="1">
      <c r="B22" s="43"/>
      <c r="C22" s="43" t="s">
        <v>117</v>
      </c>
      <c r="D22" s="43"/>
      <c r="E22" s="12"/>
      <c r="G22" s="50">
        <v>2938</v>
      </c>
      <c r="H22" s="45"/>
      <c r="I22" s="50">
        <v>2989</v>
      </c>
    </row>
    <row r="23" spans="2:9" s="40" customFormat="1" ht="20.149999999999999" customHeight="1">
      <c r="B23" s="26" t="s">
        <v>148</v>
      </c>
      <c r="C23" s="26"/>
      <c r="D23" s="26"/>
      <c r="E23" s="12"/>
      <c r="G23" s="144">
        <f>SUM(G18:G22)</f>
        <v>1015281.4180000001</v>
      </c>
      <c r="H23" s="35"/>
      <c r="I23" s="144">
        <f>SUM(I18:I22)</f>
        <v>971083</v>
      </c>
    </row>
    <row r="24" spans="2:9" s="40" customFormat="1" ht="11.15" customHeight="1">
      <c r="B24" s="23"/>
      <c r="C24" s="23"/>
      <c r="D24" s="23"/>
      <c r="E24" s="12"/>
      <c r="G24" s="35"/>
      <c r="H24" s="35"/>
      <c r="I24" s="35"/>
    </row>
    <row r="25" spans="2:9" s="40" customFormat="1" ht="20.149999999999999" customHeight="1">
      <c r="B25" s="11" t="s">
        <v>53</v>
      </c>
      <c r="C25" s="43"/>
      <c r="D25" s="43"/>
      <c r="E25" s="12"/>
      <c r="G25" s="47">
        <v>-266649</v>
      </c>
      <c r="H25" s="45"/>
      <c r="I25" s="47">
        <v>-225852</v>
      </c>
    </row>
    <row r="26" spans="2:9" s="40" customFormat="1" ht="20.149999999999999" customHeight="1" thickBot="1">
      <c r="B26" s="23" t="s">
        <v>160</v>
      </c>
      <c r="C26" s="23"/>
      <c r="D26" s="23"/>
      <c r="E26" s="12"/>
      <c r="G26" s="128">
        <f>SUM(G23:G25)</f>
        <v>748632.41800000006</v>
      </c>
      <c r="H26" s="45"/>
      <c r="I26" s="128">
        <f t="shared" ref="I26" si="0">SUM(I23:I25)</f>
        <v>745231</v>
      </c>
    </row>
    <row r="27" spans="2:9" s="40" customFormat="1" ht="11.15" customHeight="1" thickTop="1">
      <c r="B27" s="23"/>
      <c r="C27" s="23"/>
      <c r="D27" s="23"/>
      <c r="E27" s="12"/>
      <c r="G27" s="35"/>
      <c r="H27" s="45"/>
      <c r="I27" s="35"/>
    </row>
    <row r="28" spans="2:9" s="40" customFormat="1" ht="20.149999999999999" customHeight="1">
      <c r="B28" s="11" t="s">
        <v>199</v>
      </c>
      <c r="C28" s="43"/>
      <c r="D28" s="43"/>
      <c r="E28" s="12"/>
      <c r="G28" s="35"/>
      <c r="H28" s="45"/>
      <c r="I28" s="35"/>
    </row>
    <row r="29" spans="2:9" s="40" customFormat="1" ht="20.149999999999999" customHeight="1">
      <c r="B29" s="11"/>
      <c r="C29" s="23" t="s">
        <v>134</v>
      </c>
      <c r="D29" s="23"/>
      <c r="E29" s="17"/>
      <c r="F29" s="26"/>
      <c r="G29" s="58">
        <f>G26-G30</f>
        <v>743675.41800000006</v>
      </c>
      <c r="H29" s="35"/>
      <c r="I29" s="59">
        <f>I26-I30</f>
        <v>730263</v>
      </c>
    </row>
    <row r="30" spans="2:9" s="40" customFormat="1" ht="20.149999999999999" customHeight="1">
      <c r="B30" s="43"/>
      <c r="C30" s="43" t="s">
        <v>51</v>
      </c>
      <c r="D30" s="43"/>
      <c r="E30" s="12"/>
      <c r="G30" s="47">
        <v>4957</v>
      </c>
      <c r="H30" s="35"/>
      <c r="I30" s="47">
        <v>14968</v>
      </c>
    </row>
    <row r="31" spans="2:9" s="40" customFormat="1" ht="20.149999999999999" customHeight="1" thickBot="1">
      <c r="B31" s="23"/>
      <c r="C31" s="23"/>
      <c r="D31" s="23"/>
      <c r="E31" s="12"/>
      <c r="G31" s="145">
        <f>SUM(G29:G30)</f>
        <v>748632.41800000006</v>
      </c>
      <c r="H31" s="35"/>
      <c r="I31" s="145">
        <f>SUM(I29:I30)</f>
        <v>745231</v>
      </c>
    </row>
    <row r="32" spans="2:9" s="40" customFormat="1" ht="11.15" customHeight="1" thickTop="1">
      <c r="B32" s="23"/>
      <c r="C32" s="23"/>
      <c r="D32" s="23"/>
      <c r="E32" s="12"/>
      <c r="G32" s="48"/>
      <c r="H32" s="35"/>
      <c r="I32" s="48"/>
    </row>
    <row r="33" spans="1:9" s="40" customFormat="1" ht="20.149999999999999" customHeight="1">
      <c r="B33" s="16" t="s">
        <v>166</v>
      </c>
      <c r="C33" s="16"/>
      <c r="D33" s="16"/>
      <c r="E33" s="12"/>
      <c r="G33" s="48"/>
      <c r="H33" s="35"/>
      <c r="I33" s="48"/>
    </row>
    <row r="34" spans="1:9" s="40" customFormat="1" ht="20.149999999999999" customHeight="1" thickBot="1">
      <c r="B34" s="23" t="s">
        <v>153</v>
      </c>
      <c r="D34" s="23"/>
      <c r="E34" s="12"/>
      <c r="G34" s="143">
        <v>0.45</v>
      </c>
      <c r="H34" s="51"/>
      <c r="I34" s="143">
        <v>0.44</v>
      </c>
    </row>
    <row r="35" spans="1:9" s="40" customFormat="1" ht="10" customHeight="1" thickTop="1">
      <c r="B35" s="23"/>
      <c r="C35" s="23"/>
      <c r="D35" s="23"/>
      <c r="E35" s="12"/>
      <c r="G35" s="30"/>
      <c r="H35" s="30"/>
      <c r="I35" s="30"/>
    </row>
    <row r="36" spans="1:9" s="40" customFormat="1" ht="23.15" customHeight="1">
      <c r="A36" s="3"/>
      <c r="B36" s="1" t="s">
        <v>157</v>
      </c>
      <c r="C36" s="1"/>
      <c r="D36" s="1"/>
      <c r="E36" s="12"/>
      <c r="I36" s="4"/>
    </row>
    <row r="37" spans="1:9" s="40" customFormat="1" ht="23.15" customHeight="1">
      <c r="B37" s="9" t="s">
        <v>98</v>
      </c>
      <c r="C37" s="9"/>
      <c r="D37" s="9"/>
      <c r="E37" s="12"/>
      <c r="I37" s="41"/>
    </row>
    <row r="38" spans="1:9" s="40" customFormat="1" ht="23.15" customHeight="1">
      <c r="B38" s="9" t="s">
        <v>217</v>
      </c>
      <c r="C38" s="9"/>
      <c r="D38" s="9"/>
      <c r="E38" s="12"/>
    </row>
    <row r="39" spans="1:9" s="40" customFormat="1" ht="23.15" customHeight="1">
      <c r="B39" s="23"/>
      <c r="C39" s="23"/>
      <c r="D39" s="23"/>
      <c r="E39" s="12"/>
    </row>
    <row r="40" spans="1:9" s="40" customFormat="1" ht="23.15" customHeight="1">
      <c r="B40" s="23"/>
      <c r="C40" s="23"/>
      <c r="D40" s="23"/>
      <c r="E40" s="12"/>
      <c r="F40" s="26"/>
      <c r="G40" s="42">
        <f>G5</f>
        <v>2025</v>
      </c>
      <c r="H40" s="42"/>
      <c r="I40" s="42">
        <f>I5</f>
        <v>2024</v>
      </c>
    </row>
    <row r="41" spans="1:9" s="40" customFormat="1" ht="23.15" customHeight="1">
      <c r="B41" s="23"/>
      <c r="C41" s="23"/>
      <c r="D41" s="23"/>
      <c r="E41" s="12"/>
      <c r="F41" s="26"/>
      <c r="G41" s="164" t="s">
        <v>17</v>
      </c>
      <c r="H41" s="164"/>
      <c r="I41" s="164"/>
    </row>
    <row r="42" spans="1:9" s="40" customFormat="1" ht="20.149999999999999" customHeight="1">
      <c r="B42" s="23" t="s">
        <v>160</v>
      </c>
      <c r="C42" s="23"/>
      <c r="D42" s="23"/>
      <c r="E42" s="12"/>
      <c r="F42" s="26"/>
      <c r="G42" s="129">
        <f>G26</f>
        <v>748632.41800000006</v>
      </c>
      <c r="H42" s="35"/>
      <c r="I42" s="129">
        <f>I26</f>
        <v>745231</v>
      </c>
    </row>
    <row r="43" spans="1:9" s="40" customFormat="1" ht="11.15" customHeight="1">
      <c r="B43" s="23"/>
      <c r="C43" s="23"/>
      <c r="D43" s="23"/>
      <c r="E43" s="17"/>
      <c r="F43" s="26"/>
      <c r="G43" s="35"/>
      <c r="H43" s="35"/>
      <c r="I43" s="35"/>
    </row>
    <row r="44" spans="1:9" s="40" customFormat="1" ht="20.149999999999999" customHeight="1">
      <c r="B44" s="23" t="s">
        <v>54</v>
      </c>
      <c r="C44" s="43"/>
      <c r="D44" s="43"/>
      <c r="E44" s="12"/>
      <c r="G44" s="45"/>
      <c r="H44" s="45"/>
      <c r="I44" s="45"/>
    </row>
    <row r="45" spans="1:9" s="40" customFormat="1" ht="20.149999999999999" customHeight="1">
      <c r="B45" s="52" t="s">
        <v>161</v>
      </c>
      <c r="C45" s="52"/>
      <c r="D45" s="52"/>
      <c r="E45" s="12"/>
      <c r="G45" s="53"/>
      <c r="H45" s="45"/>
      <c r="I45" s="53"/>
    </row>
    <row r="46" spans="1:9" s="40" customFormat="1" ht="20.149999999999999" customHeight="1">
      <c r="B46" s="11" t="s">
        <v>162</v>
      </c>
      <c r="C46" s="43"/>
      <c r="D46" s="43"/>
      <c r="E46" s="12"/>
      <c r="G46" s="53">
        <v>-1292094</v>
      </c>
      <c r="H46" s="45"/>
      <c r="I46" s="53">
        <v>-1082067</v>
      </c>
    </row>
    <row r="47" spans="1:9" s="40" customFormat="1" ht="20.149999999999999" customHeight="1">
      <c r="B47" s="11" t="s">
        <v>150</v>
      </c>
      <c r="C47" s="11"/>
      <c r="D47" s="43"/>
      <c r="E47" s="12"/>
      <c r="G47" s="53"/>
      <c r="H47" s="45"/>
      <c r="I47" s="53"/>
    </row>
    <row r="48" spans="1:9" s="40" customFormat="1" ht="20.149999999999999" customHeight="1">
      <c r="B48" s="13"/>
      <c r="C48" s="11" t="s">
        <v>149</v>
      </c>
      <c r="D48" s="43"/>
      <c r="E48" s="12"/>
      <c r="G48" s="53">
        <v>0</v>
      </c>
      <c r="H48" s="45"/>
      <c r="I48" s="53">
        <v>8636</v>
      </c>
    </row>
    <row r="49" spans="2:9" s="40" customFormat="1" ht="20.149999999999999" customHeight="1">
      <c r="B49" s="23" t="s">
        <v>183</v>
      </c>
      <c r="C49" s="23"/>
      <c r="D49" s="23"/>
      <c r="E49" s="12"/>
      <c r="G49" s="126"/>
      <c r="H49" s="45"/>
      <c r="I49" s="126"/>
    </row>
    <row r="50" spans="2:9" s="40" customFormat="1" ht="20.149999999999999" customHeight="1">
      <c r="B50" s="23"/>
      <c r="C50" s="23" t="s">
        <v>184</v>
      </c>
      <c r="D50" s="23"/>
      <c r="E50" s="12"/>
      <c r="G50" s="129">
        <f>SUM(G46,G48)</f>
        <v>-1292094</v>
      </c>
      <c r="H50" s="45"/>
      <c r="I50" s="129">
        <f>SUM(I46,I48)</f>
        <v>-1073431</v>
      </c>
    </row>
    <row r="51" spans="2:9" s="40" customFormat="1" ht="11.15" customHeight="1">
      <c r="B51" s="23"/>
      <c r="C51" s="23"/>
      <c r="D51" s="23"/>
      <c r="E51" s="17"/>
      <c r="F51" s="26"/>
      <c r="G51" s="35"/>
      <c r="H51" s="35"/>
      <c r="I51" s="35"/>
    </row>
    <row r="52" spans="2:9" s="40" customFormat="1" ht="20.149999999999999" customHeight="1">
      <c r="B52" s="52" t="s">
        <v>185</v>
      </c>
      <c r="C52" s="11"/>
      <c r="D52" s="23"/>
      <c r="E52" s="12"/>
      <c r="G52" s="35"/>
      <c r="H52" s="45"/>
      <c r="I52" s="35"/>
    </row>
    <row r="53" spans="2:9" s="40" customFormat="1" ht="20.149999999999999" customHeight="1">
      <c r="B53" s="11" t="s">
        <v>189</v>
      </c>
      <c r="C53" s="11"/>
      <c r="D53" s="23"/>
      <c r="E53" s="12"/>
      <c r="G53" s="53">
        <v>-5431</v>
      </c>
      <c r="H53" s="45"/>
      <c r="I53" s="53">
        <v>0</v>
      </c>
    </row>
    <row r="54" spans="2:9" s="40" customFormat="1" ht="20.149999999999999" customHeight="1">
      <c r="B54" s="11" t="s">
        <v>186</v>
      </c>
      <c r="C54" s="11"/>
      <c r="D54" s="23"/>
      <c r="E54" s="12"/>
      <c r="G54" s="53"/>
      <c r="H54" s="45"/>
      <c r="I54" s="53"/>
    </row>
    <row r="55" spans="2:9" s="40" customFormat="1" ht="20.149999999999999" customHeight="1">
      <c r="B55" s="13"/>
      <c r="C55" s="11" t="s">
        <v>187</v>
      </c>
      <c r="D55" s="23"/>
      <c r="E55" s="12"/>
      <c r="G55" s="53">
        <v>1418</v>
      </c>
      <c r="H55" s="45"/>
      <c r="I55" s="53">
        <v>0</v>
      </c>
    </row>
    <row r="56" spans="2:9" s="40" customFormat="1" ht="20.149999999999999" customHeight="1">
      <c r="B56" s="125" t="s">
        <v>188</v>
      </c>
      <c r="C56" s="125"/>
      <c r="D56" s="23"/>
      <c r="E56" s="12"/>
      <c r="G56" s="126"/>
      <c r="H56" s="45"/>
      <c r="I56" s="126"/>
    </row>
    <row r="57" spans="2:9" s="40" customFormat="1" ht="20.149999999999999" customHeight="1">
      <c r="B57" s="125"/>
      <c r="C57" s="125" t="s">
        <v>184</v>
      </c>
      <c r="D57" s="23"/>
      <c r="E57" s="12"/>
      <c r="G57" s="35">
        <f>SUM(G53,G55)</f>
        <v>-4013</v>
      </c>
      <c r="H57" s="45"/>
      <c r="I57" s="35">
        <f>SUM(I53,I55)</f>
        <v>0</v>
      </c>
    </row>
    <row r="58" spans="2:9" s="40" customFormat="1" ht="11.15" customHeight="1">
      <c r="B58" s="23"/>
      <c r="C58" s="23"/>
      <c r="D58" s="23"/>
      <c r="E58" s="17"/>
      <c r="F58" s="26"/>
      <c r="G58" s="162"/>
      <c r="H58" s="35"/>
      <c r="I58" s="162"/>
    </row>
    <row r="59" spans="2:9" s="40" customFormat="1" ht="20.149999999999999" customHeight="1">
      <c r="B59" s="23" t="s">
        <v>126</v>
      </c>
      <c r="C59" s="23"/>
      <c r="D59" s="23"/>
      <c r="E59" s="12"/>
      <c r="G59" s="131">
        <f>SUM(G46,G48,G57)</f>
        <v>-1296107</v>
      </c>
      <c r="H59" s="45"/>
      <c r="I59" s="131">
        <f>SUM(I46,I48,I57)</f>
        <v>-1073431</v>
      </c>
    </row>
    <row r="60" spans="2:9" s="40" customFormat="1" ht="11.15" customHeight="1">
      <c r="B60" s="23"/>
      <c r="C60" s="23"/>
      <c r="D60" s="23"/>
      <c r="E60" s="12"/>
      <c r="G60" s="35"/>
      <c r="H60" s="45"/>
      <c r="I60" s="35"/>
    </row>
    <row r="61" spans="2:9" s="40" customFormat="1" ht="20.149999999999999" customHeight="1" thickBot="1">
      <c r="B61" s="23" t="s">
        <v>127</v>
      </c>
      <c r="C61" s="23"/>
      <c r="D61" s="23"/>
      <c r="E61" s="12"/>
      <c r="G61" s="128">
        <f>SUM(G42,G59)</f>
        <v>-547474.58199999994</v>
      </c>
      <c r="H61" s="45"/>
      <c r="I61" s="128">
        <f>SUM(I42,I59)</f>
        <v>-328200</v>
      </c>
    </row>
    <row r="62" spans="2:9" s="40" customFormat="1" ht="11.15" customHeight="1" thickTop="1">
      <c r="B62" s="23"/>
      <c r="C62" s="23"/>
      <c r="D62" s="23"/>
      <c r="E62" s="12"/>
      <c r="G62" s="35"/>
      <c r="H62" s="45"/>
      <c r="I62" s="35"/>
    </row>
    <row r="63" spans="2:9" s="40" customFormat="1" ht="20.149999999999999" customHeight="1">
      <c r="B63" s="43" t="s">
        <v>75</v>
      </c>
      <c r="C63" s="43"/>
      <c r="D63" s="43"/>
      <c r="E63" s="12"/>
      <c r="G63" s="35"/>
      <c r="H63" s="35"/>
      <c r="I63" s="35"/>
    </row>
    <row r="64" spans="2:9" s="40" customFormat="1" ht="20.149999999999999" customHeight="1">
      <c r="B64" s="23"/>
      <c r="C64" s="23" t="s">
        <v>134</v>
      </c>
      <c r="D64" s="23"/>
      <c r="E64" s="17"/>
      <c r="F64" s="26"/>
      <c r="G64" s="129">
        <f>G61-G65</f>
        <v>-527098.58199999994</v>
      </c>
      <c r="H64" s="35"/>
      <c r="I64" s="129">
        <f>I61-I65</f>
        <v>-317600</v>
      </c>
    </row>
    <row r="65" spans="2:9" s="40" customFormat="1" ht="20.149999999999999" customHeight="1">
      <c r="B65" s="43"/>
      <c r="C65" s="43" t="s">
        <v>51</v>
      </c>
      <c r="D65" s="43"/>
      <c r="E65" s="12"/>
      <c r="G65" s="54">
        <v>-20376</v>
      </c>
      <c r="H65" s="55"/>
      <c r="I65" s="47">
        <v>-10600</v>
      </c>
    </row>
    <row r="66" spans="2:9" s="40" customFormat="1" ht="20.149999999999999" customHeight="1" thickBot="1">
      <c r="B66" s="23"/>
      <c r="C66" s="23"/>
      <c r="D66" s="23"/>
      <c r="E66" s="12"/>
      <c r="G66" s="145">
        <f>SUM(G64:G65)</f>
        <v>-547474.58199999994</v>
      </c>
      <c r="H66" s="55"/>
      <c r="I66" s="145">
        <f>SUM(I64:I65)</f>
        <v>-328200</v>
      </c>
    </row>
    <row r="67" spans="2:9" ht="14.5" thickTop="1"/>
  </sheetData>
  <sheetProtection formatCells="0" formatColumns="0" formatRows="0" insertColumns="0" insertRows="0" insertHyperlinks="0" deleteColumns="0" deleteRows="0" sort="0" autoFilter="0" pivotTables="0"/>
  <mergeCells count="2">
    <mergeCell ref="G6:I6"/>
    <mergeCell ref="G41:I41"/>
  </mergeCells>
  <pageMargins left="0.74803149606299213" right="0.51181102362204722" top="0.74803149606299213" bottom="0.51181102362204722" header="0.51181102362204722" footer="0.23622047244094491"/>
  <pageSetup paperSize="9" firstPageNumber="7" orientation="portrait" blackAndWhite="1" useFirstPageNumber="1" r:id="rId1"/>
  <headerFooter scaleWithDoc="0">
    <oddFooter xml:space="preserve">&amp;LThe accompanying notes are an integral part of these interim financial statements.
&amp;C&amp;P
</oddFooter>
  </headerFooter>
  <rowBreaks count="1" manualBreakCount="1">
    <brk id="35" min="1" max="8" man="1"/>
  </rowBreaks>
  <customProperties>
    <customPr name="EpmWorksheetKeyString_GUID" r:id="rId2"/>
    <customPr name="OrphanNamesChecked" r:id="rId3"/>
  </customProperties>
  <ignoredErrors>
    <ignoredError sqref="G50:I52 G40:I40 G56:I5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1343A-87E5-46C5-9D7B-1B06379072A0}">
  <dimension ref="B1:Z37"/>
  <sheetViews>
    <sheetView zoomScaleNormal="100" zoomScaleSheetLayoutView="100" workbookViewId="0"/>
  </sheetViews>
  <sheetFormatPr defaultColWidth="9.1796875" defaultRowHeight="22.75" customHeight="1"/>
  <cols>
    <col min="1" max="3" width="1.81640625" style="62" customWidth="1"/>
    <col min="4" max="4" width="45.7265625" style="62" customWidth="1"/>
    <col min="5" max="5" width="6.81640625" style="67" customWidth="1"/>
    <col min="6" max="6" width="13.81640625" style="61" customWidth="1"/>
    <col min="7" max="7" width="0.81640625" style="61" customWidth="1"/>
    <col min="8" max="8" width="13.81640625" style="61" customWidth="1"/>
    <col min="9" max="9" width="0.81640625" style="62" customWidth="1"/>
    <col min="10" max="10" width="13.81640625" style="61" customWidth="1"/>
    <col min="11" max="11" width="0.81640625" style="62" customWidth="1"/>
    <col min="12" max="12" width="13.81640625" style="61" customWidth="1"/>
    <col min="13" max="13" width="0.81640625" style="61" customWidth="1"/>
    <col min="14" max="14" width="13.81640625" style="61" customWidth="1"/>
    <col min="15" max="15" width="0.81640625" style="61" customWidth="1"/>
    <col min="16" max="16" width="13.81640625" style="61" customWidth="1"/>
    <col min="17" max="17" width="0.81640625" style="61" customWidth="1"/>
    <col min="18" max="18" width="13.81640625" style="61" customWidth="1"/>
    <col min="19" max="19" width="0.81640625" style="61" customWidth="1"/>
    <col min="20" max="20" width="13.81640625" style="61" customWidth="1"/>
    <col min="21" max="21" width="0.81640625" style="61" customWidth="1"/>
    <col min="22" max="22" width="13.81640625" style="61" customWidth="1"/>
    <col min="23" max="23" width="0.81640625" style="61" customWidth="1"/>
    <col min="24" max="24" width="13.81640625" style="61" customWidth="1"/>
    <col min="25" max="25" width="0.81640625" style="61" customWidth="1"/>
    <col min="26" max="26" width="13.81640625" style="61" customWidth="1"/>
    <col min="27" max="16384" width="9.1796875" style="62"/>
  </cols>
  <sheetData>
    <row r="1" spans="2:26" ht="23.15" customHeight="1">
      <c r="B1" s="10" t="s">
        <v>157</v>
      </c>
      <c r="C1" s="60"/>
      <c r="D1" s="60"/>
      <c r="E1" s="60"/>
      <c r="F1" s="60"/>
      <c r="I1" s="60"/>
      <c r="K1" s="60"/>
      <c r="P1" s="60"/>
      <c r="Q1" s="60"/>
      <c r="Z1" s="4"/>
    </row>
    <row r="2" spans="2:26" ht="23.15" customHeight="1">
      <c r="B2" s="10" t="s">
        <v>103</v>
      </c>
      <c r="C2" s="63"/>
      <c r="D2" s="63"/>
      <c r="E2" s="64"/>
      <c r="F2" s="65"/>
      <c r="I2" s="63"/>
      <c r="K2" s="63"/>
      <c r="P2" s="65"/>
      <c r="Q2" s="65"/>
      <c r="Z2" s="66"/>
    </row>
    <row r="3" spans="2:26" ht="23.15" customHeight="1">
      <c r="B3" s="23" t="s">
        <v>217</v>
      </c>
      <c r="C3" s="63"/>
    </row>
    <row r="4" spans="2:26" ht="20.149999999999999" customHeight="1">
      <c r="B4" s="23"/>
      <c r="C4" s="63"/>
    </row>
    <row r="5" spans="2:26" ht="20.149999999999999" customHeight="1">
      <c r="B5" s="68"/>
      <c r="C5" s="68"/>
      <c r="D5" s="69"/>
      <c r="F5" s="62"/>
      <c r="G5" s="70"/>
      <c r="H5" s="70"/>
      <c r="I5" s="68"/>
      <c r="J5" s="71"/>
      <c r="K5" s="68"/>
      <c r="L5" s="72" t="s">
        <v>13</v>
      </c>
      <c r="M5" s="73"/>
      <c r="N5" s="73"/>
      <c r="O5" s="62"/>
      <c r="P5" s="74" t="s">
        <v>100</v>
      </c>
      <c r="Q5" s="73"/>
      <c r="R5" s="75"/>
      <c r="S5" s="73"/>
      <c r="T5" s="73"/>
      <c r="V5" s="70"/>
      <c r="W5" s="70"/>
      <c r="X5" s="70"/>
      <c r="Y5" s="76"/>
    </row>
    <row r="6" spans="2:26" ht="20.149999999999999" customHeight="1">
      <c r="B6" s="68"/>
      <c r="C6" s="68"/>
      <c r="D6" s="68"/>
      <c r="F6" s="77"/>
      <c r="G6" s="77"/>
      <c r="H6" s="77"/>
      <c r="I6" s="68"/>
      <c r="J6" s="76"/>
      <c r="K6" s="68"/>
      <c r="L6" s="78" t="s">
        <v>2</v>
      </c>
      <c r="M6" s="78"/>
      <c r="N6" s="78" t="s">
        <v>77</v>
      </c>
      <c r="P6" s="70"/>
      <c r="R6" s="77" t="s">
        <v>57</v>
      </c>
      <c r="T6" s="70"/>
    </row>
    <row r="7" spans="2:26" ht="20.149999999999999" customHeight="1">
      <c r="B7" s="68"/>
      <c r="C7" s="68"/>
      <c r="D7" s="68"/>
      <c r="F7" s="77"/>
      <c r="G7" s="77"/>
      <c r="H7" s="77"/>
      <c r="I7" s="68"/>
      <c r="J7" s="76"/>
      <c r="K7" s="68"/>
      <c r="L7" s="76"/>
      <c r="M7" s="76"/>
      <c r="N7" s="76"/>
      <c r="P7" s="70"/>
      <c r="R7" s="77" t="s">
        <v>58</v>
      </c>
      <c r="T7" s="70"/>
    </row>
    <row r="8" spans="2:26" ht="20.149999999999999" customHeight="1">
      <c r="B8" s="68"/>
      <c r="C8" s="68"/>
      <c r="D8" s="68"/>
      <c r="G8" s="70"/>
      <c r="H8" s="77"/>
      <c r="I8" s="68"/>
      <c r="J8" s="76"/>
      <c r="K8" s="68"/>
      <c r="L8" s="76"/>
      <c r="M8" s="76"/>
      <c r="N8" s="76"/>
      <c r="P8" s="70" t="s">
        <v>121</v>
      </c>
      <c r="R8" s="77" t="s">
        <v>76</v>
      </c>
      <c r="T8" s="70" t="s">
        <v>87</v>
      </c>
    </row>
    <row r="9" spans="2:26" ht="20.149999999999999" customHeight="1">
      <c r="B9" s="68"/>
      <c r="C9" s="68"/>
      <c r="D9" s="68"/>
      <c r="F9" s="77"/>
      <c r="G9" s="70"/>
      <c r="H9" s="70"/>
      <c r="I9" s="68"/>
      <c r="J9" s="76"/>
      <c r="K9" s="68"/>
      <c r="L9" s="76"/>
      <c r="M9" s="76"/>
      <c r="N9" s="76"/>
      <c r="P9" s="70" t="s">
        <v>122</v>
      </c>
      <c r="R9" s="79" t="s">
        <v>143</v>
      </c>
      <c r="T9" s="70" t="s">
        <v>88</v>
      </c>
      <c r="V9" s="70" t="s">
        <v>63</v>
      </c>
      <c r="W9" s="70"/>
    </row>
    <row r="10" spans="2:26" s="77" customFormat="1" ht="20.149999999999999" customHeight="1">
      <c r="E10" s="67"/>
      <c r="F10" s="77" t="s">
        <v>7</v>
      </c>
      <c r="G10" s="70"/>
      <c r="H10" s="70"/>
      <c r="I10" s="68"/>
      <c r="J10" s="76"/>
      <c r="K10" s="68"/>
      <c r="L10" s="76"/>
      <c r="M10" s="76"/>
      <c r="N10" s="70"/>
      <c r="O10" s="70"/>
      <c r="P10" s="77" t="s">
        <v>123</v>
      </c>
      <c r="Q10" s="61"/>
      <c r="R10" s="77" t="s">
        <v>118</v>
      </c>
      <c r="S10" s="61"/>
      <c r="T10" s="77" t="s">
        <v>89</v>
      </c>
      <c r="U10" s="61"/>
      <c r="V10" s="77" t="s">
        <v>59</v>
      </c>
      <c r="X10" s="77" t="s">
        <v>60</v>
      </c>
      <c r="Y10" s="62"/>
      <c r="Z10" s="77" t="s">
        <v>33</v>
      </c>
    </row>
    <row r="11" spans="2:26" s="77" customFormat="1" ht="20.149999999999999" customHeight="1">
      <c r="E11" s="67"/>
      <c r="F11" s="77" t="s">
        <v>101</v>
      </c>
      <c r="G11" s="70"/>
      <c r="H11" s="70" t="s">
        <v>194</v>
      </c>
      <c r="I11" s="70"/>
      <c r="J11" s="80" t="s">
        <v>112</v>
      </c>
      <c r="L11" s="77" t="s">
        <v>12</v>
      </c>
      <c r="N11" s="70"/>
      <c r="O11" s="70"/>
      <c r="P11" s="70" t="s">
        <v>99</v>
      </c>
      <c r="Q11" s="61"/>
      <c r="R11" s="77" t="s">
        <v>119</v>
      </c>
      <c r="S11" s="61"/>
      <c r="T11" s="77" t="s">
        <v>62</v>
      </c>
      <c r="U11" s="61"/>
      <c r="V11" s="77" t="s">
        <v>69</v>
      </c>
      <c r="X11" s="77" t="s">
        <v>61</v>
      </c>
      <c r="Y11" s="70"/>
      <c r="Z11" s="77" t="s">
        <v>62</v>
      </c>
    </row>
    <row r="12" spans="2:26" s="77" customFormat="1" ht="20.149999999999999" customHeight="1">
      <c r="E12" s="67" t="s">
        <v>214</v>
      </c>
      <c r="F12" s="76" t="s">
        <v>8</v>
      </c>
      <c r="H12" s="79" t="s">
        <v>178</v>
      </c>
      <c r="J12" s="77" t="s">
        <v>146</v>
      </c>
      <c r="L12" s="70" t="s">
        <v>9</v>
      </c>
      <c r="M12" s="70"/>
      <c r="N12" s="70"/>
      <c r="O12" s="70"/>
      <c r="P12" s="70" t="s">
        <v>124</v>
      </c>
      <c r="Q12" s="61"/>
      <c r="R12" s="77" t="s">
        <v>120</v>
      </c>
      <c r="S12" s="61"/>
      <c r="T12" s="70" t="s">
        <v>34</v>
      </c>
      <c r="U12" s="61"/>
      <c r="V12" s="70" t="s">
        <v>135</v>
      </c>
      <c r="W12" s="70"/>
      <c r="X12" s="77" t="s">
        <v>56</v>
      </c>
      <c r="Y12" s="70"/>
      <c r="Z12" s="77" t="s">
        <v>34</v>
      </c>
    </row>
    <row r="13" spans="2:26" s="77" customFormat="1" ht="20.149999999999999" customHeight="1">
      <c r="E13" s="67"/>
      <c r="F13" s="71" t="s">
        <v>17</v>
      </c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</row>
    <row r="14" spans="2:26" ht="22" customHeight="1">
      <c r="B14" s="60" t="s">
        <v>156</v>
      </c>
      <c r="C14" s="60"/>
      <c r="F14" s="81">
        <v>16500000</v>
      </c>
      <c r="G14" s="82"/>
      <c r="H14" s="81">
        <v>583727</v>
      </c>
      <c r="I14" s="81"/>
      <c r="J14" s="81">
        <v>-5709310</v>
      </c>
      <c r="K14" s="81"/>
      <c r="L14" s="81">
        <v>284182</v>
      </c>
      <c r="M14" s="81"/>
      <c r="N14" s="81">
        <v>10996686</v>
      </c>
      <c r="O14" s="81"/>
      <c r="P14" s="81">
        <v>-2949933</v>
      </c>
      <c r="Q14" s="81"/>
      <c r="R14" s="81">
        <v>-8636</v>
      </c>
      <c r="S14" s="81"/>
      <c r="T14" s="142">
        <f>SUM(P14:R14)</f>
        <v>-2958569</v>
      </c>
      <c r="U14" s="81"/>
      <c r="V14" s="142">
        <f>SUM(F14:N14,T14)</f>
        <v>19696716</v>
      </c>
      <c r="W14" s="81"/>
      <c r="X14" s="81">
        <v>1615203</v>
      </c>
      <c r="Y14" s="81"/>
      <c r="Z14" s="142">
        <f>SUM(V14:X14)</f>
        <v>21311919</v>
      </c>
    </row>
    <row r="15" spans="2:26" ht="22" customHeight="1">
      <c r="B15" s="63" t="s">
        <v>68</v>
      </c>
      <c r="C15" s="63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</row>
    <row r="16" spans="2:26" ht="22" customHeight="1">
      <c r="B16" s="63"/>
      <c r="C16" s="63" t="s">
        <v>67</v>
      </c>
      <c r="F16" s="81"/>
      <c r="G16" s="82"/>
      <c r="H16" s="82"/>
      <c r="I16" s="81"/>
      <c r="J16" s="81"/>
      <c r="K16" s="81"/>
      <c r="L16" s="81"/>
      <c r="M16" s="81"/>
      <c r="N16" s="81"/>
      <c r="O16" s="82"/>
      <c r="P16" s="81"/>
      <c r="Q16" s="81"/>
      <c r="R16" s="82"/>
      <c r="S16" s="81"/>
      <c r="T16" s="81"/>
      <c r="U16" s="81"/>
      <c r="V16" s="81"/>
      <c r="W16" s="81"/>
      <c r="X16" s="81"/>
      <c r="Y16" s="81"/>
      <c r="Z16" s="81"/>
    </row>
    <row r="17" spans="2:26" ht="22" customHeight="1">
      <c r="B17" s="83"/>
      <c r="C17" s="83" t="s">
        <v>196</v>
      </c>
      <c r="F17" s="81"/>
      <c r="G17" s="82"/>
      <c r="H17" s="82"/>
      <c r="I17" s="81"/>
      <c r="J17" s="81"/>
      <c r="K17" s="81"/>
      <c r="L17" s="81"/>
      <c r="M17" s="81"/>
      <c r="N17" s="81"/>
      <c r="O17" s="82"/>
      <c r="P17" s="81"/>
      <c r="Q17" s="81"/>
      <c r="R17" s="82"/>
      <c r="S17" s="81"/>
      <c r="T17" s="81"/>
      <c r="U17" s="81"/>
      <c r="V17" s="81"/>
      <c r="W17" s="81"/>
      <c r="X17" s="81"/>
      <c r="Y17" s="81"/>
      <c r="Z17" s="81"/>
    </row>
    <row r="18" spans="2:26" ht="22" customHeight="1">
      <c r="C18" s="62" t="s">
        <v>65</v>
      </c>
      <c r="E18" s="67">
        <v>8</v>
      </c>
      <c r="F18" s="85">
        <v>0</v>
      </c>
      <c r="G18" s="86"/>
      <c r="H18" s="85">
        <v>0</v>
      </c>
      <c r="I18" s="87"/>
      <c r="J18" s="85">
        <v>0</v>
      </c>
      <c r="K18" s="87"/>
      <c r="L18" s="85">
        <v>0</v>
      </c>
      <c r="M18" s="87"/>
      <c r="N18" s="85">
        <v>-412500</v>
      </c>
      <c r="O18" s="86"/>
      <c r="P18" s="85">
        <v>0</v>
      </c>
      <c r="Q18" s="87"/>
      <c r="R18" s="85">
        <v>0</v>
      </c>
      <c r="S18" s="87"/>
      <c r="T18" s="141">
        <f>SUM(P18:R18)</f>
        <v>0</v>
      </c>
      <c r="U18" s="87"/>
      <c r="V18" s="99">
        <f>SUM(F18:N18,T18)</f>
        <v>-412500</v>
      </c>
      <c r="W18" s="89"/>
      <c r="X18" s="85">
        <v>-25028</v>
      </c>
      <c r="Y18" s="87"/>
      <c r="Z18" s="98">
        <f>SUM(V18:X18)</f>
        <v>-437528</v>
      </c>
    </row>
    <row r="19" spans="2:26" ht="22" customHeight="1">
      <c r="B19" s="63"/>
      <c r="C19" s="83" t="s">
        <v>197</v>
      </c>
      <c r="D19" s="84"/>
      <c r="F19" s="135">
        <f>SUM(F18)</f>
        <v>0</v>
      </c>
      <c r="G19" s="82"/>
      <c r="H19" s="135">
        <f>SUM(H18)</f>
        <v>0</v>
      </c>
      <c r="I19" s="81"/>
      <c r="J19" s="135">
        <f>SUM(J18)</f>
        <v>0</v>
      </c>
      <c r="K19" s="81"/>
      <c r="L19" s="135">
        <f>SUM(L18)</f>
        <v>0</v>
      </c>
      <c r="M19" s="81"/>
      <c r="N19" s="135">
        <f>SUM(N18)</f>
        <v>-412500</v>
      </c>
      <c r="O19" s="82"/>
      <c r="P19" s="135">
        <f>SUM(P18)</f>
        <v>0</v>
      </c>
      <c r="Q19" s="81"/>
      <c r="R19" s="135">
        <f>SUM(R18)</f>
        <v>0</v>
      </c>
      <c r="S19" s="81"/>
      <c r="T19" s="135">
        <f>SUM(T18)</f>
        <v>0</v>
      </c>
      <c r="U19" s="81"/>
      <c r="V19" s="135">
        <f>SUM(V18)</f>
        <v>-412500</v>
      </c>
      <c r="W19" s="81"/>
      <c r="X19" s="135">
        <f>SUM(X18)</f>
        <v>-25028</v>
      </c>
      <c r="Y19" s="81"/>
      <c r="Z19" s="135">
        <f>SUM(Z18)</f>
        <v>-437528</v>
      </c>
    </row>
    <row r="20" spans="2:26" ht="22" customHeight="1">
      <c r="C20" s="84" t="s">
        <v>179</v>
      </c>
      <c r="F20" s="81"/>
      <c r="G20" s="82"/>
      <c r="H20" s="81"/>
      <c r="I20" s="81"/>
      <c r="J20" s="81"/>
      <c r="K20" s="81"/>
      <c r="L20" s="81"/>
      <c r="M20" s="81"/>
      <c r="N20" s="81"/>
      <c r="O20" s="82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</row>
    <row r="21" spans="2:26" ht="22" customHeight="1">
      <c r="C21" s="90" t="s">
        <v>180</v>
      </c>
      <c r="F21" s="91">
        <v>0</v>
      </c>
      <c r="G21" s="92"/>
      <c r="H21" s="91">
        <v>0</v>
      </c>
      <c r="I21" s="92"/>
      <c r="J21" s="91">
        <v>-13185</v>
      </c>
      <c r="K21" s="92"/>
      <c r="L21" s="91">
        <v>0</v>
      </c>
      <c r="M21" s="81"/>
      <c r="N21" s="91">
        <v>0</v>
      </c>
      <c r="O21" s="92"/>
      <c r="P21" s="91">
        <v>0</v>
      </c>
      <c r="Q21" s="93"/>
      <c r="R21" s="91">
        <v>0</v>
      </c>
      <c r="S21" s="92"/>
      <c r="T21" s="100">
        <f>SUM(P21,R21)</f>
        <v>0</v>
      </c>
      <c r="U21" s="81"/>
      <c r="V21" s="99">
        <f>SUM(F21:N21,T21)</f>
        <v>-13185</v>
      </c>
      <c r="W21" s="81"/>
      <c r="X21" s="94">
        <v>-188</v>
      </c>
      <c r="Y21" s="81"/>
      <c r="Z21" s="98">
        <f>SUM(V21:X21)</f>
        <v>-13373</v>
      </c>
    </row>
    <row r="22" spans="2:26" ht="22" customHeight="1">
      <c r="C22" s="83" t="s">
        <v>181</v>
      </c>
      <c r="F22" s="135">
        <f>SUM(F21)</f>
        <v>0</v>
      </c>
      <c r="G22" s="82"/>
      <c r="H22" s="135">
        <f>SUM(H21)</f>
        <v>0</v>
      </c>
      <c r="I22" s="81"/>
      <c r="J22" s="135">
        <f>SUM(J21)</f>
        <v>-13185</v>
      </c>
      <c r="K22" s="81"/>
      <c r="L22" s="135">
        <f>SUM(L21)</f>
        <v>0</v>
      </c>
      <c r="M22" s="81"/>
      <c r="N22" s="135">
        <f>SUM(N21)</f>
        <v>0</v>
      </c>
      <c r="O22" s="82"/>
      <c r="P22" s="135">
        <f>SUM(P21)</f>
        <v>0</v>
      </c>
      <c r="Q22" s="81"/>
      <c r="R22" s="135">
        <f>SUM(R21)</f>
        <v>0</v>
      </c>
      <c r="S22" s="81"/>
      <c r="T22" s="135">
        <f>SUM(T21)</f>
        <v>0</v>
      </c>
      <c r="U22" s="81"/>
      <c r="V22" s="135">
        <f>SUM(V21)</f>
        <v>-13185</v>
      </c>
      <c r="W22" s="81"/>
      <c r="X22" s="135">
        <f>SUM(X21)</f>
        <v>-188</v>
      </c>
      <c r="Y22" s="81"/>
      <c r="Z22" s="135">
        <f>SUM(Z21)</f>
        <v>-13373</v>
      </c>
    </row>
    <row r="23" spans="2:26" ht="22" customHeight="1">
      <c r="B23" s="63" t="s">
        <v>66</v>
      </c>
      <c r="C23" s="83"/>
      <c r="F23" s="81"/>
      <c r="G23" s="82"/>
      <c r="H23" s="81"/>
      <c r="I23" s="81"/>
      <c r="J23" s="81"/>
      <c r="K23" s="81"/>
      <c r="L23" s="81"/>
      <c r="M23" s="81"/>
      <c r="N23" s="81"/>
      <c r="O23" s="82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</row>
    <row r="24" spans="2:26" ht="22" customHeight="1">
      <c r="B24" s="63" t="s">
        <v>64</v>
      </c>
      <c r="C24" s="63" t="s">
        <v>67</v>
      </c>
      <c r="F24" s="135">
        <f>SUM(F22,F19)</f>
        <v>0</v>
      </c>
      <c r="G24" s="82"/>
      <c r="H24" s="135">
        <f>SUM(H22,H19)</f>
        <v>0</v>
      </c>
      <c r="I24" s="81"/>
      <c r="J24" s="135">
        <f>SUM(J22,J19)</f>
        <v>-13185</v>
      </c>
      <c r="K24" s="81"/>
      <c r="L24" s="135">
        <f>SUM(L22,L19)</f>
        <v>0</v>
      </c>
      <c r="M24" s="81"/>
      <c r="N24" s="135">
        <f>SUM(N22,N19)</f>
        <v>-412500</v>
      </c>
      <c r="O24" s="82"/>
      <c r="P24" s="135">
        <f>SUM(P22,P19)</f>
        <v>0</v>
      </c>
      <c r="Q24" s="81"/>
      <c r="R24" s="135">
        <f>SUM(R22,R19)</f>
        <v>0</v>
      </c>
      <c r="S24" s="81"/>
      <c r="T24" s="135">
        <f>SUM(T22,T19)</f>
        <v>0</v>
      </c>
      <c r="U24" s="81"/>
      <c r="V24" s="135">
        <f>SUM(V22,V19)</f>
        <v>-425685</v>
      </c>
      <c r="W24" s="81"/>
      <c r="X24" s="135">
        <f>SUM(X22,X19)</f>
        <v>-25216</v>
      </c>
      <c r="Y24" s="81"/>
      <c r="Z24" s="135">
        <f>SUM(Z22,Z19)</f>
        <v>-450901</v>
      </c>
    </row>
    <row r="25" spans="2:26" ht="22" customHeight="1">
      <c r="B25" s="63" t="s">
        <v>128</v>
      </c>
      <c r="C25" s="63"/>
      <c r="F25" s="81"/>
      <c r="G25" s="82"/>
      <c r="H25" s="82"/>
      <c r="I25" s="81"/>
      <c r="J25" s="81"/>
      <c r="K25" s="81"/>
      <c r="L25" s="81"/>
      <c r="M25" s="81"/>
      <c r="N25" s="81"/>
      <c r="O25" s="82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</row>
    <row r="26" spans="2:26" ht="22" customHeight="1">
      <c r="B26" s="63"/>
      <c r="C26" s="95" t="s">
        <v>70</v>
      </c>
      <c r="F26" s="86">
        <v>0</v>
      </c>
      <c r="G26" s="86"/>
      <c r="H26" s="86">
        <v>0</v>
      </c>
      <c r="I26" s="87"/>
      <c r="J26" s="86">
        <v>0</v>
      </c>
      <c r="K26" s="87"/>
      <c r="L26" s="86">
        <v>0</v>
      </c>
      <c r="M26" s="87"/>
      <c r="N26" s="139">
        <f>'3'!I29</f>
        <v>730263</v>
      </c>
      <c r="O26" s="86"/>
      <c r="P26" s="86">
        <v>0</v>
      </c>
      <c r="Q26" s="87"/>
      <c r="R26" s="86">
        <v>0</v>
      </c>
      <c r="S26" s="87"/>
      <c r="T26" s="140">
        <f>SUM(P26,R26)</f>
        <v>0</v>
      </c>
      <c r="U26" s="87"/>
      <c r="V26" s="101">
        <f>SUM(F26:N26,T26)</f>
        <v>730263</v>
      </c>
      <c r="W26" s="96"/>
      <c r="X26" s="139">
        <f>'3'!I30</f>
        <v>14968</v>
      </c>
      <c r="Y26" s="87"/>
      <c r="Z26" s="101">
        <f>SUM(V26:X26)</f>
        <v>745231</v>
      </c>
    </row>
    <row r="27" spans="2:26" ht="22" customHeight="1">
      <c r="B27" s="63"/>
      <c r="C27" s="95" t="s">
        <v>71</v>
      </c>
      <c r="F27" s="88">
        <v>0</v>
      </c>
      <c r="G27" s="86"/>
      <c r="H27" s="88">
        <v>0</v>
      </c>
      <c r="I27" s="87"/>
      <c r="J27" s="88">
        <v>0</v>
      </c>
      <c r="K27" s="87"/>
      <c r="L27" s="88">
        <v>0</v>
      </c>
      <c r="M27" s="87"/>
      <c r="N27" s="88">
        <v>0</v>
      </c>
      <c r="O27" s="86"/>
      <c r="P27" s="88">
        <v>-1056499</v>
      </c>
      <c r="Q27" s="87"/>
      <c r="R27" s="88">
        <v>8636</v>
      </c>
      <c r="S27" s="87"/>
      <c r="T27" s="100">
        <f>SUM(P27,R27)</f>
        <v>-1047863</v>
      </c>
      <c r="U27" s="87"/>
      <c r="V27" s="100">
        <f t="shared" ref="V27" si="0">SUM(F27:N27,T27)</f>
        <v>-1047863</v>
      </c>
      <c r="W27" s="96"/>
      <c r="X27" s="88">
        <v>-25568</v>
      </c>
      <c r="Y27" s="87"/>
      <c r="Z27" s="100">
        <f>SUM(V27:X27)</f>
        <v>-1073431</v>
      </c>
    </row>
    <row r="28" spans="2:26" ht="22" customHeight="1">
      <c r="B28" s="63" t="s">
        <v>127</v>
      </c>
      <c r="C28" s="63"/>
      <c r="F28" s="146">
        <f>SUM(F26,F27)</f>
        <v>0</v>
      </c>
      <c r="G28" s="82"/>
      <c r="H28" s="147">
        <f>SUM(H26,H27)</f>
        <v>0</v>
      </c>
      <c r="I28" s="81"/>
      <c r="J28" s="146">
        <f>SUM(J26,J27)</f>
        <v>0</v>
      </c>
      <c r="K28" s="81"/>
      <c r="L28" s="146">
        <f>SUM(L26,L27)</f>
        <v>0</v>
      </c>
      <c r="M28" s="81"/>
      <c r="N28" s="146">
        <f>SUM(N26,N27)</f>
        <v>730263</v>
      </c>
      <c r="O28" s="82"/>
      <c r="P28" s="146">
        <f>SUM(P26,P27)</f>
        <v>-1056499</v>
      </c>
      <c r="Q28" s="81"/>
      <c r="R28" s="146">
        <f>SUM(R26,R27)</f>
        <v>8636</v>
      </c>
      <c r="S28" s="81"/>
      <c r="T28" s="146">
        <f>SUM(T26,T27)</f>
        <v>-1047863</v>
      </c>
      <c r="U28" s="81"/>
      <c r="V28" s="146">
        <f>SUM(V26,V27)</f>
        <v>-317600</v>
      </c>
      <c r="W28" s="81"/>
      <c r="X28" s="146">
        <f>SUM(X26,X27)</f>
        <v>-10600</v>
      </c>
      <c r="Y28" s="81"/>
      <c r="Z28" s="146">
        <f>SUM(Z26,Z27)</f>
        <v>-328200</v>
      </c>
    </row>
    <row r="29" spans="2:26" ht="22" customHeight="1">
      <c r="B29" s="63"/>
      <c r="C29" s="95" t="s">
        <v>205</v>
      </c>
      <c r="F29" s="141">
        <v>0</v>
      </c>
      <c r="G29" s="86"/>
      <c r="H29" s="149">
        <v>0</v>
      </c>
      <c r="I29" s="87"/>
      <c r="J29" s="141">
        <v>0</v>
      </c>
      <c r="K29" s="87"/>
      <c r="L29" s="141">
        <v>76556</v>
      </c>
      <c r="M29" s="87"/>
      <c r="N29" s="141">
        <v>-76556</v>
      </c>
      <c r="O29" s="86"/>
      <c r="P29" s="141">
        <v>0</v>
      </c>
      <c r="Q29" s="87"/>
      <c r="R29" s="141">
        <v>0</v>
      </c>
      <c r="S29" s="87"/>
      <c r="T29" s="141">
        <v>0</v>
      </c>
      <c r="U29" s="87"/>
      <c r="V29" s="99">
        <f>SUM(F29:N29,T29)</f>
        <v>0</v>
      </c>
      <c r="W29" s="87"/>
      <c r="X29" s="141">
        <v>0</v>
      </c>
      <c r="Y29" s="87"/>
      <c r="Z29" s="141">
        <f>SUM(V29:X29)</f>
        <v>0</v>
      </c>
    </row>
    <row r="30" spans="2:26" ht="22" customHeight="1" thickBot="1">
      <c r="B30" s="60" t="s">
        <v>203</v>
      </c>
      <c r="C30" s="60"/>
      <c r="F30" s="138">
        <f>SUM(F14,F28:F29,F24)</f>
        <v>16500000</v>
      </c>
      <c r="G30" s="81"/>
      <c r="H30" s="138">
        <f>SUM(H14,H28:H29,H24)</f>
        <v>583727</v>
      </c>
      <c r="I30" s="87"/>
      <c r="J30" s="138">
        <f>SUM(J14,J28:J29,J24)</f>
        <v>-5722495</v>
      </c>
      <c r="K30" s="87"/>
      <c r="L30" s="138">
        <f>SUM(L14,L28:L29,L24)</f>
        <v>360738</v>
      </c>
      <c r="M30" s="81"/>
      <c r="N30" s="138">
        <f>SUM(N14,N28:N29,N24)</f>
        <v>11237893</v>
      </c>
      <c r="O30" s="81"/>
      <c r="P30" s="138">
        <f>SUM(P14,P28:P29,P24)</f>
        <v>-4006432</v>
      </c>
      <c r="Q30" s="81"/>
      <c r="R30" s="138">
        <f>SUM(R14,R28:R29,R24)</f>
        <v>0</v>
      </c>
      <c r="S30" s="81"/>
      <c r="T30" s="138">
        <f>SUM(T14,T28:T29,T24)</f>
        <v>-4006432</v>
      </c>
      <c r="U30" s="81"/>
      <c r="V30" s="138">
        <f>SUM(V14,V28:V29,V24)</f>
        <v>18953431</v>
      </c>
      <c r="W30" s="81"/>
      <c r="X30" s="138">
        <f>SUM(X14,X28:X29,X24)</f>
        <v>1579387</v>
      </c>
      <c r="Y30" s="81"/>
      <c r="Z30" s="138">
        <f>SUM(Z14,Z28:Z29,Z24)</f>
        <v>20532818</v>
      </c>
    </row>
    <row r="31" spans="2:26" ht="10" customHeight="1" thickTop="1"/>
    <row r="34" spans="4:11" ht="22.75" customHeight="1">
      <c r="D34" s="97"/>
    </row>
    <row r="35" spans="4:11" ht="22.75" customHeight="1">
      <c r="D35" s="97" t="s">
        <v>167</v>
      </c>
    </row>
    <row r="37" spans="4:11" ht="22.75" customHeight="1">
      <c r="I37" s="61"/>
      <c r="K37" s="61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55118110236227" right="0.59055118110236227" top="0.78740157480314965" bottom="0.59055118110236227" header="0.78740157480314965" footer="0.59055118110236227"/>
  <pageSetup paperSize="9" scale="62" firstPageNumber="9" fitToHeight="2" orientation="landscape" blackAndWhite="1" useFirstPageNumber="1" r:id="rId1"/>
  <headerFooter>
    <oddFooter>&amp;L    The accompanying notes are an integral part of these interim financial statements.
&amp;C&amp;P</oddFooter>
  </headerFooter>
  <customProperties>
    <customPr name="EpmWorksheetKeyString_GUID" r:id="rId2"/>
    <customPr name="OrphanNamesChecked" r:id="rId3"/>
  </customProperties>
  <ignoredErrors>
    <ignoredError sqref="V28 Z28" formula="1"/>
    <ignoredError sqref="V1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V35"/>
  <sheetViews>
    <sheetView zoomScaleNormal="100" zoomScaleSheetLayoutView="85" workbookViewId="0"/>
  </sheetViews>
  <sheetFormatPr defaultColWidth="9.1796875" defaultRowHeight="22.75" customHeight="1"/>
  <cols>
    <col min="1" max="3" width="1.81640625" style="62" customWidth="1"/>
    <col min="4" max="4" width="44.81640625" style="62" customWidth="1"/>
    <col min="5" max="5" width="6.81640625" style="67" customWidth="1"/>
    <col min="6" max="6" width="16.1796875" style="61" customWidth="1"/>
    <col min="7" max="7" width="0.81640625" style="61" customWidth="1"/>
    <col min="8" max="8" width="16.1796875" style="61" customWidth="1"/>
    <col min="9" max="9" width="0.81640625" style="62" customWidth="1"/>
    <col min="10" max="10" width="16.1796875" style="61" customWidth="1"/>
    <col min="11" max="11" width="0.81640625" style="62" customWidth="1"/>
    <col min="12" max="12" width="16.1796875" style="61" customWidth="1"/>
    <col min="13" max="13" width="0.81640625" style="61" customWidth="1"/>
    <col min="14" max="14" width="16.1796875" style="61" customWidth="1"/>
    <col min="15" max="15" width="0.81640625" style="61" customWidth="1"/>
    <col min="16" max="16" width="17.81640625" style="61" customWidth="1"/>
    <col min="17" max="17" width="0.81640625" style="61" customWidth="1"/>
    <col min="18" max="18" width="16.1796875" style="61" customWidth="1"/>
    <col min="19" max="19" width="0.81640625" style="61" customWidth="1"/>
    <col min="20" max="20" width="16.1796875" style="61" customWidth="1"/>
    <col min="21" max="21" width="0.81640625" style="61" customWidth="1"/>
    <col min="22" max="22" width="16.1796875" style="61" customWidth="1"/>
    <col min="23" max="16384" width="9.1796875" style="62"/>
  </cols>
  <sheetData>
    <row r="1" spans="2:22" ht="23.15" customHeight="1">
      <c r="B1" s="10" t="s">
        <v>157</v>
      </c>
      <c r="C1" s="60"/>
      <c r="D1" s="60"/>
      <c r="E1" s="60"/>
      <c r="F1" s="60"/>
      <c r="I1" s="60"/>
      <c r="K1" s="60"/>
      <c r="P1" s="60"/>
      <c r="Q1" s="60"/>
      <c r="V1" s="4"/>
    </row>
    <row r="2" spans="2:22" ht="23.15" customHeight="1">
      <c r="B2" s="10" t="s">
        <v>103</v>
      </c>
      <c r="C2" s="63"/>
      <c r="D2" s="63"/>
      <c r="E2" s="64"/>
      <c r="F2" s="65"/>
      <c r="I2" s="63"/>
      <c r="K2" s="63"/>
      <c r="P2" s="65"/>
      <c r="Q2" s="65"/>
      <c r="V2" s="66"/>
    </row>
    <row r="3" spans="2:22" ht="23.15" customHeight="1">
      <c r="B3" s="23" t="s">
        <v>217</v>
      </c>
      <c r="C3" s="63"/>
    </row>
    <row r="4" spans="2:22" ht="20.149999999999999" customHeight="1">
      <c r="B4" s="23"/>
      <c r="C4" s="63"/>
    </row>
    <row r="5" spans="2:22" ht="20.149999999999999" customHeight="1">
      <c r="B5" s="23"/>
      <c r="C5" s="63"/>
      <c r="P5" s="102" t="s">
        <v>175</v>
      </c>
    </row>
    <row r="6" spans="2:22" ht="20.149999999999999" customHeight="1">
      <c r="B6" s="68"/>
      <c r="C6" s="68"/>
      <c r="D6" s="69"/>
      <c r="F6" s="62"/>
      <c r="G6" s="70"/>
      <c r="H6" s="70"/>
      <c r="I6" s="68"/>
      <c r="J6" s="71"/>
      <c r="K6" s="68"/>
      <c r="L6" s="72" t="s">
        <v>13</v>
      </c>
      <c r="M6" s="73"/>
      <c r="N6" s="73"/>
      <c r="O6" s="62"/>
      <c r="P6" s="103" t="s">
        <v>174</v>
      </c>
      <c r="Q6" s="73"/>
      <c r="R6" s="70"/>
      <c r="S6" s="70"/>
      <c r="T6" s="70"/>
      <c r="U6" s="76"/>
    </row>
    <row r="7" spans="2:22" ht="20.149999999999999" customHeight="1">
      <c r="B7" s="68"/>
      <c r="C7" s="68"/>
      <c r="D7" s="68"/>
      <c r="G7" s="70"/>
      <c r="H7" s="77"/>
      <c r="I7" s="68"/>
      <c r="J7" s="76"/>
      <c r="K7" s="68"/>
      <c r="L7" s="78" t="s">
        <v>2</v>
      </c>
      <c r="M7" s="78"/>
      <c r="N7" s="78" t="s">
        <v>77</v>
      </c>
      <c r="P7" s="70" t="s">
        <v>121</v>
      </c>
    </row>
    <row r="8" spans="2:22" ht="20.149999999999999" customHeight="1">
      <c r="B8" s="68"/>
      <c r="C8" s="68"/>
      <c r="D8" s="68"/>
      <c r="F8" s="77"/>
      <c r="G8" s="70"/>
      <c r="H8" s="70"/>
      <c r="I8" s="68"/>
      <c r="J8" s="76"/>
      <c r="K8" s="68"/>
      <c r="L8" s="76"/>
      <c r="M8" s="76"/>
      <c r="N8" s="76"/>
      <c r="P8" s="70" t="s">
        <v>122</v>
      </c>
      <c r="R8" s="70" t="s">
        <v>63</v>
      </c>
      <c r="S8" s="70"/>
    </row>
    <row r="9" spans="2:22" s="77" customFormat="1" ht="20.149999999999999" customHeight="1">
      <c r="E9" s="67"/>
      <c r="F9" s="77" t="s">
        <v>7</v>
      </c>
      <c r="G9" s="70"/>
      <c r="H9" s="70"/>
      <c r="I9" s="68"/>
      <c r="J9" s="76"/>
      <c r="K9" s="68"/>
      <c r="L9" s="76"/>
      <c r="M9" s="76"/>
      <c r="N9" s="70"/>
      <c r="O9" s="70"/>
      <c r="P9" s="77" t="s">
        <v>123</v>
      </c>
      <c r="Q9" s="61"/>
      <c r="R9" s="77" t="s">
        <v>59</v>
      </c>
      <c r="T9" s="77" t="s">
        <v>60</v>
      </c>
      <c r="U9" s="62"/>
      <c r="V9" s="77" t="s">
        <v>33</v>
      </c>
    </row>
    <row r="10" spans="2:22" s="77" customFormat="1" ht="20.149999999999999" customHeight="1">
      <c r="E10" s="67"/>
      <c r="F10" s="77" t="s">
        <v>101</v>
      </c>
      <c r="G10" s="70"/>
      <c r="H10" s="80" t="s">
        <v>177</v>
      </c>
      <c r="I10" s="70"/>
      <c r="J10" s="80" t="s">
        <v>112</v>
      </c>
      <c r="L10" s="77" t="s">
        <v>12</v>
      </c>
      <c r="N10" s="70"/>
      <c r="O10" s="70"/>
      <c r="P10" s="70" t="s">
        <v>99</v>
      </c>
      <c r="Q10" s="61"/>
      <c r="R10" s="77" t="s">
        <v>69</v>
      </c>
      <c r="T10" s="77" t="s">
        <v>61</v>
      </c>
      <c r="U10" s="70"/>
      <c r="V10" s="77" t="s">
        <v>62</v>
      </c>
    </row>
    <row r="11" spans="2:22" s="77" customFormat="1" ht="20.149999999999999" customHeight="1">
      <c r="E11" s="67" t="s">
        <v>214</v>
      </c>
      <c r="F11" s="76" t="s">
        <v>8</v>
      </c>
      <c r="H11" s="77" t="s">
        <v>178</v>
      </c>
      <c r="J11" s="77" t="s">
        <v>146</v>
      </c>
      <c r="L11" s="70" t="s">
        <v>9</v>
      </c>
      <c r="M11" s="70"/>
      <c r="N11" s="70"/>
      <c r="O11" s="70"/>
      <c r="P11" s="70" t="s">
        <v>124</v>
      </c>
      <c r="Q11" s="61"/>
      <c r="R11" s="70" t="s">
        <v>135</v>
      </c>
      <c r="S11" s="70"/>
      <c r="T11" s="77" t="s">
        <v>56</v>
      </c>
      <c r="U11" s="70"/>
      <c r="V11" s="77" t="s">
        <v>34</v>
      </c>
    </row>
    <row r="12" spans="2:22" s="77" customFormat="1" ht="20.149999999999999" customHeight="1">
      <c r="E12" s="67"/>
      <c r="F12" s="71" t="s">
        <v>17</v>
      </c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</row>
    <row r="13" spans="2:22" ht="22" customHeight="1">
      <c r="B13" s="60" t="s">
        <v>169</v>
      </c>
      <c r="C13" s="60"/>
      <c r="F13" s="81">
        <v>16500000</v>
      </c>
      <c r="G13" s="82"/>
      <c r="H13" s="81">
        <v>583727</v>
      </c>
      <c r="I13" s="81"/>
      <c r="J13" s="81">
        <v>-5722495</v>
      </c>
      <c r="K13" s="81"/>
      <c r="L13" s="81">
        <v>360738</v>
      </c>
      <c r="M13" s="81"/>
      <c r="N13" s="81">
        <v>11195163</v>
      </c>
      <c r="O13" s="81"/>
      <c r="P13" s="81">
        <v>-3787069</v>
      </c>
      <c r="Q13" s="81"/>
      <c r="R13" s="105">
        <f>SUM(F13:N13,P13)</f>
        <v>19130064</v>
      </c>
      <c r="S13" s="81"/>
      <c r="T13" s="81">
        <v>1575825</v>
      </c>
      <c r="U13" s="81"/>
      <c r="V13" s="106">
        <f>SUM(R13:T13)</f>
        <v>20705889</v>
      </c>
    </row>
    <row r="14" spans="2:22" ht="22" customHeight="1">
      <c r="B14" s="63" t="s">
        <v>68</v>
      </c>
      <c r="C14" s="63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</row>
    <row r="15" spans="2:22" ht="22" customHeight="1">
      <c r="B15" s="63"/>
      <c r="C15" s="63" t="s">
        <v>67</v>
      </c>
      <c r="F15" s="81"/>
      <c r="G15" s="82"/>
      <c r="H15" s="82"/>
      <c r="I15" s="81"/>
      <c r="J15" s="81"/>
      <c r="K15" s="81"/>
      <c r="L15" s="81"/>
      <c r="M15" s="81"/>
      <c r="N15" s="81"/>
      <c r="O15" s="82"/>
      <c r="P15" s="81"/>
      <c r="Q15" s="81"/>
      <c r="R15" s="81"/>
      <c r="S15" s="81"/>
      <c r="T15" s="81"/>
      <c r="U15" s="81"/>
      <c r="V15" s="81"/>
    </row>
    <row r="16" spans="2:22" ht="22" customHeight="1">
      <c r="B16" s="83"/>
      <c r="C16" s="83" t="s">
        <v>196</v>
      </c>
      <c r="F16" s="81"/>
      <c r="G16" s="82"/>
      <c r="H16" s="82"/>
      <c r="I16" s="81"/>
      <c r="J16" s="81"/>
      <c r="K16" s="81"/>
      <c r="L16" s="81"/>
      <c r="M16" s="81"/>
      <c r="N16" s="81"/>
      <c r="O16" s="82"/>
      <c r="P16" s="81"/>
      <c r="Q16" s="81"/>
      <c r="R16" s="81"/>
      <c r="S16" s="81"/>
      <c r="T16" s="81"/>
      <c r="U16" s="81"/>
      <c r="V16" s="81"/>
    </row>
    <row r="17" spans="2:22" ht="22" customHeight="1">
      <c r="C17" s="62" t="s">
        <v>65</v>
      </c>
      <c r="E17" s="67">
        <v>8</v>
      </c>
      <c r="F17" s="85">
        <v>0</v>
      </c>
      <c r="G17" s="86"/>
      <c r="H17" s="85">
        <v>0</v>
      </c>
      <c r="I17" s="87"/>
      <c r="J17" s="85">
        <v>0</v>
      </c>
      <c r="K17" s="87"/>
      <c r="L17" s="85">
        <v>0</v>
      </c>
      <c r="M17" s="87"/>
      <c r="N17" s="85">
        <v>-412500</v>
      </c>
      <c r="O17" s="86"/>
      <c r="P17" s="85">
        <v>0</v>
      </c>
      <c r="Q17" s="87"/>
      <c r="R17" s="99">
        <f>SUM(F17:P17)</f>
        <v>-412500</v>
      </c>
      <c r="S17" s="89"/>
      <c r="T17" s="85">
        <v>-21138</v>
      </c>
      <c r="U17" s="87"/>
      <c r="V17" s="98">
        <f>SUM(R17:T17)</f>
        <v>-433638</v>
      </c>
    </row>
    <row r="18" spans="2:22" ht="22" customHeight="1">
      <c r="C18" s="83" t="s">
        <v>197</v>
      </c>
      <c r="D18" s="84"/>
      <c r="F18" s="134">
        <f>F17</f>
        <v>0</v>
      </c>
      <c r="G18" s="86"/>
      <c r="H18" s="134">
        <f>+SUM(H17)</f>
        <v>0</v>
      </c>
      <c r="I18" s="87"/>
      <c r="J18" s="134">
        <f>+SUM(J17)</f>
        <v>0</v>
      </c>
      <c r="K18" s="87"/>
      <c r="L18" s="134">
        <f>+SUM(L17)</f>
        <v>0</v>
      </c>
      <c r="M18" s="87"/>
      <c r="N18" s="134">
        <f>SUM(N17)</f>
        <v>-412500</v>
      </c>
      <c r="O18" s="86"/>
      <c r="P18" s="134">
        <f>SUM(P17)</f>
        <v>0</v>
      </c>
      <c r="Q18" s="87"/>
      <c r="R18" s="134">
        <f>SUM(R17)</f>
        <v>-412500</v>
      </c>
      <c r="S18" s="89"/>
      <c r="T18" s="134">
        <f>SUM(T17)</f>
        <v>-21138</v>
      </c>
      <c r="U18" s="87"/>
      <c r="V18" s="134">
        <f>SUM(V17)</f>
        <v>-433638</v>
      </c>
    </row>
    <row r="19" spans="2:22" ht="22" customHeight="1">
      <c r="C19" s="84" t="s">
        <v>179</v>
      </c>
      <c r="F19" s="86"/>
      <c r="G19" s="86"/>
      <c r="H19" s="86"/>
      <c r="I19" s="87"/>
      <c r="J19" s="86"/>
      <c r="K19" s="87"/>
      <c r="L19" s="86"/>
      <c r="M19" s="87"/>
      <c r="N19" s="86"/>
      <c r="O19" s="86"/>
      <c r="P19" s="86"/>
      <c r="Q19" s="87"/>
      <c r="R19" s="89"/>
      <c r="S19" s="89"/>
      <c r="T19" s="86"/>
      <c r="U19" s="87"/>
      <c r="V19" s="133"/>
    </row>
    <row r="20" spans="2:22" ht="22" customHeight="1">
      <c r="C20" s="97" t="s">
        <v>190</v>
      </c>
      <c r="F20" s="85">
        <v>0</v>
      </c>
      <c r="G20" s="86"/>
      <c r="H20" s="85">
        <v>0</v>
      </c>
      <c r="I20" s="87"/>
      <c r="J20" s="85">
        <v>0</v>
      </c>
      <c r="K20" s="87"/>
      <c r="L20" s="85">
        <v>0</v>
      </c>
      <c r="M20" s="87"/>
      <c r="N20" s="85">
        <v>0</v>
      </c>
      <c r="O20" s="86"/>
      <c r="P20" s="85">
        <v>0</v>
      </c>
      <c r="Q20" s="87"/>
      <c r="R20" s="99">
        <f>SUM(F20:P20)</f>
        <v>0</v>
      </c>
      <c r="S20" s="89"/>
      <c r="T20" s="85">
        <v>-39800</v>
      </c>
      <c r="U20" s="87"/>
      <c r="V20" s="98">
        <f>SUM(R20:T20)</f>
        <v>-39800</v>
      </c>
    </row>
    <row r="21" spans="2:22" ht="22" customHeight="1">
      <c r="C21" s="83" t="s">
        <v>181</v>
      </c>
      <c r="D21" s="83"/>
      <c r="F21" s="134">
        <f>SUM(F20)</f>
        <v>0</v>
      </c>
      <c r="G21" s="86"/>
      <c r="H21" s="134">
        <f>SUM(H20)</f>
        <v>0</v>
      </c>
      <c r="I21" s="87"/>
      <c r="J21" s="134">
        <f>SUM(J20)</f>
        <v>0</v>
      </c>
      <c r="K21" s="87"/>
      <c r="L21" s="134">
        <f>SUM(L20)</f>
        <v>0</v>
      </c>
      <c r="M21" s="87"/>
      <c r="N21" s="134">
        <f>SUM(N20)</f>
        <v>0</v>
      </c>
      <c r="O21" s="86"/>
      <c r="P21" s="134">
        <f>SUM(P20)</f>
        <v>0</v>
      </c>
      <c r="Q21" s="87"/>
      <c r="R21" s="134">
        <f>SUM(R20)</f>
        <v>0</v>
      </c>
      <c r="S21" s="89"/>
      <c r="T21" s="134">
        <f>SUM(T20)</f>
        <v>-39800</v>
      </c>
      <c r="U21" s="87"/>
      <c r="V21" s="134">
        <f>SUM(V20)</f>
        <v>-39800</v>
      </c>
    </row>
    <row r="22" spans="2:22" ht="22" customHeight="1">
      <c r="B22" s="63" t="s">
        <v>66</v>
      </c>
      <c r="C22" s="83"/>
      <c r="F22" s="81"/>
      <c r="G22" s="82"/>
      <c r="H22" s="81"/>
      <c r="I22" s="81"/>
      <c r="J22" s="81"/>
      <c r="K22" s="81"/>
      <c r="L22" s="81"/>
      <c r="M22" s="81"/>
      <c r="N22" s="81"/>
      <c r="O22" s="82"/>
      <c r="P22" s="81"/>
      <c r="Q22" s="81"/>
      <c r="R22" s="81"/>
      <c r="S22" s="81"/>
      <c r="T22" s="81"/>
      <c r="U22" s="81"/>
      <c r="V22" s="81"/>
    </row>
    <row r="23" spans="2:22" ht="22" customHeight="1">
      <c r="B23" s="63" t="s">
        <v>64</v>
      </c>
      <c r="C23" s="63" t="s">
        <v>67</v>
      </c>
      <c r="F23" s="135">
        <f>SUM(F17)</f>
        <v>0</v>
      </c>
      <c r="G23" s="82"/>
      <c r="H23" s="135">
        <f>SUM(H17)</f>
        <v>0</v>
      </c>
      <c r="I23" s="81"/>
      <c r="J23" s="135">
        <f>SUM(J17)</f>
        <v>0</v>
      </c>
      <c r="K23" s="81"/>
      <c r="L23" s="135">
        <f>SUM(L17)</f>
        <v>0</v>
      </c>
      <c r="M23" s="81"/>
      <c r="N23" s="135">
        <f>SUM(N17)</f>
        <v>-412500</v>
      </c>
      <c r="O23" s="82"/>
      <c r="P23" s="135">
        <f>SUM(P17)</f>
        <v>0</v>
      </c>
      <c r="Q23" s="81"/>
      <c r="R23" s="135">
        <f>SUM(R17)</f>
        <v>-412500</v>
      </c>
      <c r="S23" s="81"/>
      <c r="T23" s="135">
        <f>SUM(T18,T21)</f>
        <v>-60938</v>
      </c>
      <c r="U23" s="81"/>
      <c r="V23" s="135">
        <f>SUM(V18,V21)</f>
        <v>-473438</v>
      </c>
    </row>
    <row r="24" spans="2:22" ht="22" customHeight="1">
      <c r="B24" s="63" t="s">
        <v>128</v>
      </c>
      <c r="C24" s="63"/>
      <c r="F24" s="81"/>
      <c r="G24" s="82"/>
      <c r="H24" s="82"/>
      <c r="I24" s="81"/>
      <c r="J24" s="81"/>
      <c r="K24" s="81"/>
      <c r="L24" s="81"/>
      <c r="M24" s="81"/>
      <c r="N24" s="81"/>
      <c r="O24" s="82"/>
      <c r="P24" s="81"/>
      <c r="Q24" s="81"/>
      <c r="R24" s="81"/>
      <c r="S24" s="81"/>
      <c r="T24" s="81"/>
      <c r="U24" s="81"/>
      <c r="V24" s="81"/>
    </row>
    <row r="25" spans="2:22" ht="22" customHeight="1">
      <c r="B25" s="63"/>
      <c r="C25" s="95" t="s">
        <v>70</v>
      </c>
      <c r="F25" s="86">
        <v>0</v>
      </c>
      <c r="G25" s="86"/>
      <c r="H25" s="86">
        <v>0</v>
      </c>
      <c r="I25" s="87"/>
      <c r="J25" s="86">
        <v>0</v>
      </c>
      <c r="K25" s="87"/>
      <c r="L25" s="86">
        <v>0</v>
      </c>
      <c r="M25" s="87"/>
      <c r="N25" s="139">
        <f>'3'!G29</f>
        <v>743675.41800000006</v>
      </c>
      <c r="O25" s="86"/>
      <c r="P25" s="104">
        <v>0</v>
      </c>
      <c r="Q25" s="87"/>
      <c r="R25" s="101">
        <f>SUM(F25:P25)</f>
        <v>743675.41800000006</v>
      </c>
      <c r="S25" s="96"/>
      <c r="T25" s="139">
        <f>'3'!G30</f>
        <v>4957</v>
      </c>
      <c r="U25" s="87"/>
      <c r="V25" s="127">
        <f>SUM(R25:T25)</f>
        <v>748632.41800000006</v>
      </c>
    </row>
    <row r="26" spans="2:22" ht="22" customHeight="1">
      <c r="B26" s="63"/>
      <c r="C26" s="95" t="s">
        <v>71</v>
      </c>
      <c r="F26" s="88">
        <v>0</v>
      </c>
      <c r="G26" s="86"/>
      <c r="H26" s="88">
        <v>0</v>
      </c>
      <c r="I26" s="87"/>
      <c r="J26" s="88">
        <v>0</v>
      </c>
      <c r="K26" s="87"/>
      <c r="L26" s="88">
        <v>0</v>
      </c>
      <c r="M26" s="87"/>
      <c r="N26" s="88">
        <v>-3025</v>
      </c>
      <c r="O26" s="86"/>
      <c r="P26" s="88">
        <v>-1267749</v>
      </c>
      <c r="Q26" s="87"/>
      <c r="R26" s="101">
        <f>SUM(F26:P26)</f>
        <v>-1270774</v>
      </c>
      <c r="S26" s="96"/>
      <c r="T26" s="88">
        <v>-25333.228463091116</v>
      </c>
      <c r="U26" s="87"/>
      <c r="V26" s="98">
        <f>SUM(R26:T26)</f>
        <v>-1296107.2284630912</v>
      </c>
    </row>
    <row r="27" spans="2:22" ht="22" customHeight="1">
      <c r="B27" s="63" t="s">
        <v>127</v>
      </c>
      <c r="C27" s="63"/>
      <c r="F27" s="136">
        <f>SUM(F25,F26)</f>
        <v>0</v>
      </c>
      <c r="G27" s="82"/>
      <c r="H27" s="137">
        <f>SUM(H25,H26)</f>
        <v>0</v>
      </c>
      <c r="I27" s="81"/>
      <c r="J27" s="136">
        <f>SUM(J25,J26)</f>
        <v>0</v>
      </c>
      <c r="K27" s="81"/>
      <c r="L27" s="136">
        <f>SUM(L25,L26)</f>
        <v>0</v>
      </c>
      <c r="M27" s="81"/>
      <c r="N27" s="136">
        <f>SUM(N25,N26)</f>
        <v>740650.41800000006</v>
      </c>
      <c r="O27" s="82"/>
      <c r="P27" s="136">
        <f>SUM(P25,P26)</f>
        <v>-1267749</v>
      </c>
      <c r="Q27" s="81"/>
      <c r="R27" s="136">
        <f>SUM(R25,R26)</f>
        <v>-527098.58199999994</v>
      </c>
      <c r="S27" s="81"/>
      <c r="T27" s="136">
        <f>SUM(T25,T26)</f>
        <v>-20376.228463091116</v>
      </c>
      <c r="U27" s="81"/>
      <c r="V27" s="136">
        <f>SUM(V25,V26)</f>
        <v>-547474.81046309113</v>
      </c>
    </row>
    <row r="28" spans="2:22" ht="22" customHeight="1" thickBot="1">
      <c r="B28" s="60" t="s">
        <v>204</v>
      </c>
      <c r="C28" s="60"/>
      <c r="F28" s="138">
        <f>SUM(F13,F27:F27,F23)</f>
        <v>16500000</v>
      </c>
      <c r="G28" s="81"/>
      <c r="H28" s="138">
        <f>SUM(H13,H27:H27,H23)</f>
        <v>583727</v>
      </c>
      <c r="I28" s="87"/>
      <c r="J28" s="138">
        <f>SUM(J13,J27:J27,J23)</f>
        <v>-5722495</v>
      </c>
      <c r="K28" s="87"/>
      <c r="L28" s="138">
        <f>SUM(L13,L27:L27,L23)</f>
        <v>360738</v>
      </c>
      <c r="M28" s="81"/>
      <c r="N28" s="138">
        <f>SUM(N13,N27:N27,N23)</f>
        <v>11523313.418</v>
      </c>
      <c r="O28" s="81"/>
      <c r="P28" s="138">
        <f>SUM(P13,P27:P27,P23)</f>
        <v>-5054818</v>
      </c>
      <c r="Q28" s="81"/>
      <c r="R28" s="138">
        <f>SUM(R13,R27:R27,R23)</f>
        <v>18190465.418000001</v>
      </c>
      <c r="S28" s="81"/>
      <c r="T28" s="138">
        <f>SUM(T13,T27:T27,T23)</f>
        <v>1494510.7715369088</v>
      </c>
      <c r="U28" s="81"/>
      <c r="V28" s="138">
        <f>SUM(V13,V27:V27,V23)</f>
        <v>19684976.189536911</v>
      </c>
    </row>
    <row r="29" spans="2:22" ht="10" customHeight="1" thickTop="1"/>
    <row r="32" spans="2:22" ht="22.75" customHeight="1">
      <c r="D32" s="97"/>
    </row>
    <row r="33" spans="4:11" ht="22.75" customHeight="1">
      <c r="D33" s="97" t="s">
        <v>167</v>
      </c>
    </row>
    <row r="35" spans="4:11" ht="22.75" customHeight="1">
      <c r="I35" s="61"/>
      <c r="K35" s="61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55118110236227" right="0.59055118110236227" top="0.78740157480314965" bottom="0.59055118110236227" header="0.78740157480314965" footer="0.59055118110236227"/>
  <pageSetup paperSize="9" scale="64" firstPageNumber="10" fitToHeight="2" orientation="landscape" blackAndWhite="1" useFirstPageNumber="1" r:id="rId1"/>
  <headerFooter>
    <oddFooter>&amp;L    The accompanying notes are an integral part of these interim financial statements.
&amp;C&amp;P</oddFooter>
  </headerFooter>
  <customProperties>
    <customPr name="EpmWorksheetKeyString_GUID" r:id="rId2"/>
    <customPr name="OrphanNamesChecked" r:id="rId3"/>
  </customProperties>
  <ignoredErrors>
    <ignoredError sqref="F18:Q18 V18 F21:V21 S18:T18" unlockedFormula="1"/>
    <ignoredError sqref="R1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M90"/>
  <sheetViews>
    <sheetView zoomScaleNormal="100" zoomScaleSheetLayoutView="100" workbookViewId="0"/>
  </sheetViews>
  <sheetFormatPr defaultColWidth="9.1796875" defaultRowHeight="20.25" customHeight="1"/>
  <cols>
    <col min="1" max="3" width="1.81640625" style="40" customWidth="1"/>
    <col min="4" max="4" width="46.81640625" style="40" customWidth="1"/>
    <col min="5" max="5" width="6.81640625" style="40" customWidth="1"/>
    <col min="6" max="6" width="1.81640625" style="40" customWidth="1"/>
    <col min="7" max="7" width="13.81640625" style="13" customWidth="1"/>
    <col min="8" max="8" width="1.81640625" style="40" customWidth="1"/>
    <col min="9" max="9" width="13.81640625" style="40" customWidth="1"/>
    <col min="10" max="12" width="9.1796875" style="40"/>
    <col min="13" max="13" width="9.54296875" style="40" bestFit="1" customWidth="1"/>
    <col min="14" max="16384" width="9.1796875" style="40"/>
  </cols>
  <sheetData>
    <row r="1" spans="2:13" s="108" customFormat="1" ht="23.15" customHeight="1">
      <c r="B1" s="1" t="s">
        <v>157</v>
      </c>
      <c r="C1" s="1"/>
      <c r="D1" s="1"/>
      <c r="E1" s="1"/>
      <c r="F1" s="1"/>
      <c r="G1" s="13"/>
      <c r="H1" s="107"/>
      <c r="I1" s="4"/>
    </row>
    <row r="2" spans="2:13" ht="23.15" customHeight="1">
      <c r="B2" s="8" t="s">
        <v>74</v>
      </c>
      <c r="C2" s="8"/>
      <c r="D2" s="8"/>
      <c r="E2" s="8"/>
      <c r="F2" s="8"/>
      <c r="G2" s="26" t="s">
        <v>14</v>
      </c>
      <c r="H2" s="42"/>
      <c r="I2" s="26" t="s">
        <v>14</v>
      </c>
    </row>
    <row r="3" spans="2:13" s="110" customFormat="1" ht="23.15" customHeight="1">
      <c r="B3" s="9" t="s">
        <v>217</v>
      </c>
      <c r="C3" s="109"/>
      <c r="D3" s="109"/>
      <c r="E3" s="109"/>
      <c r="F3" s="109"/>
    </row>
    <row r="4" spans="2:13" s="108" customFormat="1" ht="23.15" customHeight="1">
      <c r="B4" s="111"/>
      <c r="C4" s="111"/>
      <c r="D4" s="111"/>
      <c r="E4" s="111"/>
      <c r="F4" s="111"/>
      <c r="G4" s="13"/>
    </row>
    <row r="5" spans="2:13" ht="23.15" customHeight="1">
      <c r="B5" s="26"/>
      <c r="C5" s="26"/>
      <c r="D5" s="26"/>
      <c r="E5" s="12"/>
      <c r="F5" s="26"/>
      <c r="G5" s="112">
        <v>2025</v>
      </c>
      <c r="H5" s="113"/>
      <c r="I5" s="114">
        <v>2024</v>
      </c>
    </row>
    <row r="6" spans="2:13" s="108" customFormat="1" ht="23.15" customHeight="1">
      <c r="B6" s="26"/>
      <c r="C6" s="26"/>
      <c r="D6" s="26"/>
      <c r="E6" s="26"/>
      <c r="F6" s="26"/>
      <c r="G6" s="164" t="s">
        <v>17</v>
      </c>
      <c r="H6" s="164"/>
      <c r="I6" s="164"/>
    </row>
    <row r="7" spans="2:13" s="34" customFormat="1" ht="23.15" customHeight="1">
      <c r="B7" s="115" t="s">
        <v>31</v>
      </c>
      <c r="C7" s="115"/>
      <c r="D7" s="115"/>
      <c r="E7" s="115"/>
      <c r="F7" s="115"/>
      <c r="G7" s="4"/>
      <c r="H7" s="4"/>
      <c r="I7" s="4"/>
    </row>
    <row r="8" spans="2:13" s="108" customFormat="1" ht="23.15" customHeight="1">
      <c r="B8" s="13" t="s">
        <v>160</v>
      </c>
      <c r="C8" s="13"/>
      <c r="D8" s="13"/>
      <c r="E8" s="13"/>
      <c r="F8" s="13"/>
      <c r="G8" s="132">
        <f>'3'!G31</f>
        <v>748632.41800000006</v>
      </c>
      <c r="H8" s="21"/>
      <c r="I8" s="132">
        <f>'3'!I31</f>
        <v>745231</v>
      </c>
      <c r="M8" s="116"/>
    </row>
    <row r="9" spans="2:13" s="108" customFormat="1" ht="23.15" customHeight="1">
      <c r="B9" s="115" t="s">
        <v>28</v>
      </c>
      <c r="C9" s="115"/>
      <c r="D9" s="115"/>
      <c r="E9" s="115"/>
      <c r="F9" s="115"/>
      <c r="G9" s="21"/>
      <c r="H9" s="21"/>
      <c r="I9" s="21"/>
    </row>
    <row r="10" spans="2:13" s="108" customFormat="1" ht="23.15" customHeight="1">
      <c r="B10" s="13" t="s">
        <v>53</v>
      </c>
      <c r="C10" s="13"/>
      <c r="D10" s="13"/>
      <c r="E10" s="13"/>
      <c r="F10" s="13"/>
      <c r="G10" s="21">
        <v>266649</v>
      </c>
      <c r="H10" s="21"/>
      <c r="I10" s="21">
        <v>225852</v>
      </c>
      <c r="M10" s="116"/>
    </row>
    <row r="11" spans="2:13" s="108" customFormat="1" ht="23.15" customHeight="1">
      <c r="B11" s="13" t="s">
        <v>109</v>
      </c>
      <c r="C11" s="13"/>
      <c r="D11" s="13"/>
      <c r="E11" s="13"/>
      <c r="F11" s="13"/>
      <c r="G11" s="21">
        <v>1198487</v>
      </c>
      <c r="H11" s="21"/>
      <c r="I11" s="21">
        <v>1182911</v>
      </c>
      <c r="M11" s="116"/>
    </row>
    <row r="12" spans="2:13" s="108" customFormat="1" ht="23.15" customHeight="1">
      <c r="B12" s="13" t="s">
        <v>170</v>
      </c>
      <c r="C12" s="13"/>
      <c r="D12" s="13"/>
      <c r="E12" s="13"/>
      <c r="F12" s="13"/>
      <c r="G12" s="21">
        <v>-17361</v>
      </c>
      <c r="H12" s="21"/>
      <c r="I12" s="21">
        <v>-35975</v>
      </c>
      <c r="M12" s="116"/>
    </row>
    <row r="13" spans="2:13" s="108" customFormat="1" ht="23.15" customHeight="1">
      <c r="B13" s="13" t="s">
        <v>218</v>
      </c>
      <c r="C13" s="13"/>
      <c r="D13" s="13"/>
      <c r="E13" s="13"/>
      <c r="F13" s="13"/>
      <c r="G13" s="21">
        <v>2894</v>
      </c>
      <c r="H13" s="21"/>
      <c r="I13" s="21">
        <v>64336</v>
      </c>
      <c r="M13" s="116"/>
    </row>
    <row r="14" spans="2:13" s="108" customFormat="1" ht="23.15" customHeight="1">
      <c r="B14" s="13" t="s">
        <v>209</v>
      </c>
      <c r="C14" s="13"/>
      <c r="D14" s="13"/>
      <c r="E14" s="13"/>
      <c r="F14" s="13"/>
      <c r="G14" s="21">
        <v>11801</v>
      </c>
      <c r="H14" s="21"/>
      <c r="I14" s="21">
        <v>-14405</v>
      </c>
      <c r="M14" s="116"/>
    </row>
    <row r="15" spans="2:13" s="108" customFormat="1" ht="23.15" customHeight="1">
      <c r="B15" s="13" t="s">
        <v>144</v>
      </c>
      <c r="C15" s="13"/>
      <c r="D15" s="13"/>
      <c r="E15" s="13"/>
      <c r="F15" s="13"/>
      <c r="G15" s="21">
        <v>-2938</v>
      </c>
      <c r="H15" s="21"/>
      <c r="I15" s="21">
        <v>-2989</v>
      </c>
      <c r="M15" s="116"/>
    </row>
    <row r="16" spans="2:13" s="108" customFormat="1" ht="23.15" customHeight="1">
      <c r="B16" s="13" t="s">
        <v>40</v>
      </c>
      <c r="C16" s="13"/>
      <c r="D16" s="13"/>
      <c r="E16" s="13"/>
      <c r="F16" s="13"/>
      <c r="G16" s="21">
        <v>-220492</v>
      </c>
      <c r="H16" s="21"/>
      <c r="I16" s="21">
        <v>-259532</v>
      </c>
      <c r="M16" s="116"/>
    </row>
    <row r="17" spans="2:13" s="108" customFormat="1" ht="23.15" customHeight="1">
      <c r="B17" s="13" t="s">
        <v>42</v>
      </c>
      <c r="C17" s="13"/>
      <c r="D17" s="13"/>
      <c r="E17" s="13"/>
      <c r="F17" s="13"/>
      <c r="G17" s="21">
        <v>302234</v>
      </c>
      <c r="H17" s="21"/>
      <c r="I17" s="21">
        <v>379333</v>
      </c>
      <c r="M17" s="116"/>
    </row>
    <row r="18" spans="2:13" s="108" customFormat="1" ht="23.15" customHeight="1">
      <c r="B18" s="13" t="s">
        <v>200</v>
      </c>
      <c r="C18" s="13"/>
      <c r="D18" s="13"/>
      <c r="E18" s="13"/>
      <c r="F18" s="13"/>
      <c r="G18" s="21">
        <v>1492</v>
      </c>
      <c r="H18" s="21"/>
      <c r="I18" s="21">
        <v>-3251</v>
      </c>
      <c r="M18" s="116"/>
    </row>
    <row r="19" spans="2:13" s="108" customFormat="1" ht="23.15" customHeight="1">
      <c r="B19" s="13" t="s">
        <v>210</v>
      </c>
      <c r="C19" s="13"/>
      <c r="D19" s="13"/>
      <c r="E19" s="12"/>
      <c r="F19" s="13"/>
      <c r="G19" s="117">
        <v>-10629</v>
      </c>
      <c r="H19" s="21"/>
      <c r="I19" s="21">
        <v>-8820</v>
      </c>
      <c r="M19" s="116"/>
    </row>
    <row r="20" spans="2:13" ht="23.15" customHeight="1">
      <c r="B20" s="26" t="s">
        <v>90</v>
      </c>
      <c r="C20" s="26"/>
      <c r="D20" s="26"/>
      <c r="E20" s="26"/>
      <c r="F20" s="26"/>
      <c r="G20" s="118"/>
      <c r="H20" s="21"/>
      <c r="I20" s="118"/>
      <c r="J20" s="108"/>
      <c r="M20" s="116"/>
    </row>
    <row r="21" spans="2:13" ht="23.15" customHeight="1">
      <c r="B21" s="26"/>
      <c r="C21" s="26" t="s">
        <v>86</v>
      </c>
      <c r="D21" s="26"/>
      <c r="E21" s="26"/>
      <c r="F21" s="26"/>
      <c r="G21" s="131">
        <f>SUM(G8:G19)</f>
        <v>2280769.4180000001</v>
      </c>
      <c r="H21" s="21"/>
      <c r="I21" s="131">
        <f t="shared" ref="I21" si="0">SUM(I8:I19)</f>
        <v>2272691</v>
      </c>
      <c r="M21" s="116"/>
    </row>
    <row r="22" spans="2:13" ht="10" customHeight="1">
      <c r="B22" s="26"/>
      <c r="C22" s="26"/>
      <c r="D22" s="26"/>
      <c r="E22" s="26"/>
      <c r="F22" s="26"/>
      <c r="G22" s="35"/>
      <c r="H22" s="21"/>
      <c r="I22" s="35"/>
      <c r="M22" s="116"/>
    </row>
    <row r="23" spans="2:13" s="108" customFormat="1" ht="23.15" customHeight="1">
      <c r="B23" s="115" t="s">
        <v>37</v>
      </c>
      <c r="C23" s="115"/>
      <c r="D23" s="115"/>
      <c r="E23" s="115"/>
      <c r="F23" s="115"/>
      <c r="G23" s="21"/>
      <c r="H23" s="21"/>
      <c r="I23" s="21"/>
      <c r="M23" s="116"/>
    </row>
    <row r="24" spans="2:13" s="108" customFormat="1" ht="23.15" customHeight="1">
      <c r="B24" s="13" t="s">
        <v>154</v>
      </c>
      <c r="C24" s="13"/>
      <c r="D24" s="13"/>
      <c r="E24" s="13"/>
      <c r="F24" s="13"/>
      <c r="G24" s="21">
        <v>215070</v>
      </c>
      <c r="H24" s="21"/>
      <c r="I24" s="21">
        <v>-44574</v>
      </c>
      <c r="M24" s="116"/>
    </row>
    <row r="25" spans="2:13" s="108" customFormat="1" ht="23.15" customHeight="1">
      <c r="B25" s="13" t="s">
        <v>35</v>
      </c>
      <c r="C25" s="13"/>
      <c r="D25" s="13"/>
      <c r="E25" s="13"/>
      <c r="F25" s="13"/>
      <c r="G25" s="21">
        <v>592585</v>
      </c>
      <c r="H25" s="21"/>
      <c r="I25" s="21">
        <v>51009</v>
      </c>
      <c r="M25" s="116"/>
    </row>
    <row r="26" spans="2:13" s="108" customFormat="1" ht="23.15" customHeight="1">
      <c r="B26" s="13" t="s">
        <v>108</v>
      </c>
      <c r="C26" s="13"/>
      <c r="D26" s="13"/>
      <c r="E26" s="13"/>
      <c r="F26" s="13"/>
      <c r="G26" s="21">
        <v>60</v>
      </c>
      <c r="H26" s="21"/>
      <c r="I26" s="21">
        <v>-1832</v>
      </c>
      <c r="M26" s="116"/>
    </row>
    <row r="27" spans="2:13" ht="23.15" customHeight="1">
      <c r="B27" s="26" t="s">
        <v>211</v>
      </c>
      <c r="C27" s="26"/>
      <c r="D27" s="26"/>
      <c r="E27" s="26"/>
      <c r="F27" s="26"/>
      <c r="G27" s="130">
        <f>SUM(G24:G26)</f>
        <v>807715</v>
      </c>
      <c r="H27" s="21"/>
      <c r="I27" s="130">
        <f>SUM(I24:I26)</f>
        <v>4603</v>
      </c>
      <c r="M27" s="116"/>
    </row>
    <row r="28" spans="2:13" ht="23.15" customHeight="1">
      <c r="B28" s="26"/>
      <c r="C28" s="26"/>
      <c r="D28" s="26"/>
      <c r="E28" s="26"/>
      <c r="F28" s="26"/>
      <c r="G28" s="21"/>
      <c r="H28" s="21"/>
      <c r="I28" s="21"/>
    </row>
    <row r="29" spans="2:13" ht="10" customHeight="1">
      <c r="B29" s="26"/>
      <c r="C29" s="26"/>
      <c r="D29" s="26"/>
      <c r="E29" s="26"/>
      <c r="F29" s="26"/>
      <c r="G29" s="21"/>
      <c r="H29" s="21"/>
      <c r="I29" s="21"/>
    </row>
    <row r="30" spans="2:13" s="108" customFormat="1" ht="23.15" customHeight="1">
      <c r="B30" s="1" t="s">
        <v>157</v>
      </c>
      <c r="C30" s="1"/>
      <c r="D30" s="1"/>
      <c r="E30" s="1"/>
      <c r="F30" s="1"/>
      <c r="G30" s="13"/>
      <c r="H30" s="15"/>
      <c r="I30" s="4"/>
    </row>
    <row r="31" spans="2:13" ht="23.15" customHeight="1">
      <c r="B31" s="8" t="s">
        <v>74</v>
      </c>
      <c r="C31" s="8"/>
      <c r="D31" s="8"/>
      <c r="E31" s="8"/>
      <c r="F31" s="8"/>
      <c r="G31" s="26" t="s">
        <v>14</v>
      </c>
      <c r="H31" s="15"/>
      <c r="I31" s="26" t="s">
        <v>14</v>
      </c>
    </row>
    <row r="32" spans="2:13" s="108" customFormat="1" ht="23.15" customHeight="1">
      <c r="B32" s="9" t="s">
        <v>217</v>
      </c>
      <c r="C32" s="9"/>
      <c r="D32" s="9"/>
      <c r="E32" s="9"/>
      <c r="F32" s="9"/>
      <c r="G32" s="13"/>
      <c r="H32" s="13"/>
      <c r="I32" s="13"/>
    </row>
    <row r="33" spans="2:13" s="108" customFormat="1" ht="23.15" customHeight="1">
      <c r="B33" s="9"/>
      <c r="C33" s="9"/>
      <c r="D33" s="9"/>
      <c r="E33" s="9"/>
      <c r="F33" s="9"/>
      <c r="G33" s="13"/>
      <c r="H33" s="13"/>
      <c r="I33" s="13"/>
    </row>
    <row r="34" spans="2:13" s="108" customFormat="1" ht="23.15" customHeight="1">
      <c r="B34" s="26"/>
      <c r="C34" s="26"/>
      <c r="D34" s="26"/>
      <c r="E34" s="12"/>
      <c r="F34" s="12"/>
      <c r="G34" s="112">
        <v>2025</v>
      </c>
      <c r="H34" s="119"/>
      <c r="I34" s="120">
        <v>2024</v>
      </c>
    </row>
    <row r="35" spans="2:13" s="108" customFormat="1" ht="23.15" customHeight="1">
      <c r="B35" s="26"/>
      <c r="C35" s="26"/>
      <c r="D35" s="26"/>
      <c r="E35" s="26"/>
      <c r="F35" s="26"/>
      <c r="G35" s="164" t="s">
        <v>17</v>
      </c>
      <c r="H35" s="164"/>
      <c r="I35" s="164"/>
    </row>
    <row r="36" spans="2:13" s="108" customFormat="1" ht="23.15" customHeight="1">
      <c r="B36" s="115" t="s">
        <v>191</v>
      </c>
      <c r="C36" s="115"/>
      <c r="D36" s="115"/>
      <c r="E36" s="115"/>
      <c r="F36" s="115"/>
      <c r="G36" s="19"/>
      <c r="H36" s="21"/>
      <c r="I36" s="19"/>
    </row>
    <row r="37" spans="2:13" s="108" customFormat="1" ht="23.15" customHeight="1">
      <c r="B37" s="13" t="s">
        <v>155</v>
      </c>
      <c r="C37" s="13"/>
      <c r="D37" s="13"/>
      <c r="E37" s="13"/>
      <c r="F37" s="13"/>
      <c r="G37" s="21">
        <v>-204492</v>
      </c>
      <c r="H37" s="21"/>
      <c r="I37" s="21">
        <v>121241</v>
      </c>
      <c r="M37" s="116"/>
    </row>
    <row r="38" spans="2:13" s="108" customFormat="1" ht="23.15" customHeight="1">
      <c r="B38" s="13" t="s">
        <v>83</v>
      </c>
      <c r="C38" s="13"/>
      <c r="D38" s="13"/>
      <c r="E38" s="13"/>
      <c r="F38" s="13"/>
      <c r="G38" s="21">
        <v>-17959</v>
      </c>
      <c r="H38" s="21"/>
      <c r="I38" s="21">
        <v>-19222</v>
      </c>
      <c r="M38" s="116"/>
    </row>
    <row r="39" spans="2:13" ht="23.15" customHeight="1">
      <c r="B39" s="13" t="s">
        <v>107</v>
      </c>
      <c r="C39" s="13"/>
      <c r="D39" s="13"/>
      <c r="E39" s="26"/>
      <c r="F39" s="26"/>
      <c r="G39" s="21">
        <v>-69233</v>
      </c>
      <c r="H39" s="21"/>
      <c r="I39" s="21">
        <v>-21737</v>
      </c>
      <c r="M39" s="116"/>
    </row>
    <row r="40" spans="2:13" ht="23.15" customHeight="1">
      <c r="B40" s="26" t="s">
        <v>192</v>
      </c>
      <c r="C40" s="26"/>
      <c r="D40" s="26"/>
      <c r="E40" s="26"/>
      <c r="F40" s="26"/>
      <c r="G40" s="130">
        <f>SUM(G37:G39)</f>
        <v>-291684</v>
      </c>
      <c r="H40" s="21"/>
      <c r="I40" s="130">
        <f t="shared" ref="I40" si="1">SUM(I37:I39)</f>
        <v>80282</v>
      </c>
      <c r="M40" s="116"/>
    </row>
    <row r="41" spans="2:13" ht="10" customHeight="1">
      <c r="B41" s="26"/>
      <c r="C41" s="26"/>
      <c r="D41" s="26"/>
      <c r="E41" s="26"/>
      <c r="F41" s="26"/>
      <c r="G41" s="35"/>
      <c r="H41" s="21"/>
      <c r="I41" s="35"/>
      <c r="M41" s="116"/>
    </row>
    <row r="42" spans="2:13" ht="23.15" customHeight="1">
      <c r="B42" s="26" t="s">
        <v>91</v>
      </c>
      <c r="C42" s="26"/>
      <c r="D42" s="26"/>
      <c r="E42" s="26"/>
      <c r="F42" s="26"/>
      <c r="G42" s="129">
        <f>SUM(G21,G27,G40)</f>
        <v>2796800.4180000001</v>
      </c>
      <c r="H42" s="21"/>
      <c r="I42" s="129">
        <f>SUM(I21,I27,I40)</f>
        <v>2357576</v>
      </c>
      <c r="M42" s="116"/>
    </row>
    <row r="43" spans="2:13" ht="23.15" customHeight="1">
      <c r="B43" s="13" t="s">
        <v>45</v>
      </c>
      <c r="C43" s="13"/>
      <c r="D43" s="13"/>
      <c r="E43" s="13"/>
      <c r="F43" s="13"/>
      <c r="G43" s="117">
        <v>-295878</v>
      </c>
      <c r="H43" s="21"/>
      <c r="I43" s="117">
        <v>-366071</v>
      </c>
      <c r="M43" s="116"/>
    </row>
    <row r="44" spans="2:13" ht="23.15" customHeight="1">
      <c r="B44" s="26" t="s">
        <v>92</v>
      </c>
      <c r="C44" s="26"/>
      <c r="D44" s="26"/>
      <c r="E44" s="26"/>
      <c r="F44" s="26"/>
      <c r="G44" s="131">
        <f>SUM(G42:G43)</f>
        <v>2500922.4180000001</v>
      </c>
      <c r="H44" s="21"/>
      <c r="I44" s="131">
        <f t="shared" ref="I44" si="2">SUM(I42:I43)</f>
        <v>1991505</v>
      </c>
      <c r="J44" s="108"/>
      <c r="M44" s="116"/>
    </row>
    <row r="45" spans="2:13" s="108" customFormat="1" ht="18.649999999999999" customHeight="1">
      <c r="B45" s="13" t="s">
        <v>64</v>
      </c>
      <c r="C45" s="111"/>
      <c r="D45" s="111"/>
      <c r="E45" s="111"/>
      <c r="F45" s="111"/>
      <c r="G45" s="27"/>
      <c r="H45" s="21"/>
      <c r="I45" s="27"/>
      <c r="M45" s="116"/>
    </row>
    <row r="46" spans="2:13" s="108" customFormat="1" ht="23.15" customHeight="1">
      <c r="B46" s="115" t="s">
        <v>32</v>
      </c>
      <c r="C46" s="115"/>
      <c r="D46" s="115"/>
      <c r="E46" s="115"/>
      <c r="F46" s="115"/>
      <c r="G46" s="21"/>
      <c r="H46" s="21"/>
      <c r="I46" s="21"/>
    </row>
    <row r="47" spans="2:13" s="108" customFormat="1" ht="23.15" customHeight="1">
      <c r="B47" s="13" t="s">
        <v>182</v>
      </c>
      <c r="C47" s="115"/>
      <c r="D47" s="115"/>
      <c r="E47" s="115"/>
      <c r="F47" s="115"/>
      <c r="G47" s="21">
        <v>0</v>
      </c>
      <c r="H47" s="21"/>
      <c r="I47" s="21">
        <v>12875</v>
      </c>
    </row>
    <row r="48" spans="2:13" s="108" customFormat="1" ht="23.15" customHeight="1">
      <c r="B48" s="13" t="s">
        <v>171</v>
      </c>
      <c r="C48" s="13"/>
      <c r="D48" s="13"/>
      <c r="E48" s="12"/>
      <c r="F48" s="13"/>
      <c r="G48" s="21">
        <v>-770693</v>
      </c>
      <c r="H48" s="21"/>
      <c r="I48" s="21">
        <v>-297270</v>
      </c>
      <c r="M48" s="116"/>
    </row>
    <row r="49" spans="2:13" s="108" customFormat="1" ht="23.15" customHeight="1">
      <c r="B49" s="13" t="s">
        <v>132</v>
      </c>
      <c r="C49" s="13"/>
      <c r="D49" s="13"/>
      <c r="E49" s="13"/>
      <c r="F49" s="13"/>
      <c r="G49" s="21">
        <v>8683</v>
      </c>
      <c r="H49" s="21"/>
      <c r="I49" s="21">
        <v>9559</v>
      </c>
      <c r="M49" s="116"/>
    </row>
    <row r="50" spans="2:13" s="108" customFormat="1" ht="23.15" customHeight="1">
      <c r="B50" s="13" t="s">
        <v>137</v>
      </c>
      <c r="C50" s="13"/>
      <c r="D50" s="13"/>
      <c r="E50" s="13"/>
      <c r="F50" s="13"/>
      <c r="G50" s="21"/>
      <c r="H50" s="21"/>
      <c r="M50" s="116"/>
    </row>
    <row r="51" spans="2:13" s="108" customFormat="1" ht="23.15" customHeight="1">
      <c r="C51" s="13" t="s">
        <v>172</v>
      </c>
      <c r="D51" s="13"/>
      <c r="F51" s="13"/>
      <c r="G51" s="21">
        <v>-822362</v>
      </c>
      <c r="H51" s="21"/>
      <c r="I51" s="21">
        <v>-1459997</v>
      </c>
      <c r="M51" s="116"/>
    </row>
    <row r="52" spans="2:13" s="108" customFormat="1" ht="23.15" customHeight="1">
      <c r="B52" s="13" t="s">
        <v>139</v>
      </c>
      <c r="C52" s="13"/>
      <c r="D52" s="13"/>
      <c r="F52" s="13"/>
      <c r="G52" s="21">
        <v>-20796</v>
      </c>
      <c r="H52" s="21"/>
      <c r="I52" s="21">
        <v>-24119</v>
      </c>
      <c r="M52" s="116"/>
    </row>
    <row r="53" spans="2:13" s="108" customFormat="1" ht="23.15" customHeight="1">
      <c r="B53" s="13" t="s">
        <v>41</v>
      </c>
      <c r="C53" s="13"/>
      <c r="D53" s="13"/>
      <c r="E53" s="13"/>
      <c r="F53" s="13"/>
      <c r="G53" s="21">
        <v>217437</v>
      </c>
      <c r="H53" s="21"/>
      <c r="I53" s="21">
        <v>337843</v>
      </c>
      <c r="M53" s="116"/>
    </row>
    <row r="54" spans="2:13" ht="23.15" customHeight="1">
      <c r="B54" s="26" t="s">
        <v>163</v>
      </c>
      <c r="C54" s="26"/>
      <c r="D54" s="26"/>
      <c r="E54" s="26"/>
      <c r="F54" s="26"/>
      <c r="G54" s="130">
        <f>SUM(G47:G53)</f>
        <v>-1387731</v>
      </c>
      <c r="H54" s="21"/>
      <c r="I54" s="130">
        <f>SUM(I47:I53)</f>
        <v>-1421109</v>
      </c>
      <c r="M54" s="116"/>
    </row>
    <row r="55" spans="2:13" s="108" customFormat="1" ht="10" customHeight="1">
      <c r="B55" s="26"/>
      <c r="C55" s="26"/>
      <c r="D55" s="26"/>
      <c r="E55" s="1"/>
      <c r="F55" s="1"/>
      <c r="G55" s="18"/>
      <c r="H55" s="18"/>
      <c r="I55" s="18"/>
    </row>
    <row r="56" spans="2:13" s="108" customFormat="1" ht="23.15" customHeight="1">
      <c r="B56" s="1" t="s">
        <v>157</v>
      </c>
      <c r="C56" s="1"/>
      <c r="D56" s="1"/>
      <c r="E56" s="8"/>
      <c r="F56" s="8"/>
      <c r="G56" s="13"/>
      <c r="H56" s="15"/>
      <c r="I56" s="4"/>
    </row>
    <row r="57" spans="2:13" ht="23.15" customHeight="1">
      <c r="B57" s="8" t="s">
        <v>74</v>
      </c>
      <c r="C57" s="8"/>
      <c r="D57" s="8"/>
      <c r="E57" s="9"/>
      <c r="F57" s="9"/>
      <c r="G57" s="26" t="s">
        <v>14</v>
      </c>
      <c r="H57" s="15"/>
      <c r="I57" s="26" t="s">
        <v>14</v>
      </c>
    </row>
    <row r="58" spans="2:13" s="108" customFormat="1" ht="23.15" customHeight="1">
      <c r="B58" s="9" t="s">
        <v>217</v>
      </c>
      <c r="C58" s="9"/>
      <c r="D58" s="9"/>
      <c r="E58" s="111"/>
      <c r="F58" s="111"/>
      <c r="G58" s="13"/>
      <c r="H58" s="13"/>
      <c r="I58" s="13"/>
    </row>
    <row r="59" spans="2:13" ht="23.15" customHeight="1">
      <c r="B59" s="111"/>
      <c r="C59" s="111"/>
      <c r="D59" s="111"/>
      <c r="E59" s="26"/>
      <c r="F59" s="26"/>
      <c r="H59" s="13"/>
      <c r="I59" s="13"/>
    </row>
    <row r="60" spans="2:13" ht="21" customHeight="1">
      <c r="B60" s="26"/>
      <c r="C60" s="26"/>
      <c r="D60" s="26"/>
      <c r="E60" s="12"/>
      <c r="F60" s="26"/>
      <c r="G60" s="112">
        <v>2025</v>
      </c>
      <c r="H60" s="119"/>
      <c r="I60" s="120">
        <v>2024</v>
      </c>
    </row>
    <row r="61" spans="2:13" s="108" customFormat="1" ht="21" customHeight="1">
      <c r="B61" s="26"/>
      <c r="C61" s="26"/>
      <c r="D61" s="26"/>
      <c r="E61" s="115"/>
      <c r="F61" s="115"/>
      <c r="G61" s="164" t="s">
        <v>17</v>
      </c>
      <c r="H61" s="164"/>
      <c r="I61" s="164"/>
    </row>
    <row r="62" spans="2:13" s="108" customFormat="1" ht="21" customHeight="1">
      <c r="B62" s="115" t="s">
        <v>173</v>
      </c>
      <c r="C62" s="26"/>
      <c r="D62" s="26"/>
      <c r="E62" s="115"/>
      <c r="F62" s="115"/>
      <c r="G62" s="12"/>
      <c r="H62" s="12"/>
      <c r="I62" s="12"/>
    </row>
    <row r="63" spans="2:13" s="108" customFormat="1" ht="21" customHeight="1">
      <c r="B63" s="115" t="s">
        <v>93</v>
      </c>
      <c r="C63" s="115"/>
      <c r="D63" s="115"/>
      <c r="E63" s="12"/>
      <c r="F63" s="13"/>
      <c r="G63" s="18"/>
      <c r="H63" s="18"/>
      <c r="I63" s="18"/>
      <c r="M63" s="116"/>
    </row>
    <row r="64" spans="2:13" s="108" customFormat="1" ht="21" customHeight="1">
      <c r="B64" s="13" t="s">
        <v>168</v>
      </c>
      <c r="C64" s="115"/>
      <c r="D64" s="115"/>
      <c r="E64" s="12"/>
      <c r="F64" s="13"/>
      <c r="G64" s="18"/>
      <c r="H64" s="18"/>
      <c r="I64" s="18"/>
      <c r="M64" s="116"/>
    </row>
    <row r="65" spans="2:13" s="108" customFormat="1" ht="21" customHeight="1">
      <c r="B65" s="13"/>
      <c r="C65" s="13" t="s">
        <v>151</v>
      </c>
      <c r="D65" s="13"/>
      <c r="E65" s="12"/>
      <c r="F65" s="13"/>
      <c r="G65" s="21">
        <v>-1139767</v>
      </c>
      <c r="H65" s="18"/>
      <c r="I65" s="21">
        <v>6565625</v>
      </c>
      <c r="M65" s="116"/>
    </row>
    <row r="66" spans="2:13" s="108" customFormat="1" ht="21" customHeight="1">
      <c r="B66" s="13" t="s">
        <v>165</v>
      </c>
      <c r="C66" s="32"/>
      <c r="D66" s="13"/>
      <c r="E66" s="12"/>
      <c r="F66" s="13"/>
      <c r="G66" s="13"/>
      <c r="H66" s="18"/>
      <c r="M66" s="116"/>
    </row>
    <row r="67" spans="2:13" s="108" customFormat="1" ht="21" customHeight="1">
      <c r="B67" s="32"/>
      <c r="C67" s="13" t="s">
        <v>164</v>
      </c>
      <c r="D67" s="13"/>
      <c r="E67" s="12"/>
      <c r="F67" s="13"/>
      <c r="G67" s="21">
        <v>-3003071</v>
      </c>
      <c r="H67" s="18"/>
      <c r="I67" s="21">
        <v>-7192949</v>
      </c>
      <c r="M67" s="116"/>
    </row>
    <row r="68" spans="2:13" s="108" customFormat="1" ht="21" customHeight="1">
      <c r="B68" s="160" t="s">
        <v>207</v>
      </c>
      <c r="C68" s="13"/>
      <c r="D68" s="13"/>
      <c r="E68" s="148"/>
      <c r="F68" s="13"/>
      <c r="G68" s="21">
        <v>3000000</v>
      </c>
      <c r="H68" s="18"/>
      <c r="I68" s="21">
        <v>0</v>
      </c>
      <c r="M68" s="116"/>
    </row>
    <row r="69" spans="2:13" s="108" customFormat="1" ht="21" customHeight="1">
      <c r="B69" s="160" t="s">
        <v>208</v>
      </c>
      <c r="C69" s="159"/>
      <c r="D69" s="159"/>
      <c r="E69" s="148"/>
      <c r="F69" s="13"/>
      <c r="G69" s="21">
        <v>-39156</v>
      </c>
      <c r="H69" s="18"/>
      <c r="I69" s="21">
        <v>0</v>
      </c>
      <c r="M69" s="116"/>
    </row>
    <row r="70" spans="2:13" s="108" customFormat="1" ht="21" customHeight="1">
      <c r="B70" s="160" t="s">
        <v>114</v>
      </c>
      <c r="C70" s="13"/>
      <c r="D70" s="13"/>
      <c r="E70" s="12"/>
      <c r="F70" s="13"/>
      <c r="G70" s="21">
        <v>-162575</v>
      </c>
      <c r="H70" s="18"/>
      <c r="I70" s="21">
        <v>-203076</v>
      </c>
      <c r="M70" s="116"/>
    </row>
    <row r="71" spans="2:13" ht="21" customHeight="1">
      <c r="B71" s="26" t="s">
        <v>195</v>
      </c>
      <c r="C71" s="26"/>
      <c r="D71" s="26"/>
      <c r="E71" s="17"/>
      <c r="F71" s="26"/>
      <c r="G71" s="130">
        <f>SUM(G65:G70)</f>
        <v>-1344569</v>
      </c>
      <c r="H71" s="18"/>
      <c r="I71" s="130">
        <f>SUM(I65:I70)</f>
        <v>-830400</v>
      </c>
      <c r="M71" s="116"/>
    </row>
    <row r="72" spans="2:13" ht="21" customHeight="1">
      <c r="B72" s="26" t="s">
        <v>198</v>
      </c>
      <c r="C72" s="26"/>
      <c r="D72" s="26"/>
      <c r="E72" s="17"/>
      <c r="F72" s="26"/>
      <c r="G72" s="35"/>
      <c r="H72" s="18"/>
      <c r="I72" s="35"/>
      <c r="M72" s="116"/>
    </row>
    <row r="73" spans="2:13" ht="21" customHeight="1">
      <c r="B73" s="13" t="s">
        <v>152</v>
      </c>
      <c r="C73" s="26"/>
      <c r="D73" s="26"/>
      <c r="E73" s="12"/>
      <c r="F73" s="26"/>
      <c r="G73" s="21">
        <v>-412463</v>
      </c>
      <c r="H73" s="18"/>
      <c r="I73" s="21">
        <v>-412456</v>
      </c>
      <c r="M73" s="116"/>
    </row>
    <row r="74" spans="2:13" ht="21" customHeight="1">
      <c r="B74" s="13" t="s">
        <v>55</v>
      </c>
      <c r="C74" s="13"/>
      <c r="D74" s="13"/>
      <c r="E74" s="12"/>
      <c r="F74" s="13"/>
      <c r="G74" s="117">
        <v>-20986</v>
      </c>
      <c r="H74" s="18"/>
      <c r="I74" s="117">
        <v>-23314</v>
      </c>
      <c r="M74" s="116"/>
    </row>
    <row r="75" spans="2:13" ht="21" customHeight="1">
      <c r="B75" s="26" t="s">
        <v>140</v>
      </c>
      <c r="C75" s="26"/>
      <c r="D75" s="26"/>
      <c r="E75" s="17"/>
      <c r="F75" s="26"/>
      <c r="G75" s="129">
        <f>SUM(G73:G74)</f>
        <v>-433449</v>
      </c>
      <c r="H75" s="18"/>
      <c r="I75" s="129">
        <f>SUM(I73:I74)</f>
        <v>-435770</v>
      </c>
      <c r="M75" s="116"/>
    </row>
    <row r="76" spans="2:13" ht="21" customHeight="1">
      <c r="B76" s="13" t="s">
        <v>131</v>
      </c>
      <c r="C76" s="26"/>
      <c r="D76" s="26"/>
      <c r="E76" s="17"/>
      <c r="F76" s="26"/>
      <c r="G76" s="117">
        <v>-304138</v>
      </c>
      <c r="H76" s="18"/>
      <c r="I76" s="117">
        <v>-385631</v>
      </c>
      <c r="M76" s="116"/>
    </row>
    <row r="77" spans="2:13" ht="21" customHeight="1">
      <c r="B77" s="26" t="s">
        <v>193</v>
      </c>
      <c r="C77" s="26"/>
      <c r="D77" s="26"/>
      <c r="E77" s="17"/>
      <c r="F77" s="26"/>
      <c r="G77" s="130">
        <f>SUM(G71,G75:G76)</f>
        <v>-2082156</v>
      </c>
      <c r="H77" s="18"/>
      <c r="I77" s="130">
        <f>SUM(I71,I75:I76)</f>
        <v>-1651801</v>
      </c>
      <c r="M77" s="116"/>
    </row>
    <row r="78" spans="2:13" ht="11.15" customHeight="1">
      <c r="B78" s="26"/>
      <c r="C78" s="26"/>
      <c r="D78" s="26"/>
      <c r="E78" s="17"/>
      <c r="F78" s="26"/>
      <c r="G78" s="35"/>
      <c r="H78" s="18"/>
      <c r="I78" s="35"/>
      <c r="M78" s="116"/>
    </row>
    <row r="79" spans="2:13" ht="21" customHeight="1">
      <c r="B79" s="26" t="s">
        <v>212</v>
      </c>
      <c r="C79" s="26"/>
      <c r="D79" s="26"/>
      <c r="E79" s="17"/>
      <c r="F79" s="26"/>
      <c r="G79" s="129">
        <f>SUM(G44,G54,G77)</f>
        <v>-968964.58199999994</v>
      </c>
      <c r="H79" s="18"/>
      <c r="I79" s="129">
        <f>SUM(I44,I54,I77)</f>
        <v>-1081405</v>
      </c>
      <c r="M79" s="116"/>
    </row>
    <row r="80" spans="2:13" ht="21" customHeight="1">
      <c r="B80" s="13" t="s">
        <v>111</v>
      </c>
      <c r="C80" s="13"/>
      <c r="D80" s="26"/>
      <c r="E80" s="12"/>
      <c r="F80" s="13"/>
      <c r="G80" s="21">
        <v>-65316</v>
      </c>
      <c r="H80" s="18"/>
      <c r="I80" s="21">
        <v>-57572</v>
      </c>
      <c r="M80" s="116"/>
    </row>
    <row r="81" spans="2:13" ht="21" customHeight="1">
      <c r="B81" s="13" t="s">
        <v>129</v>
      </c>
      <c r="C81" s="13"/>
      <c r="D81" s="13"/>
      <c r="E81" s="17"/>
      <c r="F81" s="26"/>
      <c r="G81" s="117">
        <f>'1'!I10</f>
        <v>4203720</v>
      </c>
      <c r="H81" s="18"/>
      <c r="I81" s="117">
        <v>5203255</v>
      </c>
      <c r="M81" s="116"/>
    </row>
    <row r="82" spans="2:13" ht="3.65" customHeight="1">
      <c r="B82" s="26"/>
      <c r="C82" s="26"/>
      <c r="D82" s="26"/>
      <c r="E82" s="17"/>
      <c r="F82" s="26"/>
      <c r="G82" s="21"/>
      <c r="H82" s="18"/>
      <c r="I82" s="21"/>
      <c r="M82" s="116"/>
    </row>
    <row r="83" spans="2:13" ht="21" customHeight="1" thickBot="1">
      <c r="B83" s="26" t="s">
        <v>130</v>
      </c>
      <c r="C83" s="26"/>
      <c r="D83" s="26"/>
      <c r="E83" s="17"/>
      <c r="F83" s="26"/>
      <c r="G83" s="128">
        <f>SUM(G79:G81)</f>
        <v>3169439.4180000001</v>
      </c>
      <c r="H83" s="18"/>
      <c r="I83" s="128">
        <f t="shared" ref="I83" si="3">SUM(I79:I81)</f>
        <v>4064278</v>
      </c>
      <c r="M83" s="116"/>
    </row>
    <row r="84" spans="2:13" s="108" customFormat="1" ht="14.5" thickTop="1">
      <c r="B84" s="26"/>
      <c r="C84" s="26"/>
      <c r="D84" s="26"/>
      <c r="E84" s="115"/>
      <c r="F84" s="115"/>
      <c r="G84" s="19"/>
      <c r="H84" s="18"/>
      <c r="I84" s="121"/>
      <c r="J84" s="40"/>
    </row>
    <row r="85" spans="2:13" ht="21" customHeight="1">
      <c r="B85" s="115" t="s">
        <v>72</v>
      </c>
      <c r="C85" s="115"/>
      <c r="D85" s="115"/>
      <c r="E85" s="52"/>
      <c r="F85" s="122"/>
      <c r="H85" s="18"/>
    </row>
    <row r="86" spans="2:13" ht="21" customHeight="1">
      <c r="B86" s="122" t="s">
        <v>158</v>
      </c>
      <c r="C86" s="122"/>
      <c r="D86" s="122"/>
      <c r="E86" s="123"/>
      <c r="F86" s="124"/>
      <c r="H86" s="18"/>
    </row>
    <row r="87" spans="2:13" ht="21" customHeight="1">
      <c r="B87" s="122"/>
      <c r="C87" s="122"/>
      <c r="D87" s="122" t="s">
        <v>159</v>
      </c>
      <c r="E87" s="123"/>
      <c r="F87" s="124"/>
      <c r="H87" s="18"/>
    </row>
    <row r="88" spans="2:13" ht="21" customHeight="1">
      <c r="B88" s="40" t="s">
        <v>85</v>
      </c>
      <c r="E88" s="34"/>
      <c r="G88" s="22">
        <v>33614</v>
      </c>
      <c r="H88" s="18"/>
      <c r="I88" s="48">
        <v>135088</v>
      </c>
      <c r="M88" s="116"/>
    </row>
    <row r="89" spans="2:13" ht="21" customHeight="1">
      <c r="B89" s="40" t="s">
        <v>113</v>
      </c>
      <c r="E89" s="34"/>
      <c r="G89" s="22">
        <v>2486</v>
      </c>
      <c r="H89" s="18"/>
      <c r="I89" s="48">
        <v>4034</v>
      </c>
      <c r="M89" s="116"/>
    </row>
    <row r="90" spans="2:13" ht="20.25" customHeight="1">
      <c r="M90" s="116"/>
    </row>
  </sheetData>
  <sheetProtection formatCells="0" formatColumns="0" formatRows="0" insertColumns="0" insertRows="0" insertHyperlinks="0" deleteColumns="0" deleteRows="0" sort="0" autoFilter="0" pivotTables="0"/>
  <mergeCells count="3">
    <mergeCell ref="G6:I6"/>
    <mergeCell ref="G35:I35"/>
    <mergeCell ref="G61:I61"/>
  </mergeCells>
  <phoneticPr fontId="0" type="noConversion"/>
  <pageMargins left="0.74803149606299213" right="0.51181102362204722" top="0.74803149606299213" bottom="0.51181102362204722" header="0.51181102362204722" footer="0.23622047244094491"/>
  <pageSetup paperSize="9" firstPageNumber="11" fitToHeight="3" orientation="portrait" blackAndWhite="1" useFirstPageNumber="1" r:id="rId1"/>
  <headerFooter scaleWithDoc="0">
    <oddFooter xml:space="preserve">&amp;LThe accompanying notes are an integral part of these interim financial statements.
&amp;C&amp;P
</oddFooter>
  </headerFooter>
  <rowBreaks count="2" manualBreakCount="2">
    <brk id="29" max="16383" man="1"/>
    <brk id="55" max="16383" man="1"/>
  </rowBreaks>
  <customProperties>
    <customPr name="EpmWorksheetKeyString_GUID" r:id="rId2"/>
    <customPr name="FPMExcelClientCellBasedFunctionStatus" r:id="rId3"/>
    <customPr name="OrphanNamesChecked" r:id="rId4"/>
  </customProperties>
  <ignoredErrors>
    <ignoredError sqref="G8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20" ma:contentTypeDescription="Create a new document." ma:contentTypeScope="" ma:versionID="8f9174a307f5de23d1d8b9276778c9b2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929770473d7a87cc3e36cd90cb8698e1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3EE441-E653-4326-9C50-CAF46F90E4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3E4189-6103-4E17-9F78-3E2AD89C994B}">
  <ds:schemaRefs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4243d5be-521d-4052-81ca-f0f31ea6f2da"/>
    <ds:schemaRef ds:uri="05716746-add9-412a-97a9-1b5167d151a3"/>
    <ds:schemaRef ds:uri="f6ba49b0-bcda-4796-8236-5b5cc1493ace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DE9FAF6E-8DB0-4D90-AE38-283F1E547E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'1'!Print_Area</vt:lpstr>
      <vt:lpstr>'2'!Print_Area</vt:lpstr>
      <vt:lpstr>'3'!Print_Area</vt:lpstr>
      <vt:lpstr>'4'!Print_Area</vt:lpstr>
      <vt:lpstr>'5'!Print_Area</vt:lpstr>
      <vt:lpstr>'6'!Print_Area</vt:lpstr>
    </vt:vector>
  </TitlesOfParts>
  <Company>SCG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SCG</dc:creator>
  <cp:lastModifiedBy>Tattita Onsook</cp:lastModifiedBy>
  <cp:lastPrinted>2025-11-03T08:36:23Z</cp:lastPrinted>
  <dcterms:created xsi:type="dcterms:W3CDTF">2005-01-07T06:58:28Z</dcterms:created>
  <dcterms:modified xsi:type="dcterms:W3CDTF">2025-11-06T16:35:48Z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11" linkTarget="PROP_11">
    <vt:r8>0</vt:r8>
  </property>
  <property fmtid="{D5CDD505-2E9C-101B-9397-08002B2CF9AE}" pid="3" name="20" linkTarget="PROP_20">
    <vt:r8>0</vt:r8>
  </property>
  <property fmtid="{D5CDD505-2E9C-101B-9397-08002B2CF9AE}" pid="4" name="40" linkTarget="PROP_40">
    <vt:r8>0</vt:r8>
  </property>
  <property fmtid="{D5CDD505-2E9C-101B-9397-08002B2CF9AE}" pid="5" name="41" linkTarget="PROP_41">
    <vt:r8>0</vt:r8>
  </property>
  <property fmtid="{D5CDD505-2E9C-101B-9397-08002B2CF9AE}" pid="6" name="ContentTypeId">
    <vt:lpwstr>0x010100FC3C573FF70E394A86433F5E112C33AA</vt:lpwstr>
  </property>
  <property fmtid="{D5CDD505-2E9C-101B-9397-08002B2CF9AE}" pid="7" name="MediaServiceImageTags">
    <vt:lpwstr/>
  </property>
</Properties>
</file>