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attitao\Desktop\PPT Q2.2025\ARC\Upload SET 05.08.2025\งบเดี่ยว\TH\"/>
    </mc:Choice>
  </mc:AlternateContent>
  <xr:revisionPtr revIDLastSave="0" documentId="13_ncr:1_{26CB2D32-E9C1-454C-B854-A8A9EE168136}" xr6:coauthVersionLast="36" xr6:coauthVersionMax="47" xr10:uidLastSave="{00000000-0000-0000-0000-000000000000}"/>
  <bookViews>
    <workbookView xWindow="-120" yWindow="-120" windowWidth="29040" windowHeight="15720" tabRatio="902" xr2:uid="{40872460-2C01-45F2-BA1D-7C7456DDACD2}"/>
  </bookViews>
  <sheets>
    <sheet name="1" sheetId="1" r:id="rId1"/>
    <sheet name="2" sheetId="3" r:id="rId2"/>
    <sheet name="3" sheetId="21" r:id="rId3"/>
    <sheet name="4" sheetId="4" r:id="rId4"/>
    <sheet name="5" sheetId="18" r:id="rId5"/>
    <sheet name="6" sheetId="12" r:id="rId6"/>
  </sheets>
  <definedNames>
    <definedName name="_xlnm.Print_Area" localSheetId="0">'1'!$A$1:$F$73</definedName>
    <definedName name="_xlnm.Print_Area" localSheetId="1">'2'!$A$1:$F$37</definedName>
    <definedName name="_xlnm.Print_Area" localSheetId="2">'3'!$A$1:$F$38</definedName>
    <definedName name="_xlnm.Print_Area" localSheetId="3">'4'!$A$1:$P$19</definedName>
    <definedName name="_xlnm.Print_Area" localSheetId="4">'5'!$A$1:$P$19</definedName>
    <definedName name="_xlnm.Print_Area" localSheetId="5">'6'!$A$1:$G$75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4" l="1"/>
  <c r="P16" i="4"/>
  <c r="P10" i="4"/>
  <c r="P13" i="4"/>
  <c r="D71" i="1"/>
  <c r="F15" i="21" l="1"/>
  <c r="F15" i="3" l="1"/>
  <c r="I68" i="12"/>
  <c r="G37" i="12"/>
  <c r="E37" i="12"/>
  <c r="A55" i="1" l="1"/>
  <c r="A54" i="1"/>
  <c r="A30" i="1"/>
  <c r="A29" i="1"/>
  <c r="D15" i="3"/>
  <c r="D15" i="21" l="1"/>
  <c r="D14" i="1" l="1"/>
  <c r="E49" i="12" l="1"/>
  <c r="H18" i="18" l="1"/>
  <c r="G18" i="18"/>
  <c r="F18" i="18"/>
  <c r="P17" i="18"/>
  <c r="L14" i="18"/>
  <c r="L18" i="18" s="1"/>
  <c r="L19" i="18" s="1"/>
  <c r="J14" i="18"/>
  <c r="H14" i="18"/>
  <c r="H19" i="18" s="1"/>
  <c r="F14" i="18"/>
  <c r="F19" i="18" s="1"/>
  <c r="N14" i="18"/>
  <c r="J18" i="18" l="1"/>
  <c r="J19" i="18" s="1"/>
  <c r="P13" i="18"/>
  <c r="P14" i="18" s="1"/>
  <c r="N18" i="4" l="1"/>
  <c r="L18" i="4"/>
  <c r="J18" i="4"/>
  <c r="H18" i="4"/>
  <c r="F18" i="4"/>
  <c r="P18" i="4" s="1"/>
  <c r="L14" i="4"/>
  <c r="J14" i="4"/>
  <c r="H14" i="4"/>
  <c r="F14" i="4"/>
  <c r="N14" i="4"/>
  <c r="L19" i="4" l="1"/>
  <c r="H19" i="4"/>
  <c r="N19" i="4"/>
  <c r="J19" i="4"/>
  <c r="P14" i="4"/>
  <c r="F19" i="4"/>
  <c r="P19" i="4" s="1"/>
  <c r="D24" i="1" l="1"/>
  <c r="F49" i="1" l="1"/>
  <c r="F33" i="21" l="1"/>
  <c r="D33" i="21"/>
  <c r="A31" i="21"/>
  <c r="A29" i="21"/>
  <c r="F11" i="21"/>
  <c r="D11" i="21"/>
  <c r="F17" i="21" l="1"/>
  <c r="F21" i="21" s="1"/>
  <c r="F25" i="21" l="1"/>
  <c r="F35" i="21" l="1"/>
  <c r="F37" i="21" s="1"/>
  <c r="G62" i="12" l="1"/>
  <c r="G65" i="12" s="1"/>
  <c r="G49" i="12"/>
  <c r="G25" i="12"/>
  <c r="G21" i="12"/>
  <c r="G39" i="12" l="1"/>
  <c r="G41" i="12" s="1"/>
  <c r="G67" i="12" s="1"/>
  <c r="G69" i="12" s="1"/>
  <c r="E62" i="12"/>
  <c r="E55" i="12"/>
  <c r="A53" i="12"/>
  <c r="E31" i="12"/>
  <c r="A29" i="12"/>
  <c r="E25" i="12"/>
  <c r="E65" i="12" l="1"/>
  <c r="F11" i="3" l="1"/>
  <c r="F43" i="1" l="1"/>
  <c r="D11" i="3" l="1"/>
  <c r="D43" i="1" l="1"/>
  <c r="F17" i="3" l="1"/>
  <c r="F21" i="3" s="1"/>
  <c r="F71" i="1"/>
  <c r="F24" i="1"/>
  <c r="F14" i="1"/>
  <c r="D17" i="3" l="1"/>
  <c r="D21" i="3" s="1"/>
  <c r="F26" i="1"/>
  <c r="F25" i="3"/>
  <c r="F51" i="1"/>
  <c r="F73" i="1" s="1"/>
  <c r="D25" i="3" l="1"/>
  <c r="D35" i="3" l="1"/>
  <c r="F33" i="3"/>
  <c r="D33" i="3"/>
  <c r="D37" i="3" l="1"/>
  <c r="F35" i="3"/>
  <c r="F37" i="3" s="1"/>
  <c r="D26" i="1" l="1"/>
  <c r="D49" i="1" l="1"/>
  <c r="D51" i="1" s="1"/>
  <c r="D73" i="1" s="1"/>
  <c r="D17" i="21" l="1"/>
  <c r="D21" i="21" s="1"/>
  <c r="D25" i="21" l="1"/>
  <c r="E21" i="12"/>
  <c r="E39" i="12" s="1"/>
  <c r="E41" i="12" s="1"/>
  <c r="D35" i="21" l="1"/>
  <c r="D37" i="21" s="1"/>
  <c r="N16" i="18" s="1"/>
  <c r="N18" i="18" s="1"/>
  <c r="E67" i="12"/>
  <c r="E69" i="12" s="1"/>
  <c r="I69" i="12" s="1"/>
  <c r="P16" i="18" l="1"/>
  <c r="N19" i="18"/>
  <c r="P18" i="18"/>
  <c r="P19" i="18" s="1"/>
</calcChain>
</file>

<file path=xl/sharedStrings.xml><?xml version="1.0" encoding="utf-8"?>
<sst xmlns="http://schemas.openxmlformats.org/spreadsheetml/2006/main" count="232" uniqueCount="148">
  <si>
    <t>สินทรัพย์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</si>
  <si>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</si>
  <si>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</si>
  <si>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</si>
  <si>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ลูกหนี้หมุนเวียนอื่น</t>
  </si>
  <si>
    <t>เงินให้กู้ยืมระยะสั้น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</si>
  <si>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</si>
  <si>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</si>
  <si>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</si>
  <si>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เงินลงทุนในบริษัทย่อยและบริษัทร่วม</t>
  </si>
  <si>
    <t>อสังหาริมทรัพย์เพื่อการลงทุน</t>
  </si>
  <si>
    <t>ที่ดิน อาคารและอุปกรณ์</t>
  </si>
  <si>
    <t>สินทรัพย์ไม่มีตัวตน</t>
  </si>
  <si>
    <t>สินทรัพย์ภาษีเงินได้รอการตัดบัญชี</t>
  </si>
  <si>
    <t>ภาษีหัก ณ ที่จ่ายขอคืน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</si>
  <si>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</si>
  <si>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</si>
  <si>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</si>
  <si>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</si>
  <si>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</si>
  <si>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</si>
  <si>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เงินกู้ยืมระยะสั้น</t>
  </si>
  <si>
    <t>ประมาณการหนี้สินหมุนเวียนสำหรับผลประโยชน์พนักงาน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</si>
  <si>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</si>
  <si>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</si>
  <si>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</si>
  <si>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หนี้สินตามสัญญาเช่า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</si>
  <si>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</si>
  <si>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</si>
  <si>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</si>
  <si>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</si>
  <si>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</si>
  <si>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 </t>
  </si>
  <si>
    <t>ส่วนเกินมูลค่าหุ้น</t>
  </si>
  <si>
    <t>ส่วนต่ำกว่าทุนจากการรวมธุรกิจภายใต้การควบคุมเดียวกัน</t>
  </si>
  <si>
    <t xml:space="preserve">   จัดสรรแล้ว  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</si>
  <si>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</si>
  <si>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</si>
  <si>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</si>
  <si>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เงินปันผลรับ</t>
  </si>
  <si>
    <t>รายได้ค่าธรรมเนียมการจัดการ</t>
  </si>
  <si>
    <t>ดอกเบี้ยรับ</t>
  </si>
  <si>
    <t>รายได้อื่น</t>
  </si>
  <si>
    <t>กำไรก่อนค่าใช้จ่าย</t>
  </si>
  <si>
    <t>ค่าใช้จ่ายในการบริหาร</t>
  </si>
  <si>
    <t>รวมค่าใช้จ่าย</t>
  </si>
  <si>
    <t>กำไรจากการดำเนินงาน</t>
  </si>
  <si>
    <t>ต้นทุนทางการเงิน</t>
  </si>
  <si>
    <t>กำไรก่อนภาษีเงินได้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</si>
  <si>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</si>
  <si>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งบกำไรขาดทุนเบ็ดเสร็จ</t>
  </si>
  <si>
    <t>รายได้ (ค่าใช้จ่าย) ภาษีเงินได้</t>
  </si>
  <si>
    <t>จัดสรรแล้ว</t>
  </si>
  <si>
    <t>ยังไม่ได้จัดสรร</t>
  </si>
  <si>
    <t>ส่วนต่ำกว่า</t>
  </si>
  <si>
    <t>ทุนสำรอง</t>
  </si>
  <si>
    <t>รวมส่วน</t>
  </si>
  <si>
    <t>ทุนอื่น</t>
  </si>
  <si>
    <t>ตามกฎหมาย</t>
  </si>
  <si>
    <t>ของผู้ถือหุ้น</t>
  </si>
  <si>
    <t>รายการกับผู้ถือหุ้นที่บันทึกโดยตรงเข้าส่วนของผู้ถือหุ้น</t>
  </si>
  <si>
    <t>กำไรหรือขาดทุน</t>
  </si>
  <si>
    <t>กำไรขาดทุนเบ็ดเสร็จอื่น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</si>
  <si>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</si>
  <si>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</si>
  <si>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</si>
  <si>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</si>
  <si>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กระแสเงินสดจากการดำเนินงานก่อนการเปลี่ยนแปลง</t>
  </si>
  <si>
    <t>ในสินทรัพย์และหนี้สินดำเนินงาน</t>
  </si>
  <si>
    <t>หนี้สินดำเนินงานเพิ่มขึ้น (ลดลง)</t>
  </si>
  <si>
    <t>ประมาณการหนี้สินสำหรับผลประโยชน์พนักงาน</t>
  </si>
  <si>
    <t>กระแสเงินสดสุทธิใช้ไปในการดำเนินงาน</t>
  </si>
  <si>
    <t>กระแสเงินสดจากกิจกรรมลงทุน</t>
  </si>
  <si>
    <t xml:space="preserve">เงินสดจ่ายเพื่อซื้อที่ดิน อาคารและอุปกรณ์ และสินทรัพย์ไม่มีตัวตน </t>
  </si>
  <si>
    <t>รับเงินปันผล</t>
  </si>
  <si>
    <t>รับดอกเบี้ย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</si>
  <si>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</si>
  <si>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กระแสเงินสดจากกิจกรรมจัดหาเงิน</t>
  </si>
  <si>
    <t>เงินสดรับจาก (จ่ายเพื่อชำระ) เงินกู้ยืม</t>
  </si>
  <si>
    <t>เงินสดจ่ายเพื่อชำระหนี้สินตามสัญญาเช่า</t>
  </si>
  <si>
    <t>จ่ายเงินปันผลให้ผู้ถือหุ้นของบริษัท</t>
  </si>
  <si>
    <t>จ่ายดอกเบี้ยและต้นทุนทางการเงินอื่น</t>
  </si>
  <si>
    <t>กำไรสะสม</t>
  </si>
  <si>
    <t xml:space="preserve">   ยังไม่ได้จัดสรร</t>
  </si>
  <si>
    <t>ข้อมูลงบกระแสเงินสดเปิดเผยเพิ่มเติม</t>
  </si>
  <si>
    <t>บริษัทเอสซีจี เดคคอร์ จำกัด (มหาชน)</t>
  </si>
  <si>
    <t>กำไรสำหรับงวด</t>
  </si>
  <si>
    <t>หนี้สินไม่หมุนเวียนอื่น</t>
  </si>
  <si>
    <t>กระแสเงินสดสุทธิใช้ไปในกิจกรรมดำเนินงาน</t>
  </si>
  <si>
    <t>ยอดคงเหลือ ณ วันที่ 1 มกราคม 2567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</si>
  <si>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</si>
  <si>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</si>
  <si>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เงินปันผลค้างรับ</t>
  </si>
  <si>
    <t>ทุนที่ออก</t>
  </si>
  <si>
    <t>และชำระแล้ว</t>
  </si>
  <si>
    <t>เงินปันผล</t>
  </si>
  <si>
    <t>เงินปันผลค้างจ่าย</t>
  </si>
  <si>
    <t>งบฐานะการเงิน</t>
  </si>
  <si>
    <t>31 ธันวาคม</t>
  </si>
  <si>
    <t>งบการเปลี่ยนแปลงส่วนของผู้ถือหุ้น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</si>
  <si>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</si>
  <si>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</si>
  <si>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>กำไรขาดทุนเบ็ดเสร็จสำหรับงวด</t>
  </si>
  <si>
    <t>รวมกำไรขาดทุนเบ็ดเสร็จสำหรับงวด</t>
  </si>
  <si>
    <t>ค่าใช้จ่ายประมาณการหนี้สินไม่หมุนเวียน</t>
  </si>
  <si>
    <t>สำหรับผลประโยชน์พนักงาน</t>
  </si>
  <si>
    <t>(รายได้) ค่าใช้จ่ายภาษีเงินได้</t>
  </si>
  <si>
    <t xml:space="preserve">      ทุนสำรองตามกฎหมาย</t>
  </si>
  <si>
    <t>เงินสดจ่ายเพื่อเงินให้กู้ยืมระยะสั้นแก่กิจการที่เกี่ยวข้องกันสุทธิ</t>
  </si>
  <si>
    <t>เงินสดและรายการเทียบเท่าเงินสดเพิ่มขึ้น - สุทธิ</t>
  </si>
  <si>
    <t xml:space="preserve">กำไรสะสม  </t>
  </si>
  <si>
    <t>เงินเบิกเกินบัญชีและเงินกู้ยืมระยะสั้นจากสถาบันการเงิน</t>
  </si>
  <si>
    <t>ยอดคงเหลือ ณ วันที่ 30 มิถุนายน 2567</t>
  </si>
  <si>
    <t>30 มิถุนายน</t>
  </si>
  <si>
    <t>กระแสเงินสดสุทธิใช้ไปในกิจกรรมจัดหาเงิน</t>
  </si>
  <si>
    <t>ลูกหนี้อื่น</t>
  </si>
  <si>
    <t>รับคืน (จ่าย) ภาษีเงินได้</t>
  </si>
  <si>
    <t>กระแสเงินสดสุทธิได้มาจากกิจกรรมลงทุน</t>
  </si>
  <si>
    <t>รายการลงทุนและจัดหาเงินที่ไม่ใช่เงินสด ณ วันสิ้นงวด</t>
  </si>
  <si>
    <t>ส่วนเกิน</t>
  </si>
  <si>
    <t>มูลค่าหุ้น</t>
  </si>
  <si>
    <t>ณ วันที่ 30 มิถุนายน 2568</t>
  </si>
  <si>
    <t>ยอดคงเหลือ ณ วันที่ 1 มกราคม 2568</t>
  </si>
  <si>
    <t>ยอดคงเหลือ ณ วันที่ 30 มิถุนายน 2568</t>
  </si>
  <si>
    <t>การจัดสรรส่วนทุนให้ผู้ถือหุ้น</t>
  </si>
  <si>
    <t>รวมรายการกับผู้ถือหุ้นที่บันทึกโดยตรงเข้าส่วนของผู้ถือหุ้น</t>
  </si>
  <si>
    <t>ภาษีเงินได้นิติบุคคลค้างจ่าย</t>
  </si>
  <si>
    <t>ขาดทุนจากการดำเนินงาน</t>
  </si>
  <si>
    <t>ขาดทุนก่อนภาษีเงินได้</t>
  </si>
  <si>
    <t>ขาดทุนสำหรับงวด</t>
  </si>
  <si>
    <r>
      <t xml:space="preserve">ขาดทุนต่อหุ้นขั้นพื้นฐาน </t>
    </r>
    <r>
      <rPr>
        <b/>
        <i/>
        <sz val="15"/>
        <rFont val="Angsana New"/>
        <family val="1"/>
      </rPr>
      <t>(บาท)</t>
    </r>
  </si>
  <si>
    <t>ขาดทุนจากอัตราแลกเปลี่ยน</t>
  </si>
  <si>
    <t>ขาดทุนจากการจำหน่ายสินทรัพย์ ปรับมูลค่ายุติธรรม และอื่นๆ</t>
  </si>
  <si>
    <t>หนี้สินอื่น</t>
  </si>
  <si>
    <t>เงินเบิกเกินบัญชีและเงินกู้ยืมระยะสั้นเพิ่มขึ้น - สุทธิ</t>
  </si>
  <si>
    <t>เงินสดจ่ายจากเงินกู้ยืมจากกิจการที่เกี่ยวข้องกันและกิจการอื่น</t>
  </si>
  <si>
    <t>เงินกู้ยืมลดลง - สุทธิ</t>
  </si>
  <si>
    <t>สินทรัพย์ดำเนินงานเพิ่มขึ้น</t>
  </si>
  <si>
    <t>สินทรัพย์ดำเนินงานเพิ่มขึ้น - สุทธิ</t>
  </si>
  <si>
    <t>หนี้สินดำเนินงานเพิ่มขึ้น (ลดลง) - สุทธิ</t>
  </si>
  <si>
    <t>ขาดทุนจากการลดทุนในเงินลงทุนในบริษัทย่อย</t>
  </si>
  <si>
    <t>เจ้าหนี้หมุนเวียนอื่น</t>
  </si>
  <si>
    <t>เงินสดรับจากการลดทุนในเงินลงทุนในบริษัทย่อย</t>
  </si>
  <si>
    <t>(ไม่ได้ตรวจสอบ)</t>
  </si>
  <si>
    <t>สำหรับงวดสามเดือนสิ้นสุดวันที่ 30 มิถุนายน 2568 (ไม่ได้ตรวจสอบ)</t>
  </si>
  <si>
    <t>สำหรับงวดหกเดือนสิ้นสุดวันที่ 30 มิถุนายน 2568 (ไม่ได้ตรวจสอบ)</t>
  </si>
  <si>
    <t>หมายเหตุ</t>
  </si>
  <si>
    <t>หนี้สินหมุนเวียน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</si>
</sst>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\ ;\(#,##0\)"/>
    <numFmt numFmtId="190" formatCode="_(* #,##0_);_(* \(#,##0\);_(* &quot;-&quot;??_);_(@_)"/>
    <numFmt numFmtId="191" formatCode="_-* #,##0_-;\-* #,##0_-;_-* &quot;-&quot;??_-;_-@_-"/>
    <numFmt numFmtId="192" formatCode="#,##0.00;\(#,##0.00\)"/>
    <numFmt numFmtId="193" formatCode="[$PHP]\ #,##0_);\([$PHP]\ #,##0\)"/>
  </numFmts>
  <fonts count="20" x14ac:knownFonts="1">
    <font>
      <sz val="8"/>
      <name val="Arial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8"/>
      <name val="Arial"/>
      <family val="2"/>
    </font>
    <font>
      <b/>
      <sz val="16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b/>
      <sz val="15"/>
      <color rgb="FFFF0000"/>
      <name val="Angsana New"/>
      <family val="1"/>
    </font>
    <font>
      <sz val="14"/>
      <name val="Cordia New"/>
      <family val="2"/>
    </font>
    <font>
      <sz val="8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3">
    <xf numFmtId="0" fontId="0" fillId="0" borderId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7" fillId="0" borderId="0"/>
    <xf numFmtId="9" fontId="12" fillId="0" borderId="0" applyFont="0" applyFill="0" applyBorder="0" applyAlignment="0" applyProtection="0"/>
    <xf numFmtId="0" fontId="7" fillId="0" borderId="0"/>
    <xf numFmtId="0" fontId="14" fillId="0" borderId="0"/>
    <xf numFmtId="0" fontId="7" fillId="0" borderId="0"/>
    <xf numFmtId="193" fontId="7" fillId="0" borderId="0"/>
    <xf numFmtId="0" fontId="3" fillId="0" borderId="0"/>
    <xf numFmtId="43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0" fontId="18" fillId="0" borderId="0"/>
    <xf numFmtId="0" fontId="1" fillId="0" borderId="0"/>
  </cellStyleXfs>
  <cellXfs count="145">
    <xf numFmtId="0" fontId="0" fillId="0" borderId="0" xfId="0"/>
    <xf numFmtId="0" fontId="7" fillId="0" borderId="0" xfId="0" applyFont="1" applyAlignment="1">
      <alignment vertical="top"/>
    </xf>
    <xf numFmtId="190" fontId="7" fillId="0" borderId="0" xfId="1" applyNumberFormat="1" applyFont="1" applyFill="1" applyAlignment="1">
      <alignment horizontal="right"/>
    </xf>
    <xf numFmtId="190" fontId="8" fillId="0" borderId="0" xfId="1" applyNumberFormat="1" applyFont="1" applyFill="1" applyAlignment="1">
      <alignment horizontal="right"/>
    </xf>
    <xf numFmtId="190" fontId="7" fillId="0" borderId="0" xfId="1" applyNumberFormat="1" applyFont="1" applyFill="1" applyBorder="1" applyAlignment="1">
      <alignment horizontal="right"/>
    </xf>
    <xf numFmtId="190" fontId="8" fillId="0" borderId="3" xfId="1" applyNumberFormat="1" applyFont="1" applyFill="1" applyBorder="1" applyAlignment="1">
      <alignment horizontal="right"/>
    </xf>
    <xf numFmtId="190" fontId="8" fillId="0" borderId="0" xfId="1" applyNumberFormat="1" applyFont="1" applyFill="1" applyBorder="1" applyAlignment="1">
      <alignment horizontal="right"/>
    </xf>
    <xf numFmtId="190" fontId="7" fillId="0" borderId="2" xfId="1" applyNumberFormat="1" applyFont="1" applyFill="1" applyBorder="1" applyAlignment="1">
      <alignment horizontal="right"/>
    </xf>
    <xf numFmtId="190" fontId="8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90" fontId="7" fillId="0" borderId="0" xfId="0" applyNumberFormat="1" applyFont="1" applyAlignment="1">
      <alignment horizontal="right"/>
    </xf>
    <xf numFmtId="49" fontId="8" fillId="0" borderId="0" xfId="0" applyNumberFormat="1" applyFont="1"/>
    <xf numFmtId="43" fontId="7" fillId="0" borderId="0" xfId="1" applyFont="1" applyFill="1" applyAlignment="1"/>
    <xf numFmtId="43" fontId="11" fillId="0" borderId="0" xfId="1" applyFont="1" applyFill="1" applyAlignment="1"/>
    <xf numFmtId="190" fontId="7" fillId="0" borderId="2" xfId="0" applyNumberFormat="1" applyFont="1" applyBorder="1" applyAlignment="1">
      <alignment horizontal="right"/>
    </xf>
    <xf numFmtId="49" fontId="5" fillId="0" borderId="0" xfId="0" applyNumberFormat="1" applyFont="1"/>
    <xf numFmtId="37" fontId="5" fillId="0" borderId="0" xfId="0" applyNumberFormat="1" applyFont="1" applyAlignment="1">
      <alignment horizontal="justify"/>
    </xf>
    <xf numFmtId="189" fontId="6" fillId="0" borderId="0" xfId="0" applyNumberFormat="1" applyFont="1" applyAlignment="1">
      <alignment horizontal="center"/>
    </xf>
    <xf numFmtId="0" fontId="7" fillId="0" borderId="0" xfId="1" applyNumberFormat="1" applyFont="1" applyFill="1" applyBorder="1" applyAlignment="1">
      <alignment horizontal="center"/>
    </xf>
    <xf numFmtId="0" fontId="9" fillId="0" borderId="0" xfId="0" applyFont="1"/>
    <xf numFmtId="189" fontId="8" fillId="0" borderId="0" xfId="0" applyNumberFormat="1" applyFont="1"/>
    <xf numFmtId="0" fontId="7" fillId="0" borderId="0" xfId="0" applyFont="1"/>
    <xf numFmtId="189" fontId="8" fillId="0" borderId="0" xfId="0" applyNumberFormat="1" applyFont="1" applyAlignment="1">
      <alignment horizontal="right"/>
    </xf>
    <xf numFmtId="43" fontId="8" fillId="0" borderId="0" xfId="1" applyFont="1" applyFill="1" applyBorder="1" applyAlignment="1">
      <alignment horizontal="right"/>
    </xf>
    <xf numFmtId="192" fontId="7" fillId="0" borderId="0" xfId="0" applyNumberFormat="1" applyFont="1"/>
    <xf numFmtId="0" fontId="8" fillId="0" borderId="0" xfId="0" applyFont="1"/>
    <xf numFmtId="190" fontId="8" fillId="0" borderId="1" xfId="1" applyNumberFormat="1" applyFont="1" applyFill="1" applyBorder="1" applyAlignment="1">
      <alignment horizontal="right"/>
    </xf>
    <xf numFmtId="190" fontId="7" fillId="0" borderId="0" xfId="1" applyNumberFormat="1" applyFont="1" applyFill="1" applyAlignment="1"/>
    <xf numFmtId="190" fontId="8" fillId="0" borderId="2" xfId="1" applyNumberFormat="1" applyFont="1" applyFill="1" applyBorder="1" applyAlignment="1">
      <alignment horizontal="right"/>
    </xf>
    <xf numFmtId="190" fontId="8" fillId="0" borderId="0" xfId="0" applyNumberFormat="1" applyFont="1"/>
    <xf numFmtId="0" fontId="5" fillId="0" borderId="0" xfId="0" applyFont="1"/>
    <xf numFmtId="189" fontId="7" fillId="0" borderId="0" xfId="0" applyNumberFormat="1" applyFont="1"/>
    <xf numFmtId="190" fontId="7" fillId="0" borderId="0" xfId="0" applyNumberFormat="1" applyFont="1"/>
    <xf numFmtId="0" fontId="5" fillId="0" borderId="0" xfId="0" applyFont="1" applyAlignment="1">
      <alignment horizontal="justify"/>
    </xf>
    <xf numFmtId="192" fontId="8" fillId="0" borderId="0" xfId="0" applyNumberFormat="1" applyFont="1"/>
    <xf numFmtId="190" fontId="7" fillId="0" borderId="0" xfId="1" applyNumberFormat="1" applyFont="1" applyFill="1" applyAlignment="1">
      <alignment horizontal="center"/>
    </xf>
    <xf numFmtId="190" fontId="8" fillId="0" borderId="1" xfId="1" quotePrefix="1" applyNumberFormat="1" applyFont="1" applyFill="1" applyBorder="1" applyAlignment="1">
      <alignment horizontal="center"/>
    </xf>
    <xf numFmtId="190" fontId="8" fillId="0" borderId="4" xfId="1" applyNumberFormat="1" applyFont="1" applyFill="1" applyBorder="1" applyAlignment="1">
      <alignment horizontal="right"/>
    </xf>
    <xf numFmtId="192" fontId="6" fillId="0" borderId="0" xfId="0" applyNumberFormat="1" applyFont="1"/>
    <xf numFmtId="189" fontId="10" fillId="0" borderId="0" xfId="0" applyNumberFormat="1" applyFont="1"/>
    <xf numFmtId="189" fontId="11" fillId="0" borderId="0" xfId="0" applyNumberFormat="1" applyFont="1"/>
    <xf numFmtId="0" fontId="11" fillId="0" borderId="0" xfId="0" applyFont="1"/>
    <xf numFmtId="190" fontId="11" fillId="0" borderId="0" xfId="1" applyNumberFormat="1" applyFont="1" applyFill="1" applyAlignment="1"/>
    <xf numFmtId="190" fontId="11" fillId="0" borderId="0" xfId="0" applyNumberFormat="1" applyFont="1"/>
    <xf numFmtId="49" fontId="11" fillId="0" borderId="0" xfId="0" applyNumberFormat="1" applyFont="1"/>
    <xf numFmtId="0" fontId="7" fillId="0" borderId="0" xfId="1" applyNumberFormat="1" applyFont="1" applyFill="1" applyAlignment="1">
      <alignment horizontal="center"/>
    </xf>
    <xf numFmtId="49" fontId="7" fillId="0" borderId="0" xfId="0" applyNumberFormat="1" applyFont="1"/>
    <xf numFmtId="190" fontId="8" fillId="0" borderId="0" xfId="2" applyNumberFormat="1" applyFont="1" applyFill="1" applyBorder="1" applyAlignment="1">
      <alignment horizontal="right"/>
    </xf>
    <xf numFmtId="189" fontId="5" fillId="0" borderId="0" xfId="0" applyNumberFormat="1" applyFont="1"/>
    <xf numFmtId="43" fontId="7" fillId="0" borderId="0" xfId="1" applyFont="1" applyFill="1" applyAlignment="1">
      <alignment horizontal="right"/>
    </xf>
    <xf numFmtId="37" fontId="8" fillId="0" borderId="0" xfId="1" applyNumberFormat="1" applyFont="1" applyFill="1" applyAlignment="1">
      <alignment horizontal="right"/>
    </xf>
    <xf numFmtId="43" fontId="8" fillId="0" borderId="0" xfId="2" applyFont="1" applyFill="1" applyBorder="1" applyAlignment="1">
      <alignment horizontal="right"/>
    </xf>
    <xf numFmtId="49" fontId="5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90" fontId="8" fillId="0" borderId="0" xfId="1" applyNumberFormat="1" applyFont="1" applyFill="1" applyAlignment="1"/>
    <xf numFmtId="49" fontId="9" fillId="0" borderId="0" xfId="0" applyNumberFormat="1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9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7" fontId="6" fillId="0" borderId="0" xfId="0" applyNumberFormat="1" applyFont="1" applyAlignment="1">
      <alignment horizontal="right"/>
    </xf>
    <xf numFmtId="0" fontId="6" fillId="0" borderId="0" xfId="0" applyFont="1"/>
    <xf numFmtId="190" fontId="7" fillId="0" borderId="4" xfId="0" applyNumberFormat="1" applyFont="1" applyBorder="1" applyAlignment="1">
      <alignment horizontal="right"/>
    </xf>
    <xf numFmtId="190" fontId="8" fillId="0" borderId="1" xfId="0" applyNumberFormat="1" applyFont="1" applyBorder="1" applyAlignment="1">
      <alignment horizontal="right"/>
    </xf>
    <xf numFmtId="37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9" fontId="7" fillId="0" borderId="0" xfId="4" applyFont="1" applyFill="1" applyAlignment="1"/>
    <xf numFmtId="9" fontId="8" fillId="0" borderId="0" xfId="4" applyFont="1" applyFill="1" applyAlignment="1"/>
    <xf numFmtId="0" fontId="17" fillId="0" borderId="0" xfId="0" applyFont="1" applyAlignment="1">
      <alignment horizontal="left"/>
    </xf>
    <xf numFmtId="190" fontId="8" fillId="0" borderId="2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center"/>
    </xf>
    <xf numFmtId="37" fontId="7" fillId="0" borderId="0" xfId="0" applyNumberFormat="1" applyFont="1" applyAlignment="1">
      <alignment horizontal="right"/>
    </xf>
    <xf numFmtId="37" fontId="7" fillId="0" borderId="0" xfId="0" applyNumberFormat="1" applyFont="1"/>
    <xf numFmtId="190" fontId="8" fillId="0" borderId="3" xfId="0" applyNumberFormat="1" applyFont="1" applyBorder="1" applyAlignment="1">
      <alignment horizontal="right"/>
    </xf>
    <xf numFmtId="189" fontId="6" fillId="0" borderId="0" xfId="0" applyNumberFormat="1" applyFont="1"/>
    <xf numFmtId="189" fontId="9" fillId="0" borderId="0" xfId="0" applyNumberFormat="1" applyFont="1" applyAlignment="1">
      <alignment horizontal="center"/>
    </xf>
    <xf numFmtId="189" fontId="19" fillId="0" borderId="0" xfId="0" applyNumberFormat="1" applyFont="1"/>
    <xf numFmtId="43" fontId="19" fillId="0" borderId="0" xfId="1" applyFont="1" applyFill="1" applyAlignment="1"/>
    <xf numFmtId="0" fontId="19" fillId="0" borderId="0" xfId="0" applyFont="1" applyAlignment="1">
      <alignment vertical="top"/>
    </xf>
    <xf numFmtId="0" fontId="19" fillId="0" borderId="0" xfId="0" applyFont="1"/>
    <xf numFmtId="49" fontId="19" fillId="0" borderId="0" xfId="0" applyNumberFormat="1" applyFont="1"/>
    <xf numFmtId="189" fontId="19" fillId="0" borderId="0" xfId="0" applyNumberFormat="1" applyFont="1" applyAlignment="1">
      <alignment vertical="top"/>
    </xf>
    <xf numFmtId="43" fontId="19" fillId="0" borderId="0" xfId="1" applyFont="1" applyFill="1" applyAlignment="1">
      <alignment vertical="top"/>
    </xf>
    <xf numFmtId="0" fontId="5" fillId="0" borderId="0" xfId="0" applyFont="1" applyAlignment="1">
      <alignment vertical="center"/>
    </xf>
    <xf numFmtId="192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188" fontId="8" fillId="0" borderId="3" xfId="1" applyNumberFormat="1" applyFont="1" applyFill="1" applyBorder="1" applyAlignment="1">
      <alignment horizontal="right"/>
    </xf>
    <xf numFmtId="0" fontId="11" fillId="0" borderId="0" xfId="0" applyFont="1" applyAlignment="1">
      <alignment vertical="center"/>
    </xf>
    <xf numFmtId="49" fontId="5" fillId="0" borderId="0" xfId="0" applyNumberFormat="1" applyFont="1" applyAlignment="1">
      <alignment vertical="top"/>
    </xf>
    <xf numFmtId="189" fontId="10" fillId="0" borderId="0" xfId="0" applyNumberFormat="1" applyFont="1" applyAlignment="1">
      <alignment vertical="top"/>
    </xf>
    <xf numFmtId="189" fontId="11" fillId="0" borderId="0" xfId="0" applyNumberFormat="1" applyFont="1" applyAlignment="1">
      <alignment vertical="top"/>
    </xf>
    <xf numFmtId="43" fontId="11" fillId="0" borderId="0" xfId="1" applyFont="1" applyFill="1" applyAlignment="1">
      <alignment vertical="top"/>
    </xf>
    <xf numFmtId="0" fontId="11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187" fontId="5" fillId="0" borderId="0" xfId="0" applyNumberFormat="1" applyFont="1" applyAlignment="1">
      <alignment horizontal="left" vertical="top"/>
    </xf>
    <xf numFmtId="187" fontId="11" fillId="0" borderId="0" xfId="0" applyNumberFormat="1" applyFont="1" applyAlignment="1">
      <alignment vertical="top"/>
    </xf>
    <xf numFmtId="190" fontId="11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187" fontId="7" fillId="0" borderId="0" xfId="0" applyNumberFormat="1" applyFont="1" applyAlignment="1">
      <alignment vertical="top"/>
    </xf>
    <xf numFmtId="0" fontId="7" fillId="0" borderId="0" xfId="0" applyFont="1" applyAlignment="1">
      <alignment horizontal="centerContinuous" vertical="top"/>
    </xf>
    <xf numFmtId="0" fontId="7" fillId="0" borderId="0" xfId="0" applyFont="1" applyAlignment="1">
      <alignment horizontal="left" vertical="top" readingOrder="2"/>
    </xf>
    <xf numFmtId="187" fontId="7" fillId="0" borderId="4" xfId="0" applyNumberFormat="1" applyFont="1" applyBorder="1" applyAlignment="1">
      <alignment horizontal="centerContinuous" vertical="top"/>
    </xf>
    <xf numFmtId="187" fontId="7" fillId="0" borderId="0" xfId="0" applyNumberFormat="1" applyFont="1" applyAlignment="1">
      <alignment horizontal="centerContinuous" vertical="top"/>
    </xf>
    <xf numFmtId="187" fontId="7" fillId="0" borderId="4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187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/>
    </xf>
    <xf numFmtId="190" fontId="8" fillId="0" borderId="0" xfId="1" applyNumberFormat="1" applyFont="1" applyFill="1" applyAlignment="1">
      <alignment vertical="top"/>
    </xf>
    <xf numFmtId="190" fontId="8" fillId="0" borderId="0" xfId="1" applyNumberFormat="1" applyFont="1" applyFill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190" fontId="7" fillId="0" borderId="2" xfId="1" applyNumberFormat="1" applyFont="1" applyFill="1" applyBorder="1" applyAlignment="1">
      <alignment vertical="top"/>
    </xf>
    <xf numFmtId="190" fontId="7" fillId="0" borderId="0" xfId="1" applyNumberFormat="1" applyFont="1" applyFill="1" applyBorder="1" applyAlignment="1">
      <alignment vertical="top"/>
    </xf>
    <xf numFmtId="190" fontId="7" fillId="0" borderId="0" xfId="1" applyNumberFormat="1" applyFont="1" applyFill="1" applyBorder="1" applyAlignment="1">
      <alignment horizontal="center" vertical="top"/>
    </xf>
    <xf numFmtId="190" fontId="7" fillId="0" borderId="0" xfId="1" applyNumberFormat="1" applyFont="1" applyFill="1" applyAlignment="1">
      <alignment horizontal="center" vertical="top"/>
    </xf>
    <xf numFmtId="190" fontId="7" fillId="0" borderId="0" xfId="1" applyNumberFormat="1" applyFont="1" applyFill="1" applyAlignment="1">
      <alignment vertical="top"/>
    </xf>
    <xf numFmtId="190" fontId="8" fillId="0" borderId="2" xfId="1" applyNumberFormat="1" applyFont="1" applyFill="1" applyBorder="1" applyAlignment="1">
      <alignment vertical="top"/>
    </xf>
    <xf numFmtId="190" fontId="8" fillId="0" borderId="4" xfId="1" applyNumberFormat="1" applyFont="1" applyFill="1" applyBorder="1" applyAlignment="1">
      <alignment vertical="top"/>
    </xf>
    <xf numFmtId="190" fontId="8" fillId="0" borderId="0" xfId="1" applyNumberFormat="1" applyFont="1" applyFill="1" applyBorder="1" applyAlignment="1">
      <alignment vertical="top"/>
    </xf>
    <xf numFmtId="190" fontId="8" fillId="0" borderId="5" xfId="1" applyNumberFormat="1" applyFont="1" applyFill="1" applyBorder="1" applyAlignment="1">
      <alignment vertical="top"/>
    </xf>
    <xf numFmtId="43" fontId="7" fillId="0" borderId="0" xfId="1" applyFont="1" applyFill="1" applyAlignment="1">
      <alignment vertical="top"/>
    </xf>
    <xf numFmtId="43" fontId="8" fillId="0" borderId="3" xfId="1" applyFont="1" applyFill="1" applyBorder="1" applyAlignment="1">
      <alignment horizontal="right" vertical="top"/>
    </xf>
    <xf numFmtId="191" fontId="7" fillId="0" borderId="0" xfId="1" applyNumberFormat="1" applyFont="1" applyFill="1" applyAlignment="1">
      <alignment vertical="top"/>
    </xf>
    <xf numFmtId="191" fontId="7" fillId="0" borderId="2" xfId="1" applyNumberFormat="1" applyFont="1" applyFill="1" applyBorder="1" applyAlignment="1">
      <alignment horizontal="right"/>
    </xf>
    <xf numFmtId="191" fontId="7" fillId="0" borderId="0" xfId="0" applyNumberFormat="1" applyFont="1"/>
    <xf numFmtId="0" fontId="8" fillId="0" borderId="0" xfId="0" applyFont="1" applyAlignment="1">
      <alignment vertical="center"/>
    </xf>
    <xf numFmtId="190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11" fillId="0" borderId="0" xfId="0" applyFont="1" applyFill="1"/>
    <xf numFmtId="49" fontId="8" fillId="0" borderId="0" xfId="0" applyNumberFormat="1" applyFont="1" applyFill="1"/>
    <xf numFmtId="49" fontId="7" fillId="0" borderId="0" xfId="0" applyNumberFormat="1" applyFont="1" applyFill="1"/>
    <xf numFmtId="49" fontId="6" fillId="0" borderId="0" xfId="0" applyNumberFormat="1" applyFont="1" applyAlignment="1">
      <alignment horizontal="center" wrapText="1"/>
    </xf>
    <xf numFmtId="190" fontId="6" fillId="0" borderId="0" xfId="0" applyNumberFormat="1" applyFont="1" applyAlignment="1">
      <alignment horizontal="center"/>
    </xf>
    <xf numFmtId="190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187" fontId="6" fillId="0" borderId="2" xfId="0" applyNumberFormat="1" applyFont="1" applyBorder="1" applyAlignment="1">
      <alignment horizontal="center" vertical="top"/>
    </xf>
    <xf numFmtId="187" fontId="6" fillId="0" borderId="0" xfId="0" applyNumberFormat="1" applyFont="1" applyAlignment="1">
      <alignment horizontal="center" vertical="top" wrapText="1"/>
    </xf>
    <xf numFmtId="37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23">
    <cellStyle name="Comma" xfId="1" builtinId="3"/>
    <cellStyle name="Comma 2" xfId="14" xr:uid="{18FC1849-6BE7-4569-A5D2-C6CC9537827D}"/>
    <cellStyle name="Comma 2 2" xfId="2" xr:uid="{38D1911C-1E3E-4897-A852-FDC52AFC2EB5}"/>
    <cellStyle name="Comma 2 2 2" xfId="18" xr:uid="{91D79FB8-D6F0-456A-A4D0-5F69FE7E6124}"/>
    <cellStyle name="Comma 3" xfId="16" xr:uid="{565581AC-D906-444C-A973-764E1BDE5689}"/>
    <cellStyle name="Comma 3 2" xfId="19" xr:uid="{9087FF73-2FC1-4343-BEE2-48A877A880A9}"/>
    <cellStyle name="Comma 4" xfId="17" xr:uid="{E1501DC0-D976-491F-B875-FF969C900513}"/>
    <cellStyle name="Comma 5" xfId="10" xr:uid="{31536534-834A-4F1B-95EB-E50D22753A4F}"/>
    <cellStyle name="Normal" xfId="0" builtinId="0"/>
    <cellStyle name="Normal 114" xfId="3" xr:uid="{C7AA7EA9-3576-440C-A42A-1167309B946B}"/>
    <cellStyle name="Normal 2" xfId="13" xr:uid="{81445972-923A-475A-9FB0-38411CAF87C1}"/>
    <cellStyle name="Normal 2 2" xfId="8" xr:uid="{140D8570-761C-49BD-B991-6FDCF1929E28}"/>
    <cellStyle name="Normal 2 3" xfId="20" xr:uid="{C58F9F7D-F40B-4C07-9677-D28EDCCBDB6E}"/>
    <cellStyle name="Normal 2 3 2" xfId="22" xr:uid="{3D1F8DA5-161A-41EC-9461-91C546F9EB43}"/>
    <cellStyle name="Normal 3" xfId="9" xr:uid="{1BB3DB1E-A7CE-4E81-8D41-52AD91D3E283}"/>
    <cellStyle name="Normal 3 3" xfId="6" xr:uid="{DC55A9DE-B526-45C5-96F4-852C9127298B}"/>
    <cellStyle name="Normal 37" xfId="7" xr:uid="{E9EDA60F-69E2-4F0A-886C-DA5FEFEB7032}"/>
    <cellStyle name="Normal 4" xfId="5" xr:uid="{2B58C97C-8D80-4CB1-830B-B5A7E1B5C0C9}"/>
    <cellStyle name="Normal 5" xfId="11" xr:uid="{00000000-0005-0000-0000-00003D000000}"/>
    <cellStyle name="Normal 5 2" xfId="21" xr:uid="{4E0DD587-252C-4C97-876C-328935E52517}"/>
    <cellStyle name="Percent 2" xfId="4" xr:uid="{FD8E46A6-D3F7-495E-AA82-249A8322CCCA}"/>
    <cellStyle name="Percent 2 2" xfId="15" xr:uid="{EC1087AB-0F1D-4516-9195-ED5D7432A801}"/>
    <cellStyle name="Percent 3" xfId="12" xr:uid="{00000000-0005-0000-0000-00003F000000}"/>
  </cellStyles>
  <dxfs count="0"/>
  <tableStyles count="0" defaultTableStyle="TableStyleMedium2" defaultPivotStyle="PivotStyleLight16"/>
  <colors>
    <mruColors>
      <color rgb="FF00FF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01CBA-3C3D-4FE6-AA7D-45862DCC0C5B}">
  <sheetPr codeName="Sheet1"/>
  <dimension ref="A1:F74"/>
  <sheetViews>
    <sheetView showGridLines="0" tabSelected="1" zoomScaleNormal="100" zoomScaleSheetLayoutView="100" workbookViewId="0"/>
  </sheetViews>
  <sheetFormatPr defaultColWidth="10.44140625" defaultRowHeight="23.25" customHeight="1" x14ac:dyDescent="0.2"/>
  <cols>
    <col min="1" max="1" width="62.33203125" style="80" customWidth="1"/>
    <col min="2" max="2" width="10.77734375" style="80" customWidth="1"/>
    <col min="3" max="3" width="1" style="83" customWidth="1"/>
    <col min="4" max="4" width="15.77734375" style="84" customWidth="1"/>
    <col min="5" max="5" width="0.77734375" style="83" customWidth="1"/>
    <col min="6" max="6" width="15.77734375" style="84" customWidth="1"/>
    <col min="7" max="16384" width="10.44140625" style="80"/>
  </cols>
  <sheetData>
    <row r="1" spans="1:6" ht="23.25" customHeight="1" x14ac:dyDescent="0.7">
      <c r="A1" s="15" t="s">
        <v>85</v>
      </c>
      <c r="B1" s="15"/>
      <c r="C1" s="78"/>
      <c r="D1" s="79"/>
      <c r="E1" s="78"/>
      <c r="F1" s="79"/>
    </row>
    <row r="2" spans="1:6" ht="23.25" customHeight="1" x14ac:dyDescent="0.7">
      <c r="A2" s="15" t="s">
        <v>97</v>
      </c>
      <c r="B2" s="15"/>
      <c r="C2" s="78"/>
      <c r="D2" s="79"/>
      <c r="E2" s="78"/>
      <c r="F2" s="79"/>
    </row>
    <row r="3" spans="1:6" ht="23.25" customHeight="1" x14ac:dyDescent="0.7">
      <c r="A3" s="85" t="s">
        <v>121</v>
      </c>
      <c r="B3" s="16"/>
      <c r="C3" s="78"/>
      <c r="D3" s="79"/>
      <c r="E3" s="78"/>
      <c r="F3" s="79"/>
    </row>
    <row r="4" spans="1:6" ht="23.25" customHeight="1" x14ac:dyDescent="0.7">
      <c r="A4" s="16"/>
      <c r="B4" s="16"/>
      <c r="C4" s="78"/>
      <c r="D4" s="81"/>
      <c r="E4" s="81"/>
      <c r="F4" s="81"/>
    </row>
    <row r="5" spans="1:6" ht="23.25" customHeight="1" x14ac:dyDescent="0.7">
      <c r="A5" s="15" t="s">
        <v>0</v>
      </c>
      <c r="B5" s="72" t="s">
        <v>146</v>
      </c>
      <c r="C5" s="78"/>
      <c r="D5" s="18" t="s">
        <v>113</v>
      </c>
      <c r="E5" s="11"/>
      <c r="F5" s="18" t="s">
        <v>98</v>
      </c>
    </row>
    <row r="6" spans="1:6" ht="23.25" customHeight="1" x14ac:dyDescent="0.7">
      <c r="A6" s="15"/>
      <c r="B6" s="15"/>
      <c r="C6" s="78"/>
      <c r="D6" s="18">
        <v>2568</v>
      </c>
      <c r="E6" s="11"/>
      <c r="F6" s="18">
        <v>2567</v>
      </c>
    </row>
    <row r="7" spans="1:6" ht="23.25" customHeight="1" x14ac:dyDescent="0.7">
      <c r="A7" s="15"/>
      <c r="B7" s="15"/>
      <c r="C7" s="78"/>
      <c r="D7" s="18" t="s">
        <v>143</v>
      </c>
      <c r="E7" s="11"/>
      <c r="F7" s="18"/>
    </row>
    <row r="8" spans="1:6" ht="23.25" customHeight="1" x14ac:dyDescent="0.65">
      <c r="A8" s="82"/>
      <c r="B8" s="82"/>
      <c r="C8" s="78"/>
      <c r="D8" s="137" t="s">
        <v>1</v>
      </c>
      <c r="E8" s="137"/>
      <c r="F8" s="137"/>
    </row>
    <row r="9" spans="1:6" ht="23.25" customHeight="1" x14ac:dyDescent="0.7">
      <c r="A9" s="19" t="s">
        <v>2</v>
      </c>
      <c r="B9" s="19"/>
      <c r="C9" s="20"/>
      <c r="D9" s="21"/>
      <c r="E9" s="22"/>
      <c r="F9" s="23"/>
    </row>
    <row r="10" spans="1:6" ht="23.25" customHeight="1" x14ac:dyDescent="0.7">
      <c r="A10" s="24" t="s">
        <v>3</v>
      </c>
      <c r="B10" s="24"/>
      <c r="C10" s="78"/>
      <c r="D10" s="4">
        <v>3463755</v>
      </c>
      <c r="E10" s="3"/>
      <c r="F10" s="4">
        <v>3259644</v>
      </c>
    </row>
    <row r="11" spans="1:6" ht="23.25" customHeight="1" x14ac:dyDescent="0.7">
      <c r="A11" s="24" t="s">
        <v>4</v>
      </c>
      <c r="B11" s="21"/>
      <c r="C11" s="78"/>
      <c r="D11" s="4">
        <v>519142</v>
      </c>
      <c r="E11" s="3"/>
      <c r="F11" s="4">
        <v>59958</v>
      </c>
    </row>
    <row r="12" spans="1:6" ht="23.25" customHeight="1" x14ac:dyDescent="0.7">
      <c r="A12" s="24" t="s">
        <v>5</v>
      </c>
      <c r="B12" s="17">
        <v>3</v>
      </c>
      <c r="C12" s="78"/>
      <c r="D12" s="4">
        <v>6222062</v>
      </c>
      <c r="E12" s="3"/>
      <c r="F12" s="4">
        <v>2077726</v>
      </c>
    </row>
    <row r="13" spans="1:6" ht="23.25" customHeight="1" x14ac:dyDescent="0.7">
      <c r="A13" s="24" t="s">
        <v>6</v>
      </c>
      <c r="B13" s="24"/>
      <c r="C13" s="78"/>
      <c r="D13" s="4">
        <v>181</v>
      </c>
      <c r="E13" s="3"/>
      <c r="F13" s="4">
        <v>2690</v>
      </c>
    </row>
    <row r="14" spans="1:6" ht="23.25" customHeight="1" x14ac:dyDescent="0.7">
      <c r="A14" s="25" t="s">
        <v>7</v>
      </c>
      <c r="B14" s="25"/>
      <c r="C14" s="78"/>
      <c r="D14" s="26">
        <f>SUM(D10:D13)</f>
        <v>10205140</v>
      </c>
      <c r="E14" s="3"/>
      <c r="F14" s="26">
        <f>SUM(F10:F13)</f>
        <v>5400018</v>
      </c>
    </row>
    <row r="15" spans="1:6" ht="23.25" customHeight="1" x14ac:dyDescent="0.7">
      <c r="A15" s="25"/>
      <c r="B15" s="25"/>
      <c r="C15" s="78"/>
      <c r="D15" s="27"/>
      <c r="E15" s="8"/>
      <c r="F15" s="27"/>
    </row>
    <row r="16" spans="1:6" ht="23.25" customHeight="1" x14ac:dyDescent="0.7">
      <c r="A16" s="19" t="s">
        <v>8</v>
      </c>
      <c r="B16" s="19"/>
      <c r="C16" s="78"/>
      <c r="D16" s="2"/>
      <c r="E16" s="8"/>
      <c r="F16" s="2"/>
    </row>
    <row r="17" spans="1:6" ht="23.25" customHeight="1" x14ac:dyDescent="0.7">
      <c r="A17" s="24" t="s">
        <v>9</v>
      </c>
      <c r="B17" s="17">
        <v>4</v>
      </c>
      <c r="C17" s="78"/>
      <c r="D17" s="4">
        <v>14668755</v>
      </c>
      <c r="E17" s="3"/>
      <c r="F17" s="4">
        <v>20034212</v>
      </c>
    </row>
    <row r="18" spans="1:6" ht="23.25" customHeight="1" x14ac:dyDescent="0.7">
      <c r="A18" s="24" t="s">
        <v>10</v>
      </c>
      <c r="B18" s="24"/>
      <c r="C18" s="78"/>
      <c r="D18" s="4">
        <v>17933</v>
      </c>
      <c r="E18" s="3"/>
      <c r="F18" s="4">
        <v>18641</v>
      </c>
    </row>
    <row r="19" spans="1:6" ht="23.25" customHeight="1" x14ac:dyDescent="0.7">
      <c r="A19" s="24" t="s">
        <v>11</v>
      </c>
      <c r="B19" s="24"/>
      <c r="C19" s="78"/>
      <c r="D19" s="4">
        <v>13810</v>
      </c>
      <c r="E19" s="3"/>
      <c r="F19" s="4">
        <v>13805</v>
      </c>
    </row>
    <row r="20" spans="1:6" ht="23.25" customHeight="1" x14ac:dyDescent="0.7">
      <c r="A20" s="24" t="s">
        <v>12</v>
      </c>
      <c r="B20" s="24"/>
      <c r="C20" s="78"/>
      <c r="D20" s="4">
        <v>7855</v>
      </c>
      <c r="E20" s="3"/>
      <c r="F20" s="4">
        <v>8315</v>
      </c>
    </row>
    <row r="21" spans="1:6" ht="23.25" customHeight="1" x14ac:dyDescent="0.7">
      <c r="A21" s="24" t="s">
        <v>13</v>
      </c>
      <c r="B21" s="24"/>
      <c r="C21" s="78"/>
      <c r="D21" s="4">
        <v>116786</v>
      </c>
      <c r="E21" s="3"/>
      <c r="F21" s="4">
        <v>116786</v>
      </c>
    </row>
    <row r="22" spans="1:6" ht="23.25" customHeight="1" x14ac:dyDescent="0.7">
      <c r="A22" s="24" t="s">
        <v>14</v>
      </c>
      <c r="B22" s="24"/>
      <c r="C22" s="78"/>
      <c r="D22" s="4">
        <v>27141</v>
      </c>
      <c r="E22" s="3"/>
      <c r="F22" s="4">
        <v>23730</v>
      </c>
    </row>
    <row r="23" spans="1:6" ht="23.25" customHeight="1" x14ac:dyDescent="0.7">
      <c r="A23" s="24" t="s">
        <v>15</v>
      </c>
      <c r="B23" s="24"/>
      <c r="C23" s="78"/>
      <c r="D23" s="4">
        <v>115</v>
      </c>
      <c r="E23" s="3"/>
      <c r="F23" s="7">
        <v>2969</v>
      </c>
    </row>
    <row r="24" spans="1:6" ht="23.25" customHeight="1" x14ac:dyDescent="0.7">
      <c r="A24" s="25" t="s">
        <v>16</v>
      </c>
      <c r="B24" s="25"/>
      <c r="C24" s="78"/>
      <c r="D24" s="26">
        <f>SUM(D17:D23)</f>
        <v>14852395</v>
      </c>
      <c r="E24" s="3"/>
      <c r="F24" s="28">
        <f>SUM(F17:F23)</f>
        <v>20218458</v>
      </c>
    </row>
    <row r="25" spans="1:6" ht="23.25" customHeight="1" x14ac:dyDescent="0.7">
      <c r="A25" s="25"/>
      <c r="B25" s="25"/>
      <c r="C25" s="78"/>
      <c r="D25" s="3"/>
      <c r="E25" s="8"/>
      <c r="F25" s="3"/>
    </row>
    <row r="26" spans="1:6" ht="23.25" customHeight="1" thickBot="1" x14ac:dyDescent="0.75">
      <c r="A26" s="25" t="s">
        <v>17</v>
      </c>
      <c r="B26" s="25"/>
      <c r="C26" s="78"/>
      <c r="D26" s="5">
        <f>SUM(D14,D24)</f>
        <v>25057535</v>
      </c>
      <c r="E26" s="3"/>
      <c r="F26" s="5">
        <f>SUM(F14,F24)</f>
        <v>25618476</v>
      </c>
    </row>
    <row r="27" spans="1:6" ht="23.25" customHeight="1" thickTop="1" x14ac:dyDescent="0.7">
      <c r="A27" s="25"/>
      <c r="B27" s="25"/>
      <c r="C27" s="78"/>
      <c r="D27" s="6"/>
      <c r="E27" s="29"/>
      <c r="F27" s="6"/>
    </row>
    <row r="28" spans="1:6" ht="23.25" customHeight="1" x14ac:dyDescent="0.7">
      <c r="A28" s="30" t="s">
        <v>85</v>
      </c>
      <c r="B28" s="30"/>
      <c r="C28" s="78"/>
      <c r="D28" s="12"/>
      <c r="E28" s="31"/>
      <c r="F28" s="12"/>
    </row>
    <row r="29" spans="1:6" ht="23.25" customHeight="1" x14ac:dyDescent="0.7">
      <c r="A29" s="15" t="str">
        <f>A2</f>
        <v>งบฐานะการเงิน</v>
      </c>
      <c r="B29" s="30"/>
      <c r="C29" s="78"/>
      <c r="D29" s="27"/>
      <c r="E29" s="32"/>
      <c r="F29" s="27"/>
    </row>
    <row r="30" spans="1:6" ht="23.25" customHeight="1" x14ac:dyDescent="0.7">
      <c r="A30" s="85" t="str">
        <f>A3</f>
        <v>ณ วันที่ 30 มิถุนายน 2568</v>
      </c>
      <c r="B30" s="16"/>
      <c r="C30" s="78"/>
      <c r="D30" s="27"/>
      <c r="E30" s="32"/>
      <c r="F30" s="27"/>
    </row>
    <row r="31" spans="1:6" ht="23.25" customHeight="1" x14ac:dyDescent="0.7">
      <c r="A31" s="33"/>
      <c r="B31" s="33"/>
      <c r="C31" s="78"/>
      <c r="D31" s="21"/>
      <c r="E31" s="21"/>
      <c r="F31" s="21"/>
    </row>
    <row r="32" spans="1:6" ht="23.25" customHeight="1" x14ac:dyDescent="0.7">
      <c r="A32" s="85" t="s">
        <v>18</v>
      </c>
      <c r="B32" s="72" t="s">
        <v>146</v>
      </c>
      <c r="C32" s="78"/>
      <c r="D32" s="18" t="s">
        <v>113</v>
      </c>
      <c r="E32" s="11"/>
      <c r="F32" s="18" t="s">
        <v>98</v>
      </c>
    </row>
    <row r="33" spans="1:6" ht="23.25" customHeight="1" x14ac:dyDescent="0.7">
      <c r="A33" s="34"/>
      <c r="B33" s="34"/>
      <c r="C33" s="78"/>
      <c r="D33" s="18">
        <v>2568</v>
      </c>
      <c r="E33" s="11"/>
      <c r="F33" s="18">
        <v>2567</v>
      </c>
    </row>
    <row r="34" spans="1:6" ht="23.25" customHeight="1" x14ac:dyDescent="0.7">
      <c r="A34" s="34"/>
      <c r="B34" s="34"/>
      <c r="C34" s="78"/>
      <c r="D34" s="18" t="s">
        <v>143</v>
      </c>
      <c r="E34" s="11"/>
      <c r="F34" s="18"/>
    </row>
    <row r="35" spans="1:6" ht="23.25" customHeight="1" x14ac:dyDescent="0.65">
      <c r="A35" s="81"/>
      <c r="B35" s="81"/>
      <c r="C35" s="78"/>
      <c r="D35" s="138" t="s">
        <v>1</v>
      </c>
      <c r="E35" s="138"/>
      <c r="F35" s="138"/>
    </row>
    <row r="36" spans="1:6" ht="23.25" customHeight="1" x14ac:dyDescent="0.7">
      <c r="A36" s="19" t="s">
        <v>147</v>
      </c>
      <c r="B36" s="81"/>
      <c r="C36" s="78"/>
      <c r="D36" s="132"/>
      <c r="E36" s="132"/>
      <c r="F36" s="132"/>
    </row>
    <row r="37" spans="1:6" ht="23.25" customHeight="1" x14ac:dyDescent="0.7">
      <c r="A37" s="24" t="s">
        <v>111</v>
      </c>
      <c r="B37" s="17">
        <v>5</v>
      </c>
      <c r="C37" s="78"/>
      <c r="D37" s="4">
        <v>6000000</v>
      </c>
      <c r="E37" s="8"/>
      <c r="F37" s="35">
        <v>6000000</v>
      </c>
    </row>
    <row r="38" spans="1:6" ht="23.25" customHeight="1" x14ac:dyDescent="0.7">
      <c r="A38" s="24" t="s">
        <v>19</v>
      </c>
      <c r="B38" s="24"/>
      <c r="C38" s="78"/>
      <c r="D38" s="4">
        <v>52857</v>
      </c>
      <c r="E38" s="8"/>
      <c r="F38" s="35">
        <v>47954</v>
      </c>
    </row>
    <row r="39" spans="1:6" ht="23.25" customHeight="1" x14ac:dyDescent="0.7">
      <c r="A39" s="24" t="s">
        <v>20</v>
      </c>
      <c r="B39" s="24"/>
      <c r="C39" s="78"/>
      <c r="D39" s="4">
        <v>7226</v>
      </c>
      <c r="E39" s="8"/>
      <c r="F39" s="35">
        <v>4070</v>
      </c>
    </row>
    <row r="40" spans="1:6" ht="23.25" customHeight="1" x14ac:dyDescent="0.7">
      <c r="A40" s="24" t="s">
        <v>21</v>
      </c>
      <c r="B40" s="17">
        <v>3</v>
      </c>
      <c r="C40" s="78"/>
      <c r="D40" s="4">
        <v>6703071</v>
      </c>
      <c r="E40" s="8"/>
      <c r="F40" s="35">
        <v>7391761</v>
      </c>
    </row>
    <row r="41" spans="1:6" ht="23.25" customHeight="1" x14ac:dyDescent="0.7">
      <c r="A41" s="24" t="s">
        <v>126</v>
      </c>
      <c r="B41" s="17"/>
      <c r="C41" s="78"/>
      <c r="D41" s="4">
        <v>2101</v>
      </c>
      <c r="E41" s="8"/>
      <c r="F41" s="35">
        <v>0</v>
      </c>
    </row>
    <row r="42" spans="1:6" ht="23.25" customHeight="1" x14ac:dyDescent="0.7">
      <c r="A42" s="24" t="s">
        <v>22</v>
      </c>
      <c r="B42" s="24"/>
      <c r="C42" s="78"/>
      <c r="D42" s="4">
        <v>4720</v>
      </c>
      <c r="E42" s="8"/>
      <c r="F42" s="35">
        <v>2285</v>
      </c>
    </row>
    <row r="43" spans="1:6" ht="23.25" customHeight="1" x14ac:dyDescent="0.7">
      <c r="A43" s="25" t="s">
        <v>23</v>
      </c>
      <c r="B43" s="25"/>
      <c r="C43" s="78"/>
      <c r="D43" s="26">
        <f>SUM(D37:D42)</f>
        <v>12769975</v>
      </c>
      <c r="E43" s="8"/>
      <c r="F43" s="26">
        <f>SUM(F37:F42)</f>
        <v>13446070</v>
      </c>
    </row>
    <row r="44" spans="1:6" ht="23.25" customHeight="1" x14ac:dyDescent="0.7">
      <c r="A44" s="21"/>
      <c r="B44" s="21"/>
      <c r="C44" s="78"/>
      <c r="D44" s="4"/>
      <c r="E44" s="8"/>
      <c r="F44" s="4"/>
    </row>
    <row r="45" spans="1:6" ht="23.25" customHeight="1" x14ac:dyDescent="0.7">
      <c r="A45" s="19" t="s">
        <v>24</v>
      </c>
      <c r="B45" s="19"/>
      <c r="C45" s="78"/>
      <c r="D45" s="2"/>
      <c r="E45" s="8"/>
      <c r="F45" s="2"/>
    </row>
    <row r="46" spans="1:6" ht="23.25" customHeight="1" x14ac:dyDescent="0.7">
      <c r="A46" s="24" t="s">
        <v>26</v>
      </c>
      <c r="B46" s="24"/>
      <c r="C46" s="78"/>
      <c r="D46" s="4">
        <v>2897</v>
      </c>
      <c r="E46" s="8"/>
      <c r="F46" s="4">
        <v>5420</v>
      </c>
    </row>
    <row r="47" spans="1:6" ht="23.25" customHeight="1" x14ac:dyDescent="0.7">
      <c r="A47" s="24" t="s">
        <v>25</v>
      </c>
      <c r="B47" s="24"/>
      <c r="C47" s="78"/>
      <c r="D47" s="4">
        <v>86892</v>
      </c>
      <c r="E47" s="8"/>
      <c r="F47" s="4">
        <v>56129</v>
      </c>
    </row>
    <row r="48" spans="1:6" ht="23.25" customHeight="1" x14ac:dyDescent="0.7">
      <c r="A48" s="24" t="s">
        <v>87</v>
      </c>
      <c r="B48" s="24"/>
      <c r="C48" s="78"/>
      <c r="D48" s="4">
        <v>0</v>
      </c>
      <c r="E48" s="8"/>
      <c r="F48" s="35">
        <v>53</v>
      </c>
    </row>
    <row r="49" spans="1:6" ht="23.25" customHeight="1" x14ac:dyDescent="0.7">
      <c r="A49" s="25" t="s">
        <v>27</v>
      </c>
      <c r="B49" s="25"/>
      <c r="C49" s="78"/>
      <c r="D49" s="36">
        <f>SUM(D46:D48)</f>
        <v>89789</v>
      </c>
      <c r="E49" s="8"/>
      <c r="F49" s="36">
        <f>SUM(F46:F48)</f>
        <v>61602</v>
      </c>
    </row>
    <row r="50" spans="1:6" ht="23.25" customHeight="1" x14ac:dyDescent="0.7">
      <c r="A50" s="25"/>
      <c r="B50" s="25"/>
      <c r="C50" s="78"/>
      <c r="D50" s="37"/>
      <c r="E50" s="8"/>
      <c r="F50" s="37"/>
    </row>
    <row r="51" spans="1:6" ht="23.25" customHeight="1" x14ac:dyDescent="0.7">
      <c r="A51" s="25" t="s">
        <v>28</v>
      </c>
      <c r="B51" s="25"/>
      <c r="C51" s="78"/>
      <c r="D51" s="28">
        <f>SUM(D43,D49)</f>
        <v>12859764</v>
      </c>
      <c r="E51" s="8"/>
      <c r="F51" s="28">
        <f>SUM(F43,F49)</f>
        <v>13507672</v>
      </c>
    </row>
    <row r="52" spans="1:6" ht="23.25" customHeight="1" x14ac:dyDescent="0.7">
      <c r="A52" s="25"/>
      <c r="B52" s="25"/>
      <c r="C52" s="78"/>
      <c r="D52" s="6"/>
      <c r="E52" s="8"/>
      <c r="F52" s="6"/>
    </row>
    <row r="53" spans="1:6" ht="23.25" customHeight="1" x14ac:dyDescent="0.7">
      <c r="A53" s="30" t="s">
        <v>85</v>
      </c>
      <c r="B53" s="30"/>
      <c r="C53" s="78"/>
      <c r="D53" s="12"/>
      <c r="E53" s="31"/>
      <c r="F53" s="12"/>
    </row>
    <row r="54" spans="1:6" ht="23.25" customHeight="1" x14ac:dyDescent="0.7">
      <c r="A54" s="15" t="str">
        <f>A2</f>
        <v>งบฐานะการเงิน</v>
      </c>
      <c r="B54" s="30"/>
      <c r="C54" s="78"/>
      <c r="D54" s="27"/>
      <c r="E54" s="32"/>
      <c r="F54" s="27"/>
    </row>
    <row r="55" spans="1:6" ht="23.25" customHeight="1" x14ac:dyDescent="0.7">
      <c r="A55" s="85" t="str">
        <f>A3</f>
        <v>ณ วันที่ 30 มิถุนายน 2568</v>
      </c>
      <c r="B55" s="16"/>
      <c r="C55" s="78"/>
      <c r="D55" s="27"/>
      <c r="E55" s="32"/>
      <c r="F55" s="27"/>
    </row>
    <row r="56" spans="1:6" ht="23.25" customHeight="1" x14ac:dyDescent="0.7">
      <c r="A56" s="33"/>
      <c r="B56" s="33"/>
      <c r="C56" s="78"/>
      <c r="D56" s="21"/>
      <c r="E56" s="21"/>
      <c r="F56" s="21"/>
    </row>
    <row r="57" spans="1:6" ht="23.25" customHeight="1" x14ac:dyDescent="0.7">
      <c r="A57" s="86" t="s">
        <v>18</v>
      </c>
      <c r="B57" s="72"/>
      <c r="C57" s="78"/>
      <c r="D57" s="18" t="s">
        <v>113</v>
      </c>
      <c r="E57" s="11"/>
      <c r="F57" s="18" t="s">
        <v>98</v>
      </c>
    </row>
    <row r="58" spans="1:6" ht="23.25" customHeight="1" x14ac:dyDescent="0.7">
      <c r="A58" s="34"/>
      <c r="B58" s="34"/>
      <c r="C58" s="78"/>
      <c r="D58" s="18">
        <v>2568</v>
      </c>
      <c r="E58" s="11"/>
      <c r="F58" s="18">
        <v>2567</v>
      </c>
    </row>
    <row r="59" spans="1:6" ht="23.25" customHeight="1" x14ac:dyDescent="0.7">
      <c r="A59" s="34"/>
      <c r="B59" s="34"/>
      <c r="C59" s="78"/>
      <c r="D59" s="18" t="s">
        <v>143</v>
      </c>
      <c r="E59" s="11"/>
      <c r="F59" s="18"/>
    </row>
    <row r="60" spans="1:6" ht="23.25" customHeight="1" x14ac:dyDescent="0.65">
      <c r="A60" s="81"/>
      <c r="B60" s="81"/>
      <c r="C60" s="78"/>
      <c r="D60" s="138" t="s">
        <v>1</v>
      </c>
      <c r="E60" s="138"/>
      <c r="F60" s="138"/>
    </row>
    <row r="61" spans="1:6" ht="23.25" customHeight="1" x14ac:dyDescent="0.7">
      <c r="A61" s="19" t="s">
        <v>29</v>
      </c>
      <c r="B61" s="19"/>
      <c r="C61" s="78"/>
      <c r="D61" s="21"/>
      <c r="E61" s="21"/>
      <c r="F61" s="21"/>
    </row>
    <row r="62" spans="1:6" ht="23.25" customHeight="1" x14ac:dyDescent="0.7">
      <c r="A62" s="24" t="s">
        <v>30</v>
      </c>
      <c r="B62" s="17"/>
      <c r="C62" s="78"/>
      <c r="D62" s="2"/>
      <c r="E62" s="8"/>
      <c r="F62" s="2"/>
    </row>
    <row r="63" spans="1:6" ht="23.25" customHeight="1" thickBot="1" x14ac:dyDescent="0.75">
      <c r="A63" s="38" t="s">
        <v>31</v>
      </c>
      <c r="B63" s="38"/>
      <c r="C63" s="78"/>
      <c r="D63" s="5">
        <v>16550000</v>
      </c>
      <c r="E63" s="3"/>
      <c r="F63" s="5">
        <v>16550000</v>
      </c>
    </row>
    <row r="64" spans="1:6" ht="23.25" customHeight="1" thickTop="1" x14ac:dyDescent="0.65">
      <c r="A64" s="38" t="s">
        <v>32</v>
      </c>
      <c r="B64" s="38"/>
      <c r="C64" s="78"/>
      <c r="D64" s="4">
        <v>16500000</v>
      </c>
      <c r="E64" s="4"/>
      <c r="F64" s="4">
        <v>16500000</v>
      </c>
    </row>
    <row r="65" spans="1:6" ht="23.25" customHeight="1" x14ac:dyDescent="0.65">
      <c r="A65" s="24" t="s">
        <v>33</v>
      </c>
      <c r="B65" s="24"/>
      <c r="C65" s="78"/>
      <c r="D65" s="4">
        <v>583727</v>
      </c>
      <c r="E65" s="4"/>
      <c r="F65" s="4">
        <v>583727</v>
      </c>
    </row>
    <row r="66" spans="1:6" ht="23.25" customHeight="1" x14ac:dyDescent="0.65">
      <c r="A66" s="24" t="s">
        <v>34</v>
      </c>
      <c r="B66" s="24"/>
      <c r="C66" s="78"/>
      <c r="D66" s="4">
        <v>-6619484</v>
      </c>
      <c r="E66" s="4"/>
      <c r="F66" s="4">
        <v>-6619484</v>
      </c>
    </row>
    <row r="67" spans="1:6" ht="23.25" customHeight="1" x14ac:dyDescent="0.65">
      <c r="A67" s="24" t="s">
        <v>82</v>
      </c>
      <c r="B67" s="24"/>
      <c r="C67" s="78"/>
      <c r="D67" s="4"/>
      <c r="E67" s="4"/>
      <c r="F67" s="4"/>
    </row>
    <row r="68" spans="1:6" ht="23.25" customHeight="1" x14ac:dyDescent="0.65">
      <c r="A68" s="38" t="s">
        <v>35</v>
      </c>
      <c r="B68" s="38"/>
      <c r="C68" s="78"/>
      <c r="D68" s="4"/>
      <c r="E68" s="4"/>
      <c r="F68" s="4"/>
    </row>
    <row r="69" spans="1:6" ht="23.25" customHeight="1" x14ac:dyDescent="0.7">
      <c r="A69" s="24" t="s">
        <v>107</v>
      </c>
      <c r="B69" s="24"/>
      <c r="C69" s="78"/>
      <c r="D69" s="4">
        <v>360738</v>
      </c>
      <c r="E69" s="8"/>
      <c r="F69" s="4">
        <v>360738</v>
      </c>
    </row>
    <row r="70" spans="1:6" ht="23.25" customHeight="1" x14ac:dyDescent="0.7">
      <c r="A70" s="38" t="s">
        <v>83</v>
      </c>
      <c r="B70" s="38"/>
      <c r="C70" s="78"/>
      <c r="D70" s="4">
        <v>1372790</v>
      </c>
      <c r="E70" s="8"/>
      <c r="F70" s="4">
        <v>1285823</v>
      </c>
    </row>
    <row r="71" spans="1:6" ht="23.25" customHeight="1" x14ac:dyDescent="0.7">
      <c r="A71" s="25" t="s">
        <v>36</v>
      </c>
      <c r="B71" s="25"/>
      <c r="C71" s="78"/>
      <c r="D71" s="26">
        <f>SUM(D64:D70)</f>
        <v>12197771</v>
      </c>
      <c r="E71" s="8"/>
      <c r="F71" s="26">
        <f>SUM(F64:F70)</f>
        <v>12110804</v>
      </c>
    </row>
    <row r="72" spans="1:6" ht="23.25" customHeight="1" x14ac:dyDescent="0.7">
      <c r="A72" s="25"/>
      <c r="B72" s="25"/>
      <c r="C72" s="78"/>
      <c r="D72" s="6"/>
      <c r="E72" s="8"/>
      <c r="F72" s="6"/>
    </row>
    <row r="73" spans="1:6" ht="23.25" customHeight="1" thickBot="1" x14ac:dyDescent="0.75">
      <c r="A73" s="25" t="s">
        <v>37</v>
      </c>
      <c r="B73" s="25"/>
      <c r="C73" s="78"/>
      <c r="D73" s="5">
        <f>SUM(D71,D51)</f>
        <v>25057535</v>
      </c>
      <c r="E73" s="3"/>
      <c r="F73" s="5">
        <f>SUM(F71,F51)</f>
        <v>25618476</v>
      </c>
    </row>
    <row r="74" spans="1:6" ht="23.25" customHeight="1" thickTop="1" x14ac:dyDescent="0.2"/>
  </sheetData>
  <mergeCells count="3">
    <mergeCell ref="D8:F8"/>
    <mergeCell ref="D35:F35"/>
    <mergeCell ref="D60:F60"/>
  </mergeCells>
  <pageMargins left="0.8" right="0.8" top="0.5" bottom="0.5" header="0.5" footer="0.5"/>
  <pageSetup paperSize="9" firstPageNumber="3" orientation="portrait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2" manualBreakCount="2">
    <brk id="27" max="16383" man="1"/>
    <brk id="52" max="5" man="1"/>
  </rowBreaks>
  <customProperties>
    <customPr name="EpmWorksheetKeyString_GUID" r:id="rId2"/>
  </customProperties>
  <ignoredErrors>
    <ignoredError sqref="D61:F62 D15:F16 D35:F35 D43:F45 D25:F31 D71:F71 D49:F52 E63:F63 E24:F24 E14:F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B898-A43E-4E95-B1B8-6F2D0B55D47A}">
  <sheetPr codeName="Sheet2"/>
  <dimension ref="A1:F38"/>
  <sheetViews>
    <sheetView showGridLines="0" zoomScaleNormal="100" zoomScaleSheetLayoutView="115" workbookViewId="0"/>
  </sheetViews>
  <sheetFormatPr defaultColWidth="10.44140625" defaultRowHeight="23.15" customHeight="1" x14ac:dyDescent="0.7"/>
  <cols>
    <col min="1" max="1" width="63.109375" style="41" customWidth="1"/>
    <col min="2" max="2" width="10.77734375" style="76" customWidth="1"/>
    <col min="3" max="3" width="1" style="40" customWidth="1"/>
    <col min="4" max="4" width="15.77734375" style="13" customWidth="1"/>
    <col min="5" max="5" width="0.77734375" style="40" customWidth="1"/>
    <col min="6" max="6" width="15.77734375" style="13" customWidth="1"/>
    <col min="7" max="16384" width="10.44140625" style="41"/>
  </cols>
  <sheetData>
    <row r="1" spans="1:6" ht="23.15" customHeight="1" x14ac:dyDescent="0.7">
      <c r="A1" s="15" t="s">
        <v>85</v>
      </c>
    </row>
    <row r="2" spans="1:6" ht="23.15" customHeight="1" x14ac:dyDescent="0.7">
      <c r="A2" s="15" t="s">
        <v>38</v>
      </c>
      <c r="D2" s="42"/>
      <c r="E2" s="43"/>
      <c r="F2" s="42"/>
    </row>
    <row r="3" spans="1:6" ht="23.15" customHeight="1" x14ac:dyDescent="0.7">
      <c r="A3" s="85" t="s">
        <v>144</v>
      </c>
      <c r="D3" s="42"/>
      <c r="E3" s="43"/>
      <c r="F3" s="42"/>
    </row>
    <row r="4" spans="1:6" ht="23.15" customHeight="1" x14ac:dyDescent="0.7">
      <c r="A4" s="30"/>
      <c r="D4" s="41"/>
      <c r="E4" s="41"/>
      <c r="F4" s="41"/>
    </row>
    <row r="5" spans="1:6" ht="23.15" customHeight="1" x14ac:dyDescent="0.7">
      <c r="A5" s="44"/>
      <c r="B5" s="72" t="s">
        <v>146</v>
      </c>
      <c r="D5" s="45">
        <v>2568</v>
      </c>
      <c r="E5" s="9"/>
      <c r="F5" s="45">
        <v>2567</v>
      </c>
    </row>
    <row r="6" spans="1:6" ht="23.15" customHeight="1" x14ac:dyDescent="0.7">
      <c r="A6" s="44"/>
      <c r="B6" s="17"/>
      <c r="D6" s="139" t="s">
        <v>1</v>
      </c>
      <c r="E6" s="139"/>
      <c r="F6" s="139"/>
    </row>
    <row r="7" spans="1:6" ht="23.15" customHeight="1" x14ac:dyDescent="0.7">
      <c r="A7" s="46" t="s">
        <v>39</v>
      </c>
      <c r="B7" s="17">
        <v>3</v>
      </c>
      <c r="D7" s="4">
        <v>396107</v>
      </c>
      <c r="E7" s="4"/>
      <c r="F7" s="4">
        <v>0</v>
      </c>
    </row>
    <row r="8" spans="1:6" ht="23.15" customHeight="1" x14ac:dyDescent="0.7">
      <c r="A8" s="46" t="s">
        <v>40</v>
      </c>
      <c r="B8" s="17">
        <v>3</v>
      </c>
      <c r="D8" s="4">
        <v>41108</v>
      </c>
      <c r="E8" s="4"/>
      <c r="F8" s="4">
        <v>9566</v>
      </c>
    </row>
    <row r="9" spans="1:6" ht="23.15" customHeight="1" x14ac:dyDescent="0.7">
      <c r="A9" s="46" t="s">
        <v>41</v>
      </c>
      <c r="B9" s="17">
        <v>3</v>
      </c>
      <c r="D9" s="4">
        <v>28562</v>
      </c>
      <c r="E9" s="3"/>
      <c r="F9" s="4">
        <v>37596</v>
      </c>
    </row>
    <row r="10" spans="1:6" ht="23.15" customHeight="1" x14ac:dyDescent="0.7">
      <c r="A10" s="46" t="s">
        <v>42</v>
      </c>
      <c r="B10" s="17"/>
      <c r="D10" s="4">
        <v>791</v>
      </c>
      <c r="E10" s="3"/>
      <c r="F10" s="4">
        <v>5478</v>
      </c>
    </row>
    <row r="11" spans="1:6" ht="23.15" customHeight="1" x14ac:dyDescent="0.7">
      <c r="A11" s="25" t="s">
        <v>43</v>
      </c>
      <c r="B11" s="17"/>
      <c r="D11" s="26">
        <f>SUM(D7:D10)</f>
        <v>466568</v>
      </c>
      <c r="E11" s="47"/>
      <c r="F11" s="26">
        <f>SUM(F7:F10)</f>
        <v>52640</v>
      </c>
    </row>
    <row r="12" spans="1:6" ht="23.15" customHeight="1" x14ac:dyDescent="0.7">
      <c r="A12" s="46"/>
      <c r="B12" s="17"/>
      <c r="D12" s="4"/>
      <c r="E12" s="3"/>
      <c r="F12" s="4"/>
    </row>
    <row r="13" spans="1:6" ht="22.5" customHeight="1" x14ac:dyDescent="0.7">
      <c r="A13" s="46" t="s">
        <v>44</v>
      </c>
      <c r="B13" s="17"/>
      <c r="D13" s="4">
        <v>-113376</v>
      </c>
      <c r="E13" s="4"/>
      <c r="F13" s="4">
        <v>-71222</v>
      </c>
    </row>
    <row r="14" spans="1:6" ht="22.5" customHeight="1" x14ac:dyDescent="0.7">
      <c r="A14" s="46" t="s">
        <v>140</v>
      </c>
      <c r="B14" s="17">
        <v>4</v>
      </c>
      <c r="D14" s="4">
        <v>-933239</v>
      </c>
      <c r="E14" s="4"/>
      <c r="F14" s="4">
        <v>0</v>
      </c>
    </row>
    <row r="15" spans="1:6" ht="23.15" customHeight="1" x14ac:dyDescent="0.7">
      <c r="A15" s="11" t="s">
        <v>45</v>
      </c>
      <c r="B15" s="17"/>
      <c r="D15" s="26">
        <f>SUM(D13:D14)</f>
        <v>-1046615</v>
      </c>
      <c r="E15" s="47"/>
      <c r="F15" s="26">
        <f>SUM(F13:F14)</f>
        <v>-71222</v>
      </c>
    </row>
    <row r="16" spans="1:6" ht="23.15" customHeight="1" x14ac:dyDescent="0.7">
      <c r="A16" s="46"/>
      <c r="B16" s="17"/>
      <c r="D16" s="2"/>
      <c r="E16" s="3"/>
      <c r="F16" s="2"/>
    </row>
    <row r="17" spans="1:6" ht="23.15" customHeight="1" x14ac:dyDescent="0.7">
      <c r="A17" s="11" t="s">
        <v>127</v>
      </c>
      <c r="B17" s="17"/>
      <c r="D17" s="6">
        <f>SUM(D11,D15)</f>
        <v>-580047</v>
      </c>
      <c r="E17" s="6"/>
      <c r="F17" s="6">
        <f>SUM(F11,F15)</f>
        <v>-18582</v>
      </c>
    </row>
    <row r="18" spans="1:6" ht="23.15" customHeight="1" x14ac:dyDescent="0.7">
      <c r="A18" s="11"/>
      <c r="B18" s="17"/>
      <c r="D18" s="6"/>
      <c r="E18" s="6"/>
      <c r="F18" s="6"/>
    </row>
    <row r="19" spans="1:6" ht="23.15" customHeight="1" x14ac:dyDescent="0.7">
      <c r="A19" s="46" t="s">
        <v>47</v>
      </c>
      <c r="B19" s="17"/>
      <c r="D19" s="7">
        <v>-84940</v>
      </c>
      <c r="E19" s="4"/>
      <c r="F19" s="7">
        <v>-105234</v>
      </c>
    </row>
    <row r="20" spans="1:6" ht="23.15" customHeight="1" x14ac:dyDescent="0.7">
      <c r="A20" s="46"/>
      <c r="B20" s="17"/>
      <c r="D20" s="2"/>
      <c r="E20" s="3"/>
      <c r="F20" s="2"/>
    </row>
    <row r="21" spans="1:6" s="30" customFormat="1" ht="23.15" customHeight="1" x14ac:dyDescent="0.7">
      <c r="A21" s="25" t="s">
        <v>128</v>
      </c>
      <c r="B21" s="77"/>
      <c r="C21" s="48"/>
      <c r="D21" s="6">
        <f>SUM(D17,D19)</f>
        <v>-664987</v>
      </c>
      <c r="E21" s="47"/>
      <c r="F21" s="6">
        <f>SUM(F17,F19)</f>
        <v>-123816</v>
      </c>
    </row>
    <row r="22" spans="1:6" ht="23.15" customHeight="1" x14ac:dyDescent="0.7">
      <c r="A22" s="46"/>
      <c r="B22" s="17"/>
      <c r="D22" s="2"/>
      <c r="E22" s="3"/>
      <c r="F22" s="2"/>
    </row>
    <row r="23" spans="1:6" ht="23.15" customHeight="1" x14ac:dyDescent="0.7">
      <c r="A23" s="21" t="s">
        <v>51</v>
      </c>
      <c r="B23" s="17"/>
      <c r="D23" s="7">
        <v>-2101</v>
      </c>
      <c r="E23" s="4"/>
      <c r="F23" s="7">
        <v>21186</v>
      </c>
    </row>
    <row r="24" spans="1:6" ht="23.15" customHeight="1" x14ac:dyDescent="0.7">
      <c r="A24" s="46"/>
      <c r="B24" s="17"/>
      <c r="D24" s="2"/>
      <c r="E24" s="3"/>
      <c r="F24" s="2"/>
    </row>
    <row r="25" spans="1:6" ht="23.15" customHeight="1" thickBot="1" x14ac:dyDescent="0.75">
      <c r="A25" s="11" t="s">
        <v>129</v>
      </c>
      <c r="B25" s="17"/>
      <c r="D25" s="5">
        <f>SUM(D21,D23)</f>
        <v>-667088</v>
      </c>
      <c r="E25" s="47"/>
      <c r="F25" s="5">
        <f>SUM(F21,F23)</f>
        <v>-102630</v>
      </c>
    </row>
    <row r="26" spans="1:6" ht="23.15" customHeight="1" thickTop="1" x14ac:dyDescent="0.7">
      <c r="A26" s="46"/>
      <c r="B26" s="17"/>
      <c r="D26" s="49"/>
      <c r="E26" s="50"/>
      <c r="F26" s="49"/>
    </row>
    <row r="27" spans="1:6" s="89" customFormat="1" ht="23.15" customHeight="1" thickBot="1" x14ac:dyDescent="0.75">
      <c r="A27" s="131" t="s">
        <v>130</v>
      </c>
      <c r="B27" s="17"/>
      <c r="C27" s="40"/>
      <c r="D27" s="88">
        <v>-0.4</v>
      </c>
      <c r="E27" s="51"/>
      <c r="F27" s="88">
        <v>-0.06</v>
      </c>
    </row>
    <row r="28" spans="1:6" ht="23.15" customHeight="1" thickTop="1" x14ac:dyDescent="0.7">
      <c r="A28" s="15"/>
      <c r="B28" s="17"/>
      <c r="D28" s="23"/>
      <c r="E28" s="51"/>
      <c r="F28" s="23"/>
    </row>
    <row r="29" spans="1:6" ht="23.15" customHeight="1" x14ac:dyDescent="0.7">
      <c r="A29" s="15" t="s">
        <v>85</v>
      </c>
      <c r="D29" s="12"/>
      <c r="E29" s="31"/>
      <c r="F29" s="12"/>
    </row>
    <row r="30" spans="1:6" ht="23.15" customHeight="1" x14ac:dyDescent="0.7">
      <c r="A30" s="30" t="s">
        <v>50</v>
      </c>
      <c r="D30" s="12"/>
      <c r="E30" s="31"/>
      <c r="F30" s="12"/>
    </row>
    <row r="31" spans="1:6" ht="23.15" customHeight="1" x14ac:dyDescent="0.7">
      <c r="A31" s="85" t="s">
        <v>144</v>
      </c>
      <c r="D31" s="12"/>
      <c r="E31" s="31"/>
      <c r="F31" s="12"/>
    </row>
    <row r="32" spans="1:6" ht="23.15" customHeight="1" x14ac:dyDescent="0.7">
      <c r="A32" s="52"/>
      <c r="B32" s="63"/>
      <c r="C32" s="41"/>
      <c r="D32" s="21"/>
      <c r="E32" s="21"/>
      <c r="F32" s="21"/>
    </row>
    <row r="33" spans="1:6" ht="23.15" customHeight="1" x14ac:dyDescent="0.7">
      <c r="A33" s="53"/>
      <c r="B33" s="72"/>
      <c r="C33" s="54"/>
      <c r="D33" s="55">
        <f>D5</f>
        <v>2568</v>
      </c>
      <c r="E33" s="55"/>
      <c r="F33" s="55">
        <f>F5</f>
        <v>2567</v>
      </c>
    </row>
    <row r="34" spans="1:6" ht="23.15" customHeight="1" x14ac:dyDescent="0.7">
      <c r="A34" s="134"/>
      <c r="B34" s="9"/>
      <c r="C34" s="54"/>
      <c r="D34" s="140" t="s">
        <v>1</v>
      </c>
      <c r="E34" s="140"/>
      <c r="F34" s="140"/>
    </row>
    <row r="35" spans="1:6" ht="23.15" customHeight="1" x14ac:dyDescent="0.7">
      <c r="A35" s="135" t="s">
        <v>129</v>
      </c>
      <c r="B35" s="21"/>
      <c r="C35" s="41"/>
      <c r="D35" s="56">
        <f>D25</f>
        <v>-667088</v>
      </c>
      <c r="E35" s="56"/>
      <c r="F35" s="56">
        <f>F25</f>
        <v>-102630</v>
      </c>
    </row>
    <row r="36" spans="1:6" s="21" customFormat="1" ht="23.15" customHeight="1" x14ac:dyDescent="0.65">
      <c r="A36" s="136" t="s">
        <v>100</v>
      </c>
      <c r="D36" s="14">
        <v>0</v>
      </c>
      <c r="E36" s="10"/>
      <c r="F36" s="14">
        <v>0</v>
      </c>
    </row>
    <row r="37" spans="1:6" s="21" customFormat="1" ht="23.15" customHeight="1" thickBot="1" x14ac:dyDescent="0.75">
      <c r="A37" s="135" t="s">
        <v>101</v>
      </c>
      <c r="D37" s="5">
        <f>SUM(D35,D36)</f>
        <v>-667088</v>
      </c>
      <c r="E37" s="32"/>
      <c r="F37" s="5">
        <f>SUM(F35,F36)</f>
        <v>-102630</v>
      </c>
    </row>
    <row r="38" spans="1:6" ht="23.15" customHeight="1" thickTop="1" x14ac:dyDescent="0.7">
      <c r="A38" s="44"/>
      <c r="B38" s="63"/>
      <c r="C38" s="41"/>
      <c r="D38" s="41"/>
      <c r="E38" s="41"/>
    </row>
  </sheetData>
  <mergeCells count="2">
    <mergeCell ref="D6:F6"/>
    <mergeCell ref="D34:F34"/>
  </mergeCells>
  <pageMargins left="0.8" right="0.8" top="0.5" bottom="0.5" header="0.5" footer="0.5"/>
  <pageSetup paperSize="9" firstPageNumber="6" orientation="portrait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1" manualBreakCount="1">
    <brk id="28" max="16383" man="1"/>
  </rowBreaks>
  <customProperties>
    <customPr name="EpmWorksheetKeyString_GUID" r:id="rId2"/>
  </customProperties>
  <ignoredErrors>
    <ignoredError sqref="D11:F12 D16:F16 D20:E20 D25:F26 D28:F34 D37 D22:E22 E21 D18:E18 E17 D24:E24 F35 F37 E1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B1FA-3D48-4F7A-8E36-D19BE3653392}">
  <dimension ref="A1:F38"/>
  <sheetViews>
    <sheetView showGridLines="0" zoomScaleNormal="100" zoomScaleSheetLayoutView="100" workbookViewId="0"/>
  </sheetViews>
  <sheetFormatPr defaultColWidth="10.44140625" defaultRowHeight="23.15" customHeight="1" x14ac:dyDescent="0.7"/>
  <cols>
    <col min="1" max="1" width="63.109375" style="41" customWidth="1"/>
    <col min="2" max="2" width="10.77734375" style="76" customWidth="1"/>
    <col min="3" max="3" width="1" style="40" customWidth="1"/>
    <col min="4" max="4" width="15.77734375" style="13" customWidth="1"/>
    <col min="5" max="5" width="0.77734375" style="40" customWidth="1"/>
    <col min="6" max="6" width="15.77734375" style="13" customWidth="1"/>
    <col min="7" max="16384" width="10.44140625" style="41"/>
  </cols>
  <sheetData>
    <row r="1" spans="1:6" ht="23.15" customHeight="1" x14ac:dyDescent="0.7">
      <c r="A1" s="15" t="s">
        <v>85</v>
      </c>
    </row>
    <row r="2" spans="1:6" ht="23.15" customHeight="1" x14ac:dyDescent="0.7">
      <c r="A2" s="15" t="s">
        <v>38</v>
      </c>
      <c r="D2" s="42"/>
      <c r="E2" s="43"/>
      <c r="F2" s="42"/>
    </row>
    <row r="3" spans="1:6" ht="23.15" customHeight="1" x14ac:dyDescent="0.7">
      <c r="A3" s="85" t="s">
        <v>145</v>
      </c>
      <c r="D3" s="42"/>
      <c r="E3" s="43"/>
      <c r="F3" s="42"/>
    </row>
    <row r="4" spans="1:6" ht="23.15" customHeight="1" x14ac:dyDescent="0.7">
      <c r="A4" s="30"/>
      <c r="D4" s="41"/>
      <c r="E4" s="41"/>
      <c r="F4" s="41"/>
    </row>
    <row r="5" spans="1:6" ht="23.15" customHeight="1" x14ac:dyDescent="0.7">
      <c r="A5" s="44"/>
      <c r="B5" s="72" t="s">
        <v>146</v>
      </c>
      <c r="D5" s="45">
        <v>2568</v>
      </c>
      <c r="E5" s="9"/>
      <c r="F5" s="45">
        <v>2567</v>
      </c>
    </row>
    <row r="6" spans="1:6" ht="23.15" customHeight="1" x14ac:dyDescent="0.7">
      <c r="A6" s="44"/>
      <c r="B6" s="17"/>
      <c r="D6" s="139" t="s">
        <v>1</v>
      </c>
      <c r="E6" s="139"/>
      <c r="F6" s="139"/>
    </row>
    <row r="7" spans="1:6" ht="23.15" customHeight="1" x14ac:dyDescent="0.7">
      <c r="A7" s="46" t="s">
        <v>39</v>
      </c>
      <c r="B7" s="17">
        <v>3</v>
      </c>
      <c r="D7" s="4">
        <v>1406653</v>
      </c>
      <c r="E7" s="4"/>
      <c r="F7" s="4">
        <v>1737429</v>
      </c>
    </row>
    <row r="8" spans="1:6" ht="23.15" customHeight="1" x14ac:dyDescent="0.7">
      <c r="A8" s="46" t="s">
        <v>40</v>
      </c>
      <c r="B8" s="17">
        <v>3</v>
      </c>
      <c r="D8" s="4">
        <v>76624</v>
      </c>
      <c r="E8" s="4"/>
      <c r="F8" s="4">
        <v>18263</v>
      </c>
    </row>
    <row r="9" spans="1:6" ht="23.15" customHeight="1" x14ac:dyDescent="0.7">
      <c r="A9" s="46" t="s">
        <v>41</v>
      </c>
      <c r="B9" s="17">
        <v>3</v>
      </c>
      <c r="D9" s="4">
        <v>58666</v>
      </c>
      <c r="E9" s="3"/>
      <c r="F9" s="4">
        <v>70519</v>
      </c>
    </row>
    <row r="10" spans="1:6" ht="23.15" customHeight="1" x14ac:dyDescent="0.7">
      <c r="A10" s="46" t="s">
        <v>42</v>
      </c>
      <c r="B10" s="17"/>
      <c r="D10" s="4">
        <v>1867</v>
      </c>
      <c r="E10" s="3"/>
      <c r="F10" s="4">
        <v>8888</v>
      </c>
    </row>
    <row r="11" spans="1:6" ht="23.15" customHeight="1" x14ac:dyDescent="0.7">
      <c r="A11" s="25" t="s">
        <v>43</v>
      </c>
      <c r="B11" s="17"/>
      <c r="D11" s="26">
        <f>SUM(D7:D10)</f>
        <v>1543810</v>
      </c>
      <c r="E11" s="47"/>
      <c r="F11" s="26">
        <f>SUM(F7:F10)</f>
        <v>1835099</v>
      </c>
    </row>
    <row r="12" spans="1:6" ht="23.15" customHeight="1" x14ac:dyDescent="0.7">
      <c r="A12" s="46"/>
      <c r="B12" s="17"/>
      <c r="D12" s="4"/>
      <c r="E12" s="3"/>
      <c r="F12" s="4"/>
    </row>
    <row r="13" spans="1:6" ht="23.15" customHeight="1" x14ac:dyDescent="0.7">
      <c r="A13" s="46" t="s">
        <v>44</v>
      </c>
      <c r="B13" s="17"/>
      <c r="D13" s="4">
        <v>-179981</v>
      </c>
      <c r="E13" s="4"/>
      <c r="F13" s="4">
        <v>-131721</v>
      </c>
    </row>
    <row r="14" spans="1:6" ht="23.15" customHeight="1" x14ac:dyDescent="0.7">
      <c r="A14" s="46" t="s">
        <v>140</v>
      </c>
      <c r="B14" s="17">
        <v>4</v>
      </c>
      <c r="D14" s="4">
        <v>-933239</v>
      </c>
      <c r="E14" s="4"/>
      <c r="F14" s="4">
        <v>0</v>
      </c>
    </row>
    <row r="15" spans="1:6" ht="23.15" customHeight="1" x14ac:dyDescent="0.7">
      <c r="A15" s="11" t="s">
        <v>45</v>
      </c>
      <c r="B15" s="17"/>
      <c r="D15" s="26">
        <f>SUM(D13:D14)</f>
        <v>-1113220</v>
      </c>
      <c r="E15" s="47"/>
      <c r="F15" s="26">
        <f>SUM(F13:F14)</f>
        <v>-131721</v>
      </c>
    </row>
    <row r="16" spans="1:6" ht="23.15" customHeight="1" x14ac:dyDescent="0.7">
      <c r="A16" s="46"/>
      <c r="B16" s="17"/>
      <c r="D16" s="2"/>
      <c r="E16" s="3"/>
      <c r="F16" s="2"/>
    </row>
    <row r="17" spans="1:6" ht="23.15" customHeight="1" x14ac:dyDescent="0.7">
      <c r="A17" s="11" t="s">
        <v>46</v>
      </c>
      <c r="B17" s="17"/>
      <c r="D17" s="6">
        <f>SUM(D11,D15)</f>
        <v>430590</v>
      </c>
      <c r="E17" s="6"/>
      <c r="F17" s="6">
        <f>SUM(F11,F15)</f>
        <v>1703378</v>
      </c>
    </row>
    <row r="18" spans="1:6" ht="23.15" customHeight="1" x14ac:dyDescent="0.7">
      <c r="A18" s="11"/>
      <c r="B18" s="17"/>
      <c r="D18" s="6"/>
      <c r="E18" s="6"/>
      <c r="F18" s="6"/>
    </row>
    <row r="19" spans="1:6" ht="23.15" customHeight="1" x14ac:dyDescent="0.7">
      <c r="A19" s="46" t="s">
        <v>47</v>
      </c>
      <c r="B19" s="17"/>
      <c r="D19" s="7">
        <v>-176522</v>
      </c>
      <c r="E19" s="4"/>
      <c r="F19" s="7">
        <v>-217564</v>
      </c>
    </row>
    <row r="20" spans="1:6" ht="23.15" customHeight="1" x14ac:dyDescent="0.7">
      <c r="A20" s="46"/>
      <c r="B20" s="17"/>
      <c r="D20" s="2"/>
      <c r="E20" s="3"/>
      <c r="F20" s="2"/>
    </row>
    <row r="21" spans="1:6" s="30" customFormat="1" ht="23.15" customHeight="1" x14ac:dyDescent="0.7">
      <c r="A21" s="25" t="s">
        <v>48</v>
      </c>
      <c r="B21" s="77"/>
      <c r="C21" s="48"/>
      <c r="D21" s="6">
        <f>SUM(D17,D19)</f>
        <v>254068</v>
      </c>
      <c r="E21" s="47"/>
      <c r="F21" s="6">
        <f>SUM(F17,F19)</f>
        <v>1485814</v>
      </c>
    </row>
    <row r="22" spans="1:6" ht="23.15" customHeight="1" x14ac:dyDescent="0.7">
      <c r="A22" s="46"/>
      <c r="B22" s="17"/>
      <c r="D22" s="2"/>
      <c r="E22" s="3"/>
      <c r="F22" s="2"/>
    </row>
    <row r="23" spans="1:6" ht="23.15" customHeight="1" x14ac:dyDescent="0.7">
      <c r="A23" s="21" t="s">
        <v>51</v>
      </c>
      <c r="B23" s="17"/>
      <c r="D23" s="7">
        <v>-2101</v>
      </c>
      <c r="E23" s="4"/>
      <c r="F23" s="7">
        <v>45298</v>
      </c>
    </row>
    <row r="24" spans="1:6" ht="23.15" customHeight="1" x14ac:dyDescent="0.7">
      <c r="A24" s="46"/>
      <c r="B24" s="17"/>
      <c r="D24" s="2"/>
      <c r="E24" s="3"/>
      <c r="F24" s="2"/>
    </row>
    <row r="25" spans="1:6" ht="23.15" customHeight="1" thickBot="1" x14ac:dyDescent="0.75">
      <c r="A25" s="11" t="s">
        <v>86</v>
      </c>
      <c r="B25" s="17"/>
      <c r="D25" s="5">
        <f>SUM(D21,D23)</f>
        <v>251967</v>
      </c>
      <c r="E25" s="47"/>
      <c r="F25" s="5">
        <f>SUM(F21,F23)</f>
        <v>1531112</v>
      </c>
    </row>
    <row r="26" spans="1:6" ht="23.15" customHeight="1" thickTop="1" x14ac:dyDescent="0.7">
      <c r="A26" s="46"/>
      <c r="B26" s="17"/>
      <c r="D26" s="49"/>
      <c r="E26" s="50"/>
      <c r="F26" s="49"/>
    </row>
    <row r="27" spans="1:6" ht="23.15" customHeight="1" thickBot="1" x14ac:dyDescent="0.75">
      <c r="A27" s="131" t="s">
        <v>49</v>
      </c>
      <c r="B27" s="17"/>
      <c r="D27" s="127">
        <v>0.15</v>
      </c>
      <c r="E27" s="51"/>
      <c r="F27" s="127">
        <v>0.93</v>
      </c>
    </row>
    <row r="28" spans="1:6" ht="23.15" customHeight="1" thickTop="1" x14ac:dyDescent="0.7">
      <c r="A28" s="15"/>
      <c r="B28" s="17"/>
      <c r="D28" s="23"/>
      <c r="E28" s="51"/>
      <c r="F28" s="23"/>
    </row>
    <row r="29" spans="1:6" ht="23.15" customHeight="1" x14ac:dyDescent="0.7">
      <c r="A29" s="15" t="str">
        <f>A1</f>
        <v>บริษัทเอสซีจี เดคคอร์ จำกัด (มหาชน)</v>
      </c>
      <c r="D29" s="12"/>
      <c r="E29" s="31"/>
      <c r="F29" s="12"/>
    </row>
    <row r="30" spans="1:6" ht="23.15" customHeight="1" x14ac:dyDescent="0.7">
      <c r="A30" s="30" t="s">
        <v>50</v>
      </c>
      <c r="D30" s="12"/>
      <c r="E30" s="31"/>
      <c r="F30" s="12"/>
    </row>
    <row r="31" spans="1:6" ht="23.15" customHeight="1" x14ac:dyDescent="0.7">
      <c r="A31" s="85" t="str">
        <f>A3</f>
        <v>สำหรับงวดหกเดือนสิ้นสุดวันที่ 30 มิถุนายน 2568 (ไม่ได้ตรวจสอบ)</v>
      </c>
      <c r="D31" s="12"/>
      <c r="E31" s="31"/>
      <c r="F31" s="12"/>
    </row>
    <row r="32" spans="1:6" ht="23.15" customHeight="1" x14ac:dyDescent="0.7">
      <c r="A32" s="52"/>
      <c r="B32" s="63"/>
      <c r="C32" s="41"/>
      <c r="D32" s="21"/>
      <c r="E32" s="21"/>
      <c r="F32" s="21"/>
    </row>
    <row r="33" spans="1:6" ht="23.15" customHeight="1" x14ac:dyDescent="0.7">
      <c r="A33" s="53"/>
      <c r="B33" s="17"/>
      <c r="C33" s="54"/>
      <c r="D33" s="55">
        <f>D5</f>
        <v>2568</v>
      </c>
      <c r="E33" s="55"/>
      <c r="F33" s="55">
        <f>F5</f>
        <v>2567</v>
      </c>
    </row>
    <row r="34" spans="1:6" ht="23.15" customHeight="1" x14ac:dyDescent="0.7">
      <c r="B34" s="9"/>
      <c r="C34" s="54"/>
      <c r="D34" s="140" t="s">
        <v>1</v>
      </c>
      <c r="E34" s="140"/>
      <c r="F34" s="140"/>
    </row>
    <row r="35" spans="1:6" ht="23.15" customHeight="1" x14ac:dyDescent="0.7">
      <c r="A35" s="135" t="s">
        <v>86</v>
      </c>
      <c r="B35" s="21"/>
      <c r="C35" s="41"/>
      <c r="D35" s="56">
        <f>D25</f>
        <v>251967</v>
      </c>
      <c r="E35" s="56"/>
      <c r="F35" s="56">
        <f>F25</f>
        <v>1531112</v>
      </c>
    </row>
    <row r="36" spans="1:6" s="21" customFormat="1" ht="23.15" customHeight="1" x14ac:dyDescent="0.65">
      <c r="A36" s="136" t="s">
        <v>100</v>
      </c>
      <c r="D36" s="14">
        <v>0</v>
      </c>
      <c r="E36" s="10"/>
      <c r="F36" s="14">
        <v>0</v>
      </c>
    </row>
    <row r="37" spans="1:6" s="21" customFormat="1" ht="23.15" customHeight="1" thickBot="1" x14ac:dyDescent="0.75">
      <c r="A37" s="135" t="s">
        <v>101</v>
      </c>
      <c r="D37" s="5">
        <f>SUM(D35,D36)</f>
        <v>251967</v>
      </c>
      <c r="E37" s="32"/>
      <c r="F37" s="5">
        <f>SUM(F35,F36)</f>
        <v>1531112</v>
      </c>
    </row>
    <row r="38" spans="1:6" ht="23.15" customHeight="1" thickTop="1" x14ac:dyDescent="0.7">
      <c r="A38" s="44"/>
      <c r="B38" s="63"/>
      <c r="C38" s="41"/>
      <c r="D38" s="41"/>
      <c r="E38" s="41"/>
    </row>
  </sheetData>
  <mergeCells count="2">
    <mergeCell ref="D6:F6"/>
    <mergeCell ref="D34:F34"/>
  </mergeCells>
  <pageMargins left="0.8" right="0.8" top="0.5" bottom="0.5" header="0.5" footer="0.5"/>
  <pageSetup paperSize="9" firstPageNumber="8" orientation="portrait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1" manualBreakCount="1">
    <brk id="28" max="16383" man="1"/>
  </rowBreaks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0EEA5-99CB-4F1D-B51F-8A93D9F345DA}">
  <sheetPr codeName="Sheet3"/>
  <dimension ref="A1:P20"/>
  <sheetViews>
    <sheetView showGridLines="0" zoomScaleNormal="100" zoomScaleSheetLayoutView="100" workbookViewId="0"/>
  </sheetViews>
  <sheetFormatPr defaultColWidth="10.44140625" defaultRowHeight="23.15" customHeight="1" x14ac:dyDescent="0.2"/>
  <cols>
    <col min="1" max="2" width="1.77734375" style="1" customWidth="1"/>
    <col min="3" max="3" width="47.44140625" style="1" customWidth="1"/>
    <col min="4" max="4" width="10.77734375" style="102" customWidth="1"/>
    <col min="5" max="5" width="1" style="102" customWidth="1"/>
    <col min="6" max="6" width="15.77734375" style="103" customWidth="1"/>
    <col min="7" max="7" width="1" style="1" customWidth="1"/>
    <col min="8" max="8" width="15.77734375" style="103" customWidth="1"/>
    <col min="9" max="9" width="1" style="103" customWidth="1"/>
    <col min="10" max="10" width="15.77734375" style="103" customWidth="1"/>
    <col min="11" max="11" width="1" style="103" customWidth="1"/>
    <col min="12" max="12" width="15.77734375" style="103" customWidth="1"/>
    <col min="13" max="13" width="1" style="103" customWidth="1"/>
    <col min="14" max="14" width="15.77734375" style="103" customWidth="1"/>
    <col min="15" max="15" width="1" style="103" customWidth="1"/>
    <col min="16" max="16" width="15.77734375" style="103" customWidth="1"/>
    <col min="17" max="16384" width="10.44140625" style="1"/>
  </cols>
  <sheetData>
    <row r="1" spans="1:16" s="94" customFormat="1" ht="23.15" customHeight="1" x14ac:dyDescent="0.2">
      <c r="A1" s="90" t="s">
        <v>85</v>
      </c>
      <c r="B1" s="91"/>
      <c r="C1" s="92"/>
      <c r="D1" s="93"/>
      <c r="E1" s="93"/>
      <c r="F1" s="92"/>
      <c r="G1" s="93"/>
      <c r="H1" s="93"/>
    </row>
    <row r="2" spans="1:16" s="94" customFormat="1" ht="23.15" customHeight="1" x14ac:dyDescent="0.2">
      <c r="A2" s="95" t="s">
        <v>99</v>
      </c>
      <c r="B2" s="95"/>
      <c r="C2" s="95"/>
      <c r="D2" s="96"/>
      <c r="E2" s="96"/>
      <c r="F2" s="97"/>
      <c r="G2" s="95"/>
      <c r="H2" s="97"/>
      <c r="I2" s="97"/>
      <c r="J2" s="97"/>
      <c r="K2" s="97"/>
      <c r="L2" s="98"/>
      <c r="M2" s="98"/>
      <c r="N2" s="98"/>
      <c r="O2" s="98"/>
      <c r="P2" s="99"/>
    </row>
    <row r="3" spans="1:16" s="94" customFormat="1" ht="23.15" customHeight="1" x14ac:dyDescent="0.2">
      <c r="A3" s="90" t="s">
        <v>145</v>
      </c>
      <c r="B3" s="95"/>
      <c r="C3" s="95"/>
      <c r="D3" s="100"/>
      <c r="E3" s="100"/>
      <c r="F3" s="98"/>
      <c r="H3" s="98"/>
      <c r="I3" s="98"/>
      <c r="J3" s="98"/>
      <c r="K3" s="98"/>
      <c r="L3" s="98"/>
      <c r="M3" s="98"/>
      <c r="N3" s="98"/>
      <c r="O3" s="98"/>
      <c r="P3" s="98"/>
    </row>
    <row r="4" spans="1:16" ht="23.15" customHeight="1" x14ac:dyDescent="0.2">
      <c r="A4" s="101"/>
      <c r="B4" s="101"/>
      <c r="L4" s="1"/>
      <c r="M4" s="1"/>
      <c r="N4" s="1"/>
      <c r="O4" s="1"/>
    </row>
    <row r="5" spans="1:16" ht="23.15" customHeight="1" x14ac:dyDescent="0.2">
      <c r="A5" s="101"/>
      <c r="B5" s="101"/>
      <c r="L5" s="141" t="s">
        <v>110</v>
      </c>
      <c r="M5" s="141"/>
      <c r="N5" s="141"/>
      <c r="O5" s="1"/>
    </row>
    <row r="6" spans="1:16" ht="23.15" customHeight="1" x14ac:dyDescent="0.2">
      <c r="A6" s="104"/>
      <c r="B6" s="104"/>
      <c r="C6" s="105"/>
      <c r="F6" s="1"/>
      <c r="G6" s="104"/>
      <c r="H6" s="1"/>
      <c r="I6" s="1"/>
      <c r="J6" s="1"/>
      <c r="K6" s="1"/>
      <c r="L6" s="106" t="s">
        <v>52</v>
      </c>
      <c r="M6" s="107"/>
      <c r="N6" s="108" t="s">
        <v>53</v>
      </c>
    </row>
    <row r="7" spans="1:16" ht="23.15" customHeight="1" x14ac:dyDescent="0.2">
      <c r="A7" s="104"/>
      <c r="B7" s="104"/>
      <c r="C7" s="104"/>
      <c r="F7" s="107" t="s">
        <v>93</v>
      </c>
      <c r="G7" s="109"/>
      <c r="H7" s="109" t="s">
        <v>119</v>
      </c>
      <c r="I7" s="109"/>
      <c r="J7" s="109" t="s">
        <v>54</v>
      </c>
      <c r="K7" s="109"/>
      <c r="L7" s="109" t="s">
        <v>55</v>
      </c>
      <c r="M7" s="1"/>
      <c r="N7" s="1"/>
      <c r="P7" s="109" t="s">
        <v>56</v>
      </c>
    </row>
    <row r="8" spans="1:16" ht="23.15" customHeight="1" x14ac:dyDescent="0.65">
      <c r="A8" s="104"/>
      <c r="B8" s="104"/>
      <c r="C8" s="104"/>
      <c r="D8" s="72" t="s">
        <v>146</v>
      </c>
      <c r="F8" s="107" t="s">
        <v>94</v>
      </c>
      <c r="G8" s="109"/>
      <c r="H8" s="110" t="s">
        <v>120</v>
      </c>
      <c r="I8" s="107"/>
      <c r="J8" s="109" t="s">
        <v>57</v>
      </c>
      <c r="K8" s="107"/>
      <c r="L8" s="110" t="s">
        <v>58</v>
      </c>
      <c r="M8" s="1"/>
      <c r="N8" s="110"/>
      <c r="O8" s="110"/>
      <c r="P8" s="109" t="s">
        <v>59</v>
      </c>
    </row>
    <row r="9" spans="1:16" s="109" customFormat="1" ht="23.15" customHeight="1" x14ac:dyDescent="0.2">
      <c r="A9" s="111"/>
      <c r="B9" s="111"/>
      <c r="D9" s="102"/>
      <c r="E9" s="102"/>
      <c r="F9" s="142" t="s">
        <v>1</v>
      </c>
      <c r="G9" s="142"/>
      <c r="H9" s="142"/>
      <c r="I9" s="142"/>
      <c r="J9" s="142"/>
      <c r="K9" s="142"/>
      <c r="L9" s="142"/>
      <c r="M9" s="142"/>
      <c r="N9" s="142"/>
      <c r="O9" s="142"/>
      <c r="P9" s="142"/>
    </row>
    <row r="10" spans="1:16" ht="23.15" customHeight="1" x14ac:dyDescent="0.2">
      <c r="A10" s="111" t="s">
        <v>89</v>
      </c>
      <c r="B10" s="111"/>
      <c r="F10" s="112">
        <v>16500000</v>
      </c>
      <c r="G10" s="112"/>
      <c r="H10" s="112">
        <v>583727</v>
      </c>
      <c r="I10" s="112"/>
      <c r="J10" s="112">
        <v>-6619484</v>
      </c>
      <c r="K10" s="112"/>
      <c r="L10" s="112">
        <v>284182</v>
      </c>
      <c r="M10" s="112"/>
      <c r="N10" s="112">
        <v>423060</v>
      </c>
      <c r="O10" s="113"/>
      <c r="P10" s="112">
        <f>SUM(F10,H10,L10,N10,J10,)</f>
        <v>11171485</v>
      </c>
    </row>
    <row r="11" spans="1:16" ht="23.15" customHeight="1" x14ac:dyDescent="0.2">
      <c r="A11" s="101" t="s">
        <v>60</v>
      </c>
      <c r="B11" s="101"/>
      <c r="F11" s="112"/>
      <c r="G11" s="112"/>
      <c r="H11" s="112"/>
      <c r="I11" s="112"/>
      <c r="J11" s="112"/>
      <c r="K11" s="112"/>
      <c r="L11" s="112"/>
      <c r="M11" s="112"/>
      <c r="N11" s="112"/>
      <c r="O11" s="113"/>
      <c r="P11" s="112"/>
    </row>
    <row r="12" spans="1:16" ht="23.15" customHeight="1" x14ac:dyDescent="0.2">
      <c r="A12" s="114"/>
      <c r="B12" s="114" t="s">
        <v>124</v>
      </c>
      <c r="C12" s="115"/>
      <c r="F12" s="112"/>
      <c r="G12" s="112"/>
      <c r="H12" s="112"/>
      <c r="I12" s="112"/>
      <c r="J12" s="112"/>
      <c r="K12" s="112"/>
      <c r="L12" s="112"/>
      <c r="M12" s="112"/>
      <c r="N12" s="112"/>
      <c r="O12" s="113"/>
      <c r="P12" s="112"/>
    </row>
    <row r="13" spans="1:16" ht="23.15" customHeight="1" x14ac:dyDescent="0.2">
      <c r="A13" s="101"/>
      <c r="B13" s="116" t="s">
        <v>95</v>
      </c>
      <c r="D13" s="102">
        <v>7</v>
      </c>
      <c r="F13" s="117">
        <v>0</v>
      </c>
      <c r="G13" s="118"/>
      <c r="H13" s="117">
        <v>0</v>
      </c>
      <c r="I13" s="118"/>
      <c r="J13" s="117">
        <v>0</v>
      </c>
      <c r="K13" s="118"/>
      <c r="L13" s="117">
        <v>0</v>
      </c>
      <c r="M13" s="118"/>
      <c r="N13" s="117">
        <v>-247500</v>
      </c>
      <c r="O13" s="119"/>
      <c r="P13" s="117">
        <f>SUM(F13,H13,L13,N13,J13,)</f>
        <v>-247500</v>
      </c>
    </row>
    <row r="14" spans="1:16" ht="23.15" customHeight="1" x14ac:dyDescent="0.2">
      <c r="A14" s="101" t="s">
        <v>125</v>
      </c>
      <c r="B14" s="114"/>
      <c r="C14" s="114"/>
      <c r="F14" s="122">
        <f>SUM(F13:F13)</f>
        <v>0</v>
      </c>
      <c r="G14" s="112"/>
      <c r="H14" s="122">
        <f>SUM(H13:H13)</f>
        <v>0</v>
      </c>
      <c r="I14" s="112"/>
      <c r="J14" s="122">
        <f>SUM(J13:J13)</f>
        <v>0</v>
      </c>
      <c r="K14" s="112"/>
      <c r="L14" s="122">
        <f>SUM(L13:L13)</f>
        <v>0</v>
      </c>
      <c r="M14" s="112"/>
      <c r="N14" s="122">
        <f>SUM(N13:N13)</f>
        <v>-247500</v>
      </c>
      <c r="O14" s="113"/>
      <c r="P14" s="122">
        <f>SUM(F14,H14,,L14,N14,J14,)</f>
        <v>-247500</v>
      </c>
    </row>
    <row r="15" spans="1:16" ht="23.15" customHeight="1" x14ac:dyDescent="0.2">
      <c r="A15" s="101" t="s">
        <v>102</v>
      </c>
      <c r="B15" s="101"/>
      <c r="F15" s="112"/>
      <c r="G15" s="112"/>
      <c r="H15" s="112"/>
      <c r="I15" s="112"/>
      <c r="J15" s="112"/>
      <c r="K15" s="112"/>
      <c r="L15" s="112"/>
      <c r="M15" s="112"/>
      <c r="N15" s="112"/>
      <c r="O15" s="113"/>
      <c r="P15" s="112"/>
    </row>
    <row r="16" spans="1:16" ht="23.15" customHeight="1" x14ac:dyDescent="0.2">
      <c r="A16" s="101"/>
      <c r="B16" s="116" t="s">
        <v>61</v>
      </c>
      <c r="F16" s="121">
        <v>0</v>
      </c>
      <c r="G16" s="121"/>
      <c r="H16" s="121">
        <v>0</v>
      </c>
      <c r="I16" s="121"/>
      <c r="J16" s="121">
        <v>0</v>
      </c>
      <c r="K16" s="121"/>
      <c r="L16" s="121">
        <v>0</v>
      </c>
      <c r="M16" s="121"/>
      <c r="N16" s="121">
        <v>1531112</v>
      </c>
      <c r="O16" s="120"/>
      <c r="P16" s="121">
        <f>SUM(F16,H16,L16,N16,J16,)</f>
        <v>1531112</v>
      </c>
    </row>
    <row r="17" spans="1:16" ht="23.15" customHeight="1" x14ac:dyDescent="0.2">
      <c r="A17" s="101"/>
      <c r="B17" s="116" t="s">
        <v>62</v>
      </c>
      <c r="F17" s="121">
        <v>0</v>
      </c>
      <c r="G17" s="118"/>
      <c r="H17" s="121">
        <v>0</v>
      </c>
      <c r="I17" s="121"/>
      <c r="J17" s="121">
        <v>0</v>
      </c>
      <c r="K17" s="121"/>
      <c r="L17" s="121">
        <v>0</v>
      </c>
      <c r="M17" s="121"/>
      <c r="N17" s="121">
        <v>0</v>
      </c>
      <c r="O17" s="120"/>
      <c r="P17" s="121">
        <f>SUM(F17,H17,L17,N17,J17,)</f>
        <v>0</v>
      </c>
    </row>
    <row r="18" spans="1:16" ht="23.15" customHeight="1" x14ac:dyDescent="0.2">
      <c r="A18" s="101" t="s">
        <v>103</v>
      </c>
      <c r="B18" s="116"/>
      <c r="F18" s="123">
        <f>SUM(F16:F17)</f>
        <v>0</v>
      </c>
      <c r="G18" s="124"/>
      <c r="H18" s="123">
        <f>SUM(H16:H17)</f>
        <v>0</v>
      </c>
      <c r="I18" s="124"/>
      <c r="J18" s="123">
        <f>SUM(J16:J17)</f>
        <v>0</v>
      </c>
      <c r="K18" s="112"/>
      <c r="L18" s="123">
        <f>SUM(L16:L17)</f>
        <v>0</v>
      </c>
      <c r="M18" s="112"/>
      <c r="N18" s="123">
        <f>SUM(N16:N17)</f>
        <v>1531112</v>
      </c>
      <c r="O18" s="113"/>
      <c r="P18" s="123">
        <f>SUM(F18,H18,L18,N18,J18,)</f>
        <v>1531112</v>
      </c>
    </row>
    <row r="19" spans="1:16" ht="23.15" customHeight="1" thickBot="1" x14ac:dyDescent="0.25">
      <c r="A19" s="111" t="s">
        <v>112</v>
      </c>
      <c r="B19" s="111"/>
      <c r="F19" s="125">
        <f>SUM(F14,F18,F10)</f>
        <v>16500000</v>
      </c>
      <c r="G19" s="112"/>
      <c r="H19" s="125">
        <f>SUM(H14,H18,H10)</f>
        <v>583727</v>
      </c>
      <c r="I19" s="112"/>
      <c r="J19" s="125">
        <f>SUM(J14,J18,J10)</f>
        <v>-6619484</v>
      </c>
      <c r="K19" s="112"/>
      <c r="L19" s="125">
        <f>SUM(L14,L18,L10)</f>
        <v>284182</v>
      </c>
      <c r="M19" s="112"/>
      <c r="N19" s="125">
        <f>SUM(N14,N18,N10)</f>
        <v>1706672</v>
      </c>
      <c r="O19" s="112"/>
      <c r="P19" s="125">
        <f>SUM(F19,H19,L19,N19,J19,)</f>
        <v>12455097</v>
      </c>
    </row>
    <row r="20" spans="1:16" ht="23.15" customHeight="1" thickTop="1" x14ac:dyDescent="0.2">
      <c r="N20" s="128"/>
      <c r="O20" s="126"/>
      <c r="P20" s="128"/>
    </row>
  </sheetData>
  <mergeCells count="2">
    <mergeCell ref="L5:N5"/>
    <mergeCell ref="F9:P9"/>
  </mergeCells>
  <pageMargins left="0.8" right="0.8" top="0.5" bottom="0.5" header="0.5" footer="0.5"/>
  <pageSetup paperSize="9" firstPageNumber="10" orientation="landscape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D80A3-C4FB-489E-A02E-88D9C244E4B8}">
  <dimension ref="A1:P20"/>
  <sheetViews>
    <sheetView showGridLines="0" zoomScaleNormal="100" zoomScaleSheetLayoutView="145" workbookViewId="0"/>
  </sheetViews>
  <sheetFormatPr defaultColWidth="10.44140625" defaultRowHeight="23.15" customHeight="1" x14ac:dyDescent="0.2"/>
  <cols>
    <col min="1" max="2" width="1.77734375" style="1" customWidth="1"/>
    <col min="3" max="3" width="47.109375" style="1" customWidth="1"/>
    <col min="4" max="4" width="10.77734375" style="102" customWidth="1"/>
    <col min="5" max="5" width="1" style="102" customWidth="1"/>
    <col min="6" max="6" width="15.77734375" style="103" customWidth="1"/>
    <col min="7" max="7" width="1" style="1" customWidth="1"/>
    <col min="8" max="8" width="15.77734375" style="103" customWidth="1"/>
    <col min="9" max="9" width="1" style="103" customWidth="1"/>
    <col min="10" max="10" width="15.77734375" style="103" customWidth="1"/>
    <col min="11" max="11" width="1" style="103" customWidth="1"/>
    <col min="12" max="12" width="15.77734375" style="103" customWidth="1"/>
    <col min="13" max="13" width="1" style="103" customWidth="1"/>
    <col min="14" max="14" width="15.77734375" style="103" customWidth="1"/>
    <col min="15" max="15" width="1" style="103" customWidth="1"/>
    <col min="16" max="16" width="15.77734375" style="103" customWidth="1"/>
    <col min="17" max="16384" width="10.44140625" style="1"/>
  </cols>
  <sheetData>
    <row r="1" spans="1:16" s="94" customFormat="1" ht="23.15" customHeight="1" x14ac:dyDescent="0.2">
      <c r="A1" s="90" t="s">
        <v>85</v>
      </c>
      <c r="B1" s="91"/>
      <c r="C1" s="92"/>
      <c r="D1" s="93"/>
      <c r="E1" s="93"/>
      <c r="F1" s="92"/>
      <c r="G1" s="93"/>
      <c r="H1" s="93"/>
    </row>
    <row r="2" spans="1:16" s="94" customFormat="1" ht="23.15" customHeight="1" x14ac:dyDescent="0.2">
      <c r="A2" s="95" t="s">
        <v>99</v>
      </c>
      <c r="B2" s="95"/>
      <c r="C2" s="95"/>
      <c r="D2" s="96"/>
      <c r="E2" s="96"/>
      <c r="F2" s="97"/>
      <c r="G2" s="95"/>
      <c r="H2" s="97"/>
      <c r="I2" s="97"/>
      <c r="J2" s="97"/>
      <c r="K2" s="97"/>
      <c r="L2" s="98"/>
      <c r="M2" s="98"/>
      <c r="N2" s="98"/>
      <c r="O2" s="98"/>
      <c r="P2" s="99"/>
    </row>
    <row r="3" spans="1:16" s="94" customFormat="1" ht="23.15" customHeight="1" x14ac:dyDescent="0.2">
      <c r="A3" s="90" t="s">
        <v>145</v>
      </c>
      <c r="B3" s="95"/>
      <c r="C3" s="95"/>
      <c r="D3" s="100"/>
      <c r="E3" s="100"/>
      <c r="F3" s="98"/>
      <c r="H3" s="98"/>
      <c r="I3" s="98"/>
      <c r="J3" s="98"/>
      <c r="K3" s="98"/>
      <c r="L3" s="98"/>
      <c r="M3" s="98"/>
      <c r="N3" s="98"/>
      <c r="O3" s="98"/>
      <c r="P3" s="98"/>
    </row>
    <row r="4" spans="1:16" ht="23.15" customHeight="1" x14ac:dyDescent="0.2">
      <c r="A4" s="101"/>
      <c r="B4" s="101"/>
      <c r="L4" s="1"/>
      <c r="M4" s="1"/>
      <c r="N4" s="1"/>
      <c r="O4" s="1"/>
    </row>
    <row r="5" spans="1:16" ht="23.15" customHeight="1" x14ac:dyDescent="0.2">
      <c r="A5" s="101"/>
      <c r="B5" s="101"/>
      <c r="L5" s="141" t="s">
        <v>110</v>
      </c>
      <c r="M5" s="141"/>
      <c r="N5" s="141"/>
      <c r="O5" s="1"/>
    </row>
    <row r="6" spans="1:16" ht="23.15" customHeight="1" x14ac:dyDescent="0.2">
      <c r="A6" s="104"/>
      <c r="B6" s="104"/>
      <c r="C6" s="105"/>
      <c r="F6" s="1"/>
      <c r="G6" s="104"/>
      <c r="H6" s="1"/>
      <c r="I6" s="1"/>
      <c r="J6" s="1"/>
      <c r="K6" s="1"/>
      <c r="L6" s="106" t="s">
        <v>52</v>
      </c>
      <c r="M6" s="107"/>
      <c r="N6" s="108" t="s">
        <v>53</v>
      </c>
    </row>
    <row r="7" spans="1:16" ht="23.15" customHeight="1" x14ac:dyDescent="0.2">
      <c r="A7" s="104"/>
      <c r="B7" s="104"/>
      <c r="C7" s="104"/>
      <c r="F7" s="107" t="s">
        <v>93</v>
      </c>
      <c r="G7" s="109"/>
      <c r="H7" s="109" t="s">
        <v>119</v>
      </c>
      <c r="I7" s="109"/>
      <c r="J7" s="109" t="s">
        <v>54</v>
      </c>
      <c r="K7" s="109"/>
      <c r="L7" s="109" t="s">
        <v>55</v>
      </c>
      <c r="M7" s="1"/>
      <c r="N7" s="1"/>
      <c r="P7" s="109" t="s">
        <v>56</v>
      </c>
    </row>
    <row r="8" spans="1:16" ht="23.15" customHeight="1" x14ac:dyDescent="0.65">
      <c r="A8" s="104"/>
      <c r="B8" s="104"/>
      <c r="C8" s="104"/>
      <c r="D8" s="72" t="s">
        <v>146</v>
      </c>
      <c r="F8" s="107" t="s">
        <v>94</v>
      </c>
      <c r="G8" s="109"/>
      <c r="H8" s="110" t="s">
        <v>120</v>
      </c>
      <c r="I8" s="107"/>
      <c r="J8" s="109" t="s">
        <v>57</v>
      </c>
      <c r="K8" s="107"/>
      <c r="L8" s="110" t="s">
        <v>58</v>
      </c>
      <c r="M8" s="1"/>
      <c r="N8" s="110"/>
      <c r="O8" s="110"/>
      <c r="P8" s="109" t="s">
        <v>59</v>
      </c>
    </row>
    <row r="9" spans="1:16" s="109" customFormat="1" ht="23.15" customHeight="1" x14ac:dyDescent="0.2">
      <c r="A9" s="111"/>
      <c r="B9" s="111"/>
      <c r="D9" s="102"/>
      <c r="E9" s="102"/>
      <c r="F9" s="142" t="s">
        <v>1</v>
      </c>
      <c r="G9" s="142"/>
      <c r="H9" s="142"/>
      <c r="I9" s="142"/>
      <c r="J9" s="142"/>
      <c r="K9" s="142"/>
      <c r="L9" s="142"/>
      <c r="M9" s="142"/>
      <c r="N9" s="142"/>
      <c r="O9" s="142"/>
      <c r="P9" s="142"/>
    </row>
    <row r="10" spans="1:16" ht="23.15" customHeight="1" x14ac:dyDescent="0.2">
      <c r="A10" s="111" t="s">
        <v>122</v>
      </c>
      <c r="B10" s="111"/>
      <c r="F10" s="112">
        <v>16500000</v>
      </c>
      <c r="G10" s="112"/>
      <c r="H10" s="112">
        <v>583727</v>
      </c>
      <c r="I10" s="112"/>
      <c r="J10" s="112">
        <v>-6619484</v>
      </c>
      <c r="K10" s="112"/>
      <c r="L10" s="112">
        <v>360738</v>
      </c>
      <c r="M10" s="112"/>
      <c r="N10" s="112">
        <v>1285823</v>
      </c>
      <c r="O10" s="113"/>
      <c r="P10" s="112">
        <v>12110804</v>
      </c>
    </row>
    <row r="11" spans="1:16" ht="23.15" customHeight="1" x14ac:dyDescent="0.2">
      <c r="A11" s="101" t="s">
        <v>60</v>
      </c>
      <c r="B11" s="101"/>
      <c r="F11" s="112"/>
      <c r="G11" s="112"/>
      <c r="H11" s="112"/>
      <c r="I11" s="112"/>
      <c r="J11" s="112"/>
      <c r="K11" s="112"/>
      <c r="L11" s="112"/>
      <c r="M11" s="112"/>
      <c r="N11" s="112"/>
      <c r="O11" s="113"/>
      <c r="P11" s="112"/>
    </row>
    <row r="12" spans="1:16" ht="23.15" customHeight="1" x14ac:dyDescent="0.2">
      <c r="A12" s="114"/>
      <c r="B12" s="114" t="s">
        <v>124</v>
      </c>
      <c r="C12" s="115"/>
      <c r="F12" s="112"/>
      <c r="G12" s="112"/>
      <c r="H12" s="112"/>
      <c r="I12" s="112"/>
      <c r="J12" s="112"/>
      <c r="K12" s="112"/>
      <c r="L12" s="112"/>
      <c r="M12" s="112"/>
      <c r="N12" s="112"/>
      <c r="O12" s="113"/>
      <c r="P12" s="112"/>
    </row>
    <row r="13" spans="1:16" ht="23.15" customHeight="1" x14ac:dyDescent="0.2">
      <c r="A13" s="101"/>
      <c r="B13" s="116" t="s">
        <v>95</v>
      </c>
      <c r="D13" s="102">
        <v>7</v>
      </c>
      <c r="F13" s="117">
        <v>0</v>
      </c>
      <c r="G13" s="118"/>
      <c r="H13" s="117">
        <v>0</v>
      </c>
      <c r="I13" s="118"/>
      <c r="J13" s="117">
        <v>0</v>
      </c>
      <c r="K13" s="118"/>
      <c r="L13" s="117">
        <v>0</v>
      </c>
      <c r="M13" s="118"/>
      <c r="N13" s="117">
        <v>-165000</v>
      </c>
      <c r="O13" s="119"/>
      <c r="P13" s="117">
        <f>SUM(F13:O13)</f>
        <v>-165000</v>
      </c>
    </row>
    <row r="14" spans="1:16" ht="23.15" customHeight="1" x14ac:dyDescent="0.2">
      <c r="A14" s="101" t="s">
        <v>125</v>
      </c>
      <c r="B14" s="114"/>
      <c r="C14" s="114"/>
      <c r="F14" s="122">
        <f>SUM(F13:F13)</f>
        <v>0</v>
      </c>
      <c r="G14" s="112"/>
      <c r="H14" s="122">
        <f>SUM(H13:H13)</f>
        <v>0</v>
      </c>
      <c r="I14" s="112"/>
      <c r="J14" s="122">
        <f>SUM(J13:J13)</f>
        <v>0</v>
      </c>
      <c r="K14" s="112"/>
      <c r="L14" s="122">
        <f>SUM(L13:L13)</f>
        <v>0</v>
      </c>
      <c r="M14" s="112"/>
      <c r="N14" s="122">
        <f>SUM(N13:N13)</f>
        <v>-165000</v>
      </c>
      <c r="O14" s="113"/>
      <c r="P14" s="122">
        <f>SUM(P13:P13)</f>
        <v>-165000</v>
      </c>
    </row>
    <row r="15" spans="1:16" ht="23.15" customHeight="1" x14ac:dyDescent="0.2">
      <c r="A15" s="101" t="s">
        <v>102</v>
      </c>
      <c r="B15" s="101"/>
      <c r="F15" s="112"/>
      <c r="G15" s="112"/>
      <c r="H15" s="112"/>
      <c r="I15" s="112"/>
      <c r="J15" s="112"/>
      <c r="K15" s="112"/>
      <c r="L15" s="112"/>
      <c r="M15" s="112"/>
      <c r="N15" s="112"/>
      <c r="O15" s="113"/>
      <c r="P15" s="112"/>
    </row>
    <row r="16" spans="1:16" ht="23.15" customHeight="1" x14ac:dyDescent="0.2">
      <c r="A16" s="101"/>
      <c r="B16" s="116" t="s">
        <v>61</v>
      </c>
      <c r="F16" s="121">
        <v>0</v>
      </c>
      <c r="G16" s="121"/>
      <c r="H16" s="121">
        <v>0</v>
      </c>
      <c r="I16" s="121"/>
      <c r="J16" s="121">
        <v>0</v>
      </c>
      <c r="K16" s="121"/>
      <c r="L16" s="121">
        <v>0</v>
      </c>
      <c r="M16" s="121"/>
      <c r="N16" s="121">
        <f>+'3'!D37</f>
        <v>251967</v>
      </c>
      <c r="O16" s="120"/>
      <c r="P16" s="121">
        <f>SUM(F16:O16)</f>
        <v>251967</v>
      </c>
    </row>
    <row r="17" spans="1:16" ht="23.15" customHeight="1" x14ac:dyDescent="0.2">
      <c r="A17" s="101"/>
      <c r="B17" s="116" t="s">
        <v>62</v>
      </c>
      <c r="F17" s="121">
        <v>0</v>
      </c>
      <c r="G17" s="118"/>
      <c r="H17" s="121">
        <v>0</v>
      </c>
      <c r="I17" s="121"/>
      <c r="J17" s="121">
        <v>0</v>
      </c>
      <c r="K17" s="121"/>
      <c r="L17" s="121">
        <v>0</v>
      </c>
      <c r="M17" s="121"/>
      <c r="N17" s="121">
        <v>0</v>
      </c>
      <c r="O17" s="120"/>
      <c r="P17" s="121">
        <f>SUM(F17:O17)</f>
        <v>0</v>
      </c>
    </row>
    <row r="18" spans="1:16" ht="23.15" customHeight="1" x14ac:dyDescent="0.2">
      <c r="A18" s="101" t="s">
        <v>103</v>
      </c>
      <c r="B18" s="116"/>
      <c r="F18" s="123">
        <f>SUM(F16:F17)</f>
        <v>0</v>
      </c>
      <c r="G18" s="124">
        <f>SUM(G16:G17)</f>
        <v>0</v>
      </c>
      <c r="H18" s="123">
        <f>SUM(H16:H17)</f>
        <v>0</v>
      </c>
      <c r="I18" s="124"/>
      <c r="J18" s="123">
        <f>SUM(J13:J17)</f>
        <v>0</v>
      </c>
      <c r="K18" s="112"/>
      <c r="L18" s="123">
        <f>SUM(L13:L17)</f>
        <v>0</v>
      </c>
      <c r="M18" s="112"/>
      <c r="N18" s="123">
        <f>SUM(N16:N17)</f>
        <v>251967</v>
      </c>
      <c r="O18" s="113"/>
      <c r="P18" s="123">
        <f>SUM(F18:O18)</f>
        <v>251967</v>
      </c>
    </row>
    <row r="19" spans="1:16" ht="23.15" customHeight="1" thickBot="1" x14ac:dyDescent="0.25">
      <c r="A19" s="111" t="s">
        <v>123</v>
      </c>
      <c r="B19" s="111"/>
      <c r="F19" s="125">
        <f>SUM(F14,F18,F10)</f>
        <v>16500000</v>
      </c>
      <c r="G19" s="112"/>
      <c r="H19" s="125">
        <f>SUM(H14,H18,H10)</f>
        <v>583727</v>
      </c>
      <c r="I19" s="112"/>
      <c r="J19" s="125">
        <f>SUM(J14,J18,J10)</f>
        <v>-6619484</v>
      </c>
      <c r="K19" s="112"/>
      <c r="L19" s="125">
        <f>SUM(L14,L18,L10)</f>
        <v>360738</v>
      </c>
      <c r="M19" s="112"/>
      <c r="N19" s="125">
        <f>SUM(N14,N18,N10)</f>
        <v>1372790</v>
      </c>
      <c r="O19" s="112"/>
      <c r="P19" s="125">
        <f>SUM(P14,P18,P10)</f>
        <v>12197771</v>
      </c>
    </row>
    <row r="20" spans="1:16" ht="23.15" customHeight="1" thickTop="1" x14ac:dyDescent="0.2"/>
  </sheetData>
  <mergeCells count="2">
    <mergeCell ref="L5:N5"/>
    <mergeCell ref="F9:P9"/>
  </mergeCells>
  <pageMargins left="0.8" right="0.8" top="0.5" bottom="0.5" header="0.5" footer="0.5"/>
  <pageSetup paperSize="9" firstPageNumber="11" orientation="landscape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3E596-249F-4B64-95AC-882BA12CD632}">
  <sheetPr codeName="Sheet4"/>
  <dimension ref="A1:I77"/>
  <sheetViews>
    <sheetView showGridLines="0" zoomScaleNormal="100" zoomScaleSheetLayoutView="85" workbookViewId="0"/>
  </sheetViews>
  <sheetFormatPr defaultColWidth="10" defaultRowHeight="23.15" customHeight="1" x14ac:dyDescent="0.65"/>
  <cols>
    <col min="1" max="1" width="2.77734375" style="46" customWidth="1"/>
    <col min="2" max="2" width="60.109375" style="46" customWidth="1"/>
    <col min="3" max="3" width="10.77734375" style="46" customWidth="1"/>
    <col min="4" max="4" width="1" style="46" customWidth="1"/>
    <col min="5" max="5" width="15.77734375" style="21" customWidth="1"/>
    <col min="6" max="6" width="1" style="21" customWidth="1"/>
    <col min="7" max="7" width="15.77734375" style="21" customWidth="1"/>
    <col min="8" max="8" width="10" style="21" customWidth="1"/>
    <col min="9" max="16384" width="10" style="21"/>
  </cols>
  <sheetData>
    <row r="1" spans="1:7" s="41" customFormat="1" ht="23.15" customHeight="1" x14ac:dyDescent="0.7">
      <c r="A1" s="15" t="s">
        <v>85</v>
      </c>
      <c r="B1" s="39"/>
      <c r="C1" s="40"/>
      <c r="D1" s="13"/>
      <c r="E1" s="40"/>
      <c r="F1" s="13"/>
      <c r="G1" s="13"/>
    </row>
    <row r="2" spans="1:7" s="41" customFormat="1" ht="23.15" customHeight="1" x14ac:dyDescent="0.7">
      <c r="A2" s="15" t="s">
        <v>63</v>
      </c>
      <c r="B2" s="15"/>
      <c r="C2" s="15"/>
      <c r="D2" s="15"/>
    </row>
    <row r="3" spans="1:7" s="41" customFormat="1" ht="23.15" customHeight="1" x14ac:dyDescent="0.7">
      <c r="A3" s="87" t="s">
        <v>145</v>
      </c>
      <c r="B3" s="15"/>
      <c r="C3" s="58"/>
      <c r="D3" s="58"/>
    </row>
    <row r="4" spans="1:7" ht="23.15" customHeight="1" x14ac:dyDescent="0.7">
      <c r="A4" s="59"/>
      <c r="B4" s="59"/>
      <c r="C4" s="59"/>
      <c r="D4" s="59"/>
    </row>
    <row r="5" spans="1:7" ht="23.15" customHeight="1" x14ac:dyDescent="0.7">
      <c r="A5" s="11"/>
      <c r="B5" s="11"/>
      <c r="C5" s="72" t="s">
        <v>146</v>
      </c>
      <c r="D5" s="11"/>
      <c r="E5" s="55">
        <v>2568</v>
      </c>
      <c r="F5" s="55"/>
      <c r="G5" s="55">
        <v>2567</v>
      </c>
    </row>
    <row r="6" spans="1:7" ht="23.15" customHeight="1" x14ac:dyDescent="0.7">
      <c r="A6" s="11"/>
      <c r="B6" s="11"/>
      <c r="C6" s="11"/>
      <c r="D6" s="11"/>
      <c r="E6" s="143" t="s">
        <v>1</v>
      </c>
      <c r="F6" s="143"/>
      <c r="G6" s="143"/>
    </row>
    <row r="7" spans="1:7" s="63" customFormat="1" ht="23.15" customHeight="1" x14ac:dyDescent="0.7">
      <c r="A7" s="19" t="s">
        <v>64</v>
      </c>
      <c r="B7" s="19"/>
      <c r="C7" s="19"/>
      <c r="D7" s="19"/>
      <c r="E7" s="62"/>
      <c r="F7" s="62"/>
      <c r="G7" s="62"/>
    </row>
    <row r="8" spans="1:7" ht="23.15" customHeight="1" x14ac:dyDescent="0.65">
      <c r="A8" s="21" t="s">
        <v>86</v>
      </c>
      <c r="B8" s="21"/>
      <c r="C8" s="21"/>
      <c r="D8" s="21"/>
      <c r="E8" s="60">
        <v>251967</v>
      </c>
      <c r="F8" s="60"/>
      <c r="G8" s="60">
        <v>1531112</v>
      </c>
    </row>
    <row r="9" spans="1:7" ht="23.15" customHeight="1" x14ac:dyDescent="0.7">
      <c r="A9" s="19" t="s">
        <v>65</v>
      </c>
      <c r="B9" s="19"/>
      <c r="C9" s="19"/>
      <c r="D9" s="19"/>
      <c r="E9" s="10"/>
      <c r="F9" s="32"/>
      <c r="G9" s="10"/>
    </row>
    <row r="10" spans="1:7" ht="23.15" customHeight="1" x14ac:dyDescent="0.65">
      <c r="A10" s="21" t="s">
        <v>106</v>
      </c>
      <c r="B10" s="21"/>
      <c r="C10" s="21"/>
      <c r="D10" s="21"/>
      <c r="E10" s="10">
        <v>2101</v>
      </c>
      <c r="F10" s="32"/>
      <c r="G10" s="10">
        <v>-45298</v>
      </c>
    </row>
    <row r="11" spans="1:7" ht="23.15" customHeight="1" x14ac:dyDescent="0.65">
      <c r="A11" s="21" t="s">
        <v>66</v>
      </c>
      <c r="B11" s="21"/>
      <c r="C11" s="21"/>
      <c r="D11" s="21"/>
      <c r="E11" s="10">
        <v>4025</v>
      </c>
      <c r="F11" s="32"/>
      <c r="G11" s="10">
        <v>3313</v>
      </c>
    </row>
    <row r="12" spans="1:7" ht="23.15" customHeight="1" x14ac:dyDescent="0.65">
      <c r="A12" s="21" t="s">
        <v>104</v>
      </c>
      <c r="B12" s="21"/>
      <c r="C12" s="21"/>
      <c r="D12" s="21"/>
      <c r="E12" s="10"/>
      <c r="F12" s="32"/>
      <c r="G12" s="10"/>
    </row>
    <row r="13" spans="1:7" ht="23.15" customHeight="1" x14ac:dyDescent="0.65">
      <c r="A13" s="21"/>
      <c r="B13" s="21" t="s">
        <v>105</v>
      </c>
      <c r="C13" s="21"/>
      <c r="D13" s="21"/>
      <c r="E13" s="10">
        <v>31154</v>
      </c>
      <c r="F13" s="32"/>
      <c r="G13" s="10">
        <v>1890</v>
      </c>
    </row>
    <row r="14" spans="1:7" ht="23.15" customHeight="1" x14ac:dyDescent="0.65">
      <c r="A14" s="21" t="s">
        <v>131</v>
      </c>
      <c r="B14" s="21"/>
      <c r="C14" s="21"/>
      <c r="D14" s="21"/>
      <c r="E14" s="10">
        <v>7</v>
      </c>
      <c r="F14" s="32"/>
      <c r="G14" s="10">
        <v>4</v>
      </c>
    </row>
    <row r="15" spans="1:7" ht="23.15" customHeight="1" x14ac:dyDescent="0.65">
      <c r="A15" s="21" t="s">
        <v>39</v>
      </c>
      <c r="B15" s="21"/>
      <c r="C15" s="9">
        <v>3</v>
      </c>
      <c r="D15" s="21"/>
      <c r="E15" s="10">
        <v>-1406653</v>
      </c>
      <c r="F15" s="32"/>
      <c r="G15" s="10">
        <v>-1737429</v>
      </c>
    </row>
    <row r="16" spans="1:7" ht="23.15" customHeight="1" x14ac:dyDescent="0.65">
      <c r="A16" s="21" t="s">
        <v>41</v>
      </c>
      <c r="B16" s="21"/>
      <c r="C16" s="21"/>
      <c r="D16" s="21"/>
      <c r="E16" s="10">
        <v>-58666</v>
      </c>
      <c r="F16" s="32"/>
      <c r="G16" s="10">
        <v>-70519</v>
      </c>
    </row>
    <row r="17" spans="1:7" ht="23.15" customHeight="1" x14ac:dyDescent="0.65">
      <c r="A17" s="61" t="s">
        <v>47</v>
      </c>
      <c r="B17" s="61"/>
      <c r="C17" s="61"/>
      <c r="D17" s="61"/>
      <c r="E17" s="10">
        <v>176522</v>
      </c>
      <c r="F17" s="32"/>
      <c r="G17" s="10">
        <v>217564</v>
      </c>
    </row>
    <row r="18" spans="1:7" ht="23.15" customHeight="1" x14ac:dyDescent="0.65">
      <c r="A18" s="61" t="s">
        <v>140</v>
      </c>
      <c r="B18" s="61"/>
      <c r="C18" s="9">
        <v>4</v>
      </c>
      <c r="D18" s="61"/>
      <c r="E18" s="10">
        <v>933239</v>
      </c>
      <c r="F18" s="32"/>
      <c r="G18" s="10">
        <v>0</v>
      </c>
    </row>
    <row r="19" spans="1:7" ht="23.15" customHeight="1" x14ac:dyDescent="0.65">
      <c r="A19" s="61" t="s">
        <v>132</v>
      </c>
      <c r="B19" s="61"/>
      <c r="C19" s="61"/>
      <c r="D19" s="61"/>
      <c r="E19" s="10">
        <v>0</v>
      </c>
      <c r="F19" s="32"/>
      <c r="G19" s="10">
        <v>7463</v>
      </c>
    </row>
    <row r="20" spans="1:7" ht="23.15" customHeight="1" x14ac:dyDescent="0.7">
      <c r="A20" s="25" t="s">
        <v>67</v>
      </c>
      <c r="B20" s="25"/>
      <c r="C20" s="21"/>
      <c r="D20" s="21"/>
      <c r="E20" s="64"/>
      <c r="F20" s="10"/>
      <c r="G20" s="64"/>
    </row>
    <row r="21" spans="1:7" ht="23.15" customHeight="1" x14ac:dyDescent="0.7">
      <c r="A21" s="21"/>
      <c r="B21" s="25" t="s">
        <v>68</v>
      </c>
      <c r="C21" s="25"/>
      <c r="D21" s="25"/>
      <c r="E21" s="28">
        <f>SUM(E8:E19)</f>
        <v>-66304</v>
      </c>
      <c r="F21" s="3"/>
      <c r="G21" s="28">
        <f>SUM(G8:G19)</f>
        <v>-91900</v>
      </c>
    </row>
    <row r="22" spans="1:7" ht="23.15" customHeight="1" x14ac:dyDescent="0.7">
      <c r="A22" s="25"/>
      <c r="B22" s="25"/>
      <c r="C22" s="25"/>
      <c r="D22" s="25"/>
      <c r="E22" s="10"/>
      <c r="F22" s="10"/>
      <c r="G22" s="10"/>
    </row>
    <row r="23" spans="1:7" ht="23.15" customHeight="1" x14ac:dyDescent="0.7">
      <c r="A23" s="19" t="s">
        <v>137</v>
      </c>
      <c r="B23" s="19"/>
      <c r="C23" s="19"/>
      <c r="D23" s="19"/>
      <c r="E23" s="10"/>
      <c r="F23" s="10"/>
      <c r="G23" s="10"/>
    </row>
    <row r="24" spans="1:7" ht="23.15" customHeight="1" x14ac:dyDescent="0.65">
      <c r="A24" s="21" t="s">
        <v>115</v>
      </c>
      <c r="B24" s="21"/>
      <c r="C24" s="21"/>
      <c r="D24" s="21"/>
      <c r="E24" s="10">
        <v>-66820</v>
      </c>
      <c r="F24" s="10"/>
      <c r="G24" s="10">
        <v>-9652</v>
      </c>
    </row>
    <row r="25" spans="1:7" ht="23.15" customHeight="1" x14ac:dyDescent="0.7">
      <c r="A25" s="25" t="s">
        <v>138</v>
      </c>
      <c r="B25" s="25"/>
      <c r="C25" s="25"/>
      <c r="D25" s="25"/>
      <c r="E25" s="65">
        <f>SUM(E24:E24)</f>
        <v>-66820</v>
      </c>
      <c r="F25" s="8"/>
      <c r="G25" s="65">
        <f>SUM(G24:G24)</f>
        <v>-9652</v>
      </c>
    </row>
    <row r="26" spans="1:7" ht="23.15" customHeight="1" x14ac:dyDescent="0.7">
      <c r="A26" s="25"/>
      <c r="B26" s="25"/>
      <c r="C26" s="25"/>
      <c r="D26" s="25"/>
      <c r="E26" s="66"/>
      <c r="F26" s="66"/>
      <c r="G26" s="66"/>
    </row>
    <row r="27" spans="1:7" ht="23.15" customHeight="1" x14ac:dyDescent="0.7">
      <c r="A27" s="15" t="s">
        <v>85</v>
      </c>
      <c r="B27" s="39"/>
      <c r="C27" s="31"/>
      <c r="D27" s="12"/>
      <c r="E27" s="31"/>
      <c r="F27" s="12"/>
      <c r="G27" s="12"/>
    </row>
    <row r="28" spans="1:7" ht="23.15" customHeight="1" x14ac:dyDescent="0.7">
      <c r="A28" s="15" t="s">
        <v>63</v>
      </c>
      <c r="B28" s="58"/>
      <c r="C28" s="59"/>
      <c r="D28" s="59"/>
      <c r="E28" s="32"/>
      <c r="F28" s="32"/>
      <c r="G28" s="32"/>
    </row>
    <row r="29" spans="1:7" ht="23.15" customHeight="1" x14ac:dyDescent="0.7">
      <c r="A29" s="87" t="str">
        <f>$A$3</f>
        <v>สำหรับงวดหกเดือนสิ้นสุดวันที่ 30 มิถุนายน 2568 (ไม่ได้ตรวจสอบ)</v>
      </c>
      <c r="B29" s="15"/>
      <c r="C29" s="59"/>
      <c r="D29" s="59"/>
    </row>
    <row r="30" spans="1:7" ht="23.15" customHeight="1" x14ac:dyDescent="0.7">
      <c r="A30" s="25"/>
      <c r="B30" s="59"/>
      <c r="C30" s="59"/>
      <c r="D30" s="59"/>
      <c r="E30" s="32"/>
      <c r="F30" s="32"/>
      <c r="G30" s="32"/>
    </row>
    <row r="31" spans="1:7" ht="23.15" customHeight="1" x14ac:dyDescent="0.7">
      <c r="A31" s="67"/>
      <c r="B31" s="67"/>
      <c r="C31" s="72" t="s">
        <v>146</v>
      </c>
      <c r="D31" s="67"/>
      <c r="E31" s="55">
        <f>E5</f>
        <v>2568</v>
      </c>
      <c r="F31" s="55"/>
      <c r="G31" s="55">
        <v>2567</v>
      </c>
    </row>
    <row r="32" spans="1:7" ht="23.15" customHeight="1" x14ac:dyDescent="0.7">
      <c r="A32" s="11"/>
      <c r="B32" s="11"/>
      <c r="C32" s="11"/>
      <c r="D32" s="11"/>
      <c r="E32" s="143" t="s">
        <v>1</v>
      </c>
      <c r="F32" s="138"/>
      <c r="G32" s="138"/>
    </row>
    <row r="33" spans="1:7" ht="23.15" customHeight="1" x14ac:dyDescent="0.7">
      <c r="A33" s="19" t="s">
        <v>69</v>
      </c>
      <c r="B33" s="19"/>
      <c r="C33" s="19"/>
      <c r="D33" s="19"/>
      <c r="E33" s="10"/>
      <c r="F33" s="10"/>
      <c r="G33" s="10"/>
    </row>
    <row r="34" spans="1:7" ht="23.15" customHeight="1" x14ac:dyDescent="0.65">
      <c r="A34" s="21" t="s">
        <v>141</v>
      </c>
      <c r="B34" s="21"/>
      <c r="C34" s="21"/>
      <c r="D34" s="21"/>
      <c r="E34" s="10">
        <v>10213</v>
      </c>
      <c r="F34" s="10"/>
      <c r="G34" s="10">
        <v>-73050</v>
      </c>
    </row>
    <row r="35" spans="1:7" ht="23.15" customHeight="1" x14ac:dyDescent="0.65">
      <c r="A35" s="46" t="s">
        <v>70</v>
      </c>
      <c r="C35" s="68"/>
      <c r="D35" s="68"/>
      <c r="E35" s="10">
        <v>-389</v>
      </c>
      <c r="F35" s="10"/>
      <c r="G35" s="10">
        <v>0</v>
      </c>
    </row>
    <row r="36" spans="1:7" ht="23.15" customHeight="1" x14ac:dyDescent="0.65">
      <c r="A36" s="46" t="s">
        <v>133</v>
      </c>
      <c r="C36" s="68"/>
      <c r="D36" s="68"/>
      <c r="E36" s="10">
        <v>-53</v>
      </c>
      <c r="F36" s="10"/>
      <c r="G36" s="10">
        <v>0</v>
      </c>
    </row>
    <row r="37" spans="1:7" ht="23.15" customHeight="1" x14ac:dyDescent="0.7">
      <c r="A37" s="69" t="s">
        <v>139</v>
      </c>
      <c r="B37" s="69"/>
      <c r="C37" s="69"/>
      <c r="D37" s="69"/>
      <c r="E37" s="65">
        <f>SUM(E34:E36)</f>
        <v>9771</v>
      </c>
      <c r="F37" s="8"/>
      <c r="G37" s="65">
        <f>SUM(G34:G36)</f>
        <v>-73050</v>
      </c>
    </row>
    <row r="38" spans="1:7" ht="23.15" customHeight="1" x14ac:dyDescent="0.7">
      <c r="A38" s="59"/>
      <c r="B38" s="70"/>
      <c r="C38" s="61"/>
      <c r="D38" s="61"/>
      <c r="E38" s="32"/>
      <c r="F38" s="32"/>
      <c r="G38" s="32"/>
    </row>
    <row r="39" spans="1:7" ht="23.15" customHeight="1" x14ac:dyDescent="0.7">
      <c r="A39" s="69" t="s">
        <v>71</v>
      </c>
      <c r="B39" s="69"/>
      <c r="C39" s="69"/>
      <c r="D39" s="69"/>
      <c r="E39" s="8">
        <f>SUM(E37,E25,E21)</f>
        <v>-123353</v>
      </c>
      <c r="F39" s="8"/>
      <c r="G39" s="8">
        <f>SUM(G37,G25,G21)</f>
        <v>-174602</v>
      </c>
    </row>
    <row r="40" spans="1:7" ht="23.15" customHeight="1" x14ac:dyDescent="0.65">
      <c r="A40" s="46" t="s">
        <v>116</v>
      </c>
      <c r="E40" s="14">
        <v>-902</v>
      </c>
      <c r="F40" s="10"/>
      <c r="G40" s="14">
        <v>312</v>
      </c>
    </row>
    <row r="41" spans="1:7" ht="23.15" customHeight="1" x14ac:dyDescent="0.7">
      <c r="A41" s="25" t="s">
        <v>88</v>
      </c>
      <c r="B41" s="25"/>
      <c r="C41" s="25"/>
      <c r="D41" s="25"/>
      <c r="E41" s="71">
        <f>+E39+E40</f>
        <v>-124255</v>
      </c>
      <c r="F41" s="8"/>
      <c r="G41" s="71">
        <f>SUM(G39:G40)</f>
        <v>-174290</v>
      </c>
    </row>
    <row r="42" spans="1:7" ht="23.15" customHeight="1" x14ac:dyDescent="0.7">
      <c r="A42" s="59"/>
      <c r="B42" s="70"/>
      <c r="C42" s="61"/>
      <c r="D42" s="61"/>
      <c r="E42" s="32"/>
      <c r="F42" s="32"/>
      <c r="G42" s="32"/>
    </row>
    <row r="43" spans="1:7" ht="23.15" customHeight="1" x14ac:dyDescent="0.7">
      <c r="A43" s="57" t="s">
        <v>72</v>
      </c>
      <c r="B43" s="57"/>
      <c r="C43" s="57"/>
      <c r="D43" s="57"/>
      <c r="E43" s="32"/>
      <c r="F43" s="10"/>
      <c r="G43" s="32"/>
    </row>
    <row r="44" spans="1:7" ht="23.15" customHeight="1" x14ac:dyDescent="0.7">
      <c r="A44" s="46" t="s">
        <v>142</v>
      </c>
      <c r="B44" s="57"/>
      <c r="C44" s="133">
        <v>4</v>
      </c>
      <c r="D44" s="57"/>
      <c r="E44" s="32">
        <v>4432218</v>
      </c>
      <c r="F44" s="10"/>
      <c r="G44" s="32">
        <v>0</v>
      </c>
    </row>
    <row r="45" spans="1:7" ht="23.15" customHeight="1" x14ac:dyDescent="0.65">
      <c r="A45" s="46" t="s">
        <v>73</v>
      </c>
      <c r="C45" s="72"/>
      <c r="E45" s="10">
        <v>0</v>
      </c>
      <c r="F45" s="10"/>
      <c r="G45" s="10">
        <v>-2213</v>
      </c>
    </row>
    <row r="46" spans="1:7" ht="23.15" customHeight="1" x14ac:dyDescent="0.65">
      <c r="A46" s="46" t="s">
        <v>108</v>
      </c>
      <c r="E46" s="10">
        <v>-4144336</v>
      </c>
      <c r="F46" s="10"/>
      <c r="G46" s="10">
        <v>-96660</v>
      </c>
    </row>
    <row r="47" spans="1:7" ht="23.15" customHeight="1" x14ac:dyDescent="0.65">
      <c r="A47" s="46" t="s">
        <v>74</v>
      </c>
      <c r="E47" s="10">
        <v>1010546</v>
      </c>
      <c r="F47" s="10"/>
      <c r="G47" s="10">
        <v>1737429</v>
      </c>
    </row>
    <row r="48" spans="1:7" ht="23.15" customHeight="1" x14ac:dyDescent="0.65">
      <c r="A48" s="21" t="s">
        <v>75</v>
      </c>
      <c r="B48" s="21"/>
      <c r="C48" s="21"/>
      <c r="D48" s="21"/>
      <c r="E48" s="14">
        <v>65264</v>
      </c>
      <c r="F48" s="10"/>
      <c r="G48" s="14">
        <v>62344</v>
      </c>
    </row>
    <row r="49" spans="1:7" ht="23.15" customHeight="1" x14ac:dyDescent="0.7">
      <c r="A49" s="25" t="s">
        <v>117</v>
      </c>
      <c r="B49" s="25"/>
      <c r="C49" s="25"/>
      <c r="D49" s="25"/>
      <c r="E49" s="71">
        <f>SUM(E44:E48)</f>
        <v>1363692</v>
      </c>
      <c r="F49" s="8"/>
      <c r="G49" s="71">
        <f>SUM(G45:G48)</f>
        <v>1700900</v>
      </c>
    </row>
    <row r="50" spans="1:7" ht="23.15" customHeight="1" x14ac:dyDescent="0.7">
      <c r="A50" s="11" t="s">
        <v>76</v>
      </c>
      <c r="B50" s="11"/>
      <c r="C50" s="11"/>
      <c r="D50" s="11"/>
      <c r="E50" s="73"/>
      <c r="F50" s="73"/>
      <c r="G50" s="73"/>
    </row>
    <row r="51" spans="1:7" ht="23.15" customHeight="1" x14ac:dyDescent="0.7">
      <c r="A51" s="15" t="s">
        <v>85</v>
      </c>
      <c r="B51" s="39"/>
      <c r="C51" s="31"/>
      <c r="D51" s="12"/>
      <c r="E51" s="31"/>
      <c r="F51" s="12"/>
      <c r="G51" s="12"/>
    </row>
    <row r="52" spans="1:7" ht="23.15" customHeight="1" x14ac:dyDescent="0.7">
      <c r="A52" s="15" t="s">
        <v>63</v>
      </c>
      <c r="B52" s="58"/>
      <c r="C52" s="59"/>
      <c r="D52" s="59"/>
    </row>
    <row r="53" spans="1:7" ht="23.15" customHeight="1" x14ac:dyDescent="0.7">
      <c r="A53" s="87" t="str">
        <f>$A$3</f>
        <v>สำหรับงวดหกเดือนสิ้นสุดวันที่ 30 มิถุนายน 2568 (ไม่ได้ตรวจสอบ)</v>
      </c>
      <c r="B53" s="15"/>
      <c r="C53" s="59"/>
      <c r="D53" s="59"/>
    </row>
    <row r="54" spans="1:7" ht="23.15" customHeight="1" x14ac:dyDescent="0.7">
      <c r="A54" s="25"/>
      <c r="B54" s="59"/>
      <c r="C54" s="67"/>
      <c r="D54" s="67"/>
    </row>
    <row r="55" spans="1:7" ht="23.15" customHeight="1" x14ac:dyDescent="0.7">
      <c r="A55" s="67"/>
      <c r="B55" s="67"/>
      <c r="C55" s="72"/>
      <c r="D55" s="11"/>
      <c r="E55" s="55">
        <f>E5</f>
        <v>2568</v>
      </c>
      <c r="F55" s="55"/>
      <c r="G55" s="55">
        <v>2567</v>
      </c>
    </row>
    <row r="56" spans="1:7" ht="23.15" customHeight="1" x14ac:dyDescent="0.7">
      <c r="A56" s="11"/>
      <c r="B56" s="11"/>
      <c r="C56" s="57"/>
      <c r="D56" s="57"/>
      <c r="E56" s="143" t="s">
        <v>1</v>
      </c>
      <c r="F56" s="144"/>
      <c r="G56" s="144"/>
    </row>
    <row r="57" spans="1:7" ht="23.15" customHeight="1" x14ac:dyDescent="0.7">
      <c r="A57" s="57" t="s">
        <v>77</v>
      </c>
      <c r="B57" s="57"/>
      <c r="C57" s="57"/>
      <c r="D57" s="57"/>
      <c r="E57" s="74"/>
      <c r="F57" s="73"/>
      <c r="G57" s="74"/>
    </row>
    <row r="58" spans="1:7" ht="23.15" customHeight="1" x14ac:dyDescent="0.7">
      <c r="A58" s="57" t="s">
        <v>78</v>
      </c>
      <c r="B58" s="57"/>
      <c r="C58" s="21"/>
      <c r="D58" s="21"/>
      <c r="E58" s="74"/>
      <c r="F58" s="73"/>
      <c r="G58" s="74"/>
    </row>
    <row r="59" spans="1:7" ht="23.15" customHeight="1" x14ac:dyDescent="0.7">
      <c r="A59" s="46" t="s">
        <v>134</v>
      </c>
      <c r="C59" s="9"/>
      <c r="D59" s="11"/>
      <c r="E59" s="10">
        <v>0</v>
      </c>
      <c r="F59" s="73"/>
      <c r="G59" s="2">
        <v>4500000</v>
      </c>
    </row>
    <row r="60" spans="1:7" ht="23.15" customHeight="1" x14ac:dyDescent="0.65">
      <c r="A60" s="46" t="s">
        <v>135</v>
      </c>
      <c r="E60" s="10">
        <v>-688690</v>
      </c>
      <c r="F60" s="73"/>
      <c r="G60" s="10">
        <v>-4837406</v>
      </c>
    </row>
    <row r="61" spans="1:7" ht="23.15" customHeight="1" x14ac:dyDescent="0.65">
      <c r="A61" s="46" t="s">
        <v>79</v>
      </c>
      <c r="E61" s="14">
        <v>-2230</v>
      </c>
      <c r="F61" s="73"/>
      <c r="G61" s="14">
        <v>-1645</v>
      </c>
    </row>
    <row r="62" spans="1:7" ht="23.15" customHeight="1" x14ac:dyDescent="0.7">
      <c r="A62" s="11" t="s">
        <v>136</v>
      </c>
      <c r="B62" s="11"/>
      <c r="C62" s="11"/>
      <c r="D62" s="11"/>
      <c r="E62" s="8">
        <f>SUM(E58:E61)</f>
        <v>-690920</v>
      </c>
      <c r="F62" s="8"/>
      <c r="G62" s="8">
        <f>SUM(G58:G61)</f>
        <v>-339051</v>
      </c>
    </row>
    <row r="63" spans="1:7" ht="23.15" customHeight="1" x14ac:dyDescent="0.7">
      <c r="A63" s="46" t="s">
        <v>80</v>
      </c>
      <c r="B63" s="21"/>
      <c r="C63" s="11"/>
      <c r="D63" s="11"/>
      <c r="E63" s="10">
        <v>-164989</v>
      </c>
      <c r="F63" s="10"/>
      <c r="G63" s="10">
        <v>-247474</v>
      </c>
    </row>
    <row r="64" spans="1:7" ht="23.15" customHeight="1" x14ac:dyDescent="0.7">
      <c r="A64" s="46" t="s">
        <v>81</v>
      </c>
      <c r="B64" s="21"/>
      <c r="C64" s="11"/>
      <c r="D64" s="11"/>
      <c r="E64" s="14">
        <v>-179417</v>
      </c>
      <c r="F64" s="10"/>
      <c r="G64" s="14">
        <v>-215830</v>
      </c>
    </row>
    <row r="65" spans="1:9" ht="23.15" customHeight="1" x14ac:dyDescent="0.7">
      <c r="A65" s="11" t="s">
        <v>114</v>
      </c>
      <c r="B65" s="11"/>
      <c r="C65" s="11"/>
      <c r="D65" s="11"/>
      <c r="E65" s="71">
        <f>SUM(E62:E64)</f>
        <v>-1035326</v>
      </c>
      <c r="F65" s="8"/>
      <c r="G65" s="71">
        <f>SUM(G62:G64)</f>
        <v>-802355</v>
      </c>
    </row>
    <row r="66" spans="1:9" ht="23.15" customHeight="1" x14ac:dyDescent="0.7">
      <c r="A66" s="59"/>
      <c r="B66" s="70"/>
      <c r="C66" s="61"/>
      <c r="D66" s="61"/>
      <c r="E66" s="32"/>
      <c r="F66" s="32"/>
      <c r="G66" s="32"/>
    </row>
    <row r="67" spans="1:9" ht="23.15" customHeight="1" x14ac:dyDescent="0.7">
      <c r="A67" s="11" t="s">
        <v>109</v>
      </c>
      <c r="B67" s="11"/>
      <c r="C67" s="11"/>
      <c r="D67" s="11"/>
      <c r="E67" s="8">
        <f>+E65+E49+E41</f>
        <v>204111</v>
      </c>
      <c r="F67" s="8"/>
      <c r="G67" s="8">
        <f>+G65+G49+G41</f>
        <v>724255</v>
      </c>
    </row>
    <row r="68" spans="1:9" ht="23.15" customHeight="1" x14ac:dyDescent="0.65">
      <c r="A68" s="46" t="s">
        <v>91</v>
      </c>
      <c r="E68" s="129">
        <v>3259644</v>
      </c>
      <c r="F68" s="10"/>
      <c r="G68" s="14">
        <v>2708541</v>
      </c>
      <c r="I68" s="130">
        <f>E68-'1'!F10</f>
        <v>0</v>
      </c>
    </row>
    <row r="69" spans="1:9" ht="23.15" customHeight="1" thickBot="1" x14ac:dyDescent="0.75">
      <c r="A69" s="11" t="s">
        <v>90</v>
      </c>
      <c r="B69" s="11"/>
      <c r="C69" s="11"/>
      <c r="D69" s="11"/>
      <c r="E69" s="75">
        <f>+E67+E68</f>
        <v>3463755</v>
      </c>
      <c r="F69" s="8"/>
      <c r="G69" s="75">
        <f>+G67+G68</f>
        <v>3432796</v>
      </c>
      <c r="I69" s="32">
        <f>E69-'1'!D10</f>
        <v>0</v>
      </c>
    </row>
    <row r="70" spans="1:9" ht="23.15" customHeight="1" thickTop="1" x14ac:dyDescent="0.7">
      <c r="A70" s="11"/>
      <c r="B70" s="11"/>
      <c r="C70" s="11"/>
      <c r="D70" s="11"/>
      <c r="E70" s="8"/>
      <c r="F70" s="8"/>
      <c r="G70" s="8"/>
    </row>
    <row r="71" spans="1:9" ht="23.15" customHeight="1" x14ac:dyDescent="0.7">
      <c r="A71" s="57" t="s">
        <v>84</v>
      </c>
      <c r="B71" s="11"/>
      <c r="C71" s="11"/>
      <c r="D71" s="11"/>
      <c r="E71" s="8"/>
      <c r="F71" s="8"/>
      <c r="G71" s="8"/>
    </row>
    <row r="72" spans="1:9" ht="23.15" customHeight="1" x14ac:dyDescent="0.7">
      <c r="A72" s="11" t="s">
        <v>118</v>
      </c>
      <c r="B72" s="11"/>
      <c r="C72" s="11"/>
      <c r="D72" s="11"/>
      <c r="E72" s="8"/>
      <c r="F72" s="8"/>
      <c r="G72" s="8"/>
    </row>
    <row r="73" spans="1:9" ht="23.15" customHeight="1" x14ac:dyDescent="0.7">
      <c r="A73" s="46" t="s">
        <v>92</v>
      </c>
      <c r="B73" s="11"/>
      <c r="C73" s="11"/>
      <c r="D73" s="11"/>
      <c r="E73" s="10">
        <v>396107</v>
      </c>
      <c r="F73" s="10"/>
      <c r="G73" s="10">
        <v>0</v>
      </c>
    </row>
    <row r="74" spans="1:9" ht="23.15" customHeight="1" x14ac:dyDescent="0.7">
      <c r="A74" s="46" t="s">
        <v>96</v>
      </c>
      <c r="B74" s="11"/>
      <c r="C74" s="11"/>
      <c r="D74" s="11"/>
      <c r="E74" s="10">
        <v>46</v>
      </c>
      <c r="F74" s="10"/>
      <c r="G74" s="10">
        <v>26</v>
      </c>
    </row>
    <row r="75" spans="1:9" ht="23.15" customHeight="1" x14ac:dyDescent="0.7">
      <c r="A75" s="59"/>
      <c r="B75" s="70"/>
      <c r="C75" s="61"/>
      <c r="D75" s="61"/>
      <c r="E75" s="32"/>
      <c r="F75" s="32"/>
      <c r="G75" s="32"/>
    </row>
    <row r="76" spans="1:9" ht="23.15" customHeight="1" x14ac:dyDescent="0.65">
      <c r="E76" s="27"/>
      <c r="G76" s="27"/>
    </row>
    <row r="77" spans="1:9" ht="23.15" customHeight="1" x14ac:dyDescent="0.65">
      <c r="G77" s="32"/>
    </row>
  </sheetData>
  <mergeCells count="3">
    <mergeCell ref="E6:G6"/>
    <mergeCell ref="E32:G32"/>
    <mergeCell ref="E56:G56"/>
  </mergeCells>
  <pageMargins left="0.8" right="0.8" top="0.5" bottom="0.5" header="0.5" footer="0.5"/>
  <pageSetup paperSize="9" firstPageNumber="12" orientation="portrait" useFirstPageNumber="1" r:id="rId1"/>
  <headerFooter scaleWithDoc="0" alignWithMargins="0">
    <oddFooter>&amp;L&amp;"Angsana New,Regular"&amp;14   หมายเหตุประกอบงบการเงินระหว่างกาลเป็นส่วนหนึ่งของงบการเงินระหว่างกาลนี้
&amp;C&amp;"Angsana New,Regular"&amp;15
&amp;P</oddFooter>
  </headerFooter>
  <rowBreaks count="2" manualBreakCount="2">
    <brk id="26" max="6" man="1"/>
    <brk id="50" max="6" man="1"/>
  </rowBreaks>
  <customProperties>
    <customPr name="EpmWorksheetKeyString_GUID" r:id="rId2"/>
  </customProperties>
  <ignoredErrors>
    <ignoredError sqref="G4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1C59AD-CBD1-4AA2-B992-EB02AE202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081D58-B741-4CD8-AFF6-BF67178C7C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Pintip, Chantaket</dc:creator>
  <cp:lastModifiedBy>Tattita Onsook</cp:lastModifiedBy>
  <cp:lastPrinted>2025-08-05T07:00:44Z</cp:lastPrinted>
  <dcterms:created xsi:type="dcterms:W3CDTF">2023-10-17T03:54:10Z</dcterms:created>
  <dcterms:modified xsi:type="dcterms:W3CDTF">2025-08-05T07:17:45Z</dcterms:modified>
</cp:coreProperties>
</file>