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Data Drive C\BFIT Q1_2024\"/>
    </mc:Choice>
  </mc:AlternateContent>
  <bookViews>
    <workbookView xWindow="-120" yWindow="-120" windowWidth="21840" windowHeight="13020" tabRatio="766" activeTab="2"/>
  </bookViews>
  <sheets>
    <sheet name="2-3" sheetId="26" r:id="rId1"/>
    <sheet name="4 (3 M)" sheetId="39" r:id="rId2"/>
    <sheet name="5" sheetId="40" r:id="rId3"/>
    <sheet name="6" sheetId="41" r:id="rId4"/>
    <sheet name="7-8" sheetId="42" r:id="rId5"/>
  </sheets>
  <definedNames>
    <definedName name="_xlnm.Print_Area" localSheetId="0">'2-3'!$A$1:$J$112</definedName>
    <definedName name="_xlnm.Print_Area" localSheetId="2">'5'!$A$1:$Z$42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" i="41" l="1"/>
  <c r="R14" i="41"/>
  <c r="Z21" i="40"/>
  <c r="J72" i="26"/>
  <c r="H72" i="26"/>
  <c r="F72" i="26"/>
  <c r="D72" i="26"/>
  <c r="K36" i="42"/>
  <c r="I36" i="42"/>
  <c r="G36" i="42"/>
  <c r="E36" i="42"/>
  <c r="K70" i="42" l="1"/>
  <c r="I70" i="42"/>
  <c r="G70" i="42"/>
  <c r="E70" i="42"/>
  <c r="T23" i="40" l="1"/>
  <c r="T22" i="40"/>
  <c r="T21" i="40"/>
  <c r="J101" i="26" l="1"/>
  <c r="H101" i="26"/>
  <c r="F101" i="26"/>
  <c r="D101" i="26"/>
  <c r="H82" i="26"/>
  <c r="D39" i="26"/>
  <c r="F39" i="26"/>
  <c r="H39" i="26"/>
  <c r="J39" i="26"/>
  <c r="P25" i="40"/>
  <c r="P19" i="40"/>
  <c r="J40" i="39"/>
  <c r="H40" i="39"/>
  <c r="D40" i="39"/>
  <c r="F40" i="39"/>
  <c r="J24" i="26" l="1"/>
  <c r="F24" i="26"/>
  <c r="K84" i="42"/>
  <c r="K41" i="42"/>
  <c r="G84" i="42"/>
  <c r="G41" i="42"/>
  <c r="N22" i="41"/>
  <c r="L22" i="41"/>
  <c r="H22" i="41"/>
  <c r="F22" i="41"/>
  <c r="D22" i="41"/>
  <c r="P22" i="41"/>
  <c r="R20" i="41"/>
  <c r="R22" i="41" s="1"/>
  <c r="J22" i="41"/>
  <c r="R19" i="40"/>
  <c r="R25" i="40"/>
  <c r="N25" i="40"/>
  <c r="L25" i="40"/>
  <c r="F25" i="40"/>
  <c r="D25" i="40"/>
  <c r="X25" i="40"/>
  <c r="V23" i="40"/>
  <c r="Z23" i="40" s="1"/>
  <c r="V22" i="40"/>
  <c r="Z22" i="40" s="1"/>
  <c r="J25" i="40"/>
  <c r="J63" i="39"/>
  <c r="J56" i="39"/>
  <c r="J47" i="39"/>
  <c r="J23" i="39"/>
  <c r="J15" i="39"/>
  <c r="F63" i="39"/>
  <c r="F56" i="39"/>
  <c r="F47" i="39"/>
  <c r="F23" i="39"/>
  <c r="F15" i="39"/>
  <c r="A103" i="42"/>
  <c r="I84" i="42"/>
  <c r="E84" i="42"/>
  <c r="A3" i="42"/>
  <c r="A52" i="42" s="1"/>
  <c r="A30" i="41"/>
  <c r="N17" i="41"/>
  <c r="L17" i="41"/>
  <c r="H17" i="41"/>
  <c r="F17" i="41"/>
  <c r="D17" i="41"/>
  <c r="P15" i="41"/>
  <c r="P17" i="41" s="1"/>
  <c r="A3" i="41"/>
  <c r="N19" i="40"/>
  <c r="L19" i="40"/>
  <c r="F19" i="40"/>
  <c r="D19" i="40"/>
  <c r="X19" i="40"/>
  <c r="T17" i="40"/>
  <c r="T16" i="40"/>
  <c r="V16" i="40" s="1"/>
  <c r="Z16" i="40" s="1"/>
  <c r="T15" i="40"/>
  <c r="H19" i="40"/>
  <c r="A3" i="40"/>
  <c r="D63" i="39"/>
  <c r="D56" i="39"/>
  <c r="H47" i="39"/>
  <c r="D47" i="39"/>
  <c r="H23" i="39"/>
  <c r="D23" i="39"/>
  <c r="H15" i="39"/>
  <c r="D15" i="39"/>
  <c r="T19" i="40" l="1"/>
  <c r="F25" i="39"/>
  <c r="F28" i="39" s="1"/>
  <c r="F31" i="39" s="1"/>
  <c r="F49" i="39" s="1"/>
  <c r="H25" i="39"/>
  <c r="H28" i="39" s="1"/>
  <c r="K86" i="42"/>
  <c r="K93" i="42" s="1"/>
  <c r="G86" i="42"/>
  <c r="G93" i="42" s="1"/>
  <c r="R15" i="41"/>
  <c r="R17" i="41" s="1"/>
  <c r="V15" i="40"/>
  <c r="V17" i="40"/>
  <c r="Z17" i="40" s="1"/>
  <c r="T25" i="40"/>
  <c r="V25" i="40"/>
  <c r="Z25" i="40"/>
  <c r="H25" i="40"/>
  <c r="J19" i="40"/>
  <c r="D25" i="39"/>
  <c r="D28" i="39" s="1"/>
  <c r="J25" i="39"/>
  <c r="J28" i="39" s="1"/>
  <c r="J31" i="39" s="1"/>
  <c r="J49" i="39" s="1"/>
  <c r="J17" i="41"/>
  <c r="D31" i="39" l="1"/>
  <c r="D49" i="39" s="1"/>
  <c r="E41" i="42"/>
  <c r="E86" i="42" s="1"/>
  <c r="E93" i="42" s="1"/>
  <c r="H31" i="39"/>
  <c r="I41" i="42"/>
  <c r="I86" i="42" s="1"/>
  <c r="I93" i="42" s="1"/>
  <c r="Z15" i="40"/>
  <c r="Z19" i="40" s="1"/>
  <c r="V19" i="40"/>
  <c r="H56" i="39" l="1"/>
  <c r="H49" i="39"/>
  <c r="H63" i="39" s="1"/>
  <c r="H104" i="26"/>
  <c r="D104" i="26"/>
  <c r="D24" i="26"/>
  <c r="J82" i="26"/>
  <c r="A53" i="26"/>
  <c r="A51" i="26"/>
  <c r="A112" i="26"/>
  <c r="J104" i="26"/>
  <c r="F104" i="26"/>
  <c r="F82" i="26"/>
  <c r="D82" i="26"/>
  <c r="D84" i="26" s="1"/>
  <c r="H24" i="26"/>
  <c r="H41" i="26" l="1"/>
  <c r="F41" i="26"/>
  <c r="F84" i="26"/>
  <c r="F106" i="26" s="1"/>
  <c r="J84" i="26"/>
  <c r="J106" i="26" s="1"/>
  <c r="H84" i="26"/>
  <c r="H106" i="26" s="1"/>
  <c r="D41" i="26"/>
  <c r="J41" i="26"/>
  <c r="D106" i="26"/>
</calcChain>
</file>

<file path=xl/sharedStrings.xml><?xml version="1.0" encoding="utf-8"?>
<sst xmlns="http://schemas.openxmlformats.org/spreadsheetml/2006/main" count="375" uniqueCount="214">
  <si>
    <t>บริษัท ศรีสวัสดิ์ แคปปิตอล 1969 จำกัด (มหาชน)</t>
  </si>
  <si>
    <t xml:space="preserve">งบฐานะการเงิน 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</si>
  <si>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</si>
  <si>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</si>
  <si>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</si>
  <si>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</si>
  <si>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ธันวาคม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</si>
  <si>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</si>
  <si>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</si>
  <si>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</si>
  <si>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</si>
  <si>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</si>
  <si>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</si>
  <si>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ส่วนของเงินให้สินเชื่อแก่ลูกหนี้และดอกเบี้ยค้างรับ</t>
  </si>
  <si>
    <t xml:space="preserve">   ที่ถึงกำหนดชำระภายในหนึ่งปี - สุทธิ</t>
  </si>
  <si>
    <t>ลูกหนี้กิจการที่เกี่ยวข้องกัน</t>
  </si>
  <si>
    <t>ทรัพย์สินรอการขาย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</si>
  <si>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</si>
  <si>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</si>
  <si>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</si>
  <si>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</si>
  <si>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เงินให้สินเชื่อแก่ลูกหนี้และดอกเบี้ยค้างรับ - สุทธิ</t>
  </si>
  <si>
    <t>เงินให้กู้ยืมระยะยาวแก่กิจการที่เกี่ยวข้องกันและดอกเบี้ยค้างรับ</t>
  </si>
  <si>
    <t xml:space="preserve">ที่ดิน อาคารและอุปกรณ์ - สุทธิ </t>
  </si>
  <si>
    <t>สินทรัพย์สิทธิการใช้ - สุทธิ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</si>
  <si>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</si>
  <si>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</si>
  <si>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</si>
  <si>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</si>
  <si>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</si>
  <si>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>งบฐานะการเงิน</t>
    </r>
    <r>
      <rPr>
        <sz val="12"/>
        <rFont val="Browallia New"/>
        <family val="2"/>
      </rPr>
      <t xml:space="preserve"> (ต่อ)</t>
    </r>
  </si>
  <si>
    <t>หนี้สินและส่วนของเจ้าของ</t>
  </si>
  <si>
    <t>หนี้สินหมุนเวียน</t>
  </si>
  <si>
    <t>15</t>
  </si>
  <si>
    <t>เงินกู้ยืมระยะสั้นจากสถาบันการเงิน</t>
  </si>
  <si>
    <t>เงินกู้ยืมระยะสั้นจากบุคคลหรือกิจการที่เกี่ยวข้องกัน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</si>
  <si>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</si>
  <si>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</si>
  <si>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</si>
  <si>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</si>
  <si>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หุ้นกู้ไม่ด้อยสิทธิและไม่มีหลักประกัน</t>
  </si>
  <si>
    <t>หนี้สินภาษีเงินได้รอตัดบัญชี</t>
  </si>
  <si>
    <t>หนี้สินตามสัญญาเช่า</t>
  </si>
  <si>
    <t>ภาระผูกพันผลประโยชน์พนักงาน</t>
  </si>
  <si>
    <t>ประมาณการค่ารื้อถอน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</si>
  <si>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</si>
  <si>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</si>
  <si>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</si>
  <si>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</si>
  <si>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</si>
  <si>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</si>
  <si>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</si>
  <si>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</si>
  <si>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 xml:space="preserve">   จัดสรรแล้ว - ทุนสำรองตามกฎหมาย</t>
  </si>
  <si>
    <t xml:space="preserve">   ยังไม่ได้จัดสรร</t>
  </si>
  <si>
    <t>ส่วนต่ำกว่าทุนจากการรวมธุรกิจภายใต้การควบคุมเดียวกัน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</si>
  <si>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</si>
  <si>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</si>
  <si>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</si>
  <si>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</si>
  <si>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</si>
  <si>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รายได้</t>
  </si>
  <si>
    <t>รายได้ดอกเบี้ย</t>
  </si>
  <si>
    <t>รายได้อื่น</t>
  </si>
  <si>
    <t>รวมรายได้</t>
  </si>
  <si>
    <t>ค่าใช้จ่าย</t>
  </si>
  <si>
    <t>ค่าใช้จ่ายในการบริการ</t>
  </si>
  <si>
    <t>ค่าใช้จ่ายในการบริหาร</t>
  </si>
  <si>
    <t>ผลขาดทุนด้านเครดิตที่คาดว่าจะเกิดขึ้น</t>
  </si>
  <si>
    <t>รวมค่าใช้จ่าย</t>
  </si>
  <si>
    <t>ต้นทุนทางการเงิน</t>
  </si>
  <si>
    <t>ค่าใช้จ่ายภาษีเงินได้</t>
  </si>
  <si>
    <t>กำไรสำหรับรอบระยะเวลา</t>
  </si>
  <si>
    <t>กำไรเบ็ดเสร็จอื่น</t>
  </si>
  <si>
    <t>รายการที่จะจัดประเภทรายการใหม่เข้าไปไว้ในกำไรหรือขาดทุนในภายหลัง</t>
  </si>
  <si>
    <t>ผลต่างจากการแปลงค่างบการเงิน</t>
  </si>
  <si>
    <t>รวมรายการที่จะจัดประเภทรายการใหม่เข้าไปไว้ในกำไรหรือขาดทุนในภายหลัง</t>
  </si>
  <si>
    <t>รายการที่จะไม่จัดประเภทรายการใหม่เข้าไปไว้ในกำไรหรือขาดทุนในภายหลัง</t>
  </si>
  <si>
    <t>การวัดมูลค่าใหม่ของภาระผูกพันผลประโยชน์หลังออกจากงาน</t>
  </si>
  <si>
    <t>ภาษีเงินได้ที่เกี่ยวกับรายการที่จะไม่จัดประเภทรายการใหม่</t>
  </si>
  <si>
    <t xml:space="preserve">   เข้าไปไว้ในกำไรหรือขาดทุนในภายหลัง</t>
  </si>
  <si>
    <t>รวมรายการที่จะไม่จัดประเภทรายการใหม่เข้าไปไว้ในกำไรหรือขาดทุนในภายหลัง</t>
  </si>
  <si>
    <t>กำไรเบ็ดเสร็จรวมสำหรับรอบระยะเวลา</t>
  </si>
  <si>
    <t>การแบ่งปันกำไรสุทธิ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</si>
  <si>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</si>
  <si>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</si>
  <si>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</si>
  <si>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 (บาทต่อหุ้น)</t>
  </si>
  <si>
    <t>ส่วนต่ำกว่า</t>
  </si>
  <si>
    <t>จัดสรรแล้ว</t>
  </si>
  <si>
    <t>ทุนจากการรวม</t>
  </si>
  <si>
    <t>การวัดมูลค่าใหม่ของ</t>
  </si>
  <si>
    <t>รวมส่วนของ</t>
  </si>
  <si>
    <t>ทุนที่ออก</t>
  </si>
  <si>
    <t>ส่วนเกิน</t>
  </si>
  <si>
    <t>ธุรกิจภายใต้การ</t>
  </si>
  <si>
    <t>ภาระผูกพันผลประโยชน์</t>
  </si>
  <si>
    <t>ผลต่างจากการ</t>
  </si>
  <si>
    <t>รวมองค์ประกอบอื่น</t>
  </si>
  <si>
    <t>ผู้เป็นเจ้าของ</t>
  </si>
  <si>
    <t>ส่วนได้เสียที่ไม่มี</t>
  </si>
  <si>
    <t>และชำระแล้ว</t>
  </si>
  <si>
    <t>มูลค่าหุ้นสามัญ</t>
  </si>
  <si>
    <t>ตามกฎหมาย</t>
  </si>
  <si>
    <t>ที่ยังไม่ได้จัดสรร</t>
  </si>
  <si>
    <t>ควบคุมเดียวกัน</t>
  </si>
  <si>
    <t>หลังออกจากงาน</t>
  </si>
  <si>
    <t>แปลงค่างบการเงิน</t>
  </si>
  <si>
    <t>ของส่วนของเจ้าของ</t>
  </si>
  <si>
    <t>ของบริษัทใหญ่</t>
  </si>
  <si>
    <t>อำนาจควบคุม</t>
  </si>
  <si>
    <t>เจ้าของ</t>
  </si>
  <si>
    <t>ยอดคงเหลือ ณ วันที่ 1 มกราคม พ.ศ. 2567</t>
  </si>
  <si>
    <t>การจัดประเภทรายการใหม่</t>
  </si>
  <si>
    <t>กระแสเงินสดจากกิจกรรมดำเนินงาน</t>
  </si>
  <si>
    <t>ค่าเสื่อมราคาและค่าตัดจำหน่าย</t>
  </si>
  <si>
    <t>ค่าตัดจำหน่ายต้นทุนในการออกหุ้นกู้</t>
  </si>
  <si>
    <t>ค่าตัดจำหน่ายดอกเบี้ยจ่ายล่วงหน้า</t>
  </si>
  <si>
    <t>ขาดทุนจากการจำหน่ายทรัพย์สินรอการขาย</t>
  </si>
  <si>
    <t>กำไรจากการยกเลิกสัญญาเช่า</t>
  </si>
  <si>
    <t>ขาดทุนสุทธิจากเครื่องมือทางการเงินที่วัดมูลค่า</t>
  </si>
  <si>
    <t xml:space="preserve">  ด้วยมูลค่ายุติธรรมผ่านกำไรหรือขาดทุน</t>
  </si>
  <si>
    <t>ค่าใช้จ่ายประมาณการหนี้สิน</t>
  </si>
  <si>
    <t xml:space="preserve">การเปลี่ยนแปลงของเงินทุนหมุนเวียน </t>
  </si>
  <si>
    <t>เงินสดใช้ไปในกิจกรรมดำเนินงาน</t>
  </si>
  <si>
    <t>กระแสเงินสดจากกิจกรรมลงทุน</t>
  </si>
  <si>
    <t>เงินสดจ่ายเพื่อซื้อเงินลงทุนในบริษัทย่อย</t>
  </si>
  <si>
    <t>เงินสดรับจากการจำหน่ายสินทรัพย์</t>
  </si>
  <si>
    <t>เงินสดจ่ายซื้อสินทรัพย์ไม่มีตัวตน</t>
  </si>
  <si>
    <t>กระแสเงินสดจากกิจกรรมจัดหาเงิน</t>
  </si>
  <si>
    <t>เงินสดรับจากการเพิ่มทุนของบริษัทย่อยจากส่วนได้เสีย</t>
  </si>
  <si>
    <t>ที่ไม่มีอำนาจควบคุม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</si>
  <si>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</si>
  <si>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</si>
  <si>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การได้มาซึ่งสินทรัพย์สิทธิการใช้ภายใต้สัญญาเช่า</t>
  </si>
  <si>
    <t>การยกเลิกสัญญาเช่า</t>
  </si>
  <si>
    <t>สินทรัพย์ทางการเงินที่วัดมูลค่าด้วยมูลค่ายุติธรรมผ่านกำไรหรือขาดทุน</t>
  </si>
  <si>
    <t>สินทรัพย์ทางการเงินที่วัดมูลค่าด้วยมูลค่ายุติธรรมผ่านกำไรขาดทุนเบ็ดเสร็จอื่น</t>
  </si>
  <si>
    <t xml:space="preserve">เงินให้กู้ยืมระยะสั้นแก่กิจการที่เกี่ยวข้องกันและดอกเบี้ยค้างรับ </t>
  </si>
  <si>
    <t>และรายการเทียบเท่าเงินสด</t>
  </si>
  <si>
    <t>ณ วันที่ 31 มีนาคม พ.ศ. 2568</t>
  </si>
  <si>
    <t>31 มีนาคม</t>
  </si>
  <si>
    <t>พ.ศ. 2568</t>
  </si>
  <si>
    <t>กำไรก่อนภาษีเงินได้</t>
  </si>
  <si>
    <t>ยอดคงเหลือ ณ วันที่ 31 มีนาคม พ.ศ. 2567</t>
  </si>
  <si>
    <t xml:space="preserve">ผลขาดทุนด้านเครดิตที่คาดว่าจะเกิดขึ้น </t>
  </si>
  <si>
    <t>สำหรับรอบระยะเวลาสามเดือนสิ้นสุดวันที่ 31 มีนาคม พ.ศ. 2568</t>
  </si>
  <si>
    <t>ยอดคงเหลือ ณ วันที่ 1 มกราคม พ.ศ. 2568</t>
  </si>
  <si>
    <t>ยอดคงเหลือ ณ วันที่ 31 มีนาคม พ.ศ. 2568</t>
  </si>
  <si>
    <t>8</t>
  </si>
  <si>
    <t>ลูกหนี้หมุนเวียนอื่น</t>
  </si>
  <si>
    <t>10</t>
  </si>
  <si>
    <t>11.1</t>
  </si>
  <si>
    <t>11.2</t>
  </si>
  <si>
    <t>12</t>
  </si>
  <si>
    <t>เจ้าหนี้หมุนเวียนอื่น</t>
  </si>
  <si>
    <t>รายการปรับปรุง</t>
  </si>
  <si>
    <t>ดอกเบี้ยรับ</t>
  </si>
  <si>
    <t>จ่ายดอกเบี้ย</t>
  </si>
  <si>
    <t>ภาษีเงินได้จ่าย</t>
  </si>
  <si>
    <t>เงินสดรับจากเงินให้กู้ยืมระยะยาวแก่กิจการที่เกี่ยวข้องกัน</t>
  </si>
  <si>
    <t>เงินสดรับจากเงินกู้ยืมระยะสั้นจากสถาบันการเงิน</t>
  </si>
  <si>
    <t>เงินสดรับจากเงินกู้ยืมระยะสั้นจากบุคคลหรือ</t>
  </si>
  <si>
    <t>กิจการที่เกี่ยวข้องกัน</t>
  </si>
  <si>
    <t>เงินสดจ่ายเงินกู้ยืมระยะสั้นจากบุคคลหรือ</t>
  </si>
  <si>
    <t>เงินสดรับสุทธิจากการออกหุ้นกู้</t>
  </si>
  <si>
    <t>ผลต่างของอัตราแลกเปลี่ยนจากเงินลงทุนสุทธิ</t>
  </si>
  <si>
    <t>ในหน่วยงานต่างประเทศ</t>
  </si>
  <si>
    <t>ผลต่างของอัตราแลกเปลี่ยนจากเงินลงทุนสุทธิในหน่วยงานต่างประเทศ</t>
  </si>
  <si>
    <t>ภาษีเงินได้ที่เกี่ยวกับรายการที่จะจัดประเภทรายการใหม่</t>
  </si>
  <si>
    <t>จากเงินลงทุนสุทธิใน</t>
  </si>
  <si>
    <t>หน่วยงานต่างประเทศ</t>
  </si>
  <si>
    <t>ส่วนของหุ้นกู้ไม่ด้อยสิทธิและไม่มีหลักประกันที่ถึงกำหนดชำระภายในหนึ่งปี</t>
  </si>
  <si>
    <t>จ่ายคืนเงินต้นของสัญญาเช่า</t>
  </si>
  <si>
    <t>20 ช)</t>
  </si>
  <si>
    <t>20 ง)</t>
  </si>
  <si>
    <t>20 จ)</t>
  </si>
  <si>
    <t>20 ฉ)</t>
  </si>
  <si>
    <t xml:space="preserve">      หุ้นสามัญจำนวน 6,636,360,929 หุ้น มูลค่าที่ตราไว้หุ้นละ 1 บาท</t>
  </si>
  <si>
    <t>ผลต่างของ</t>
  </si>
  <si>
    <t>อัตราแลกเปลี่ยน</t>
  </si>
  <si>
    <t>ขาดทุน (กำไร) จากการจำหน่ายและตัดจำหน่ายสินทรัพย์</t>
  </si>
  <si>
    <t>เงินสดจ่ายซื้ออุปกรณ์</t>
  </si>
  <si>
    <t>เงินสดจ่ายซื้อสินทรัพย์ทางการเงินที่วัดมูลค่าด้วย</t>
  </si>
  <si>
    <t>มูลค่ายุติธรรมผ่านกำไรหรือขาดทุน</t>
  </si>
  <si>
    <t>เงินสดจ่ายชำระคืนหุ้นกู้</t>
  </si>
  <si>
    <t>เงินสดรับจากเงินให้กู้ยืมระยะสั้นแก่กิจการที่เกี่ยวข้องกัน</t>
  </si>
  <si>
    <t>เงินสดจ่ายเงินให้กู้ยืมระยะสั้นแก่กิจการที่เกี่ยวข้องกัน</t>
  </si>
  <si>
    <t>กำไรจากอัตราแลกเปลี่ยนของเงินสด</t>
  </si>
  <si>
    <t>เงินสดสุทธิได้มาจาก (ใช้ไปใน) กิจกรรมดำเนินงาน</t>
  </si>
  <si>
    <t>เงินสดสุทธิ (ใช้ไปใน) ได้มาจากกิจกรรมลงทุน</t>
  </si>
  <si>
    <t>เงินสดสุทธิ (ใช้ไปใน) ได้มาจากกิจกรรมจัดหาเงิน</t>
  </si>
  <si>
    <r>
      <t xml:space="preserve">งบกำไรขาดทุนเบ็ดเสร็จ </t>
    </r>
    <r>
      <rPr>
        <sz val="12"/>
        <rFont val="Browallia New"/>
        <family val="2"/>
      </rPr>
      <t>(ยังไม่ได้ตรวจสอบ)</t>
    </r>
  </si>
  <si>
    <r>
      <t xml:space="preserve">งบการเปลี่ยนแปลงส่วนของเจ้าของ </t>
    </r>
    <r>
      <rPr>
        <sz val="12"/>
        <rFont val="Browallia New"/>
        <family val="2"/>
      </rPr>
      <t>(ยังไม่ได้ตรวจสอบ)</t>
    </r>
  </si>
  <si>
    <r>
      <t xml:space="preserve">งบการเปลี่ยนแปลงส่วนของเจ้าของ </t>
    </r>
    <r>
      <rPr>
        <sz val="12"/>
        <rFont val="Browallia New"/>
        <family val="2"/>
      </rPr>
      <t>(ยังไม่ได้ตรวจสอบ) (ต่อ)</t>
    </r>
  </si>
  <si>
    <r>
      <t xml:space="preserve">งบกระแสเงินสด </t>
    </r>
    <r>
      <rPr>
        <sz val="12"/>
        <rFont val="Browallia New"/>
        <family val="2"/>
      </rPr>
      <t>(ยังไม่ได้ตรวจสอบ)</t>
    </r>
  </si>
  <si>
    <r>
      <t>งบกระแสเงินสด</t>
    </r>
    <r>
      <rPr>
        <sz val="12"/>
        <rFont val="Browallia New"/>
        <family val="2"/>
      </rPr>
      <t xml:space="preserve"> (ยังไม่ได้ตรวจสอบ) (ต่อ)</t>
    </r>
  </si>
  <si>
    <t>กำไรก่อนต้นทุนทางการเงินและภาษีเงินได้</t>
  </si>
  <si>
    <t xml:space="preserve">      หุ้นสามัญจำนวน 6,636,359,847 หุ้น มูลค่าที่ได้รับชำระแล้วหุ้นละ 1 บาท</t>
  </si>
  <si>
    <t xml:space="preserve">กรรมการ______________________________        กรรมการ______________________________   </t>
  </si>
  <si>
    <t xml:space="preserve">    กรรมการ_________________________________________     กรรมการ_____________________________________</t>
  </si>
  <si>
    <t xml:space="preserve">                                                    กรรมการ_________________________________________     กรรมการ_____________________________________</t>
  </si>
  <si>
    <t xml:space="preserve">                               กรรมการ______________________________        กรรมการ______________________________   </t>
  </si>
  <si>
    <t>ส่วนของผู้เป็นเจ้าของของบริษัทใหญ่</t>
  </si>
  <si>
    <t>ส่วนของทุน</t>
  </si>
  <si>
    <t>13</t>
  </si>
  <si>
    <t>สินทรัพย์ภาษีเงินได้รอการตัดบัญชี</t>
  </si>
  <si>
    <t>หนี้สินตามสัญญาเช่าส่วนที่ถึงกำหนดชำระภายในหนึ่งปี</t>
  </si>
  <si>
    <t>ส่วนที่เป็นของผู้เป็นเจ้าของของบริษัท</t>
  </si>
  <si>
    <t>(โอนกลับ) การปรับลดมูลค่าทรัพย์สินรอการขาย</t>
  </si>
  <si>
    <t>เงินสดและรายการเทียบเท่าเงินสดต้นรอบระยะเวลา</t>
  </si>
  <si>
    <t>การเพิ่มหุ้นสามัญของบริษัทย่อย</t>
  </si>
  <si>
    <t>- ทุนสำรอง</t>
  </si>
  <si>
    <t>เงินสดและรายการเทียบเท่าเงินสด (ลดลง) เพิ่มขึ้นสุทธิ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</si>
</sst>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_-;\-* #,##0_-;_-* &quot;-&quot;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.00_);_(* \(#,##0.00\);_(* &quot;-&quot;??_);_(@_)"/>
    <numFmt numFmtId="189" formatCode="#,##0;[Blue]\(#,##0\)"/>
    <numFmt numFmtId="190" formatCode="#,##0;\(#,##0\);&quot;-&quot;;@"/>
    <numFmt numFmtId="191" formatCode="#,##0;\(#,##0\)"/>
    <numFmt numFmtId="192" formatCode="#,##0.00;\(#,##0.00\);&quot;-&quot;;@"/>
    <numFmt numFmtId="193" formatCode="#,##0;\(#,##0\);\-"/>
    <numFmt numFmtId="194" formatCode="[$฿-41E]#,##0.00;[Red]&quot;-&quot;[$฿-41E]#,##0.00"/>
    <numFmt numFmtId="195" formatCode="#,##0;\(#,##0\);\-;@"/>
    <numFmt numFmtId="196" formatCode="_-* #,##0.00_-;\-* #,##0.00_-;_-* \-??_-;_-@_-"/>
    <numFmt numFmtId="197" formatCode="_(* #,##0_);_(* \(#,##0\);_(* \-_)&quot;     &quot;;_(@_)"/>
    <numFmt numFmtId="198" formatCode="_-* #,##0_-;\-* #,##0_-;_-* \-??_-;_-@_-"/>
    <numFmt numFmtId="199" formatCode="&quot;ผ&quot;#,##0.00_);[Red]\(&quot;ผ&quot;#,##0.00\)"/>
    <numFmt numFmtId="200" formatCode="_-* #,##0.00\ _€_-;\-* #,##0.00\ _€_-;_-* &quot;-&quot;??\ _€_-;_-@_-"/>
    <numFmt numFmtId="201" formatCode="_-* #,##0.00\ &quot;€&quot;_-;\-* #,##0.00\ &quot;€&quot;_-;_-* &quot;-&quot;??\ &quot;€&quot;_-;_-@_-"/>
    <numFmt numFmtId="202" formatCode="_ * #,##0.00_ ;_ * \-#,##0.00_ ;_ * &quot;-&quot;??_ ;_ @_ "/>
  </numFmts>
  <fonts count="73">
    <font>
      <sz val="10"/>
      <name val="ApFont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pFont"/>
    </font>
    <font>
      <sz val="10"/>
      <color indexed="8"/>
      <name val="Arial"/>
      <family val="2"/>
    </font>
    <font>
      <sz val="14"/>
      <name val="Cordia New"/>
      <family val="2"/>
    </font>
    <font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sz val="11"/>
      <color rgb="FF9C0006"/>
      <name val="Tahoma"/>
      <family val="2"/>
      <scheme val="minor"/>
    </font>
    <font>
      <b/>
      <sz val="11"/>
      <color rgb="FFFA7D00"/>
      <name val="Tahoma"/>
      <family val="2"/>
      <scheme val="minor"/>
    </font>
    <font>
      <b/>
      <sz val="11"/>
      <color theme="0"/>
      <name val="Tahoma"/>
      <family val="2"/>
      <scheme val="minor"/>
    </font>
    <font>
      <i/>
      <sz val="11"/>
      <color rgb="FF7F7F7F"/>
      <name val="Tahoma"/>
      <family val="2"/>
      <scheme val="minor"/>
    </font>
    <font>
      <sz val="11"/>
      <color rgb="FF006100"/>
      <name val="Tahoma"/>
      <family val="2"/>
      <scheme val="minor"/>
    </font>
    <font>
      <b/>
      <sz val="15"/>
      <color theme="3"/>
      <name val="Tahoma"/>
      <family val="2"/>
      <scheme val="minor"/>
    </font>
    <font>
      <b/>
      <sz val="13"/>
      <color theme="3"/>
      <name val="Tahoma"/>
      <family val="2"/>
      <scheme val="minor"/>
    </font>
    <font>
      <b/>
      <sz val="11"/>
      <color theme="3"/>
      <name val="Tahoma"/>
      <family val="2"/>
      <scheme val="minor"/>
    </font>
    <font>
      <sz val="11"/>
      <color rgb="FF3F3F76"/>
      <name val="Tahoma"/>
      <family val="2"/>
      <scheme val="minor"/>
    </font>
    <font>
      <sz val="11"/>
      <color rgb="FFFA7D00"/>
      <name val="Tahoma"/>
      <family val="2"/>
      <scheme val="minor"/>
    </font>
    <font>
      <sz val="11"/>
      <color rgb="FF9C6500"/>
      <name val="Tahoma"/>
      <family val="2"/>
      <scheme val="minor"/>
    </font>
    <font>
      <b/>
      <sz val="11"/>
      <color rgb="FF3F3F3F"/>
      <name val="Tahoma"/>
      <family val="2"/>
      <scheme val="minor"/>
    </font>
    <font>
      <sz val="18"/>
      <color theme="3"/>
      <name val="Tahoma"/>
      <family val="2"/>
      <scheme val="major"/>
    </font>
    <font>
      <b/>
      <sz val="11"/>
      <color theme="1"/>
      <name val="Tahoma"/>
      <family val="2"/>
      <scheme val="minor"/>
    </font>
    <font>
      <sz val="11"/>
      <color rgb="FFFF0000"/>
      <name val="Tahoma"/>
      <family val="2"/>
      <scheme val="minor"/>
    </font>
    <font>
      <sz val="10"/>
      <name val="Arial"/>
      <family val="2"/>
    </font>
    <font>
      <sz val="10"/>
      <color rgb="FF000000"/>
      <name val="Apfont"/>
    </font>
    <font>
      <b/>
      <sz val="12"/>
      <name val="Browallia New"/>
      <family val="2"/>
    </font>
    <font>
      <sz val="12"/>
      <name val="Browallia New"/>
      <family val="2"/>
    </font>
    <font>
      <sz val="11"/>
      <color theme="1"/>
      <name val="Tahoma"/>
      <family val="2"/>
      <charset val="222"/>
      <scheme val="minor"/>
    </font>
    <font>
      <sz val="11"/>
      <color rgb="FF000000"/>
      <name val="Tahoma"/>
      <family val="2"/>
      <charset val="222"/>
      <scheme val="minor"/>
    </font>
    <font>
      <sz val="11"/>
      <color rgb="FF000000"/>
      <name val="Tahoma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2"/>
      <name val="Browallia New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sz val="10"/>
      <name val="Courier"/>
      <family val="3"/>
    </font>
    <font>
      <sz val="14"/>
      <name val="AngsanaUPC"/>
      <family val="1"/>
    </font>
    <font>
      <sz val="14"/>
      <name val="AngsanaUPC"/>
      <family val="1"/>
      <charset val="222"/>
    </font>
    <font>
      <sz val="14"/>
      <name val="Cordia New"/>
      <family val="2"/>
      <charset val="222"/>
    </font>
    <font>
      <sz val="10"/>
      <name val="MS Sans Serif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theme="1"/>
      <name val="Tahoma"/>
      <family val="2"/>
      <scheme val="minor"/>
    </font>
    <font>
      <sz val="10"/>
      <color theme="1"/>
      <name val="Tahoma"/>
      <family val="2"/>
    </font>
    <font>
      <sz val="10"/>
      <color theme="1"/>
      <name val="Arial Unicode MS"/>
      <family val="2"/>
    </font>
    <font>
      <sz val="10"/>
      <color theme="1"/>
      <name val="Microsoft Sans Serif"/>
      <family val="2"/>
    </font>
    <font>
      <sz val="11"/>
      <color theme="1"/>
      <name val="Tahoma"/>
      <family val="2"/>
      <charset val="134"/>
      <scheme val="minor"/>
    </font>
    <font>
      <i/>
      <sz val="10"/>
      <color rgb="FF7F7F7F"/>
      <name val="Arial"/>
      <family val="2"/>
    </font>
    <font>
      <u/>
      <sz val="10"/>
      <color rgb="FF7A1818"/>
      <name val="Georgia"/>
      <family val="1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u/>
      <sz val="11"/>
      <color theme="10"/>
      <name val="Tahoma"/>
      <family val="2"/>
      <scheme val="minor"/>
    </font>
    <font>
      <u/>
      <sz val="10"/>
      <color theme="10"/>
      <name val="Arial Unicode MS"/>
      <family val="2"/>
    </font>
    <font>
      <u/>
      <sz val="9"/>
      <color theme="10"/>
      <name val="Arial"/>
      <family val="2"/>
    </font>
    <font>
      <u/>
      <sz val="10"/>
      <color rgb="FF0000FF"/>
      <name val="Arial"/>
      <family val="2"/>
    </font>
    <font>
      <u/>
      <sz val="11"/>
      <color theme="10"/>
      <name val="Calibri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1"/>
      <color theme="1"/>
      <name val="Tahoma"/>
      <family val="2"/>
      <charset val="222"/>
    </font>
    <font>
      <b/>
      <sz val="10"/>
      <color rgb="FF3F3F3F"/>
      <name val="Arial"/>
      <family val="2"/>
    </font>
    <font>
      <b/>
      <sz val="18"/>
      <color theme="3"/>
      <name val="Tahoma"/>
      <family val="2"/>
      <scheme val="major"/>
    </font>
    <font>
      <sz val="10"/>
      <color rgb="FFFF0000"/>
      <name val="Arial"/>
      <family val="2"/>
    </font>
    <font>
      <b/>
      <u/>
      <sz val="12"/>
      <name val="Browallia New"/>
      <family val="2"/>
    </font>
    <font>
      <u/>
      <sz val="12"/>
      <name val="Browallia New"/>
      <family val="2"/>
    </font>
    <font>
      <sz val="12"/>
      <color theme="1" tint="4.9989318521683403E-2"/>
      <name val="Browallia New"/>
      <family val="2"/>
    </font>
    <font>
      <sz val="12"/>
      <color rgb="FF000000"/>
      <name val="Browallia New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3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4" applyNumberFormat="0" applyAlignment="0" applyProtection="0"/>
    <xf numFmtId="0" fontId="12" fillId="28" borderId="5" applyNumberFormat="0" applyAlignment="0" applyProtection="0"/>
    <xf numFmtId="4" fontId="5" fillId="0" borderId="0" applyFont="0" applyFill="0" applyBorder="0" applyAlignment="0" applyProtection="0"/>
    <xf numFmtId="187" fontId="6" fillId="0" borderId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4" applyNumberFormat="0" applyAlignment="0" applyProtection="0"/>
    <xf numFmtId="0" fontId="19" fillId="0" borderId="9" applyNumberFormat="0" applyFill="0" applyAlignment="0" applyProtection="0"/>
    <xf numFmtId="0" fontId="20" fillId="31" borderId="0" applyNumberFormat="0" applyBorder="0" applyAlignment="0" applyProtection="0"/>
    <xf numFmtId="0" fontId="5" fillId="0" borderId="0"/>
    <xf numFmtId="0" fontId="7" fillId="0" borderId="0"/>
    <xf numFmtId="0" fontId="5" fillId="0" borderId="0"/>
    <xf numFmtId="0" fontId="8" fillId="32" borderId="10" applyNumberFormat="0" applyFont="0" applyAlignment="0" applyProtection="0"/>
    <xf numFmtId="0" fontId="21" fillId="27" borderId="11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>
      <protection locked="0"/>
    </xf>
    <xf numFmtId="4" fontId="5" fillId="0" borderId="0" applyFont="0" applyFill="0" applyBorder="0" applyAlignment="0" applyProtection="0"/>
    <xf numFmtId="0" fontId="26" fillId="0" borderId="0"/>
    <xf numFmtId="0" fontId="7" fillId="0" borderId="0"/>
    <xf numFmtId="0" fontId="7" fillId="0" borderId="0"/>
    <xf numFmtId="0" fontId="7" fillId="0" borderId="0"/>
    <xf numFmtId="0" fontId="29" fillId="0" borderId="0"/>
    <xf numFmtId="43" fontId="29" fillId="0" borderId="0" applyFont="0" applyFill="0" applyBorder="0" applyAlignment="0" applyProtection="0"/>
    <xf numFmtId="194" fontId="29" fillId="0" borderId="0"/>
    <xf numFmtId="194" fontId="29" fillId="0" borderId="0"/>
    <xf numFmtId="194" fontId="29" fillId="0" borderId="0"/>
    <xf numFmtId="194" fontId="29" fillId="0" borderId="0"/>
    <xf numFmtId="194" fontId="30" fillId="0" borderId="0"/>
    <xf numFmtId="194" fontId="30" fillId="0" borderId="0"/>
    <xf numFmtId="194" fontId="29" fillId="0" borderId="0"/>
    <xf numFmtId="0" fontId="25" fillId="0" borderId="0"/>
    <xf numFmtId="43" fontId="4" fillId="0" borderId="0" applyFont="0" applyFill="0" applyBorder="0" applyAlignment="0" applyProtection="0"/>
    <xf numFmtId="0" fontId="4" fillId="0" borderId="0"/>
    <xf numFmtId="0" fontId="31" fillId="0" borderId="0"/>
    <xf numFmtId="0" fontId="4" fillId="0" borderId="0"/>
    <xf numFmtId="194" fontId="29" fillId="0" borderId="0"/>
    <xf numFmtId="194" fontId="29" fillId="0" borderId="0"/>
    <xf numFmtId="43" fontId="2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9" fillId="0" borderId="0" applyFont="0" applyFill="0" applyBorder="0" applyAlignment="0" applyProtection="0"/>
    <xf numFmtId="194" fontId="29" fillId="0" borderId="0"/>
    <xf numFmtId="194" fontId="25" fillId="0" borderId="0"/>
    <xf numFmtId="9" fontId="29" fillId="0" borderId="0" applyFont="0" applyFill="0" applyBorder="0" applyAlignment="0" applyProtection="0"/>
    <xf numFmtId="194" fontId="33" fillId="0" borderId="0"/>
    <xf numFmtId="0" fontId="7" fillId="0" borderId="0"/>
    <xf numFmtId="0" fontId="7" fillId="0" borderId="0"/>
    <xf numFmtId="43" fontId="25" fillId="0" borderId="0" applyFont="0" applyFill="0" applyBorder="0" applyAlignment="0" applyProtection="0"/>
    <xf numFmtId="196" fontId="7" fillId="0" borderId="0"/>
    <xf numFmtId="0" fontId="7" fillId="0" borderId="0"/>
    <xf numFmtId="0" fontId="5" fillId="0" borderId="0"/>
    <xf numFmtId="43" fontId="7" fillId="0" borderId="0" applyFont="0" applyFill="0" applyBorder="0" applyAlignment="0" applyProtection="0"/>
    <xf numFmtId="0" fontId="4" fillId="0" borderId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194" fontId="35" fillId="0" borderId="0" applyNumberFormat="0" applyFill="0" applyBorder="0" applyAlignment="0" applyProtection="0"/>
    <xf numFmtId="194" fontId="25" fillId="0" borderId="0"/>
    <xf numFmtId="0" fontId="4" fillId="0" borderId="0"/>
    <xf numFmtId="0" fontId="32" fillId="0" borderId="0"/>
    <xf numFmtId="9" fontId="3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9" fillId="0" borderId="0" applyFont="0" applyFill="0" applyBorder="0" applyAlignment="0" applyProtection="0"/>
    <xf numFmtId="194" fontId="4" fillId="0" borderId="0"/>
    <xf numFmtId="194" fontId="25" fillId="0" borderId="0"/>
    <xf numFmtId="194" fontId="29" fillId="0" borderId="0"/>
    <xf numFmtId="43" fontId="25" fillId="0" borderId="0" applyFont="0" applyFill="0" applyBorder="0" applyAlignment="0" applyProtection="0"/>
    <xf numFmtId="194" fontId="25" fillId="0" borderId="0"/>
    <xf numFmtId="0" fontId="32" fillId="0" borderId="0"/>
    <xf numFmtId="43" fontId="7" fillId="0" borderId="0" applyFont="0" applyFill="0" applyBorder="0" applyAlignment="0" applyProtection="0"/>
    <xf numFmtId="199" fontId="5" fillId="0" borderId="0" applyFont="0" applyFill="0" applyBorder="0" applyAlignment="0" applyProtection="0"/>
    <xf numFmtId="39" fontId="37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4" applyNumberFormat="0" applyAlignment="0" applyProtection="0"/>
    <xf numFmtId="0" fontId="45" fillId="28" borderId="5" applyNumberFormat="0" applyAlignment="0" applyProtection="0"/>
    <xf numFmtId="41" fontId="25" fillId="0" borderId="0"/>
    <xf numFmtId="41" fontId="25" fillId="0" borderId="0"/>
    <xf numFmtId="41" fontId="25" fillId="0" borderId="0"/>
    <xf numFmtId="41" fontId="25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200" fontId="25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00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200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5" fillId="0" borderId="0" applyFont="0" applyFill="0" applyBorder="0" applyAlignment="0" applyProtection="0"/>
    <xf numFmtId="200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7" fillId="0" borderId="0" applyFont="0" applyFill="0" applyBorder="0" applyAlignment="0" applyProtection="0"/>
    <xf numFmtId="202" fontId="5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201" fontId="25" fillId="0" borderId="0" applyFont="0" applyFill="0" applyBorder="0" applyAlignment="0" applyProtection="0"/>
    <xf numFmtId="199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9" borderId="0" applyNumberFormat="0" applyBorder="0" applyAlignment="0" applyProtection="0"/>
    <xf numFmtId="0" fontId="54" fillId="0" borderId="6" applyNumberFormat="0" applyFill="0" applyAlignment="0" applyProtection="0"/>
    <xf numFmtId="0" fontId="55" fillId="0" borderId="7" applyNumberFormat="0" applyFill="0" applyAlignment="0" applyProtection="0"/>
    <xf numFmtId="0" fontId="56" fillId="0" borderId="8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2" fillId="30" borderId="4" applyNumberFormat="0" applyAlignment="0" applyProtection="0"/>
    <xf numFmtId="0" fontId="63" fillId="0" borderId="9" applyNumberFormat="0" applyFill="0" applyAlignment="0" applyProtection="0"/>
    <xf numFmtId="0" fontId="64" fillId="31" borderId="0" applyNumberFormat="0" applyBorder="0" applyAlignment="0" applyProtection="0"/>
    <xf numFmtId="0" fontId="25" fillId="0" borderId="0"/>
    <xf numFmtId="0" fontId="25" fillId="0" borderId="0"/>
    <xf numFmtId="0" fontId="7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3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33" fillId="0" borderId="0"/>
    <xf numFmtId="0" fontId="25" fillId="0" borderId="0"/>
    <xf numFmtId="0" fontId="25" fillId="0" borderId="0"/>
    <xf numFmtId="0" fontId="47" fillId="0" borderId="0"/>
    <xf numFmtId="0" fontId="47" fillId="0" borderId="0"/>
    <xf numFmtId="0" fontId="40" fillId="0" borderId="0"/>
    <xf numFmtId="0" fontId="25" fillId="0" borderId="0"/>
    <xf numFmtId="0" fontId="7" fillId="0" borderId="0"/>
    <xf numFmtId="0" fontId="48" fillId="0" borderId="0"/>
    <xf numFmtId="0" fontId="49" fillId="0" borderId="0"/>
    <xf numFmtId="0" fontId="25" fillId="0" borderId="0"/>
    <xf numFmtId="0" fontId="25" fillId="0" borderId="0"/>
    <xf numFmtId="0" fontId="3" fillId="0" borderId="0"/>
    <xf numFmtId="0" fontId="48" fillId="0" borderId="0"/>
    <xf numFmtId="0" fontId="48" fillId="0" borderId="0"/>
    <xf numFmtId="0" fontId="7" fillId="0" borderId="0"/>
    <xf numFmtId="0" fontId="33" fillId="0" borderId="0"/>
    <xf numFmtId="0" fontId="5" fillId="0" borderId="0"/>
    <xf numFmtId="0" fontId="32" fillId="0" borderId="0"/>
    <xf numFmtId="0" fontId="32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48" fillId="0" borderId="0"/>
    <xf numFmtId="0" fontId="33" fillId="0" borderId="0"/>
    <xf numFmtId="0" fontId="33" fillId="0" borderId="0"/>
    <xf numFmtId="0" fontId="3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48" fillId="0" borderId="0"/>
    <xf numFmtId="0" fontId="3" fillId="0" borderId="0"/>
    <xf numFmtId="0" fontId="38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48" fillId="0" borderId="0"/>
    <xf numFmtId="0" fontId="25" fillId="0" borderId="0"/>
    <xf numFmtId="0" fontId="50" fillId="0" borderId="0"/>
    <xf numFmtId="0" fontId="25" fillId="0" borderId="0"/>
    <xf numFmtId="0" fontId="25" fillId="0" borderId="0"/>
    <xf numFmtId="0" fontId="5" fillId="0" borderId="0"/>
    <xf numFmtId="0" fontId="48" fillId="0" borderId="0"/>
    <xf numFmtId="0" fontId="6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46" fillId="0" borderId="0"/>
    <xf numFmtId="0" fontId="32" fillId="32" borderId="10" applyNumberFormat="0" applyFont="0" applyAlignment="0" applyProtection="0"/>
    <xf numFmtId="0" fontId="66" fillId="27" borderId="11" applyNumberForma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36" fillId="0" borderId="12" applyNumberFormat="0" applyFill="0" applyAlignment="0" applyProtection="0"/>
    <xf numFmtId="0" fontId="68" fillId="0" borderId="0" applyNumberFormat="0" applyFill="0" applyBorder="0" applyAlignment="0" applyProtection="0"/>
    <xf numFmtId="0" fontId="25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0" fontId="2" fillId="0" borderId="0"/>
    <xf numFmtId="188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0" applyNumberFormat="0" applyFont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2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94" fontId="1" fillId="0" borderId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25" fillId="0" borderId="0"/>
    <xf numFmtId="41" fontId="25" fillId="0" borderId="0"/>
    <xf numFmtId="41" fontId="25" fillId="0" borderId="0"/>
    <xf numFmtId="41" fontId="25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34">
    <xf numFmtId="0" fontId="0" fillId="0" borderId="0" xfId="0"/>
    <xf numFmtId="3" fontId="28" fillId="0" borderId="0" xfId="28" applyNumberFormat="1" applyFont="1" applyFill="1" applyAlignment="1">
      <alignment horizontal="centerContinuous" vertical="center"/>
    </xf>
    <xf numFmtId="3" fontId="28" fillId="0" borderId="2" xfId="28" applyNumberFormat="1" applyFont="1" applyFill="1" applyBorder="1" applyAlignment="1">
      <alignment horizontal="centerContinuous" vertical="center"/>
    </xf>
    <xf numFmtId="3" fontId="27" fillId="0" borderId="0" xfId="28" applyNumberFormat="1" applyFont="1" applyFill="1" applyAlignment="1">
      <alignment horizontal="right" vertical="center"/>
    </xf>
    <xf numFmtId="3" fontId="28" fillId="0" borderId="0" xfId="28" applyNumberFormat="1" applyFont="1" applyFill="1" applyAlignment="1">
      <alignment horizontal="right" vertical="center"/>
    </xf>
    <xf numFmtId="3" fontId="28" fillId="0" borderId="2" xfId="28" applyNumberFormat="1" applyFont="1" applyFill="1" applyBorder="1" applyAlignment="1">
      <alignment vertical="center"/>
    </xf>
    <xf numFmtId="3" fontId="28" fillId="0" borderId="0" xfId="28" applyNumberFormat="1" applyFont="1" applyFill="1" applyAlignment="1">
      <alignment vertical="center"/>
    </xf>
    <xf numFmtId="3" fontId="28" fillId="0" borderId="2" xfId="28" applyNumberFormat="1" applyFont="1" applyFill="1" applyBorder="1" applyAlignment="1">
      <alignment horizontal="right" vertical="center"/>
    </xf>
    <xf numFmtId="3" fontId="28" fillId="0" borderId="3" xfId="28" applyNumberFormat="1" applyFont="1" applyFill="1" applyBorder="1" applyAlignment="1">
      <alignment vertical="center"/>
    </xf>
    <xf numFmtId="190" fontId="28" fillId="0" borderId="0" xfId="572" applyNumberFormat="1" applyFont="1" applyFill="1" applyBorder="1" applyAlignment="1">
      <alignment horizontal="right" vertical="center"/>
    </xf>
    <xf numFmtId="193" fontId="28" fillId="0" borderId="0" xfId="572" applyNumberFormat="1" applyFont="1" applyFill="1" applyAlignment="1">
      <alignment horizontal="right" vertical="center"/>
    </xf>
    <xf numFmtId="193" fontId="28" fillId="0" borderId="2" xfId="572" applyNumberFormat="1" applyFont="1" applyFill="1" applyBorder="1" applyAlignment="1">
      <alignment horizontal="right" vertical="center"/>
    </xf>
    <xf numFmtId="190" fontId="28" fillId="0" borderId="0" xfId="84" applyNumberFormat="1" applyFont="1" applyFill="1" applyBorder="1" applyAlignment="1">
      <alignment horizontal="right" vertical="center"/>
    </xf>
    <xf numFmtId="190" fontId="28" fillId="0" borderId="2" xfId="84" applyNumberFormat="1" applyFont="1" applyFill="1" applyBorder="1" applyAlignment="1">
      <alignment horizontal="right" vertical="center"/>
    </xf>
    <xf numFmtId="190" fontId="28" fillId="0" borderId="3" xfId="105" applyNumberFormat="1" applyFont="1" applyFill="1" applyBorder="1" applyAlignment="1">
      <alignment horizontal="right" vertical="top"/>
    </xf>
    <xf numFmtId="190" fontId="28" fillId="0" borderId="2" xfId="572" applyNumberFormat="1" applyFont="1" applyFill="1" applyBorder="1" applyAlignment="1">
      <alignment horizontal="right" vertical="center"/>
    </xf>
    <xf numFmtId="190" fontId="27" fillId="0" borderId="2" xfId="572" applyNumberFormat="1" applyFont="1" applyFill="1" applyBorder="1" applyAlignment="1">
      <alignment horizontal="right" vertical="center"/>
    </xf>
    <xf numFmtId="190" fontId="27" fillId="0" borderId="0" xfId="572" applyNumberFormat="1" applyFont="1" applyFill="1" applyBorder="1" applyAlignment="1">
      <alignment horizontal="right" vertical="center"/>
    </xf>
    <xf numFmtId="190" fontId="28" fillId="0" borderId="3" xfId="84" applyNumberFormat="1" applyFont="1" applyFill="1" applyBorder="1" applyAlignment="1">
      <alignment horizontal="right" vertical="center"/>
    </xf>
    <xf numFmtId="193" fontId="28" fillId="0" borderId="0" xfId="569" applyNumberFormat="1" applyFont="1" applyFill="1" applyBorder="1" applyAlignment="1">
      <alignment horizontal="right" vertical="center"/>
    </xf>
    <xf numFmtId="190" fontId="28" fillId="0" borderId="0" xfId="84" applyNumberFormat="1" applyFont="1" applyFill="1" applyAlignment="1">
      <alignment horizontal="right" vertical="center"/>
    </xf>
    <xf numFmtId="190" fontId="28" fillId="0" borderId="0" xfId="572" applyNumberFormat="1" applyFont="1" applyFill="1" applyAlignment="1">
      <alignment horizontal="right" vertical="center"/>
    </xf>
    <xf numFmtId="193" fontId="28" fillId="0" borderId="0" xfId="572" applyNumberFormat="1" applyFont="1" applyFill="1" applyBorder="1" applyAlignment="1">
      <alignment horizontal="right" vertical="center"/>
    </xf>
    <xf numFmtId="193" fontId="28" fillId="0" borderId="3" xfId="572" applyNumberFormat="1" applyFont="1" applyFill="1" applyBorder="1" applyAlignment="1">
      <alignment horizontal="right" vertical="center"/>
    </xf>
    <xf numFmtId="193" fontId="71" fillId="0" borderId="0" xfId="572" applyNumberFormat="1" applyFont="1" applyFill="1" applyAlignment="1">
      <alignment horizontal="right" vertical="center"/>
    </xf>
    <xf numFmtId="193" fontId="71" fillId="0" borderId="2" xfId="572" applyNumberFormat="1" applyFont="1" applyFill="1" applyBorder="1" applyAlignment="1">
      <alignment horizontal="right" vertical="center"/>
    </xf>
    <xf numFmtId="193" fontId="71" fillId="0" borderId="0" xfId="567" applyNumberFormat="1" applyFont="1" applyFill="1" applyAlignment="1">
      <alignment horizontal="right" vertical="center"/>
    </xf>
    <xf numFmtId="193" fontId="71" fillId="0" borderId="3" xfId="567" applyNumberFormat="1" applyFont="1" applyFill="1" applyBorder="1" applyAlignment="1">
      <alignment horizontal="right" vertical="center"/>
    </xf>
    <xf numFmtId="3" fontId="28" fillId="0" borderId="0" xfId="28" applyNumberFormat="1" applyFont="1" applyFill="1" applyBorder="1" applyAlignment="1">
      <alignment vertical="center"/>
    </xf>
    <xf numFmtId="192" fontId="28" fillId="0" borderId="3" xfId="84" applyNumberFormat="1" applyFont="1" applyFill="1" applyBorder="1" applyAlignment="1">
      <alignment horizontal="right"/>
    </xf>
    <xf numFmtId="10" fontId="70" fillId="0" borderId="0" xfId="44" applyNumberFormat="1" applyFont="1" applyFill="1" applyAlignment="1">
      <alignment vertical="center"/>
    </xf>
    <xf numFmtId="9" fontId="28" fillId="0" borderId="0" xfId="44" applyFont="1" applyFill="1" applyAlignment="1">
      <alignment vertical="center"/>
    </xf>
    <xf numFmtId="189" fontId="27" fillId="0" borderId="0" xfId="39" applyNumberFormat="1" applyFont="1" applyAlignment="1">
      <alignment vertical="center"/>
    </xf>
    <xf numFmtId="193" fontId="27" fillId="0" borderId="0" xfId="39" applyNumberFormat="1" applyFont="1" applyAlignment="1">
      <alignment vertical="center"/>
    </xf>
    <xf numFmtId="189" fontId="28" fillId="0" borderId="0" xfId="0" applyNumberFormat="1" applyFont="1" applyAlignment="1">
      <alignment vertical="center"/>
    </xf>
    <xf numFmtId="189" fontId="27" fillId="0" borderId="2" xfId="39" applyNumberFormat="1" applyFont="1" applyBorder="1" applyAlignment="1">
      <alignment vertical="center"/>
    </xf>
    <xf numFmtId="193" fontId="27" fillId="0" borderId="2" xfId="39" applyNumberFormat="1" applyFont="1" applyBorder="1" applyAlignment="1">
      <alignment vertical="center"/>
    </xf>
    <xf numFmtId="189" fontId="27" fillId="0" borderId="0" xfId="39" applyNumberFormat="1" applyFont="1" applyAlignment="1">
      <alignment horizontal="left" vertical="center"/>
    </xf>
    <xf numFmtId="49" fontId="27" fillId="0" borderId="0" xfId="39" applyNumberFormat="1" applyFont="1" applyAlignment="1">
      <alignment horizontal="left" vertical="center"/>
    </xf>
    <xf numFmtId="193" fontId="27" fillId="0" borderId="0" xfId="39" applyNumberFormat="1" applyFont="1" applyAlignment="1">
      <alignment horizontal="left" vertical="center"/>
    </xf>
    <xf numFmtId="193" fontId="28" fillId="0" borderId="0" xfId="52" applyNumberFormat="1" applyFont="1" applyAlignment="1">
      <alignment vertical="center"/>
    </xf>
    <xf numFmtId="193" fontId="27" fillId="0" borderId="0" xfId="39" applyNumberFormat="1" applyFont="1" applyAlignment="1">
      <alignment horizontal="right" vertical="center"/>
    </xf>
    <xf numFmtId="189" fontId="28" fillId="0" borderId="0" xfId="39" applyNumberFormat="1" applyFont="1" applyAlignment="1">
      <alignment vertical="center"/>
    </xf>
    <xf numFmtId="49" fontId="28" fillId="0" borderId="0" xfId="40" applyNumberFormat="1" applyFont="1" applyAlignment="1">
      <alignment vertical="center"/>
    </xf>
    <xf numFmtId="0" fontId="28" fillId="0" borderId="0" xfId="40" applyFont="1" applyAlignment="1">
      <alignment vertical="center"/>
    </xf>
    <xf numFmtId="191" fontId="27" fillId="0" borderId="0" xfId="40" quotePrefix="1" applyNumberFormat="1" applyFont="1" applyAlignment="1">
      <alignment horizontal="right" vertical="center"/>
    </xf>
    <xf numFmtId="193" fontId="28" fillId="0" borderId="0" xfId="40" applyNumberFormat="1" applyFont="1" applyAlignment="1">
      <alignment vertical="center"/>
    </xf>
    <xf numFmtId="193" fontId="27" fillId="0" borderId="0" xfId="40" quotePrefix="1" applyNumberFormat="1" applyFont="1" applyAlignment="1">
      <alignment horizontal="right" vertical="center"/>
    </xf>
    <xf numFmtId="49" fontId="69" fillId="0" borderId="0" xfId="40" applyNumberFormat="1" applyFont="1" applyAlignment="1">
      <alignment horizontal="center" vertical="center"/>
    </xf>
    <xf numFmtId="0" fontId="69" fillId="0" borderId="0" xfId="40" applyFont="1" applyAlignment="1">
      <alignment horizontal="center" vertical="center"/>
    </xf>
    <xf numFmtId="193" fontId="27" fillId="0" borderId="0" xfId="40" applyNumberFormat="1" applyFont="1" applyAlignment="1">
      <alignment horizontal="right" vertical="center"/>
    </xf>
    <xf numFmtId="193" fontId="69" fillId="0" borderId="0" xfId="40" applyNumberFormat="1" applyFont="1" applyAlignment="1">
      <alignment horizontal="center" vertical="center"/>
    </xf>
    <xf numFmtId="0" fontId="72" fillId="0" borderId="0" xfId="0" applyFont="1" applyAlignment="1">
      <alignment vertical="center"/>
    </xf>
    <xf numFmtId="49" fontId="27" fillId="0" borderId="1" xfId="40" applyNumberFormat="1" applyFont="1" applyBorder="1" applyAlignment="1">
      <alignment horizontal="center" vertical="center"/>
    </xf>
    <xf numFmtId="0" fontId="27" fillId="0" borderId="0" xfId="40" applyFont="1" applyAlignment="1">
      <alignment horizontal="center" vertical="center"/>
    </xf>
    <xf numFmtId="193" fontId="27" fillId="0" borderId="1" xfId="40" applyNumberFormat="1" applyFont="1" applyBorder="1" applyAlignment="1">
      <alignment horizontal="right" vertical="center"/>
    </xf>
    <xf numFmtId="193" fontId="27" fillId="0" borderId="0" xfId="40" applyNumberFormat="1" applyFont="1" applyAlignment="1">
      <alignment horizontal="center" vertical="center"/>
    </xf>
    <xf numFmtId="49" fontId="70" fillId="0" borderId="0" xfId="39" applyNumberFormat="1" applyFont="1" applyAlignment="1">
      <alignment horizontal="center" vertical="center"/>
    </xf>
    <xf numFmtId="189" fontId="70" fillId="0" borderId="0" xfId="39" applyNumberFormat="1" applyFont="1" applyAlignment="1">
      <alignment vertical="center"/>
    </xf>
    <xf numFmtId="193" fontId="70" fillId="0" borderId="0" xfId="39" applyNumberFormat="1" applyFont="1" applyAlignment="1">
      <alignment vertical="center"/>
    </xf>
    <xf numFmtId="0" fontId="28" fillId="0" borderId="0" xfId="39" applyFont="1" applyAlignment="1">
      <alignment vertical="center"/>
    </xf>
    <xf numFmtId="49" fontId="28" fillId="0" borderId="0" xfId="39" applyNumberFormat="1" applyFont="1" applyAlignment="1">
      <alignment horizontal="center" vertical="center"/>
    </xf>
    <xf numFmtId="193" fontId="28" fillId="0" borderId="0" xfId="0" applyNumberFormat="1" applyFont="1" applyAlignment="1">
      <alignment vertical="center"/>
    </xf>
    <xf numFmtId="193" fontId="28" fillId="0" borderId="0" xfId="39" applyNumberFormat="1" applyFont="1" applyAlignment="1">
      <alignment vertical="center"/>
    </xf>
    <xf numFmtId="189" fontId="28" fillId="0" borderId="0" xfId="0" applyNumberFormat="1" applyFont="1"/>
    <xf numFmtId="0" fontId="28" fillId="0" borderId="0" xfId="0" applyFont="1" applyAlignment="1">
      <alignment vertical="center"/>
    </xf>
    <xf numFmtId="193" fontId="28" fillId="0" borderId="0" xfId="0" applyNumberFormat="1" applyFont="1" applyAlignment="1">
      <alignment horizontal="right" vertical="center"/>
    </xf>
    <xf numFmtId="193" fontId="28" fillId="0" borderId="0" xfId="39" applyNumberFormat="1" applyFont="1" applyAlignment="1">
      <alignment horizontal="right" vertical="center"/>
    </xf>
    <xf numFmtId="193" fontId="28" fillId="0" borderId="0" xfId="52" applyNumberFormat="1" applyFont="1" applyAlignment="1">
      <alignment horizontal="right" vertical="center"/>
    </xf>
    <xf numFmtId="189" fontId="28" fillId="0" borderId="0" xfId="0" applyNumberFormat="1" applyFont="1" applyAlignment="1">
      <alignment horizontal="center" vertical="center"/>
    </xf>
    <xf numFmtId="189" fontId="28" fillId="0" borderId="0" xfId="0" applyNumberFormat="1" applyFont="1" applyAlignment="1">
      <alignment horizontal="right" vertical="center"/>
    </xf>
    <xf numFmtId="193" fontId="28" fillId="0" borderId="2" xfId="0" applyNumberFormat="1" applyFont="1" applyBorder="1" applyAlignment="1">
      <alignment horizontal="right" vertical="center"/>
    </xf>
    <xf numFmtId="193" fontId="28" fillId="0" borderId="2" xfId="39" applyNumberFormat="1" applyFont="1" applyBorder="1" applyAlignment="1">
      <alignment horizontal="right" vertical="center"/>
    </xf>
    <xf numFmtId="0" fontId="27" fillId="0" borderId="0" xfId="39" applyFont="1" applyAlignment="1">
      <alignment vertical="center"/>
    </xf>
    <xf numFmtId="49" fontId="34" fillId="0" borderId="0" xfId="39" applyNumberFormat="1" applyFont="1" applyAlignment="1">
      <alignment horizontal="center" vertical="center"/>
    </xf>
    <xf numFmtId="193" fontId="28" fillId="0" borderId="2" xfId="0" applyNumberFormat="1" applyFont="1" applyBorder="1" applyAlignment="1">
      <alignment vertical="center"/>
    </xf>
    <xf numFmtId="193" fontId="28" fillId="0" borderId="2" xfId="39" applyNumberFormat="1" applyFont="1" applyBorder="1" applyAlignment="1">
      <alignment vertical="center"/>
    </xf>
    <xf numFmtId="193" fontId="28" fillId="0" borderId="3" xfId="0" applyNumberFormat="1" applyFont="1" applyBorder="1" applyAlignment="1">
      <alignment vertical="center"/>
    </xf>
    <xf numFmtId="191" fontId="28" fillId="0" borderId="0" xfId="79" applyNumberFormat="1" applyFont="1" applyAlignment="1">
      <alignment horizontal="center" vertical="center"/>
    </xf>
    <xf numFmtId="0" fontId="28" fillId="0" borderId="2" xfId="40" applyFont="1" applyBorder="1" applyAlignment="1">
      <alignment vertical="center"/>
    </xf>
    <xf numFmtId="49" fontId="28" fillId="0" borderId="2" xfId="39" applyNumberFormat="1" applyFont="1" applyBorder="1" applyAlignment="1">
      <alignment horizontal="center" vertical="center"/>
    </xf>
    <xf numFmtId="189" fontId="28" fillId="0" borderId="2" xfId="39" applyNumberFormat="1" applyFont="1" applyBorder="1" applyAlignment="1">
      <alignment vertical="center"/>
    </xf>
    <xf numFmtId="189" fontId="28" fillId="0" borderId="0" xfId="39" applyNumberFormat="1" applyFont="1" applyAlignment="1">
      <alignment horizontal="center" vertical="center"/>
    </xf>
    <xf numFmtId="193" fontId="70" fillId="0" borderId="0" xfId="39" applyNumberFormat="1" applyFont="1" applyAlignment="1">
      <alignment horizontal="center" vertical="center"/>
    </xf>
    <xf numFmtId="0" fontId="28" fillId="0" borderId="0" xfId="39" applyFont="1" applyAlignment="1">
      <alignment horizontal="center" vertical="center"/>
    </xf>
    <xf numFmtId="189" fontId="28" fillId="0" borderId="0" xfId="39" applyNumberFormat="1" applyFont="1" applyAlignment="1">
      <alignment vertical="center" shrinkToFit="1"/>
    </xf>
    <xf numFmtId="193" fontId="28" fillId="0" borderId="0" xfId="39" applyNumberFormat="1" applyFont="1" applyAlignment="1">
      <alignment vertical="center" shrinkToFit="1"/>
    </xf>
    <xf numFmtId="0" fontId="28" fillId="0" borderId="0" xfId="39" applyFont="1" applyAlignment="1">
      <alignment horizontal="left" vertical="center"/>
    </xf>
    <xf numFmtId="193" fontId="28" fillId="0" borderId="3" xfId="39" applyNumberFormat="1" applyFont="1" applyBorder="1" applyAlignment="1">
      <alignment vertical="center"/>
    </xf>
    <xf numFmtId="0" fontId="28" fillId="0" borderId="0" xfId="29" applyNumberFormat="1" applyFont="1" applyAlignment="1">
      <alignment horizontal="center" vertical="center"/>
    </xf>
    <xf numFmtId="49" fontId="28" fillId="0" borderId="0" xfId="29" applyNumberFormat="1" applyFont="1" applyAlignment="1">
      <alignment horizontal="center" vertical="center"/>
    </xf>
    <xf numFmtId="193" fontId="28" fillId="0" borderId="0" xfId="81" applyNumberFormat="1" applyFont="1" applyAlignment="1">
      <alignment horizontal="right" vertical="center"/>
    </xf>
    <xf numFmtId="193" fontId="28" fillId="0" borderId="2" xfId="81" applyNumberFormat="1" applyFont="1" applyBorder="1" applyAlignment="1">
      <alignment horizontal="right" vertical="center"/>
    </xf>
    <xf numFmtId="0" fontId="27" fillId="0" borderId="0" xfId="53" applyFont="1" applyAlignment="1">
      <alignment vertical="center"/>
    </xf>
    <xf numFmtId="0" fontId="28" fillId="0" borderId="0" xfId="54" applyFont="1" applyAlignment="1">
      <alignment vertical="center"/>
    </xf>
    <xf numFmtId="191" fontId="25" fillId="0" borderId="0" xfId="79" applyNumberFormat="1" applyFont="1" applyAlignment="1">
      <alignment horizontal="center" vertical="center"/>
    </xf>
    <xf numFmtId="189" fontId="28" fillId="0" borderId="1" xfId="0" applyNumberFormat="1" applyFont="1" applyBorder="1" applyAlignment="1">
      <alignment vertical="center"/>
    </xf>
    <xf numFmtId="49" fontId="28" fillId="0" borderId="1" xfId="0" applyNumberFormat="1" applyFont="1" applyBorder="1" applyAlignment="1">
      <alignment horizontal="center" vertical="center"/>
    </xf>
    <xf numFmtId="193" fontId="28" fillId="0" borderId="1" xfId="0" applyNumberFormat="1" applyFont="1" applyBorder="1" applyAlignment="1">
      <alignment vertical="center"/>
    </xf>
    <xf numFmtId="49" fontId="28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195" fontId="27" fillId="0" borderId="13" xfId="52" applyNumberFormat="1" applyFont="1" applyBorder="1" applyAlignment="1">
      <alignment horizontal="right" vertical="center"/>
    </xf>
    <xf numFmtId="197" fontId="27" fillId="0" borderId="0" xfId="52" applyNumberFormat="1" applyFont="1" applyAlignment="1">
      <alignment horizontal="center" vertical="center"/>
    </xf>
    <xf numFmtId="195" fontId="27" fillId="0" borderId="0" xfId="52" applyNumberFormat="1" applyFont="1" applyAlignment="1">
      <alignment horizontal="right" vertical="center"/>
    </xf>
    <xf numFmtId="190" fontId="28" fillId="0" borderId="0" xfId="0" applyNumberFormat="1" applyFont="1" applyAlignment="1">
      <alignment vertical="center"/>
    </xf>
    <xf numFmtId="190" fontId="28" fillId="0" borderId="2" xfId="0" applyNumberFormat="1" applyFont="1" applyBorder="1" applyAlignment="1">
      <alignment vertical="center"/>
    </xf>
    <xf numFmtId="190" fontId="28" fillId="0" borderId="0" xfId="0" applyNumberFormat="1" applyFont="1" applyAlignment="1">
      <alignment horizontal="right" vertical="center"/>
    </xf>
    <xf numFmtId="37" fontId="27" fillId="0" borderId="0" xfId="52" applyNumberFormat="1" applyFont="1" applyAlignment="1">
      <alignment vertical="top"/>
    </xf>
    <xf numFmtId="190" fontId="28" fillId="0" borderId="0" xfId="53" applyNumberFormat="1" applyFont="1" applyAlignment="1">
      <alignment horizontal="right" vertical="center"/>
    </xf>
    <xf numFmtId="193" fontId="28" fillId="0" borderId="0" xfId="53" applyNumberFormat="1" applyFont="1" applyAlignment="1">
      <alignment horizontal="right" vertical="center"/>
    </xf>
    <xf numFmtId="193" fontId="28" fillId="0" borderId="0" xfId="53" applyNumberFormat="1" applyFont="1" applyAlignment="1">
      <alignment vertical="center"/>
    </xf>
    <xf numFmtId="0" fontId="28" fillId="0" borderId="0" xfId="53" applyFont="1" applyAlignment="1">
      <alignment vertical="center"/>
    </xf>
    <xf numFmtId="0" fontId="27" fillId="0" borderId="0" xfId="53" applyFont="1" applyAlignment="1">
      <alignment horizontal="left" vertical="center"/>
    </xf>
    <xf numFmtId="0" fontId="27" fillId="0" borderId="2" xfId="53" applyFont="1" applyBorder="1" applyAlignment="1">
      <alignment horizontal="left" vertical="center"/>
    </xf>
    <xf numFmtId="190" fontId="27" fillId="0" borderId="2" xfId="53" applyNumberFormat="1" applyFont="1" applyBorder="1" applyAlignment="1">
      <alignment horizontal="left" vertical="center"/>
    </xf>
    <xf numFmtId="190" fontId="28" fillId="0" borderId="2" xfId="53" applyNumberFormat="1" applyFont="1" applyBorder="1" applyAlignment="1">
      <alignment horizontal="right" vertical="center"/>
    </xf>
    <xf numFmtId="193" fontId="28" fillId="0" borderId="2" xfId="53" applyNumberFormat="1" applyFont="1" applyBorder="1" applyAlignment="1">
      <alignment horizontal="right" vertical="center"/>
    </xf>
    <xf numFmtId="193" fontId="28" fillId="0" borderId="2" xfId="53" applyNumberFormat="1" applyFont="1" applyBorder="1" applyAlignment="1">
      <alignment vertical="center"/>
    </xf>
    <xf numFmtId="190" fontId="27" fillId="0" borderId="0" xfId="53" applyNumberFormat="1" applyFont="1" applyAlignment="1">
      <alignment horizontal="left" vertical="center"/>
    </xf>
    <xf numFmtId="0" fontId="27" fillId="0" borderId="0" xfId="566" applyFont="1" applyAlignment="1">
      <alignment horizontal="center" vertical="center"/>
    </xf>
    <xf numFmtId="193" fontId="27" fillId="0" borderId="0" xfId="566" applyNumberFormat="1" applyFont="1" applyAlignment="1">
      <alignment horizontal="center" vertical="center"/>
    </xf>
    <xf numFmtId="193" fontId="27" fillId="0" borderId="0" xfId="566" applyNumberFormat="1" applyFont="1" applyAlignment="1">
      <alignment vertical="center"/>
    </xf>
    <xf numFmtId="193" fontId="27" fillId="0" borderId="0" xfId="566" applyNumberFormat="1" applyFont="1" applyAlignment="1">
      <alignment horizontal="right" vertical="center"/>
    </xf>
    <xf numFmtId="193" fontId="27" fillId="0" borderId="0" xfId="54" applyNumberFormat="1" applyFont="1" applyAlignment="1">
      <alignment horizontal="right" vertical="center"/>
    </xf>
    <xf numFmtId="193" fontId="27" fillId="0" borderId="0" xfId="566" quotePrefix="1" applyNumberFormat="1" applyFont="1" applyAlignment="1">
      <alignment horizontal="right" vertical="center"/>
    </xf>
    <xf numFmtId="193" fontId="27" fillId="0" borderId="0" xfId="53" applyNumberFormat="1" applyFont="1" applyAlignment="1">
      <alignment horizontal="right" vertical="center"/>
    </xf>
    <xf numFmtId="0" fontId="27" fillId="0" borderId="13" xfId="52" applyFont="1" applyBorder="1" applyAlignment="1">
      <alignment horizontal="center" vertical="top"/>
    </xf>
    <xf numFmtId="193" fontId="27" fillId="0" borderId="2" xfId="566" applyNumberFormat="1" applyFont="1" applyBorder="1" applyAlignment="1">
      <alignment horizontal="right" vertical="center"/>
    </xf>
    <xf numFmtId="0" fontId="27" fillId="0" borderId="0" xfId="52" applyFont="1" applyAlignment="1">
      <alignment horizontal="center" vertical="top"/>
    </xf>
    <xf numFmtId="0" fontId="27" fillId="0" borderId="0" xfId="566" quotePrefix="1" applyFont="1" applyAlignment="1">
      <alignment horizontal="left" vertical="center" wrapText="1"/>
    </xf>
    <xf numFmtId="0" fontId="28" fillId="0" borderId="0" xfId="566" applyFont="1" applyAlignment="1">
      <alignment vertical="center"/>
    </xf>
    <xf numFmtId="0" fontId="28" fillId="0" borderId="0" xfId="566" quotePrefix="1" applyFont="1" applyAlignment="1">
      <alignment horizontal="left" vertical="center" wrapText="1"/>
    </xf>
    <xf numFmtId="0" fontId="28" fillId="0" borderId="0" xfId="566" applyFont="1" applyAlignment="1">
      <alignment horizontal="left" vertical="center"/>
    </xf>
    <xf numFmtId="0" fontId="28" fillId="0" borderId="0" xfId="566" applyFont="1" applyAlignment="1">
      <alignment horizontal="center" vertical="center"/>
    </xf>
    <xf numFmtId="0" fontId="27" fillId="0" borderId="0" xfId="566" quotePrefix="1" applyFont="1" applyAlignment="1">
      <alignment horizontal="left" vertical="center"/>
    </xf>
    <xf numFmtId="0" fontId="28" fillId="0" borderId="0" xfId="566" quotePrefix="1" applyFont="1" applyAlignment="1">
      <alignment horizontal="left" vertical="center"/>
    </xf>
    <xf numFmtId="189" fontId="27" fillId="0" borderId="0" xfId="0" applyNumberFormat="1" applyFont="1" applyAlignment="1">
      <alignment horizontal="left" vertical="center"/>
    </xf>
    <xf numFmtId="189" fontId="28" fillId="0" borderId="0" xfId="0" applyNumberFormat="1" applyFont="1" applyAlignment="1">
      <alignment horizontal="centerContinuous" vertical="center"/>
    </xf>
    <xf numFmtId="190" fontId="28" fillId="0" borderId="0" xfId="0" applyNumberFormat="1" applyFont="1" applyAlignment="1">
      <alignment horizontal="centerContinuous" vertical="center"/>
    </xf>
    <xf numFmtId="189" fontId="28" fillId="0" borderId="0" xfId="0" applyNumberFormat="1" applyFont="1" applyAlignment="1">
      <alignment horizontal="left" vertical="center"/>
    </xf>
    <xf numFmtId="189" fontId="27" fillId="0" borderId="2" xfId="0" applyNumberFormat="1" applyFont="1" applyBorder="1" applyAlignment="1">
      <alignment horizontal="left" vertical="center"/>
    </xf>
    <xf numFmtId="189" fontId="28" fillId="0" borderId="2" xfId="0" applyNumberFormat="1" applyFont="1" applyBorder="1" applyAlignment="1">
      <alignment horizontal="centerContinuous" vertical="center"/>
    </xf>
    <xf numFmtId="190" fontId="28" fillId="0" borderId="2" xfId="0" applyNumberFormat="1" applyFont="1" applyBorder="1" applyAlignment="1">
      <alignment horizontal="centerContinuous" vertical="center"/>
    </xf>
    <xf numFmtId="189" fontId="27" fillId="0" borderId="0" xfId="39" applyNumberFormat="1" applyFont="1" applyAlignment="1">
      <alignment horizontal="right" vertical="center"/>
    </xf>
    <xf numFmtId="189" fontId="70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/>
    </xf>
    <xf numFmtId="190" fontId="27" fillId="0" borderId="0" xfId="40" applyNumberFormat="1" applyFont="1" applyAlignment="1">
      <alignment horizontal="center" vertical="center"/>
    </xf>
    <xf numFmtId="189" fontId="34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189" fontId="34" fillId="0" borderId="0" xfId="39" applyNumberFormat="1" applyFont="1" applyAlignment="1">
      <alignment vertical="center"/>
    </xf>
    <xf numFmtId="190" fontId="28" fillId="0" borderId="0" xfId="39" applyNumberFormat="1" applyFont="1" applyAlignment="1">
      <alignment vertical="center"/>
    </xf>
    <xf numFmtId="190" fontId="28" fillId="0" borderId="0" xfId="39" applyNumberFormat="1" applyFont="1" applyAlignment="1">
      <alignment horizontal="right" vertical="center"/>
    </xf>
    <xf numFmtId="189" fontId="28" fillId="0" borderId="0" xfId="0" applyNumberFormat="1" applyFont="1" applyAlignment="1">
      <alignment horizontal="center"/>
    </xf>
    <xf numFmtId="189" fontId="34" fillId="0" borderId="0" xfId="0" applyNumberFormat="1" applyFont="1" applyAlignment="1">
      <alignment horizontal="center" vertical="center"/>
    </xf>
    <xf numFmtId="0" fontId="27" fillId="0" borderId="0" xfId="78" applyFont="1" applyAlignment="1">
      <alignment vertical="top"/>
    </xf>
    <xf numFmtId="0" fontId="28" fillId="0" borderId="0" xfId="78" applyFont="1" applyAlignment="1">
      <alignment vertical="top"/>
    </xf>
    <xf numFmtId="49" fontId="28" fillId="0" borderId="0" xfId="78" applyNumberFormat="1" applyFont="1" applyAlignment="1">
      <alignment vertical="top"/>
    </xf>
    <xf numFmtId="189" fontId="28" fillId="0" borderId="2" xfId="0" applyNumberFormat="1" applyFont="1" applyBorder="1" applyAlignment="1">
      <alignment vertical="center"/>
    </xf>
    <xf numFmtId="0" fontId="28" fillId="0" borderId="2" xfId="0" applyFont="1" applyBorder="1" applyAlignment="1">
      <alignment vertical="center"/>
    </xf>
    <xf numFmtId="190" fontId="28" fillId="0" borderId="2" xfId="0" applyNumberFormat="1" applyFont="1" applyBorder="1" applyAlignment="1">
      <alignment horizontal="right" vertical="center"/>
    </xf>
    <xf numFmtId="0" fontId="28" fillId="0" borderId="0" xfId="0" applyFont="1"/>
    <xf numFmtId="189" fontId="27" fillId="0" borderId="0" xfId="0" applyNumberFormat="1" applyFont="1" applyAlignment="1">
      <alignment vertical="center"/>
    </xf>
    <xf numFmtId="0" fontId="28" fillId="0" borderId="0" xfId="78" applyFont="1" applyAlignment="1">
      <alignment vertical="center"/>
    </xf>
    <xf numFmtId="37" fontId="27" fillId="0" borderId="0" xfId="52" applyNumberFormat="1" applyFont="1"/>
    <xf numFmtId="0" fontId="28" fillId="0" borderId="0" xfId="52" applyFont="1" applyAlignment="1">
      <alignment horizontal="center" vertical="center"/>
    </xf>
    <xf numFmtId="196" fontId="28" fillId="0" borderId="0" xfId="81" applyFont="1" applyAlignment="1">
      <alignment horizontal="center" vertical="center"/>
    </xf>
    <xf numFmtId="0" fontId="28" fillId="0" borderId="0" xfId="52" applyFont="1" applyAlignment="1">
      <alignment vertical="center"/>
    </xf>
    <xf numFmtId="0" fontId="27" fillId="0" borderId="0" xfId="52" applyFont="1"/>
    <xf numFmtId="0" fontId="27" fillId="0" borderId="13" xfId="52" applyFont="1" applyBorder="1"/>
    <xf numFmtId="0" fontId="28" fillId="0" borderId="13" xfId="52" applyFont="1" applyBorder="1" applyAlignment="1">
      <alignment horizontal="center" vertical="center"/>
    </xf>
    <xf numFmtId="196" fontId="28" fillId="0" borderId="13" xfId="81" applyFont="1" applyBorder="1" applyAlignment="1">
      <alignment horizontal="center" vertical="center"/>
    </xf>
    <xf numFmtId="0" fontId="27" fillId="0" borderId="0" xfId="52" applyFont="1" applyAlignment="1">
      <alignment vertical="center"/>
    </xf>
    <xf numFmtId="0" fontId="27" fillId="0" borderId="0" xfId="52" applyFont="1" applyAlignment="1">
      <alignment horizontal="center" vertical="center"/>
    </xf>
    <xf numFmtId="195" fontId="27" fillId="0" borderId="0" xfId="52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196" fontId="27" fillId="0" borderId="0" xfId="81" applyFont="1" applyAlignment="1">
      <alignment horizontal="right" vertical="center"/>
    </xf>
    <xf numFmtId="198" fontId="28" fillId="0" borderId="0" xfId="81" applyNumberFormat="1" applyFont="1" applyAlignment="1">
      <alignment horizontal="center" vertical="center"/>
    </xf>
    <xf numFmtId="0" fontId="28" fillId="0" borderId="0" xfId="52" applyFont="1" applyAlignment="1">
      <alignment horizontal="left" vertical="center"/>
    </xf>
    <xf numFmtId="193" fontId="28" fillId="0" borderId="0" xfId="52" applyNumberFormat="1" applyFont="1" applyAlignment="1">
      <alignment horizontal="center" vertical="center"/>
    </xf>
    <xf numFmtId="0" fontId="27" fillId="0" borderId="0" xfId="52" applyFont="1" applyAlignment="1">
      <alignment horizontal="left" vertical="center"/>
    </xf>
    <xf numFmtId="193" fontId="28" fillId="0" borderId="15" xfId="52" applyNumberFormat="1" applyFont="1" applyBorder="1" applyAlignment="1">
      <alignment horizontal="right" vertical="center"/>
    </xf>
    <xf numFmtId="38" fontId="28" fillId="0" borderId="0" xfId="83" applyNumberFormat="1" applyFont="1" applyAlignment="1">
      <alignment horizontal="center" vertical="center"/>
    </xf>
    <xf numFmtId="38" fontId="28" fillId="0" borderId="0" xfId="83" applyNumberFormat="1" applyFont="1" applyAlignment="1">
      <alignment vertical="center"/>
    </xf>
    <xf numFmtId="193" fontId="28" fillId="0" borderId="0" xfId="83" applyNumberFormat="1" applyFont="1" applyAlignment="1">
      <alignment horizontal="right" vertical="center"/>
    </xf>
    <xf numFmtId="0" fontId="27" fillId="0" borderId="0" xfId="54" applyFont="1" applyAlignment="1">
      <alignment vertical="top"/>
    </xf>
    <xf numFmtId="193" fontId="28" fillId="0" borderId="3" xfId="52" applyNumberFormat="1" applyFont="1" applyBorder="1" applyAlignment="1">
      <alignment horizontal="right" vertical="center"/>
    </xf>
    <xf numFmtId="0" fontId="28" fillId="0" borderId="0" xfId="54" applyFont="1" applyAlignment="1">
      <alignment horizontal="center" vertical="top"/>
    </xf>
    <xf numFmtId="190" fontId="28" fillId="0" borderId="0" xfId="54" applyNumberFormat="1" applyFont="1" applyAlignment="1">
      <alignment horizontal="right" vertical="top"/>
    </xf>
    <xf numFmtId="190" fontId="28" fillId="0" borderId="0" xfId="54" applyNumberFormat="1" applyFont="1" applyAlignment="1">
      <alignment horizontal="center" vertical="top"/>
    </xf>
    <xf numFmtId="0" fontId="34" fillId="0" borderId="0" xfId="54" applyFont="1"/>
    <xf numFmtId="0" fontId="28" fillId="0" borderId="0" xfId="54" applyFont="1"/>
    <xf numFmtId="0" fontId="28" fillId="0" borderId="0" xfId="54" applyFont="1" applyAlignment="1">
      <alignment vertical="top"/>
    </xf>
    <xf numFmtId="193" fontId="28" fillId="0" borderId="14" xfId="52" applyNumberFormat="1" applyFont="1" applyBorder="1" applyAlignment="1">
      <alignment horizontal="right" vertical="center"/>
    </xf>
    <xf numFmtId="190" fontId="28" fillId="0" borderId="3" xfId="54" applyNumberFormat="1" applyFont="1" applyBorder="1" applyAlignment="1">
      <alignment horizontal="right" vertical="top"/>
    </xf>
    <xf numFmtId="38" fontId="28" fillId="0" borderId="0" xfId="54" quotePrefix="1" applyNumberFormat="1" applyFont="1" applyAlignment="1">
      <alignment horizontal="left" vertical="top"/>
    </xf>
    <xf numFmtId="38" fontId="28" fillId="0" borderId="0" xfId="83" applyNumberFormat="1" applyFont="1" applyAlignment="1">
      <alignment horizontal="center" vertical="top"/>
    </xf>
    <xf numFmtId="38" fontId="28" fillId="0" borderId="0" xfId="83" applyNumberFormat="1" applyFont="1" applyAlignment="1">
      <alignment vertical="top"/>
    </xf>
    <xf numFmtId="190" fontId="28" fillId="0" borderId="0" xfId="83" applyNumberFormat="1" applyFont="1" applyAlignment="1">
      <alignment horizontal="right" vertical="top"/>
    </xf>
    <xf numFmtId="38" fontId="28" fillId="0" borderId="0" xfId="54" applyNumberFormat="1" applyFont="1" applyAlignment="1">
      <alignment vertical="top"/>
    </xf>
    <xf numFmtId="38" fontId="27" fillId="0" borderId="0" xfId="54" quotePrefix="1" applyNumberFormat="1" applyFont="1" applyAlignment="1">
      <alignment horizontal="left" vertical="top"/>
    </xf>
    <xf numFmtId="38" fontId="27" fillId="0" borderId="0" xfId="83" quotePrefix="1" applyNumberFormat="1" applyFont="1" applyAlignment="1">
      <alignment horizontal="left" vertical="top"/>
    </xf>
    <xf numFmtId="38" fontId="28" fillId="0" borderId="0" xfId="83" quotePrefix="1" applyNumberFormat="1" applyFont="1" applyAlignment="1">
      <alignment horizontal="left" vertical="top"/>
    </xf>
    <xf numFmtId="38" fontId="34" fillId="0" borderId="0" xfId="83" applyNumberFormat="1" applyFont="1" applyAlignment="1">
      <alignment horizontal="center" vertical="top"/>
    </xf>
    <xf numFmtId="190" fontId="28" fillId="0" borderId="0" xfId="83" applyNumberFormat="1" applyFont="1" applyAlignment="1">
      <alignment horizontal="right"/>
    </xf>
    <xf numFmtId="0" fontId="28" fillId="0" borderId="2" xfId="52" applyFont="1" applyBorder="1" applyAlignment="1">
      <alignment vertical="center"/>
    </xf>
    <xf numFmtId="0" fontId="28" fillId="0" borderId="2" xfId="52" applyFont="1" applyBorder="1" applyAlignment="1">
      <alignment horizontal="center" vertical="center"/>
    </xf>
    <xf numFmtId="196" fontId="28" fillId="0" borderId="2" xfId="81" applyFont="1" applyBorder="1" applyAlignment="1">
      <alignment horizontal="center" vertical="center"/>
    </xf>
    <xf numFmtId="0" fontId="28" fillId="0" borderId="0" xfId="566" applyFont="1" applyAlignment="1">
      <alignment horizontal="center" vertical="top"/>
    </xf>
    <xf numFmtId="190" fontId="27" fillId="0" borderId="0" xfId="566" applyNumberFormat="1" applyFont="1" applyAlignment="1">
      <alignment horizontal="right" vertical="center"/>
    </xf>
    <xf numFmtId="190" fontId="27" fillId="0" borderId="0" xfId="566" applyNumberFormat="1" applyFont="1" applyAlignment="1">
      <alignment horizontal="center" vertical="top"/>
    </xf>
    <xf numFmtId="190" fontId="27" fillId="0" borderId="16" xfId="566" applyNumberFormat="1" applyFont="1" applyBorder="1" applyAlignment="1">
      <alignment horizontal="center" vertical="top"/>
    </xf>
    <xf numFmtId="190" fontId="27" fillId="0" borderId="14" xfId="566" applyNumberFormat="1" applyFont="1" applyBorder="1" applyAlignment="1">
      <alignment vertical="top"/>
    </xf>
    <xf numFmtId="190" fontId="27" fillId="0" borderId="0" xfId="566" quotePrefix="1" applyNumberFormat="1" applyFont="1" applyAlignment="1">
      <alignment horizontal="right" vertical="center"/>
    </xf>
    <xf numFmtId="0" fontId="27" fillId="0" borderId="0" xfId="54" applyFont="1" applyAlignment="1">
      <alignment horizontal="right" vertical="center"/>
    </xf>
    <xf numFmtId="0" fontId="27" fillId="0" borderId="0" xfId="53" applyFont="1" applyAlignment="1">
      <alignment horizontal="right" vertical="center"/>
    </xf>
    <xf numFmtId="190" fontId="27" fillId="0" borderId="2" xfId="566" applyNumberFormat="1" applyFont="1" applyBorder="1" applyAlignment="1">
      <alignment horizontal="right" vertical="center"/>
    </xf>
    <xf numFmtId="0" fontId="27" fillId="0" borderId="2" xfId="0" applyFont="1" applyBorder="1" applyAlignment="1">
      <alignment horizontal="right" vertical="center"/>
    </xf>
    <xf numFmtId="38" fontId="27" fillId="0" borderId="0" xfId="83" applyNumberFormat="1" applyFont="1" applyAlignment="1">
      <alignment horizontal="center" vertical="center"/>
    </xf>
    <xf numFmtId="191" fontId="28" fillId="0" borderId="0" xfId="79" applyNumberFormat="1" applyFont="1" applyAlignment="1">
      <alignment vertical="center"/>
    </xf>
    <xf numFmtId="193" fontId="27" fillId="0" borderId="2" xfId="54" applyNumberFormat="1" applyFont="1" applyBorder="1" applyAlignment="1">
      <alignment vertical="center" wrapText="1"/>
    </xf>
    <xf numFmtId="191" fontId="28" fillId="0" borderId="0" xfId="79" applyNumberFormat="1" applyFont="1" applyAlignment="1">
      <alignment horizontal="center" vertical="center"/>
    </xf>
    <xf numFmtId="193" fontId="27" fillId="0" borderId="13" xfId="52" applyNumberFormat="1" applyFont="1" applyBorder="1" applyAlignment="1">
      <alignment horizontal="center" vertical="center"/>
    </xf>
    <xf numFmtId="189" fontId="27" fillId="0" borderId="0" xfId="39" applyNumberFormat="1" applyFont="1" applyAlignment="1">
      <alignment horizontal="left" vertical="center"/>
    </xf>
    <xf numFmtId="189" fontId="27" fillId="0" borderId="2" xfId="39" applyNumberFormat="1" applyFont="1" applyBorder="1" applyAlignment="1">
      <alignment horizontal="left" vertical="center"/>
    </xf>
    <xf numFmtId="195" fontId="27" fillId="0" borderId="13" xfId="52" applyNumberFormat="1" applyFont="1" applyBorder="1" applyAlignment="1">
      <alignment horizontal="center" vertical="center"/>
    </xf>
    <xf numFmtId="193" fontId="27" fillId="0" borderId="2" xfId="566" applyNumberFormat="1" applyFont="1" applyBorder="1" applyAlignment="1">
      <alignment horizontal="center" vertical="center"/>
    </xf>
    <xf numFmtId="193" fontId="27" fillId="0" borderId="16" xfId="54" applyNumberFormat="1" applyFont="1" applyBorder="1" applyAlignment="1">
      <alignment horizontal="center" vertical="center" wrapText="1"/>
    </xf>
    <xf numFmtId="0" fontId="28" fillId="0" borderId="13" xfId="52" applyFont="1" applyBorder="1" applyAlignment="1">
      <alignment horizontal="left" vertical="center"/>
    </xf>
    <xf numFmtId="193" fontId="27" fillId="0" borderId="16" xfId="566" applyNumberFormat="1" applyFont="1" applyBorder="1" applyAlignment="1">
      <alignment horizontal="center" vertical="center"/>
    </xf>
    <xf numFmtId="193" fontId="27" fillId="0" borderId="2" xfId="54" applyNumberFormat="1" applyFont="1" applyBorder="1" applyAlignment="1">
      <alignment horizontal="center" vertical="center" wrapText="1"/>
    </xf>
    <xf numFmtId="190" fontId="27" fillId="0" borderId="2" xfId="566" applyNumberFormat="1" applyFont="1" applyBorder="1" applyAlignment="1">
      <alignment horizontal="center" vertical="top"/>
    </xf>
    <xf numFmtId="190" fontId="27" fillId="0" borderId="16" xfId="566" applyNumberFormat="1" applyFont="1" applyBorder="1" applyAlignment="1">
      <alignment horizontal="center" vertical="top"/>
    </xf>
    <xf numFmtId="0" fontId="28" fillId="0" borderId="2" xfId="52" applyFont="1" applyBorder="1" applyAlignment="1">
      <alignment horizontal="left" vertical="center"/>
    </xf>
  </cellXfs>
  <cellStyles count="932">
    <cellStyle name="20% - Accent1" xfId="1" builtinId="30" customBuiltin="1"/>
    <cellStyle name="20% - Accent1 2" xfId="108"/>
    <cellStyle name="20% - Accent1 3" xfId="573"/>
    <cellStyle name="20% - Accent2" xfId="2" builtinId="34" customBuiltin="1"/>
    <cellStyle name="20% - Accent2 2" xfId="109"/>
    <cellStyle name="20% - Accent2 3" xfId="574"/>
    <cellStyle name="20% - Accent3" xfId="3" builtinId="38" customBuiltin="1"/>
    <cellStyle name="20% - Accent3 2" xfId="110"/>
    <cellStyle name="20% - Accent3 3" xfId="575"/>
    <cellStyle name="20% - Accent4" xfId="4" builtinId="42" customBuiltin="1"/>
    <cellStyle name="20% - Accent4 2" xfId="111"/>
    <cellStyle name="20% - Accent4 3" xfId="576"/>
    <cellStyle name="20% - Accent5" xfId="5" builtinId="46" customBuiltin="1"/>
    <cellStyle name="20% - Accent5 2" xfId="112"/>
    <cellStyle name="20% - Accent5 3" xfId="577"/>
    <cellStyle name="20% - Accent6" xfId="6" builtinId="50" customBuiltin="1"/>
    <cellStyle name="20% - Accent6 2" xfId="113"/>
    <cellStyle name="20% - Accent6 3" xfId="578"/>
    <cellStyle name="40% - Accent1" xfId="7" builtinId="31" customBuiltin="1"/>
    <cellStyle name="40% - Accent1 2" xfId="114"/>
    <cellStyle name="40% - Accent1 3" xfId="579"/>
    <cellStyle name="40% - Accent2" xfId="8" builtinId="35" customBuiltin="1"/>
    <cellStyle name="40% - Accent2 2" xfId="115"/>
    <cellStyle name="40% - Accent2 3" xfId="580"/>
    <cellStyle name="40% - Accent3" xfId="9" builtinId="39" customBuiltin="1"/>
    <cellStyle name="40% - Accent3 2" xfId="116"/>
    <cellStyle name="40% - Accent3 3" xfId="581"/>
    <cellStyle name="40% - Accent4" xfId="10" builtinId="43" customBuiltin="1"/>
    <cellStyle name="40% - Accent4 2" xfId="117"/>
    <cellStyle name="40% - Accent4 3" xfId="582"/>
    <cellStyle name="40% - Accent5" xfId="11" builtinId="47" customBuiltin="1"/>
    <cellStyle name="40% - Accent5 2" xfId="118"/>
    <cellStyle name="40% - Accent5 3" xfId="583"/>
    <cellStyle name="40% - Accent6" xfId="12" builtinId="51" customBuiltin="1"/>
    <cellStyle name="40% - Accent6 2" xfId="119"/>
    <cellStyle name="40% - Accent6 3" xfId="584"/>
    <cellStyle name="60% - Accent1" xfId="13" builtinId="32" customBuiltin="1"/>
    <cellStyle name="60% - Accent1 2" xfId="120"/>
    <cellStyle name="60% - Accent2" xfId="14" builtinId="36" customBuiltin="1"/>
    <cellStyle name="60% - Accent2 2" xfId="121"/>
    <cellStyle name="60% - Accent3" xfId="15" builtinId="40" customBuiltin="1"/>
    <cellStyle name="60% - Accent3 2" xfId="122"/>
    <cellStyle name="60% - Accent4" xfId="16" builtinId="44" customBuiltin="1"/>
    <cellStyle name="60% - Accent4 2" xfId="123"/>
    <cellStyle name="60% - Accent5" xfId="17" builtinId="48" customBuiltin="1"/>
    <cellStyle name="60% - Accent5 2" xfId="124"/>
    <cellStyle name="60% - Accent6" xfId="18" builtinId="52" customBuiltin="1"/>
    <cellStyle name="60% - Accent6 2" xfId="125"/>
    <cellStyle name="Accent1" xfId="19" builtinId="29" customBuiltin="1"/>
    <cellStyle name="Accent1 2" xfId="126"/>
    <cellStyle name="Accent2" xfId="20" builtinId="33" customBuiltin="1"/>
    <cellStyle name="Accent2 2" xfId="127"/>
    <cellStyle name="Accent3" xfId="21" builtinId="37" customBuiltin="1"/>
    <cellStyle name="Accent3 2" xfId="128"/>
    <cellStyle name="Accent4" xfId="22" builtinId="41" customBuiltin="1"/>
    <cellStyle name="Accent4 2" xfId="129"/>
    <cellStyle name="Accent5" xfId="23" builtinId="45" customBuiltin="1"/>
    <cellStyle name="Accent5 2" xfId="130"/>
    <cellStyle name="Accent6" xfId="24" builtinId="49" customBuiltin="1"/>
    <cellStyle name="Accent6 2" xfId="131"/>
    <cellStyle name="Bad" xfId="25" builtinId="27" customBuiltin="1"/>
    <cellStyle name="Bad 2" xfId="132"/>
    <cellStyle name="Calculation" xfId="26" builtinId="22" customBuiltin="1"/>
    <cellStyle name="Calculation 2" xfId="133"/>
    <cellStyle name="Check Cell" xfId="27" builtinId="23" customBuiltin="1"/>
    <cellStyle name="Check Cell 2" xfId="134"/>
    <cellStyle name="Comma" xfId="28" builtinId="3" customBuiltin="1"/>
    <cellStyle name="Comma [0] 2 2 3 2" xfId="135"/>
    <cellStyle name="Comma [0] 2 2 3 2 2" xfId="136"/>
    <cellStyle name="Comma [0] 2 2 3 2 2 2" xfId="137"/>
    <cellStyle name="Comma [0] 2 2 3 2 2 2 2" xfId="610"/>
    <cellStyle name="Comma [0] 2 2 3 2 2 3" xfId="609"/>
    <cellStyle name="Comma [0] 2 2 3 2 3" xfId="138"/>
    <cellStyle name="Comma [0] 2 2 3 2 3 2" xfId="611"/>
    <cellStyle name="Comma [0] 2 2 3 2 4" xfId="608"/>
    <cellStyle name="Comma 10" xfId="139"/>
    <cellStyle name="Comma 10 17 2 3 2" xfId="90"/>
    <cellStyle name="Comma 10 17 2 3 2 2" xfId="600"/>
    <cellStyle name="Comma 10 2" xfId="140"/>
    <cellStyle name="Comma 10 2 2" xfId="141"/>
    <cellStyle name="Comma 10 2 2 2" xfId="614"/>
    <cellStyle name="Comma 10 2 3" xfId="613"/>
    <cellStyle name="Comma 10 3" xfId="142"/>
    <cellStyle name="Comma 10 3 2" xfId="615"/>
    <cellStyle name="Comma 10 4" xfId="143"/>
    <cellStyle name="Comma 10 4 2" xfId="616"/>
    <cellStyle name="Comma 10 5" xfId="144"/>
    <cellStyle name="Comma 10 5 2" xfId="617"/>
    <cellStyle name="Comma 10 6" xfId="612"/>
    <cellStyle name="Comma 11" xfId="145"/>
    <cellStyle name="Comma 11 2" xfId="146"/>
    <cellStyle name="Comma 11 2 2" xfId="147"/>
    <cellStyle name="Comma 11 2 2 2" xfId="620"/>
    <cellStyle name="Comma 11 2 3" xfId="619"/>
    <cellStyle name="Comma 11 3" xfId="148"/>
    <cellStyle name="Comma 11 3 2" xfId="621"/>
    <cellStyle name="Comma 11 4" xfId="149"/>
    <cellStyle name="Comma 11 4 2" xfId="622"/>
    <cellStyle name="Comma 11 5" xfId="618"/>
    <cellStyle name="Comma 112 2" xfId="150"/>
    <cellStyle name="Comma 112 2 2" xfId="151"/>
    <cellStyle name="Comma 112 2 2 2" xfId="152"/>
    <cellStyle name="Comma 112 2 2 2 2" xfId="625"/>
    <cellStyle name="Comma 112 2 2 3" xfId="624"/>
    <cellStyle name="Comma 112 2 3" xfId="153"/>
    <cellStyle name="Comma 112 2 3 2" xfId="626"/>
    <cellStyle name="Comma 112 2 4" xfId="623"/>
    <cellStyle name="Comma 12" xfId="154"/>
    <cellStyle name="Comma 12 2" xfId="155"/>
    <cellStyle name="Comma 12 2 15" xfId="98"/>
    <cellStyle name="Comma 12 2 15 2" xfId="604"/>
    <cellStyle name="Comma 12 2 2" xfId="156"/>
    <cellStyle name="Comma 12 2 2 2" xfId="629"/>
    <cellStyle name="Comma 12 2 3" xfId="628"/>
    <cellStyle name="Comma 12 3" xfId="157"/>
    <cellStyle name="Comma 12 3 2" xfId="630"/>
    <cellStyle name="Comma 12 4" xfId="158"/>
    <cellStyle name="Comma 12 4 2" xfId="631"/>
    <cellStyle name="Comma 12 5" xfId="159"/>
    <cellStyle name="Comma 12 5 2" xfId="632"/>
    <cellStyle name="Comma 12 6" xfId="627"/>
    <cellStyle name="Comma 13" xfId="160"/>
    <cellStyle name="Comma 13 2" xfId="161"/>
    <cellStyle name="Comma 13 2 2" xfId="634"/>
    <cellStyle name="Comma 13 3" xfId="162"/>
    <cellStyle name="Comma 13 3 2" xfId="635"/>
    <cellStyle name="Comma 13 4" xfId="633"/>
    <cellStyle name="Comma 14" xfId="163"/>
    <cellStyle name="Comma 14 2" xfId="164"/>
    <cellStyle name="Comma 14 2 2" xfId="637"/>
    <cellStyle name="Comma 14 3" xfId="165"/>
    <cellStyle name="Comma 14 3 2" xfId="638"/>
    <cellStyle name="Comma 14 4" xfId="636"/>
    <cellStyle name="Comma 15" xfId="166"/>
    <cellStyle name="Comma 15 2" xfId="167"/>
    <cellStyle name="Comma 15 2 2" xfId="640"/>
    <cellStyle name="Comma 15 3" xfId="168"/>
    <cellStyle name="Comma 15 3 2" xfId="641"/>
    <cellStyle name="Comma 15 4" xfId="639"/>
    <cellStyle name="Comma 16" xfId="169"/>
    <cellStyle name="Comma 16 2" xfId="170"/>
    <cellStyle name="Comma 16 2 2" xfId="643"/>
    <cellStyle name="Comma 16 3" xfId="171"/>
    <cellStyle name="Comma 16 3 2" xfId="644"/>
    <cellStyle name="Comma 16 4" xfId="642"/>
    <cellStyle name="Comma 17" xfId="172"/>
    <cellStyle name="Comma 17 2" xfId="173"/>
    <cellStyle name="Comma 17 2 2" xfId="646"/>
    <cellStyle name="Comma 17 3" xfId="645"/>
    <cellStyle name="Comma 18" xfId="174"/>
    <cellStyle name="Comma 18 2" xfId="175"/>
    <cellStyle name="Comma 18 2 2" xfId="648"/>
    <cellStyle name="Comma 18 3" xfId="647"/>
    <cellStyle name="Comma 19" xfId="176"/>
    <cellStyle name="Comma 19 2" xfId="177"/>
    <cellStyle name="Comma 19 2 2" xfId="650"/>
    <cellStyle name="Comma 19 3" xfId="649"/>
    <cellStyle name="Comma 192 2" xfId="73"/>
    <cellStyle name="Comma 192 2 2" xfId="592"/>
    <cellStyle name="Comma 2" xfId="29"/>
    <cellStyle name="Comma 2 2" xfId="80"/>
    <cellStyle name="Comma 2 2 2" xfId="86"/>
    <cellStyle name="Comma 2 2 2 2" xfId="181"/>
    <cellStyle name="Comma 2 2 2 2 2" xfId="652"/>
    <cellStyle name="Comma 2 2 2 3" xfId="182"/>
    <cellStyle name="Comma 2 2 2 3 2" xfId="653"/>
    <cellStyle name="Comma 2 2 2 4" xfId="180"/>
    <cellStyle name="Comma 2 2 2 4 2" xfId="651"/>
    <cellStyle name="Comma 2 2 2 5" xfId="596"/>
    <cellStyle name="Comma 2 2 3" xfId="183"/>
    <cellStyle name="Comma 2 2 4" xfId="179"/>
    <cellStyle name="Comma 2 2 5" xfId="593"/>
    <cellStyle name="Comma 2 3" xfId="65"/>
    <cellStyle name="Comma 2 3 2" xfId="185"/>
    <cellStyle name="Comma 2 3 2 2" xfId="655"/>
    <cellStyle name="Comma 2 3 3" xfId="186"/>
    <cellStyle name="Comma 2 3 3 2" xfId="656"/>
    <cellStyle name="Comma 2 3 4" xfId="187"/>
    <cellStyle name="Comma 2 3 4 2" xfId="657"/>
    <cellStyle name="Comma 2 3 5" xfId="188"/>
    <cellStyle name="Comma 2 3 5 2" xfId="658"/>
    <cellStyle name="Comma 2 3 6" xfId="184"/>
    <cellStyle name="Comma 2 3 6 2" xfId="654"/>
    <cellStyle name="Comma 2 3 7" xfId="587"/>
    <cellStyle name="Comma 2 34" xfId="189"/>
    <cellStyle name="Comma 2 34 2" xfId="190"/>
    <cellStyle name="Comma 2 34 2 2" xfId="191"/>
    <cellStyle name="Comma 2 34 2 2 2" xfId="192"/>
    <cellStyle name="Comma 2 34 2 2 2 2" xfId="662"/>
    <cellStyle name="Comma 2 34 2 2 3" xfId="661"/>
    <cellStyle name="Comma 2 34 2 3" xfId="193"/>
    <cellStyle name="Comma 2 34 2 3 2" xfId="663"/>
    <cellStyle name="Comma 2 34 2 4" xfId="660"/>
    <cellStyle name="Comma 2 34 3" xfId="194"/>
    <cellStyle name="Comma 2 34 3 2" xfId="195"/>
    <cellStyle name="Comma 2 34 3 2 2" xfId="665"/>
    <cellStyle name="Comma 2 34 3 3" xfId="664"/>
    <cellStyle name="Comma 2 34 4" xfId="196"/>
    <cellStyle name="Comma 2 34 4 2" xfId="666"/>
    <cellStyle name="Comma 2 34 5" xfId="659"/>
    <cellStyle name="Comma 2 35" xfId="197"/>
    <cellStyle name="Comma 2 35 2" xfId="198"/>
    <cellStyle name="Comma 2 35 2 2" xfId="199"/>
    <cellStyle name="Comma 2 35 2 2 2" xfId="669"/>
    <cellStyle name="Comma 2 35 2 3" xfId="668"/>
    <cellStyle name="Comma 2 35 3" xfId="200"/>
    <cellStyle name="Comma 2 35 3 2" xfId="670"/>
    <cellStyle name="Comma 2 35 4" xfId="667"/>
    <cellStyle name="Comma 2 4" xfId="201"/>
    <cellStyle name="Comma 2 4 2" xfId="202"/>
    <cellStyle name="Comma 2 4 2 2" xfId="672"/>
    <cellStyle name="Comma 2 4 3" xfId="203"/>
    <cellStyle name="Comma 2 4 3 2" xfId="673"/>
    <cellStyle name="Comma 2 4 4" xfId="204"/>
    <cellStyle name="Comma 2 4 4 2" xfId="674"/>
    <cellStyle name="Comma 2 4 5" xfId="671"/>
    <cellStyle name="Comma 2 5" xfId="205"/>
    <cellStyle name="Comma 2 5 2" xfId="206"/>
    <cellStyle name="Comma 2 5 2 2" xfId="675"/>
    <cellStyle name="Comma 2 6" xfId="207"/>
    <cellStyle name="Comma 2 6 2" xfId="208"/>
    <cellStyle name="Comma 2 6 2 2" xfId="677"/>
    <cellStyle name="Comma 2 6 3" xfId="676"/>
    <cellStyle name="Comma 2 7" xfId="209"/>
    <cellStyle name="Comma 2 8" xfId="210"/>
    <cellStyle name="Comma 2 8 2" xfId="678"/>
    <cellStyle name="Comma 2 9" xfId="178"/>
    <cellStyle name="Comma 20" xfId="211"/>
    <cellStyle name="Comma 200" xfId="212"/>
    <cellStyle name="Comma 200 2" xfId="213"/>
    <cellStyle name="Comma 200 2 2" xfId="214"/>
    <cellStyle name="Comma 200 2 2 2" xfId="681"/>
    <cellStyle name="Comma 200 2 3" xfId="680"/>
    <cellStyle name="Comma 200 3" xfId="215"/>
    <cellStyle name="Comma 200 3 2" xfId="682"/>
    <cellStyle name="Comma 200 4" xfId="679"/>
    <cellStyle name="Comma 201" xfId="216"/>
    <cellStyle name="Comma 201 2" xfId="217"/>
    <cellStyle name="Comma 201 2 2" xfId="218"/>
    <cellStyle name="Comma 201 2 2 2" xfId="685"/>
    <cellStyle name="Comma 201 2 3" xfId="684"/>
    <cellStyle name="Comma 201 3" xfId="219"/>
    <cellStyle name="Comma 201 3 2" xfId="686"/>
    <cellStyle name="Comma 201 4" xfId="683"/>
    <cellStyle name="Comma 204" xfId="220"/>
    <cellStyle name="Comma 204 2" xfId="221"/>
    <cellStyle name="Comma 204 2 2" xfId="222"/>
    <cellStyle name="Comma 204 2 2 2" xfId="689"/>
    <cellStyle name="Comma 204 2 3" xfId="688"/>
    <cellStyle name="Comma 204 3" xfId="223"/>
    <cellStyle name="Comma 204 3 2" xfId="690"/>
    <cellStyle name="Comma 204 4" xfId="687"/>
    <cellStyle name="Comma 205" xfId="224"/>
    <cellStyle name="Comma 205 2" xfId="225"/>
    <cellStyle name="Comma 205 2 2" xfId="226"/>
    <cellStyle name="Comma 205 2 2 2" xfId="693"/>
    <cellStyle name="Comma 205 2 3" xfId="692"/>
    <cellStyle name="Comma 205 3" xfId="227"/>
    <cellStyle name="Comma 205 3 2" xfId="694"/>
    <cellStyle name="Comma 205 4" xfId="691"/>
    <cellStyle name="Comma 21" xfId="228"/>
    <cellStyle name="Comma 21 2" xfId="695"/>
    <cellStyle name="Comma 22" xfId="229"/>
    <cellStyle name="Comma 22 2" xfId="696"/>
    <cellStyle name="Comma 227 2" xfId="71"/>
    <cellStyle name="Comma 227 2 2" xfId="590"/>
    <cellStyle name="Comma 23" xfId="230"/>
    <cellStyle name="Comma 23 2" xfId="697"/>
    <cellStyle name="Comma 24" xfId="231"/>
    <cellStyle name="Comma 24 2" xfId="698"/>
    <cellStyle name="Comma 25" xfId="232"/>
    <cellStyle name="Comma 25 2" xfId="699"/>
    <cellStyle name="Comma 3" xfId="72"/>
    <cellStyle name="Comma 3 10" xfId="234"/>
    <cellStyle name="Comma 3 10 2" xfId="701"/>
    <cellStyle name="Comma 3 11" xfId="235"/>
    <cellStyle name="Comma 3 11 2" xfId="702"/>
    <cellStyle name="Comma 3 12" xfId="233"/>
    <cellStyle name="Comma 3 12 2" xfId="700"/>
    <cellStyle name="Comma 3 13" xfId="591"/>
    <cellStyle name="Comma 3 2" xfId="236"/>
    <cellStyle name="Comma 3 2 2" xfId="237"/>
    <cellStyle name="Comma 3 2 2 2" xfId="238"/>
    <cellStyle name="Comma 3 2 2 2 2" xfId="567"/>
    <cellStyle name="Comma 3 2 2 2 2 2" xfId="929"/>
    <cellStyle name="Comma 3 2 2 2 3" xfId="704"/>
    <cellStyle name="Comma 3 2 2 3" xfId="239"/>
    <cellStyle name="Comma 3 2 2 3 2" xfId="705"/>
    <cellStyle name="Comma 3 2 2 4" xfId="240"/>
    <cellStyle name="Comma 3 2 2 4 2" xfId="706"/>
    <cellStyle name="Comma 3 2 2 5" xfId="703"/>
    <cellStyle name="Comma 3 2 3" xfId="241"/>
    <cellStyle name="Comma 3 2 3 2" xfId="242"/>
    <cellStyle name="Comma 3 2 3 2 2" xfId="708"/>
    <cellStyle name="Comma 3 2 3 3" xfId="243"/>
    <cellStyle name="Comma 3 2 3 3 2" xfId="709"/>
    <cellStyle name="Comma 3 2 3 4" xfId="707"/>
    <cellStyle name="Comma 3 2 4" xfId="244"/>
    <cellStyle name="Comma 3 2 4 2" xfId="710"/>
    <cellStyle name="Comma 3 2 5" xfId="245"/>
    <cellStyle name="Comma 3 2 5 2" xfId="711"/>
    <cellStyle name="Comma 3 3" xfId="246"/>
    <cellStyle name="Comma 3 3 2" xfId="247"/>
    <cellStyle name="Comma 3 3 2 2" xfId="713"/>
    <cellStyle name="Comma 3 3 3" xfId="248"/>
    <cellStyle name="Comma 3 3 3 2" xfId="714"/>
    <cellStyle name="Comma 3 3 4" xfId="249"/>
    <cellStyle name="Comma 3 3 4 2" xfId="715"/>
    <cellStyle name="Comma 3 3 5" xfId="250"/>
    <cellStyle name="Comma 3 3 5 2" xfId="716"/>
    <cellStyle name="Comma 3 3 6" xfId="712"/>
    <cellStyle name="Comma 3 4" xfId="251"/>
    <cellStyle name="Comma 3 4 2" xfId="252"/>
    <cellStyle name="Comma 3 4 2 2" xfId="718"/>
    <cellStyle name="Comma 3 4 3" xfId="253"/>
    <cellStyle name="Comma 3 4 3 2" xfId="719"/>
    <cellStyle name="Comma 3 4 4" xfId="254"/>
    <cellStyle name="Comma 3 4 4 2" xfId="720"/>
    <cellStyle name="Comma 3 4 5" xfId="717"/>
    <cellStyle name="Comma 3 5" xfId="255"/>
    <cellStyle name="Comma 3 5 2" xfId="256"/>
    <cellStyle name="Comma 3 5 2 2" xfId="722"/>
    <cellStyle name="Comma 3 5 3" xfId="257"/>
    <cellStyle name="Comma 3 5 3 2" xfId="723"/>
    <cellStyle name="Comma 3 5 4" xfId="258"/>
    <cellStyle name="Comma 3 5 4 2" xfId="724"/>
    <cellStyle name="Comma 3 5 5" xfId="721"/>
    <cellStyle name="Comma 3 6" xfId="259"/>
    <cellStyle name="Comma 3 6 2" xfId="260"/>
    <cellStyle name="Comma 3 6 2 2" xfId="726"/>
    <cellStyle name="Comma 3 6 3" xfId="261"/>
    <cellStyle name="Comma 3 6 3 2" xfId="727"/>
    <cellStyle name="Comma 3 6 4" xfId="262"/>
    <cellStyle name="Comma 3 6 4 2" xfId="728"/>
    <cellStyle name="Comma 3 6 5" xfId="725"/>
    <cellStyle name="Comma 3 7" xfId="88"/>
    <cellStyle name="Comma 3 7 2" xfId="264"/>
    <cellStyle name="Comma 3 7 2 2" xfId="730"/>
    <cellStyle name="Comma 3 7 3" xfId="265"/>
    <cellStyle name="Comma 3 7 3 2" xfId="731"/>
    <cellStyle name="Comma 3 7 4" xfId="263"/>
    <cellStyle name="Comma 3 7 4 2" xfId="729"/>
    <cellStyle name="Comma 3 7 5" xfId="598"/>
    <cellStyle name="Comma 3 8" xfId="266"/>
    <cellStyle name="Comma 3 8 2" xfId="732"/>
    <cellStyle name="Comma 3 9" xfId="267"/>
    <cellStyle name="Comma 3 9 2" xfId="733"/>
    <cellStyle name="Comma 4" xfId="89"/>
    <cellStyle name="Comma 4 10" xfId="268"/>
    <cellStyle name="Comma 4 10 2" xfId="734"/>
    <cellStyle name="Comma 4 11" xfId="599"/>
    <cellStyle name="Comma 4 14" xfId="269"/>
    <cellStyle name="Comma 4 14 2" xfId="270"/>
    <cellStyle name="Comma 4 14 2 2" xfId="271"/>
    <cellStyle name="Comma 4 14 2 2 2" xfId="737"/>
    <cellStyle name="Comma 4 14 2 3" xfId="736"/>
    <cellStyle name="Comma 4 14 3" xfId="272"/>
    <cellStyle name="Comma 4 14 3 2" xfId="738"/>
    <cellStyle name="Comma 4 14 4" xfId="735"/>
    <cellStyle name="Comma 4 2" xfId="273"/>
    <cellStyle name="Comma 4 2 2" xfId="102"/>
    <cellStyle name="Comma 4 2 2 2" xfId="275"/>
    <cellStyle name="Comma 4 2 2 2 2" xfId="741"/>
    <cellStyle name="Comma 4 2 2 3" xfId="276"/>
    <cellStyle name="Comma 4 2 2 3 2" xfId="742"/>
    <cellStyle name="Comma 4 2 2 4" xfId="277"/>
    <cellStyle name="Comma 4 2 2 4 2" xfId="743"/>
    <cellStyle name="Comma 4 2 2 5" xfId="274"/>
    <cellStyle name="Comma 4 2 2 5 2" xfId="740"/>
    <cellStyle name="Comma 4 2 2 6" xfId="606"/>
    <cellStyle name="Comma 4 2 20" xfId="278"/>
    <cellStyle name="Comma 4 2 20 2" xfId="279"/>
    <cellStyle name="Comma 4 2 20 2 2" xfId="280"/>
    <cellStyle name="Comma 4 2 20 2 2 2" xfId="746"/>
    <cellStyle name="Comma 4 2 20 2 3" xfId="745"/>
    <cellStyle name="Comma 4 2 20 3" xfId="281"/>
    <cellStyle name="Comma 4 2 20 3 2" xfId="747"/>
    <cellStyle name="Comma 4 2 20 4" xfId="744"/>
    <cellStyle name="Comma 4 2 3" xfId="282"/>
    <cellStyle name="Comma 4 2 3 2" xfId="748"/>
    <cellStyle name="Comma 4 2 4" xfId="283"/>
    <cellStyle name="Comma 4 2 4 2" xfId="749"/>
    <cellStyle name="Comma 4 2 5" xfId="284"/>
    <cellStyle name="Comma 4 2 5 2" xfId="750"/>
    <cellStyle name="Comma 4 2 6" xfId="285"/>
    <cellStyle name="Comma 4 2 6 2" xfId="751"/>
    <cellStyle name="Comma 4 2 7" xfId="739"/>
    <cellStyle name="Comma 4 3" xfId="286"/>
    <cellStyle name="Comma 4 3 2" xfId="287"/>
    <cellStyle name="Comma 4 3 2 2" xfId="753"/>
    <cellStyle name="Comma 4 3 3" xfId="288"/>
    <cellStyle name="Comma 4 3 3 2" xfId="754"/>
    <cellStyle name="Comma 4 3 4" xfId="289"/>
    <cellStyle name="Comma 4 3 4 2" xfId="755"/>
    <cellStyle name="Comma 4 3 5" xfId="752"/>
    <cellStyle name="Comma 4 4" xfId="290"/>
    <cellStyle name="Comma 4 4 2" xfId="291"/>
    <cellStyle name="Comma 4 4 2 2" xfId="757"/>
    <cellStyle name="Comma 4 4 3" xfId="292"/>
    <cellStyle name="Comma 4 4 3 2" xfId="758"/>
    <cellStyle name="Comma 4 4 4" xfId="756"/>
    <cellStyle name="Comma 4 5" xfId="293"/>
    <cellStyle name="Comma 4 5 2" xfId="759"/>
    <cellStyle name="Comma 4 6" xfId="294"/>
    <cellStyle name="Comma 4 6 2" xfId="760"/>
    <cellStyle name="Comma 4 7" xfId="295"/>
    <cellStyle name="Comma 4 7 2" xfId="761"/>
    <cellStyle name="Comma 4 8" xfId="296"/>
    <cellStyle name="Comma 4 8 2" xfId="762"/>
    <cellStyle name="Comma 4 9" xfId="297"/>
    <cellStyle name="Comma 4 9 2" xfId="763"/>
    <cellStyle name="Comma 42" xfId="298"/>
    <cellStyle name="Comma 42 2" xfId="299"/>
    <cellStyle name="Comma 42 2 2" xfId="300"/>
    <cellStyle name="Comma 42 2 2 2" xfId="766"/>
    <cellStyle name="Comma 42 2 3" xfId="765"/>
    <cellStyle name="Comma 42 3" xfId="301"/>
    <cellStyle name="Comma 42 3 2" xfId="767"/>
    <cellStyle name="Comma 42 4" xfId="764"/>
    <cellStyle name="Comma 5" xfId="50"/>
    <cellStyle name="Comma 5 10" xfId="303"/>
    <cellStyle name="Comma 5 10 2" xfId="769"/>
    <cellStyle name="Comma 5 19" xfId="304"/>
    <cellStyle name="Comma 5 19 2" xfId="305"/>
    <cellStyle name="Comma 5 19 2 2" xfId="306"/>
    <cellStyle name="Comma 5 19 2 2 2" xfId="772"/>
    <cellStyle name="Comma 5 19 2 3" xfId="771"/>
    <cellStyle name="Comma 5 19 3" xfId="307"/>
    <cellStyle name="Comma 5 19 3 2" xfId="773"/>
    <cellStyle name="Comma 5 19 4" xfId="770"/>
    <cellStyle name="Comma 5 2" xfId="91"/>
    <cellStyle name="Comma 5 2 2" xfId="309"/>
    <cellStyle name="Comma 5 2 2 2" xfId="310"/>
    <cellStyle name="Comma 5 2 2 2 2" xfId="776"/>
    <cellStyle name="Comma 5 2 2 3" xfId="311"/>
    <cellStyle name="Comma 5 2 2 3 2" xfId="777"/>
    <cellStyle name="Comma 5 2 2 4" xfId="312"/>
    <cellStyle name="Comma 5 2 2 4 2" xfId="778"/>
    <cellStyle name="Comma 5 2 2 5" xfId="775"/>
    <cellStyle name="Comma 5 2 3" xfId="313"/>
    <cellStyle name="Comma 5 2 3 2" xfId="779"/>
    <cellStyle name="Comma 5 2 4" xfId="314"/>
    <cellStyle name="Comma 5 2 4 2" xfId="780"/>
    <cellStyle name="Comma 5 2 5" xfId="315"/>
    <cellStyle name="Comma 5 2 5 2" xfId="781"/>
    <cellStyle name="Comma 5 2 6" xfId="316"/>
    <cellStyle name="Comma 5 2 6 2" xfId="782"/>
    <cellStyle name="Comma 5 2 7" xfId="308"/>
    <cellStyle name="Comma 5 2 7 2" xfId="774"/>
    <cellStyle name="Comma 5 2 8" xfId="601"/>
    <cellStyle name="Comma 5 3" xfId="317"/>
    <cellStyle name="Comma 5 3 2" xfId="318"/>
    <cellStyle name="Comma 5 3 2 2" xfId="784"/>
    <cellStyle name="Comma 5 3 3" xfId="319"/>
    <cellStyle name="Comma 5 3 3 2" xfId="785"/>
    <cellStyle name="Comma 5 3 4" xfId="320"/>
    <cellStyle name="Comma 5 3 4 2" xfId="786"/>
    <cellStyle name="Comma 5 3 5" xfId="783"/>
    <cellStyle name="Comma 5 4" xfId="321"/>
    <cellStyle name="Comma 5 4 2" xfId="322"/>
    <cellStyle name="Comma 5 4 2 2" xfId="788"/>
    <cellStyle name="Comma 5 4 3" xfId="323"/>
    <cellStyle name="Comma 5 4 3 2" xfId="789"/>
    <cellStyle name="Comma 5 4 4" xfId="324"/>
    <cellStyle name="Comma 5 4 4 2" xfId="790"/>
    <cellStyle name="Comma 5 4 5" xfId="787"/>
    <cellStyle name="Comma 5 5" xfId="325"/>
    <cellStyle name="Comma 5 5 2" xfId="326"/>
    <cellStyle name="Comma 5 5 2 2" xfId="792"/>
    <cellStyle name="Comma 5 5 3" xfId="327"/>
    <cellStyle name="Comma 5 5 3 2" xfId="793"/>
    <cellStyle name="Comma 5 5 4" xfId="791"/>
    <cellStyle name="Comma 5 6" xfId="328"/>
    <cellStyle name="Comma 5 6 2" xfId="794"/>
    <cellStyle name="Comma 5 7" xfId="329"/>
    <cellStyle name="Comma 5 7 2" xfId="795"/>
    <cellStyle name="Comma 5 8" xfId="330"/>
    <cellStyle name="Comma 5 8 2" xfId="796"/>
    <cellStyle name="Comma 5 9" xfId="302"/>
    <cellStyle name="Comma 5 9 2" xfId="768"/>
    <cellStyle name="Comma 56" xfId="331"/>
    <cellStyle name="Comma 56 2" xfId="332"/>
    <cellStyle name="Comma 56 2 2" xfId="333"/>
    <cellStyle name="Comma 56 2 2 2" xfId="799"/>
    <cellStyle name="Comma 56 2 3" xfId="798"/>
    <cellStyle name="Comma 56 3" xfId="334"/>
    <cellStyle name="Comma 56 3 2" xfId="800"/>
    <cellStyle name="Comma 56 4" xfId="797"/>
    <cellStyle name="Comma 57" xfId="335"/>
    <cellStyle name="Comma 57 2" xfId="336"/>
    <cellStyle name="Comma 57 2 2" xfId="337"/>
    <cellStyle name="Comma 57 2 2 2" xfId="803"/>
    <cellStyle name="Comma 57 2 3" xfId="802"/>
    <cellStyle name="Comma 57 3" xfId="338"/>
    <cellStyle name="Comma 57 3 2" xfId="804"/>
    <cellStyle name="Comma 57 4" xfId="801"/>
    <cellStyle name="Comma 6" xfId="97"/>
    <cellStyle name="Comma 6 2" xfId="340"/>
    <cellStyle name="Comma 6 2 2" xfId="341"/>
    <cellStyle name="Comma 6 2 2 2" xfId="807"/>
    <cellStyle name="Comma 6 2 3" xfId="342"/>
    <cellStyle name="Comma 6 2 3 2" xfId="808"/>
    <cellStyle name="Comma 6 2 4" xfId="343"/>
    <cellStyle name="Comma 6 2 4 2" xfId="809"/>
    <cellStyle name="Comma 6 2 5" xfId="806"/>
    <cellStyle name="Comma 6 3" xfId="344"/>
    <cellStyle name="Comma 6 3 2" xfId="345"/>
    <cellStyle name="Comma 6 3 2 2" xfId="811"/>
    <cellStyle name="Comma 6 3 3" xfId="346"/>
    <cellStyle name="Comma 6 3 3 2" xfId="812"/>
    <cellStyle name="Comma 6 3 4" xfId="347"/>
    <cellStyle name="Comma 6 3 4 2" xfId="813"/>
    <cellStyle name="Comma 6 3 5" xfId="810"/>
    <cellStyle name="Comma 6 4" xfId="348"/>
    <cellStyle name="Comma 6 4 2" xfId="349"/>
    <cellStyle name="Comma 6 4 2 2" xfId="815"/>
    <cellStyle name="Comma 6 4 3" xfId="350"/>
    <cellStyle name="Comma 6 4 3 2" xfId="816"/>
    <cellStyle name="Comma 6 4 4" xfId="814"/>
    <cellStyle name="Comma 6 5" xfId="351"/>
    <cellStyle name="Comma 6 5 2" xfId="817"/>
    <cellStyle name="Comma 6 6" xfId="352"/>
    <cellStyle name="Comma 6 6 2" xfId="818"/>
    <cellStyle name="Comma 6 7" xfId="353"/>
    <cellStyle name="Comma 6 7 2" xfId="354"/>
    <cellStyle name="Comma 6 7 2 2" xfId="820"/>
    <cellStyle name="Comma 6 7 3" xfId="819"/>
    <cellStyle name="Comma 6 8" xfId="339"/>
    <cellStyle name="Comma 6 8 2" xfId="805"/>
    <cellStyle name="Comma 6 9" xfId="603"/>
    <cellStyle name="Comma 62" xfId="84"/>
    <cellStyle name="Comma 62 11" xfId="569"/>
    <cellStyle name="Comma 62 11 2" xfId="930"/>
    <cellStyle name="Comma 62 2" xfId="87"/>
    <cellStyle name="Comma 62 2 2" xfId="597"/>
    <cellStyle name="Comma 62 3" xfId="105"/>
    <cellStyle name="Comma 62 3 2" xfId="571"/>
    <cellStyle name="Comma 62 3 2 2" xfId="931"/>
    <cellStyle name="Comma 62 3 3" xfId="607"/>
    <cellStyle name="Comma 62 4" xfId="564"/>
    <cellStyle name="Comma 62 4 2" xfId="928"/>
    <cellStyle name="Comma 62 5" xfId="594"/>
    <cellStyle name="Comma 7" xfId="56"/>
    <cellStyle name="Comma 7 2" xfId="356"/>
    <cellStyle name="Comma 7 2 2" xfId="357"/>
    <cellStyle name="Comma 7 2 2 2" xfId="822"/>
    <cellStyle name="Comma 7 3" xfId="358"/>
    <cellStyle name="Comma 7 3 2" xfId="823"/>
    <cellStyle name="Comma 7 4" xfId="359"/>
    <cellStyle name="Comma 7 4 2" xfId="824"/>
    <cellStyle name="Comma 7 5" xfId="360"/>
    <cellStyle name="Comma 7 5 2" xfId="825"/>
    <cellStyle name="Comma 7 6" xfId="355"/>
    <cellStyle name="Comma 7 6 2" xfId="821"/>
    <cellStyle name="Comma 7 7" xfId="586"/>
    <cellStyle name="Comma 8" xfId="361"/>
    <cellStyle name="Comma 8 2" xfId="362"/>
    <cellStyle name="Comma 8 2 2" xfId="827"/>
    <cellStyle name="Comma 8 3" xfId="363"/>
    <cellStyle name="Comma 8 3 2" xfId="828"/>
    <cellStyle name="Comma 8 4" xfId="364"/>
    <cellStyle name="Comma 8 4 2" xfId="829"/>
    <cellStyle name="Comma 8 5" xfId="826"/>
    <cellStyle name="Comma 9" xfId="365"/>
    <cellStyle name="Comma 9 2" xfId="366"/>
    <cellStyle name="Comma 9 2 2" xfId="367"/>
    <cellStyle name="Comma 9 2 2 2" xfId="832"/>
    <cellStyle name="Comma 9 2 3" xfId="831"/>
    <cellStyle name="Comma 9 3" xfId="368"/>
    <cellStyle name="Comma 9 3 2" xfId="833"/>
    <cellStyle name="Comma 9 4" xfId="369"/>
    <cellStyle name="Comma 9 4 2" xfId="834"/>
    <cellStyle name="Comma 9 5" xfId="370"/>
    <cellStyle name="Comma 9 5 2" xfId="835"/>
    <cellStyle name="Comma 9 6" xfId="830"/>
    <cellStyle name="Comma_CE-Thai 2 2 2" xfId="572"/>
    <cellStyle name="Currency 2" xfId="371"/>
    <cellStyle name="Currency 2 2" xfId="372"/>
    <cellStyle name="Currency 3" xfId="106"/>
    <cellStyle name="Excel Built-in Comma" xfId="81"/>
    <cellStyle name="Explanatory Text" xfId="30" builtinId="53" customBuiltin="1"/>
    <cellStyle name="Explanatory Text 2" xfId="373"/>
    <cellStyle name="Followed Hyperlink 2" xfId="374"/>
    <cellStyle name="Good" xfId="31" builtinId="26" customBuiltin="1"/>
    <cellStyle name="Good 2" xfId="375"/>
    <cellStyle name="Heading 1" xfId="32" builtinId="16" customBuiltin="1"/>
    <cellStyle name="Heading 1 2" xfId="376"/>
    <cellStyle name="Heading 2" xfId="33" builtinId="17" customBuiltin="1"/>
    <cellStyle name="Heading 2 2" xfId="377"/>
    <cellStyle name="Heading 3" xfId="34" builtinId="18" customBuiltin="1"/>
    <cellStyle name="Heading 3 2" xfId="378"/>
    <cellStyle name="Heading 4" xfId="35" builtinId="19" customBuiltin="1"/>
    <cellStyle name="Heading 4 2" xfId="379"/>
    <cellStyle name="Hyperlink 11" xfId="380"/>
    <cellStyle name="Hyperlink 2" xfId="92"/>
    <cellStyle name="Hyperlink 2 10" xfId="382"/>
    <cellStyle name="Hyperlink 2 2" xfId="383"/>
    <cellStyle name="Hyperlink 2 2 2" xfId="384"/>
    <cellStyle name="Hyperlink 2 2 3" xfId="385"/>
    <cellStyle name="Hyperlink 2 3" xfId="386"/>
    <cellStyle name="Hyperlink 2 4" xfId="381"/>
    <cellStyle name="Hyperlink 2 9" xfId="387"/>
    <cellStyle name="Hyperlink 3" xfId="388"/>
    <cellStyle name="Hyperlink 3 2" xfId="389"/>
    <cellStyle name="Hyperlink 3 3" xfId="390"/>
    <cellStyle name="Hyperlink 4" xfId="391"/>
    <cellStyle name="Hyperlink 5" xfId="392"/>
    <cellStyle name="Hyperlink 6" xfId="393"/>
    <cellStyle name="Hyperlink 7" xfId="394"/>
    <cellStyle name="Hyperlink 8" xfId="395"/>
    <cellStyle name="Input" xfId="36" builtinId="20" customBuiltin="1"/>
    <cellStyle name="Input 2" xfId="396"/>
    <cellStyle name="Linked Cell" xfId="37" builtinId="24" customBuiltin="1"/>
    <cellStyle name="Linked Cell 2" xfId="397"/>
    <cellStyle name="Neutral" xfId="38" builtinId="28" customBuiltin="1"/>
    <cellStyle name="Neutral 2" xfId="398"/>
    <cellStyle name="Normal" xfId="0" builtinId="0" customBuiltin="1"/>
    <cellStyle name="Normal - Style1 2 2" xfId="100"/>
    <cellStyle name="Normal 10" xfId="399"/>
    <cellStyle name="Normal 10 2" xfId="400"/>
    <cellStyle name="Normal 10 3" xfId="401"/>
    <cellStyle name="Normal 10 3 2 4" xfId="63"/>
    <cellStyle name="Normal 10 7 2" xfId="74"/>
    <cellStyle name="Normal 108 4" xfId="402"/>
    <cellStyle name="Normal 11" xfId="403"/>
    <cellStyle name="Normal 11 2" xfId="404"/>
    <cellStyle name="Normal 11 2 2" xfId="405"/>
    <cellStyle name="Normal 11 2 2 2" xfId="838"/>
    <cellStyle name="Normal 11 2 3" xfId="406"/>
    <cellStyle name="Normal 11 2 3 2" xfId="839"/>
    <cellStyle name="Normal 11 2 4" xfId="407"/>
    <cellStyle name="Normal 11 2 4 2" xfId="840"/>
    <cellStyle name="Normal 11 2 5" xfId="837"/>
    <cellStyle name="Normal 11 3" xfId="408"/>
    <cellStyle name="Normal 11 3 2" xfId="841"/>
    <cellStyle name="Normal 11 4" xfId="409"/>
    <cellStyle name="Normal 11 4 2" xfId="842"/>
    <cellStyle name="Normal 11 5" xfId="410"/>
    <cellStyle name="Normal 11 5 2" xfId="843"/>
    <cellStyle name="Normal 11 6" xfId="411"/>
    <cellStyle name="Normal 11 7" xfId="836"/>
    <cellStyle name="Normal 12" xfId="412"/>
    <cellStyle name="Normal 13" xfId="413"/>
    <cellStyle name="Normal 13 2" xfId="414"/>
    <cellStyle name="Normal 13 2 2" xfId="845"/>
    <cellStyle name="Normal 13 3" xfId="415"/>
    <cellStyle name="Normal 13 3 2" xfId="846"/>
    <cellStyle name="Normal 13 4" xfId="416"/>
    <cellStyle name="Normal 13 4 2" xfId="847"/>
    <cellStyle name="Normal 13 5" xfId="844"/>
    <cellStyle name="Normal 14" xfId="417"/>
    <cellStyle name="Normal 15" xfId="418"/>
    <cellStyle name="Normal 15 2" xfId="419"/>
    <cellStyle name="Normal 15 3" xfId="848"/>
    <cellStyle name="Normal 16" xfId="420"/>
    <cellStyle name="Normal 167" xfId="421"/>
    <cellStyle name="Normal 167 2" xfId="422"/>
    <cellStyle name="Normal 167 2 2" xfId="423"/>
    <cellStyle name="Normal 167 2 2 2" xfId="851"/>
    <cellStyle name="Normal 167 2 3" xfId="850"/>
    <cellStyle name="Normal 167 3" xfId="424"/>
    <cellStyle name="Normal 167 3 2" xfId="852"/>
    <cellStyle name="Normal 167 4" xfId="849"/>
    <cellStyle name="Normal 17" xfId="39"/>
    <cellStyle name="Normal 170" xfId="425"/>
    <cellStyle name="Normal 170 2" xfId="426"/>
    <cellStyle name="Normal 170 2 2" xfId="427"/>
    <cellStyle name="Normal 170 2 2 2" xfId="855"/>
    <cellStyle name="Normal 170 2 3" xfId="854"/>
    <cellStyle name="Normal 170 3" xfId="428"/>
    <cellStyle name="Normal 170 3 2" xfId="856"/>
    <cellStyle name="Normal 170 4" xfId="853"/>
    <cellStyle name="Normal 171" xfId="429"/>
    <cellStyle name="Normal 18" xfId="430"/>
    <cellStyle name="Normal 19" xfId="51"/>
    <cellStyle name="Normal 2" xfId="64"/>
    <cellStyle name="Normal 2 10" xfId="431"/>
    <cellStyle name="Normal 2 10 4" xfId="52"/>
    <cellStyle name="Normal 2 10 4 4" xfId="82"/>
    <cellStyle name="Normal 2 2" xfId="93"/>
    <cellStyle name="Normal 2 2 15" xfId="79"/>
    <cellStyle name="Normal 2 2 2" xfId="433"/>
    <cellStyle name="Normal 2 2 3" xfId="54"/>
    <cellStyle name="Normal 2 2 4" xfId="432"/>
    <cellStyle name="Normal 2 3" xfId="434"/>
    <cellStyle name="Normal 2 3 2" xfId="435"/>
    <cellStyle name="Normal 2 4" xfId="40"/>
    <cellStyle name="Normal 2 4 2" xfId="437"/>
    <cellStyle name="Normal 2 4 3" xfId="436"/>
    <cellStyle name="Normal 2 5" xfId="438"/>
    <cellStyle name="Normal 2 6" xfId="439"/>
    <cellStyle name="Normal 2 7" xfId="53"/>
    <cellStyle name="Normal 2 7 2" xfId="440"/>
    <cellStyle name="Normal 2 8" xfId="441"/>
    <cellStyle name="Normal 2 9" xfId="442"/>
    <cellStyle name="Normal 2 9 2" xfId="857"/>
    <cellStyle name="Normal 22" xfId="443"/>
    <cellStyle name="Normal 23" xfId="444"/>
    <cellStyle name="Normal 3" xfId="75"/>
    <cellStyle name="Normal 3 12" xfId="95"/>
    <cellStyle name="Normal 3 14 3" xfId="446"/>
    <cellStyle name="Normal 3 2" xfId="104"/>
    <cellStyle name="Normal 3 2 2" xfId="448"/>
    <cellStyle name="Normal 3 2 2 13 3" xfId="94"/>
    <cellStyle name="Normal 3 2 2 13 3 2" xfId="602"/>
    <cellStyle name="Normal 3 2 3" xfId="449"/>
    <cellStyle name="Normal 3 2 4" xfId="447"/>
    <cellStyle name="Normal 3 3" xfId="68"/>
    <cellStyle name="Normal 3 3 2" xfId="450"/>
    <cellStyle name="Normal 3 3 3" xfId="589"/>
    <cellStyle name="Normal 3 4" xfId="451"/>
    <cellStyle name="Normal 3 4 2" xfId="452"/>
    <cellStyle name="Normal 3 5" xfId="453"/>
    <cellStyle name="Normal 3 6" xfId="454"/>
    <cellStyle name="Normal 3 7" xfId="455"/>
    <cellStyle name="Normal 3 8" xfId="445"/>
    <cellStyle name="Normal 35" xfId="568"/>
    <cellStyle name="Normal 359 2" xfId="77"/>
    <cellStyle name="Normal 4" xfId="66"/>
    <cellStyle name="Normal 4 10" xfId="457"/>
    <cellStyle name="Normal 4 10 2" xfId="859"/>
    <cellStyle name="Normal 4 11" xfId="458"/>
    <cellStyle name="Normal 4 11 2" xfId="860"/>
    <cellStyle name="Normal 4 12" xfId="456"/>
    <cellStyle name="Normal 4 12 2" xfId="858"/>
    <cellStyle name="Normal 4 13" xfId="570"/>
    <cellStyle name="Normal 4 14" xfId="459"/>
    <cellStyle name="Normal 4 14 2" xfId="460"/>
    <cellStyle name="Normal 4 14 2 2" xfId="461"/>
    <cellStyle name="Normal 4 14 2 2 2" xfId="863"/>
    <cellStyle name="Normal 4 14 2 3" xfId="862"/>
    <cellStyle name="Normal 4 14 3" xfId="462"/>
    <cellStyle name="Normal 4 14 3 2" xfId="864"/>
    <cellStyle name="Normal 4 14 4" xfId="861"/>
    <cellStyle name="Normal 4 15" xfId="588"/>
    <cellStyle name="Normal 4 2" xfId="103"/>
    <cellStyle name="Normal 4 2 2" xfId="464"/>
    <cellStyle name="Normal 4 2 3" xfId="465"/>
    <cellStyle name="Normal 4 2 4" xfId="463"/>
    <cellStyle name="Normal 4 3" xfId="67"/>
    <cellStyle name="Normal 4 3 2" xfId="467"/>
    <cellStyle name="Normal 4 3 2 2" xfId="865"/>
    <cellStyle name="Normal 4 3 3" xfId="466"/>
    <cellStyle name="Normal 4 4" xfId="468"/>
    <cellStyle name="Normal 4 4 2" xfId="469"/>
    <cellStyle name="Normal 4 4 2 2" xfId="866"/>
    <cellStyle name="Normal 4 5" xfId="470"/>
    <cellStyle name="Normal 4 5 2" xfId="471"/>
    <cellStyle name="Normal 4 5 2 2" xfId="868"/>
    <cellStyle name="Normal 4 5 3" xfId="472"/>
    <cellStyle name="Normal 4 5 3 2" xfId="869"/>
    <cellStyle name="Normal 4 5 4" xfId="473"/>
    <cellStyle name="Normal 4 5 4 2" xfId="870"/>
    <cellStyle name="Normal 4 5 5" xfId="867"/>
    <cellStyle name="Normal 4 6" xfId="474"/>
    <cellStyle name="Normal 4 6 2" xfId="475"/>
    <cellStyle name="Normal 4 6 2 2" xfId="872"/>
    <cellStyle name="Normal 4 6 3" xfId="476"/>
    <cellStyle name="Normal 4 6 3 2" xfId="873"/>
    <cellStyle name="Normal 4 6 4" xfId="477"/>
    <cellStyle name="Normal 4 6 4 2" xfId="874"/>
    <cellStyle name="Normal 4 6 5" xfId="871"/>
    <cellStyle name="Normal 4 7" xfId="478"/>
    <cellStyle name="Normal 4 7 2" xfId="479"/>
    <cellStyle name="Normal 4 7 2 2" xfId="876"/>
    <cellStyle name="Normal 4 7 3" xfId="480"/>
    <cellStyle name="Normal 4 7 3 2" xfId="877"/>
    <cellStyle name="Normal 4 7 4" xfId="875"/>
    <cellStyle name="Normal 4 8" xfId="481"/>
    <cellStyle name="Normal 4 8 2" xfId="878"/>
    <cellStyle name="Normal 4 9" xfId="482"/>
    <cellStyle name="Normal 4 9 2" xfId="879"/>
    <cellStyle name="Normal 43" xfId="483"/>
    <cellStyle name="Normal 43 2" xfId="880"/>
    <cellStyle name="Normal 44" xfId="484"/>
    <cellStyle name="Normal 44 2" xfId="881"/>
    <cellStyle name="Normal 447" xfId="101"/>
    <cellStyle name="Normal 46" xfId="485"/>
    <cellStyle name="Normal 46 2" xfId="882"/>
    <cellStyle name="Normal 474 3" xfId="69"/>
    <cellStyle name="Normal 5" xfId="49"/>
    <cellStyle name="Normal 5 16" xfId="563"/>
    <cellStyle name="Normal 5 17" xfId="487"/>
    <cellStyle name="Normal 5 17 2" xfId="488"/>
    <cellStyle name="Normal 5 2" xfId="489"/>
    <cellStyle name="Normal 5 2 2" xfId="490"/>
    <cellStyle name="Normal 5 2 2 2" xfId="884"/>
    <cellStyle name="Normal 5 3" xfId="491"/>
    <cellStyle name="Normal 5 4" xfId="492"/>
    <cellStyle name="Normal 5 5" xfId="41"/>
    <cellStyle name="Normal 5 6" xfId="486"/>
    <cellStyle name="Normal 5 6 2" xfId="883"/>
    <cellStyle name="Normal 5 7" xfId="493"/>
    <cellStyle name="Normal 509" xfId="57"/>
    <cellStyle name="Normal 511" xfId="60"/>
    <cellStyle name="Normal 524" xfId="58"/>
    <cellStyle name="Normal 525" xfId="59"/>
    <cellStyle name="Normal 529" xfId="61"/>
    <cellStyle name="Normal 531" xfId="62"/>
    <cellStyle name="Normal 541 2" xfId="70"/>
    <cellStyle name="Normal 59 2 2" xfId="78"/>
    <cellStyle name="Normal 6" xfId="55"/>
    <cellStyle name="Normal 6 2" xfId="495"/>
    <cellStyle name="Normal 6 2 2" xfId="496"/>
    <cellStyle name="Normal 6 2 2 2" xfId="887"/>
    <cellStyle name="Normal 6 2 3" xfId="497"/>
    <cellStyle name="Normal 6 2 3 2" xfId="888"/>
    <cellStyle name="Normal 6 2 4" xfId="498"/>
    <cellStyle name="Normal 6 2 4 2" xfId="889"/>
    <cellStyle name="Normal 6 2 5" xfId="886"/>
    <cellStyle name="Normal 6 3" xfId="499"/>
    <cellStyle name="Normal 6 3 2" xfId="500"/>
    <cellStyle name="Normal 6 3 2 2" xfId="891"/>
    <cellStyle name="Normal 6 3 3" xfId="501"/>
    <cellStyle name="Normal 6 3 3 2" xfId="892"/>
    <cellStyle name="Normal 6 3 4" xfId="502"/>
    <cellStyle name="Normal 6 3 4 2" xfId="893"/>
    <cellStyle name="Normal 6 3 5" xfId="890"/>
    <cellStyle name="Normal 6 4" xfId="503"/>
    <cellStyle name="Normal 6 4 2" xfId="504"/>
    <cellStyle name="Normal 6 4 2 2" xfId="895"/>
    <cellStyle name="Normal 6 4 3" xfId="505"/>
    <cellStyle name="Normal 6 4 3 2" xfId="896"/>
    <cellStyle name="Normal 6 4 4" xfId="894"/>
    <cellStyle name="Normal 6 5" xfId="506"/>
    <cellStyle name="Normal 6 5 2" xfId="897"/>
    <cellStyle name="Normal 6 6" xfId="507"/>
    <cellStyle name="Normal 6 6 2" xfId="898"/>
    <cellStyle name="Normal 6 7" xfId="508"/>
    <cellStyle name="Normal 6 7 2" xfId="899"/>
    <cellStyle name="Normal 6 8" xfId="509"/>
    <cellStyle name="Normal 6 9" xfId="494"/>
    <cellStyle name="Normal 6 9 2" xfId="885"/>
    <cellStyle name="Normal 64 2" xfId="565"/>
    <cellStyle name="Normal 68" xfId="510"/>
    <cellStyle name="Normal 7" xfId="85"/>
    <cellStyle name="Normal 7 2" xfId="99"/>
    <cellStyle name="Normal 7 2 2" xfId="513"/>
    <cellStyle name="Normal 7 2 3" xfId="512"/>
    <cellStyle name="Normal 7 2 4" xfId="605"/>
    <cellStyle name="Normal 7 3" xfId="514"/>
    <cellStyle name="Normal 7 4" xfId="515"/>
    <cellStyle name="Normal 7 5" xfId="511"/>
    <cellStyle name="Normal 7 6" xfId="595"/>
    <cellStyle name="Normal 73" xfId="516"/>
    <cellStyle name="Normal 74" xfId="517"/>
    <cellStyle name="Normal 75 11" xfId="518"/>
    <cellStyle name="Normal 75 11 2" xfId="519"/>
    <cellStyle name="Normal 75 11 2 2" xfId="520"/>
    <cellStyle name="Normal 75 11 2 2 2" xfId="902"/>
    <cellStyle name="Normal 75 11 2 3" xfId="901"/>
    <cellStyle name="Normal 75 11 3" xfId="521"/>
    <cellStyle name="Normal 75 11 3 2" xfId="903"/>
    <cellStyle name="Normal 75 11 4" xfId="900"/>
    <cellStyle name="Normal 76" xfId="522"/>
    <cellStyle name="Normal 76 2" xfId="523"/>
    <cellStyle name="Normal 76 2 2" xfId="524"/>
    <cellStyle name="Normal 76 2 2 2" xfId="906"/>
    <cellStyle name="Normal 76 2 3" xfId="905"/>
    <cellStyle name="Normal 76 3" xfId="525"/>
    <cellStyle name="Normal 76 3 2" xfId="907"/>
    <cellStyle name="Normal 76 4" xfId="904"/>
    <cellStyle name="Normal 77" xfId="526"/>
    <cellStyle name="Normal 77 2" xfId="527"/>
    <cellStyle name="Normal 77 2 2" xfId="528"/>
    <cellStyle name="Normal 77 2 2 2" xfId="910"/>
    <cellStyle name="Normal 77 2 3" xfId="909"/>
    <cellStyle name="Normal 77 3" xfId="529"/>
    <cellStyle name="Normal 77 3 2" xfId="911"/>
    <cellStyle name="Normal 77 4" xfId="908"/>
    <cellStyle name="Normal 8" xfId="530"/>
    <cellStyle name="Normal 8 2" xfId="531"/>
    <cellStyle name="Normal 8 2 2" xfId="912"/>
    <cellStyle name="Normal 8 22" xfId="532"/>
    <cellStyle name="Normal 8 22 2" xfId="533"/>
    <cellStyle name="Normal 8 22 2 2" xfId="534"/>
    <cellStyle name="Normal 8 22 2 2 2" xfId="915"/>
    <cellStyle name="Normal 8 22 2 3" xfId="914"/>
    <cellStyle name="Normal 8 22 3" xfId="535"/>
    <cellStyle name="Normal 8 22 3 2" xfId="916"/>
    <cellStyle name="Normal 8 22 4" xfId="913"/>
    <cellStyle name="Normal 80" xfId="536"/>
    <cellStyle name="Normal 84" xfId="537"/>
    <cellStyle name="Normal 9" xfId="538"/>
    <cellStyle name="Normal 9 2" xfId="539"/>
    <cellStyle name="Normal 9 2 2" xfId="918"/>
    <cellStyle name="Normal 9 3" xfId="540"/>
    <cellStyle name="Normal 9 3 2" xfId="919"/>
    <cellStyle name="Normal 9 4" xfId="541"/>
    <cellStyle name="Normal 9 4 2" xfId="920"/>
    <cellStyle name="Normal 9 5" xfId="542"/>
    <cellStyle name="Normal 9 6" xfId="917"/>
    <cellStyle name="Normal 91" xfId="543"/>
    <cellStyle name="Normal_B185-Bs&amp;plT-Ye12'2006" xfId="83"/>
    <cellStyle name="Normal_CE-Thai" xfId="566"/>
    <cellStyle name="Note" xfId="42" builtinId="10" customBuiltin="1"/>
    <cellStyle name="Note 2" xfId="544"/>
    <cellStyle name="Note 3" xfId="585"/>
    <cellStyle name="Output" xfId="43" builtinId="21" customBuiltin="1"/>
    <cellStyle name="Output 2" xfId="545"/>
    <cellStyle name="Percent" xfId="44" builtinId="5" customBuiltin="1"/>
    <cellStyle name="Percent 2" xfId="45"/>
    <cellStyle name="Percent 2 2" xfId="547"/>
    <cellStyle name="Percent 2 24" xfId="548"/>
    <cellStyle name="Percent 2 3" xfId="549"/>
    <cellStyle name="Percent 2 4" xfId="546"/>
    <cellStyle name="Percent 3" xfId="76"/>
    <cellStyle name="Percent 3 2" xfId="96"/>
    <cellStyle name="Percent 3 2 2" xfId="552"/>
    <cellStyle name="Percent 3 2 2 2" xfId="923"/>
    <cellStyle name="Percent 3 2 3" xfId="553"/>
    <cellStyle name="Percent 3 2 3 2" xfId="924"/>
    <cellStyle name="Percent 3 2 4" xfId="551"/>
    <cellStyle name="Percent 3 2 4 2" xfId="922"/>
    <cellStyle name="Percent 3 3" xfId="554"/>
    <cellStyle name="Percent 3 3 2" xfId="925"/>
    <cellStyle name="Percent 3 4" xfId="555"/>
    <cellStyle name="Percent 3 4 2" xfId="926"/>
    <cellStyle name="Percent 3 5" xfId="556"/>
    <cellStyle name="Percent 3 5 2" xfId="927"/>
    <cellStyle name="Percent 3 6" xfId="550"/>
    <cellStyle name="Percent 3 6 2" xfId="921"/>
    <cellStyle name="Percent 4" xfId="557"/>
    <cellStyle name="Percent 5" xfId="558"/>
    <cellStyle name="Percent 6" xfId="559"/>
    <cellStyle name="Title" xfId="46" builtinId="15" customBuiltin="1"/>
    <cellStyle name="Title 2" xfId="560"/>
    <cellStyle name="Total" xfId="47" builtinId="25" customBuiltin="1"/>
    <cellStyle name="Total 2" xfId="561"/>
    <cellStyle name="Warning Text" xfId="48" builtinId="11" customBuiltin="1"/>
    <cellStyle name="Warning Text 2" xfId="562"/>
    <cellStyle name="ปกติ_Sheet1" xfId="10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67ADB"/>
      <color rgb="FF00FFFF"/>
      <color rgb="FF58FA26"/>
      <color rgb="FFFAFAFA"/>
      <color rgb="FFC65911"/>
      <color rgb="FFFF6600"/>
      <color rgb="FFE7E7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M112"/>
  <sheetViews>
    <sheetView view="pageBreakPreview" topLeftCell="A40" zoomScaleNormal="85" zoomScaleSheetLayoutView="100" workbookViewId="0">
      <selection activeCell="H41" sqref="H41"/>
    </sheetView>
  </sheetViews>
  <sheetFormatPr defaultColWidth="10.85546875" defaultRowHeight="18.75" customHeight="1"/>
  <cols>
    <col min="1" max="1" width="45.42578125" style="34" customWidth="1"/>
    <col min="2" max="2" width="7.140625" style="99" customWidth="1"/>
    <col min="3" max="3" width="0.85546875" style="34" customWidth="1"/>
    <col min="4" max="4" width="12.85546875" style="62" customWidth="1"/>
    <col min="5" max="5" width="0.85546875" style="62" customWidth="1"/>
    <col min="6" max="6" width="12" style="62" customWidth="1"/>
    <col min="7" max="7" width="0.85546875" style="62" customWidth="1"/>
    <col min="8" max="8" width="12.5703125" style="62" customWidth="1"/>
    <col min="9" max="9" width="0.85546875" style="62" customWidth="1"/>
    <col min="10" max="10" width="12" style="62" customWidth="1"/>
    <col min="11" max="16384" width="10.85546875" style="34"/>
  </cols>
  <sheetData>
    <row r="1" spans="1:13" ht="20.85" customHeight="1">
      <c r="A1" s="32" t="s">
        <v>0</v>
      </c>
      <c r="B1" s="32"/>
      <c r="C1" s="32"/>
      <c r="D1" s="33"/>
      <c r="E1" s="33"/>
      <c r="F1" s="33"/>
      <c r="G1" s="33"/>
      <c r="H1" s="33"/>
      <c r="I1" s="33"/>
      <c r="J1" s="33"/>
    </row>
    <row r="2" spans="1:13" ht="20.85" customHeight="1">
      <c r="A2" s="32" t="s">
        <v>1</v>
      </c>
      <c r="B2" s="32"/>
      <c r="C2" s="32"/>
      <c r="D2" s="33"/>
      <c r="E2" s="33"/>
      <c r="F2" s="33"/>
      <c r="G2" s="33"/>
      <c r="H2" s="33"/>
      <c r="I2" s="33"/>
      <c r="J2" s="33"/>
    </row>
    <row r="3" spans="1:13" ht="20.85" customHeight="1">
      <c r="A3" s="35" t="s">
        <v>140</v>
      </c>
      <c r="B3" s="35"/>
      <c r="C3" s="35"/>
      <c r="D3" s="36"/>
      <c r="E3" s="36"/>
      <c r="F3" s="36"/>
      <c r="G3" s="36"/>
      <c r="H3" s="36"/>
      <c r="I3" s="36"/>
      <c r="J3" s="36"/>
    </row>
    <row r="4" spans="1:13" ht="21" customHeight="1">
      <c r="A4" s="37"/>
      <c r="B4" s="38"/>
      <c r="C4" s="37"/>
      <c r="D4" s="39"/>
      <c r="E4" s="39"/>
      <c r="F4" s="39"/>
      <c r="G4" s="39"/>
      <c r="H4" s="39"/>
      <c r="I4" s="39"/>
      <c r="J4" s="39"/>
    </row>
    <row r="5" spans="1:13" ht="21" customHeight="1">
      <c r="A5" s="37"/>
      <c r="B5" s="38"/>
      <c r="C5" s="37"/>
      <c r="D5" s="222" t="s">
        <v>2</v>
      </c>
      <c r="E5" s="222"/>
      <c r="F5" s="222"/>
      <c r="G5" s="40"/>
      <c r="H5" s="222" t="s">
        <v>3</v>
      </c>
      <c r="I5" s="222"/>
      <c r="J5" s="222"/>
    </row>
    <row r="6" spans="1:13" ht="21" customHeight="1">
      <c r="A6" s="37"/>
      <c r="B6" s="38"/>
      <c r="C6" s="37"/>
      <c r="D6" s="41" t="s">
        <v>4</v>
      </c>
      <c r="E6" s="39"/>
      <c r="F6" s="41" t="s">
        <v>5</v>
      </c>
      <c r="G6" s="39"/>
      <c r="H6" s="41" t="s">
        <v>4</v>
      </c>
      <c r="I6" s="39"/>
      <c r="J6" s="41" t="s">
        <v>5</v>
      </c>
    </row>
    <row r="7" spans="1:13" ht="21" customHeight="1">
      <c r="A7" s="42"/>
      <c r="B7" s="43"/>
      <c r="C7" s="44"/>
      <c r="D7" s="45" t="s">
        <v>141</v>
      </c>
      <c r="E7" s="46"/>
      <c r="F7" s="47" t="s">
        <v>6</v>
      </c>
      <c r="G7" s="46"/>
      <c r="H7" s="45" t="s">
        <v>141</v>
      </c>
      <c r="I7" s="46"/>
      <c r="J7" s="47" t="s">
        <v>6</v>
      </c>
    </row>
    <row r="8" spans="1:13" ht="21" customHeight="1">
      <c r="A8" s="32"/>
      <c r="B8" s="48"/>
      <c r="C8" s="49"/>
      <c r="D8" s="50" t="s">
        <v>142</v>
      </c>
      <c r="E8" s="51"/>
      <c r="F8" s="50" t="s">
        <v>7</v>
      </c>
      <c r="G8" s="51"/>
      <c r="H8" s="50" t="s">
        <v>142</v>
      </c>
      <c r="I8" s="51"/>
      <c r="J8" s="50" t="s">
        <v>7</v>
      </c>
      <c r="M8" s="52"/>
    </row>
    <row r="9" spans="1:13" ht="21" customHeight="1">
      <c r="A9" s="42"/>
      <c r="B9" s="53" t="s">
        <v>8</v>
      </c>
      <c r="C9" s="54"/>
      <c r="D9" s="55" t="s">
        <v>9</v>
      </c>
      <c r="E9" s="56"/>
      <c r="F9" s="55" t="s">
        <v>9</v>
      </c>
      <c r="G9" s="56"/>
      <c r="H9" s="55" t="s">
        <v>9</v>
      </c>
      <c r="I9" s="56"/>
      <c r="J9" s="55" t="s">
        <v>9</v>
      </c>
    </row>
    <row r="10" spans="1:13" ht="21" customHeight="1">
      <c r="A10" s="37" t="s">
        <v>10</v>
      </c>
      <c r="B10" s="57"/>
      <c r="C10" s="58"/>
      <c r="D10" s="59"/>
      <c r="E10" s="59"/>
      <c r="F10" s="59"/>
      <c r="G10" s="59"/>
      <c r="H10" s="59"/>
      <c r="I10" s="59"/>
      <c r="J10" s="59"/>
    </row>
    <row r="11" spans="1:13" ht="8.1" customHeight="1">
      <c r="A11" s="37"/>
      <c r="B11" s="57"/>
      <c r="C11" s="58"/>
      <c r="D11" s="59"/>
      <c r="E11" s="59"/>
      <c r="F11" s="59"/>
      <c r="G11" s="59"/>
      <c r="H11" s="59"/>
      <c r="I11" s="59"/>
      <c r="J11" s="59"/>
    </row>
    <row r="12" spans="1:13" ht="21" customHeight="1">
      <c r="A12" s="37" t="s">
        <v>11</v>
      </c>
      <c r="B12" s="57"/>
      <c r="C12" s="58"/>
      <c r="D12" s="59"/>
      <c r="E12" s="59"/>
      <c r="F12" s="59"/>
      <c r="G12" s="59"/>
      <c r="H12" s="59"/>
      <c r="I12" s="59"/>
      <c r="J12" s="59"/>
    </row>
    <row r="13" spans="1:13" ht="8.1" customHeight="1">
      <c r="A13" s="37"/>
      <c r="B13" s="57"/>
      <c r="C13" s="58"/>
      <c r="D13" s="59"/>
      <c r="E13" s="59"/>
      <c r="F13" s="59"/>
      <c r="G13" s="59"/>
      <c r="H13" s="59"/>
      <c r="I13" s="59"/>
      <c r="J13" s="59"/>
    </row>
    <row r="14" spans="1:13" s="64" customFormat="1" ht="21" customHeight="1">
      <c r="A14" s="60" t="s">
        <v>12</v>
      </c>
      <c r="B14" s="61"/>
      <c r="C14" s="42"/>
      <c r="D14" s="62">
        <v>2196147</v>
      </c>
      <c r="E14" s="63"/>
      <c r="F14" s="63">
        <v>2452687</v>
      </c>
      <c r="G14" s="63"/>
      <c r="H14" s="62">
        <v>1149247</v>
      </c>
      <c r="I14" s="63"/>
      <c r="J14" s="63">
        <v>830652</v>
      </c>
    </row>
    <row r="15" spans="1:13" s="64" customFormat="1" ht="21" customHeight="1">
      <c r="A15" s="60" t="s">
        <v>136</v>
      </c>
      <c r="B15" s="61" t="s">
        <v>152</v>
      </c>
      <c r="C15" s="42"/>
      <c r="D15" s="62">
        <v>300770</v>
      </c>
      <c r="E15" s="63"/>
      <c r="F15" s="63">
        <v>0</v>
      </c>
      <c r="G15" s="63"/>
      <c r="H15" s="62">
        <v>300770</v>
      </c>
      <c r="I15" s="63"/>
      <c r="J15" s="63">
        <v>0</v>
      </c>
    </row>
    <row r="16" spans="1:13" s="64" customFormat="1" ht="21" customHeight="1">
      <c r="A16" s="60" t="s">
        <v>13</v>
      </c>
      <c r="B16" s="61"/>
      <c r="C16" s="42"/>
      <c r="D16" s="62"/>
      <c r="E16" s="63"/>
      <c r="F16" s="63"/>
      <c r="G16" s="63"/>
      <c r="H16" s="62"/>
      <c r="I16" s="63"/>
      <c r="J16" s="63"/>
    </row>
    <row r="17" spans="1:12" s="64" customFormat="1" ht="21" customHeight="1">
      <c r="A17" s="60" t="s">
        <v>14</v>
      </c>
      <c r="B17" s="61" t="s">
        <v>149</v>
      </c>
      <c r="C17" s="42"/>
      <c r="D17" s="62">
        <v>15262391</v>
      </c>
      <c r="E17" s="63"/>
      <c r="F17" s="34">
        <v>15479467</v>
      </c>
      <c r="G17" s="63"/>
      <c r="H17" s="62">
        <v>346765</v>
      </c>
      <c r="I17" s="63"/>
      <c r="J17" s="63">
        <v>365820</v>
      </c>
    </row>
    <row r="18" spans="1:12" s="64" customFormat="1" ht="21" customHeight="1">
      <c r="A18" s="65" t="s">
        <v>15</v>
      </c>
      <c r="B18" s="61" t="s">
        <v>177</v>
      </c>
      <c r="C18" s="42"/>
      <c r="D18" s="66">
        <v>24965</v>
      </c>
      <c r="E18" s="67"/>
      <c r="F18" s="68">
        <v>103459</v>
      </c>
      <c r="G18" s="67"/>
      <c r="H18" s="66">
        <v>6231</v>
      </c>
      <c r="I18" s="67"/>
      <c r="J18" s="63">
        <v>935790</v>
      </c>
      <c r="L18" s="34"/>
    </row>
    <row r="19" spans="1:12" s="64" customFormat="1" ht="21" customHeight="1">
      <c r="A19" s="60" t="s">
        <v>150</v>
      </c>
      <c r="B19" s="69">
        <v>9</v>
      </c>
      <c r="C19" s="42"/>
      <c r="D19" s="66">
        <v>1079425</v>
      </c>
      <c r="E19" s="67"/>
      <c r="F19" s="70">
        <v>1306030</v>
      </c>
      <c r="G19" s="67"/>
      <c r="H19" s="66">
        <v>12327</v>
      </c>
      <c r="I19" s="67"/>
      <c r="J19" s="67">
        <v>11632</v>
      </c>
    </row>
    <row r="20" spans="1:12" s="64" customFormat="1" ht="21" customHeight="1">
      <c r="A20" s="60" t="s">
        <v>138</v>
      </c>
      <c r="B20" s="61" t="s">
        <v>175</v>
      </c>
      <c r="C20" s="42"/>
      <c r="D20" s="66">
        <v>0</v>
      </c>
      <c r="E20" s="67"/>
      <c r="F20" s="63">
        <v>0</v>
      </c>
      <c r="G20" s="67"/>
      <c r="H20" s="62">
        <v>26783200</v>
      </c>
      <c r="I20" s="67"/>
      <c r="J20" s="63">
        <v>28344625</v>
      </c>
    </row>
    <row r="21" spans="1:12" s="64" customFormat="1" ht="21" customHeight="1">
      <c r="A21" s="60" t="s">
        <v>16</v>
      </c>
      <c r="B21" s="61"/>
      <c r="C21" s="42"/>
      <c r="D21" s="66">
        <v>352139</v>
      </c>
      <c r="E21" s="67"/>
      <c r="F21" s="67">
        <v>330657</v>
      </c>
      <c r="G21" s="67"/>
      <c r="H21" s="66">
        <v>0</v>
      </c>
      <c r="I21" s="67"/>
      <c r="J21" s="67">
        <v>0</v>
      </c>
      <c r="L21" s="34"/>
    </row>
    <row r="22" spans="1:12" s="64" customFormat="1" ht="21" customHeight="1">
      <c r="A22" s="60" t="s">
        <v>17</v>
      </c>
      <c r="B22" s="61" t="s">
        <v>151</v>
      </c>
      <c r="C22" s="42"/>
      <c r="D22" s="71">
        <v>287329</v>
      </c>
      <c r="E22" s="67"/>
      <c r="F22" s="72">
        <v>222605</v>
      </c>
      <c r="G22" s="67"/>
      <c r="H22" s="71">
        <v>6635</v>
      </c>
      <c r="I22" s="67"/>
      <c r="J22" s="72">
        <v>2966</v>
      </c>
    </row>
    <row r="23" spans="1:12" s="64" customFormat="1" ht="8.1" customHeight="1">
      <c r="A23" s="60"/>
      <c r="B23" s="61"/>
      <c r="C23" s="42"/>
      <c r="D23" s="62"/>
      <c r="E23" s="63"/>
      <c r="G23" s="63"/>
      <c r="H23" s="62"/>
      <c r="I23" s="63"/>
    </row>
    <row r="24" spans="1:12" s="64" customFormat="1" ht="21" customHeight="1">
      <c r="A24" s="73" t="s">
        <v>18</v>
      </c>
      <c r="B24" s="74"/>
      <c r="C24" s="42"/>
      <c r="D24" s="75">
        <f>SUM(D10:D23)</f>
        <v>19503166</v>
      </c>
      <c r="E24" s="63"/>
      <c r="F24" s="75">
        <f>SUM(F14:F22)</f>
        <v>19894905</v>
      </c>
      <c r="G24" s="63"/>
      <c r="H24" s="75">
        <f>SUM(H10:H23)</f>
        <v>28605175</v>
      </c>
      <c r="I24" s="63"/>
      <c r="J24" s="75">
        <f>SUM(J13:J22)</f>
        <v>30491485</v>
      </c>
    </row>
    <row r="25" spans="1:12" s="64" customFormat="1" ht="12.75" customHeight="1">
      <c r="A25" s="73"/>
      <c r="B25" s="74"/>
      <c r="C25" s="42"/>
      <c r="D25" s="62"/>
      <c r="E25" s="63"/>
      <c r="F25" s="62"/>
      <c r="G25" s="63"/>
      <c r="H25" s="62"/>
      <c r="I25" s="63"/>
      <c r="J25" s="62"/>
    </row>
    <row r="26" spans="1:12" ht="21" customHeight="1">
      <c r="A26" s="37" t="s">
        <v>19</v>
      </c>
      <c r="B26" s="57"/>
      <c r="C26" s="58"/>
      <c r="D26" s="30"/>
      <c r="E26" s="59"/>
      <c r="F26" s="59"/>
      <c r="G26" s="59"/>
      <c r="H26" s="59"/>
      <c r="I26" s="59"/>
      <c r="J26" s="59"/>
    </row>
    <row r="27" spans="1:12" ht="8.1" customHeight="1">
      <c r="A27" s="37"/>
      <c r="B27" s="57"/>
      <c r="C27" s="58"/>
      <c r="D27" s="59"/>
      <c r="E27" s="59"/>
      <c r="F27" s="59"/>
      <c r="G27" s="59"/>
      <c r="H27" s="59"/>
      <c r="I27" s="59"/>
      <c r="J27" s="59"/>
    </row>
    <row r="28" spans="1:12" s="64" customFormat="1" ht="21" customHeight="1">
      <c r="A28" s="60" t="s">
        <v>136</v>
      </c>
      <c r="B28" s="61" t="s">
        <v>152</v>
      </c>
      <c r="C28" s="42"/>
      <c r="D28" s="67">
        <v>25701</v>
      </c>
      <c r="E28" s="67"/>
      <c r="F28" s="67">
        <v>30242</v>
      </c>
      <c r="G28" s="67"/>
      <c r="H28" s="67">
        <v>25701</v>
      </c>
      <c r="I28" s="67"/>
      <c r="J28" s="67">
        <v>30242</v>
      </c>
    </row>
    <row r="29" spans="1:12" s="64" customFormat="1" ht="21" customHeight="1">
      <c r="A29" s="60" t="s">
        <v>137</v>
      </c>
      <c r="B29" s="61" t="s">
        <v>153</v>
      </c>
      <c r="C29" s="42"/>
      <c r="D29" s="67">
        <v>37154</v>
      </c>
      <c r="E29" s="67"/>
      <c r="F29" s="67">
        <v>55505</v>
      </c>
      <c r="G29" s="67"/>
      <c r="H29" s="67">
        <v>37154</v>
      </c>
      <c r="I29" s="67"/>
      <c r="J29" s="67">
        <v>55505</v>
      </c>
    </row>
    <row r="30" spans="1:12" s="64" customFormat="1" ht="21" customHeight="1">
      <c r="A30" s="60" t="s">
        <v>20</v>
      </c>
      <c r="B30" s="61" t="s">
        <v>154</v>
      </c>
      <c r="C30" s="42"/>
      <c r="D30" s="68">
        <v>0</v>
      </c>
      <c r="E30" s="67"/>
      <c r="F30" s="68">
        <v>0</v>
      </c>
      <c r="G30" s="67"/>
      <c r="H30" s="68">
        <v>218627</v>
      </c>
      <c r="I30" s="68"/>
      <c r="J30" s="67">
        <v>193305</v>
      </c>
    </row>
    <row r="31" spans="1:12" s="64" customFormat="1" ht="21" customHeight="1">
      <c r="A31" s="60" t="s">
        <v>22</v>
      </c>
      <c r="B31" s="61" t="s">
        <v>176</v>
      </c>
      <c r="C31" s="42"/>
      <c r="D31" s="66">
        <v>0</v>
      </c>
      <c r="E31" s="67"/>
      <c r="F31" s="67">
        <v>0</v>
      </c>
      <c r="G31" s="67"/>
      <c r="H31" s="67">
        <v>648740</v>
      </c>
      <c r="I31" s="67"/>
      <c r="J31" s="67">
        <v>904960</v>
      </c>
    </row>
    <row r="32" spans="1:12" s="64" customFormat="1" ht="21" customHeight="1">
      <c r="A32" s="60" t="s">
        <v>21</v>
      </c>
      <c r="B32" s="61" t="s">
        <v>149</v>
      </c>
      <c r="C32" s="42"/>
      <c r="D32" s="66">
        <v>13251888</v>
      </c>
      <c r="E32" s="67"/>
      <c r="F32" s="67">
        <v>14855987</v>
      </c>
      <c r="G32" s="67"/>
      <c r="H32" s="67">
        <v>653068</v>
      </c>
      <c r="I32" s="67"/>
      <c r="J32" s="67">
        <v>711013</v>
      </c>
    </row>
    <row r="33" spans="1:12" s="64" customFormat="1" ht="21" customHeight="1">
      <c r="A33" s="60" t="s">
        <v>23</v>
      </c>
      <c r="B33" s="61"/>
      <c r="C33" s="42"/>
      <c r="D33" s="66">
        <v>224982</v>
      </c>
      <c r="E33" s="67"/>
      <c r="F33" s="67">
        <v>236469</v>
      </c>
      <c r="G33" s="67"/>
      <c r="H33" s="67">
        <v>90161</v>
      </c>
      <c r="I33" s="67"/>
      <c r="J33" s="67">
        <v>96864</v>
      </c>
    </row>
    <row r="34" spans="1:12" s="64" customFormat="1" ht="21" customHeight="1">
      <c r="A34" s="60" t="s">
        <v>24</v>
      </c>
      <c r="B34" s="61"/>
      <c r="C34" s="42"/>
      <c r="D34" s="66">
        <v>41008</v>
      </c>
      <c r="E34" s="67"/>
      <c r="F34" s="67">
        <v>46355</v>
      </c>
      <c r="G34" s="67"/>
      <c r="H34" s="67">
        <v>26281</v>
      </c>
      <c r="I34" s="67"/>
      <c r="J34" s="67">
        <v>31612</v>
      </c>
    </row>
    <row r="35" spans="1:12" s="64" customFormat="1" ht="21" customHeight="1">
      <c r="A35" s="60" t="s">
        <v>25</v>
      </c>
      <c r="B35" s="61"/>
      <c r="C35" s="42"/>
      <c r="D35" s="66">
        <v>69694</v>
      </c>
      <c r="E35" s="67"/>
      <c r="F35" s="67">
        <v>46718</v>
      </c>
      <c r="G35" s="67"/>
      <c r="H35" s="67">
        <v>38802</v>
      </c>
      <c r="I35" s="67"/>
      <c r="J35" s="67">
        <v>28856</v>
      </c>
    </row>
    <row r="36" spans="1:12" s="64" customFormat="1" ht="21" customHeight="1">
      <c r="A36" s="60" t="s">
        <v>206</v>
      </c>
      <c r="B36" s="61"/>
      <c r="C36" s="42"/>
      <c r="D36" s="66">
        <v>66404</v>
      </c>
      <c r="E36" s="67"/>
      <c r="F36" s="67">
        <v>63262</v>
      </c>
      <c r="G36" s="67"/>
      <c r="H36" s="67">
        <v>34408</v>
      </c>
      <c r="I36" s="67"/>
      <c r="J36" s="67">
        <v>31472</v>
      </c>
    </row>
    <row r="37" spans="1:12" s="64" customFormat="1" ht="21" customHeight="1">
      <c r="A37" s="60" t="s">
        <v>26</v>
      </c>
      <c r="B37" s="61"/>
      <c r="C37" s="42"/>
      <c r="D37" s="71">
        <v>2401</v>
      </c>
      <c r="E37" s="67"/>
      <c r="F37" s="76">
        <v>2604</v>
      </c>
      <c r="G37" s="67"/>
      <c r="H37" s="76">
        <v>451</v>
      </c>
      <c r="I37" s="67"/>
      <c r="J37" s="76">
        <v>653</v>
      </c>
      <c r="L37" s="34"/>
    </row>
    <row r="38" spans="1:12" s="64" customFormat="1" ht="8.1" customHeight="1">
      <c r="A38" s="60"/>
      <c r="B38" s="61"/>
      <c r="C38" s="42"/>
      <c r="D38" s="62"/>
      <c r="E38" s="63"/>
    </row>
    <row r="39" spans="1:12" s="64" customFormat="1" ht="21" customHeight="1">
      <c r="A39" s="73" t="s">
        <v>27</v>
      </c>
      <c r="B39" s="74"/>
      <c r="C39" s="42"/>
      <c r="D39" s="75">
        <f>SUM(D28:D37)</f>
        <v>13719232</v>
      </c>
      <c r="E39" s="63"/>
      <c r="F39" s="75">
        <f>SUM(F28:F37)</f>
        <v>15337142</v>
      </c>
      <c r="G39" s="63"/>
      <c r="H39" s="75">
        <f>SUM(H28:H37)</f>
        <v>1773393</v>
      </c>
      <c r="I39" s="63"/>
      <c r="J39" s="75">
        <f>SUM(J28:J37)</f>
        <v>2084482</v>
      </c>
    </row>
    <row r="40" spans="1:12" s="64" customFormat="1" ht="8.1" customHeight="1">
      <c r="A40" s="60"/>
      <c r="B40" s="61"/>
      <c r="C40" s="42"/>
      <c r="D40" s="62"/>
      <c r="E40" s="63"/>
      <c r="F40" s="62"/>
      <c r="G40" s="63"/>
      <c r="H40" s="62"/>
      <c r="I40" s="63"/>
      <c r="J40" s="62"/>
    </row>
    <row r="41" spans="1:12" s="64" customFormat="1" ht="21" customHeight="1" thickBot="1">
      <c r="A41" s="73" t="s">
        <v>28</v>
      </c>
      <c r="B41" s="74"/>
      <c r="C41" s="42"/>
      <c r="D41" s="77">
        <f>SUM(D24,D39)</f>
        <v>33222398</v>
      </c>
      <c r="E41" s="63"/>
      <c r="F41" s="77">
        <f>SUM(F24,F39)</f>
        <v>35232047</v>
      </c>
      <c r="G41" s="63"/>
      <c r="H41" s="77">
        <f>SUM(H24,H39)</f>
        <v>30378568</v>
      </c>
      <c r="I41" s="63"/>
      <c r="J41" s="77">
        <f>SUM(J24,J39)</f>
        <v>32575967</v>
      </c>
    </row>
    <row r="42" spans="1:12" s="64" customFormat="1" ht="21" customHeight="1" thickTop="1">
      <c r="A42" s="73"/>
      <c r="B42" s="74"/>
      <c r="C42" s="42"/>
      <c r="D42" s="62"/>
      <c r="E42" s="63"/>
      <c r="F42" s="62"/>
      <c r="G42" s="63"/>
      <c r="H42" s="62"/>
      <c r="I42" s="63"/>
      <c r="J42" s="62"/>
    </row>
    <row r="43" spans="1:12" s="64" customFormat="1" ht="15.75" customHeight="1">
      <c r="A43" s="73"/>
      <c r="B43" s="74"/>
      <c r="C43" s="42"/>
      <c r="D43" s="62"/>
      <c r="E43" s="63"/>
      <c r="F43" s="62"/>
      <c r="G43" s="63"/>
      <c r="H43" s="62"/>
      <c r="I43" s="63"/>
      <c r="J43" s="62"/>
    </row>
    <row r="44" spans="1:12" s="64" customFormat="1" ht="15" customHeight="1">
      <c r="A44" s="37"/>
      <c r="B44" s="74"/>
      <c r="C44" s="42"/>
      <c r="D44" s="62"/>
      <c r="E44" s="62"/>
      <c r="F44" s="62"/>
      <c r="G44" s="63"/>
      <c r="H44" s="62"/>
      <c r="I44" s="62"/>
      <c r="J44" s="62"/>
    </row>
    <row r="45" spans="1:12" s="64" customFormat="1" ht="15.75" customHeight="1">
      <c r="A45" s="221" t="s">
        <v>199</v>
      </c>
      <c r="B45" s="221"/>
      <c r="C45" s="221"/>
      <c r="D45" s="221"/>
      <c r="E45" s="221"/>
      <c r="F45" s="221"/>
      <c r="G45" s="221"/>
      <c r="H45" s="221"/>
      <c r="I45" s="221"/>
      <c r="J45" s="221"/>
    </row>
    <row r="46" spans="1:12" s="64" customFormat="1" ht="12.75" customHeight="1">
      <c r="A46" s="37"/>
      <c r="B46" s="74"/>
      <c r="C46" s="42"/>
      <c r="D46" s="62"/>
      <c r="E46" s="62"/>
      <c r="F46" s="62"/>
      <c r="G46" s="63"/>
      <c r="H46" s="62"/>
      <c r="I46" s="62"/>
      <c r="J46" s="62"/>
    </row>
    <row r="47" spans="1:12" s="64" customFormat="1" ht="15.75" customHeight="1">
      <c r="A47" s="37"/>
      <c r="B47" s="74"/>
      <c r="C47" s="42"/>
      <c r="D47" s="62"/>
      <c r="E47" s="62"/>
      <c r="F47" s="62"/>
      <c r="G47" s="63"/>
      <c r="H47" s="62"/>
      <c r="I47" s="62"/>
      <c r="J47" s="62"/>
    </row>
    <row r="48" spans="1:12" s="64" customFormat="1" ht="15.75" customHeight="1">
      <c r="A48" s="37"/>
      <c r="B48" s="74"/>
      <c r="C48" s="42"/>
      <c r="D48" s="62"/>
      <c r="E48" s="62"/>
      <c r="F48" s="62"/>
      <c r="G48" s="63"/>
      <c r="H48" s="62"/>
      <c r="I48" s="62"/>
      <c r="J48" s="62"/>
    </row>
    <row r="49" spans="1:10" s="64" customFormat="1" ht="8.4499999999999993" customHeight="1">
      <c r="A49" s="37"/>
      <c r="B49" s="74"/>
      <c r="C49" s="42"/>
      <c r="D49" s="62"/>
      <c r="E49" s="62"/>
      <c r="F49" s="62"/>
      <c r="G49" s="63"/>
      <c r="H49" s="62"/>
      <c r="I49" s="62"/>
      <c r="J49" s="62"/>
    </row>
    <row r="50" spans="1:10" ht="21.95" customHeight="1">
      <c r="A50" s="79" t="s">
        <v>29</v>
      </c>
      <c r="B50" s="80"/>
      <c r="C50" s="81"/>
      <c r="D50" s="76"/>
      <c r="E50" s="76"/>
      <c r="F50" s="76"/>
      <c r="G50" s="76"/>
      <c r="H50" s="76"/>
      <c r="I50" s="76"/>
      <c r="J50" s="76"/>
    </row>
    <row r="51" spans="1:10" ht="20.85" customHeight="1">
      <c r="A51" s="223" t="str">
        <f>A1</f>
        <v>บริษัท ศรีสวัสดิ์ แคปปิตอล 1969 จำกัด (มหาชน)</v>
      </c>
      <c r="B51" s="223"/>
      <c r="C51" s="223"/>
      <c r="D51" s="223"/>
      <c r="E51" s="223"/>
      <c r="F51" s="223"/>
      <c r="G51" s="223"/>
      <c r="H51" s="223"/>
      <c r="I51" s="223"/>
      <c r="J51" s="223"/>
    </row>
    <row r="52" spans="1:10" ht="20.85" customHeight="1">
      <c r="A52" s="223" t="s">
        <v>30</v>
      </c>
      <c r="B52" s="223"/>
      <c r="C52" s="223"/>
      <c r="D52" s="223"/>
      <c r="E52" s="223"/>
      <c r="F52" s="223"/>
      <c r="G52" s="223"/>
      <c r="H52" s="223"/>
      <c r="I52" s="223"/>
      <c r="J52" s="223"/>
    </row>
    <row r="53" spans="1:10" ht="20.85" customHeight="1">
      <c r="A53" s="224" t="str">
        <f>A3</f>
        <v>ณ วันที่ 31 มีนาคม พ.ศ. 2568</v>
      </c>
      <c r="B53" s="224"/>
      <c r="C53" s="224"/>
      <c r="D53" s="224"/>
      <c r="E53" s="224"/>
      <c r="F53" s="224"/>
      <c r="G53" s="224"/>
      <c r="H53" s="224"/>
      <c r="I53" s="224"/>
      <c r="J53" s="224"/>
    </row>
    <row r="54" spans="1:10" ht="17.100000000000001" customHeight="1">
      <c r="A54" s="37"/>
      <c r="B54" s="38"/>
      <c r="C54" s="37"/>
      <c r="D54" s="39"/>
      <c r="E54" s="39"/>
      <c r="F54" s="39"/>
      <c r="G54" s="39"/>
      <c r="H54" s="39"/>
      <c r="I54" s="39"/>
      <c r="J54" s="39"/>
    </row>
    <row r="55" spans="1:10" ht="17.100000000000001" customHeight="1">
      <c r="A55" s="37"/>
      <c r="B55" s="38"/>
      <c r="C55" s="37"/>
      <c r="D55" s="222" t="s">
        <v>2</v>
      </c>
      <c r="E55" s="222"/>
      <c r="F55" s="222"/>
      <c r="G55" s="40"/>
      <c r="H55" s="222" t="s">
        <v>3</v>
      </c>
      <c r="I55" s="222"/>
      <c r="J55" s="222"/>
    </row>
    <row r="56" spans="1:10" ht="17.100000000000001" customHeight="1">
      <c r="A56" s="82"/>
      <c r="B56" s="61"/>
      <c r="C56" s="82"/>
      <c r="D56" s="41" t="s">
        <v>4</v>
      </c>
      <c r="E56" s="39"/>
      <c r="F56" s="41" t="s">
        <v>5</v>
      </c>
      <c r="G56" s="39"/>
      <c r="H56" s="41" t="s">
        <v>4</v>
      </c>
      <c r="I56" s="39"/>
      <c r="J56" s="41" t="s">
        <v>5</v>
      </c>
    </row>
    <row r="57" spans="1:10" ht="17.100000000000001" customHeight="1">
      <c r="A57" s="82"/>
      <c r="B57" s="43"/>
      <c r="C57" s="44"/>
      <c r="D57" s="45" t="s">
        <v>141</v>
      </c>
      <c r="E57" s="46"/>
      <c r="F57" s="47" t="s">
        <v>6</v>
      </c>
      <c r="G57" s="46"/>
      <c r="H57" s="45" t="s">
        <v>141</v>
      </c>
      <c r="I57" s="46"/>
      <c r="J57" s="47" t="s">
        <v>6</v>
      </c>
    </row>
    <row r="58" spans="1:10" ht="17.100000000000001" customHeight="1">
      <c r="A58" s="42"/>
      <c r="B58" s="48"/>
      <c r="C58" s="49"/>
      <c r="D58" s="50" t="s">
        <v>142</v>
      </c>
      <c r="E58" s="51"/>
      <c r="F58" s="50" t="s">
        <v>7</v>
      </c>
      <c r="G58" s="51"/>
      <c r="H58" s="50" t="s">
        <v>142</v>
      </c>
      <c r="I58" s="51"/>
      <c r="J58" s="50" t="s">
        <v>7</v>
      </c>
    </row>
    <row r="59" spans="1:10" ht="17.100000000000001" customHeight="1">
      <c r="A59" s="42"/>
      <c r="B59" s="53" t="s">
        <v>8</v>
      </c>
      <c r="C59" s="54"/>
      <c r="D59" s="55" t="s">
        <v>9</v>
      </c>
      <c r="E59" s="56"/>
      <c r="F59" s="55" t="s">
        <v>9</v>
      </c>
      <c r="G59" s="56"/>
      <c r="H59" s="55" t="s">
        <v>9</v>
      </c>
      <c r="I59" s="56"/>
      <c r="J59" s="55" t="s">
        <v>9</v>
      </c>
    </row>
    <row r="60" spans="1:10" ht="17.100000000000001" customHeight="1">
      <c r="A60" s="37" t="s">
        <v>31</v>
      </c>
      <c r="B60" s="57"/>
      <c r="C60" s="58"/>
      <c r="D60" s="83"/>
      <c r="E60" s="59"/>
      <c r="F60" s="83"/>
      <c r="G60" s="59"/>
      <c r="H60" s="83"/>
      <c r="I60" s="59"/>
      <c r="J60" s="83"/>
    </row>
    <row r="61" spans="1:10" ht="5.0999999999999996" customHeight="1">
      <c r="A61" s="37"/>
      <c r="B61" s="57"/>
      <c r="C61" s="58"/>
      <c r="D61" s="83"/>
      <c r="E61" s="59"/>
      <c r="F61" s="83"/>
      <c r="G61" s="59"/>
      <c r="H61" s="83"/>
      <c r="I61" s="59"/>
      <c r="J61" s="83"/>
    </row>
    <row r="62" spans="1:10" ht="17.100000000000001" customHeight="1">
      <c r="A62" s="37" t="s">
        <v>32</v>
      </c>
      <c r="B62" s="57"/>
      <c r="C62" s="58"/>
      <c r="D62" s="59"/>
      <c r="E62" s="59"/>
      <c r="F62" s="59"/>
      <c r="G62" s="59"/>
      <c r="H62" s="59"/>
      <c r="I62" s="59"/>
      <c r="J62" s="59"/>
    </row>
    <row r="63" spans="1:10" ht="5.0999999999999996" customHeight="1">
      <c r="A63" s="37"/>
      <c r="B63" s="57"/>
      <c r="C63" s="58"/>
      <c r="D63" s="59"/>
      <c r="E63" s="59"/>
      <c r="F63" s="59"/>
      <c r="G63" s="59"/>
      <c r="H63" s="59"/>
      <c r="I63" s="59"/>
      <c r="J63" s="59"/>
    </row>
    <row r="64" spans="1:10" ht="17.100000000000001" customHeight="1">
      <c r="A64" s="60" t="s">
        <v>34</v>
      </c>
      <c r="B64" s="61" t="s">
        <v>205</v>
      </c>
      <c r="C64" s="42"/>
      <c r="D64" s="66">
        <v>98683</v>
      </c>
      <c r="E64" s="67"/>
      <c r="F64" s="67">
        <v>19920</v>
      </c>
      <c r="G64" s="67"/>
      <c r="H64" s="67">
        <v>98683</v>
      </c>
      <c r="I64" s="67"/>
      <c r="J64" s="67">
        <v>19920</v>
      </c>
    </row>
    <row r="65" spans="1:10" ht="17.100000000000001" customHeight="1">
      <c r="A65" s="60" t="s">
        <v>155</v>
      </c>
      <c r="B65" s="84">
        <v>14</v>
      </c>
      <c r="C65" s="42"/>
      <c r="D65" s="66">
        <v>1377789</v>
      </c>
      <c r="E65" s="67"/>
      <c r="F65" s="67">
        <v>1598596</v>
      </c>
      <c r="G65" s="67"/>
      <c r="H65" s="67">
        <v>992760</v>
      </c>
      <c r="I65" s="67"/>
      <c r="J65" s="67">
        <v>1223598</v>
      </c>
    </row>
    <row r="66" spans="1:10" ht="17.100000000000001" customHeight="1">
      <c r="A66" s="60" t="s">
        <v>35</v>
      </c>
      <c r="B66" s="61" t="s">
        <v>174</v>
      </c>
      <c r="C66" s="42"/>
      <c r="D66" s="66">
        <v>12934200</v>
      </c>
      <c r="E66" s="67"/>
      <c r="F66" s="67">
        <v>14964200</v>
      </c>
      <c r="G66" s="67"/>
      <c r="H66" s="67">
        <v>12934200</v>
      </c>
      <c r="I66" s="68"/>
      <c r="J66" s="67">
        <v>14964200</v>
      </c>
    </row>
    <row r="67" spans="1:10" ht="17.100000000000001" customHeight="1">
      <c r="A67" s="60" t="s">
        <v>172</v>
      </c>
      <c r="B67" s="61" t="s">
        <v>33</v>
      </c>
      <c r="C67" s="42"/>
      <c r="D67" s="66">
        <v>931523</v>
      </c>
      <c r="E67" s="67"/>
      <c r="F67" s="67">
        <v>1922826</v>
      </c>
      <c r="G67" s="67"/>
      <c r="H67" s="67">
        <v>931523</v>
      </c>
      <c r="I67" s="68"/>
      <c r="J67" s="67">
        <v>1922826</v>
      </c>
    </row>
    <row r="68" spans="1:10" ht="17.100000000000001" customHeight="1">
      <c r="A68" s="60" t="s">
        <v>207</v>
      </c>
      <c r="B68" s="61"/>
      <c r="C68" s="42"/>
      <c r="D68" s="66">
        <v>14171</v>
      </c>
      <c r="E68" s="67"/>
      <c r="F68" s="67">
        <v>15879</v>
      </c>
      <c r="G68" s="67"/>
      <c r="H68" s="67">
        <v>5293</v>
      </c>
      <c r="I68" s="67"/>
      <c r="J68" s="67">
        <v>6780</v>
      </c>
    </row>
    <row r="69" spans="1:10" ht="17.100000000000001" customHeight="1">
      <c r="A69" s="60" t="s">
        <v>36</v>
      </c>
      <c r="B69" s="61"/>
      <c r="C69" s="42"/>
      <c r="D69" s="66">
        <v>240564</v>
      </c>
      <c r="E69" s="67"/>
      <c r="F69" s="67">
        <v>188196</v>
      </c>
      <c r="G69" s="67"/>
      <c r="H69" s="67">
        <v>56415</v>
      </c>
      <c r="I69" s="67"/>
      <c r="J69" s="67">
        <v>40604</v>
      </c>
    </row>
    <row r="70" spans="1:10" ht="17.100000000000001" customHeight="1">
      <c r="A70" s="60" t="s">
        <v>37</v>
      </c>
      <c r="B70" s="61"/>
      <c r="C70" s="42"/>
      <c r="D70" s="71">
        <v>35193</v>
      </c>
      <c r="E70" s="67"/>
      <c r="F70" s="72">
        <v>31611</v>
      </c>
      <c r="G70" s="67"/>
      <c r="H70" s="72">
        <v>29269</v>
      </c>
      <c r="I70" s="67"/>
      <c r="J70" s="72">
        <v>25736</v>
      </c>
    </row>
    <row r="71" spans="1:10" s="64" customFormat="1" ht="5.0999999999999996" customHeight="1">
      <c r="A71" s="60"/>
      <c r="B71" s="61"/>
      <c r="C71" s="42"/>
      <c r="D71" s="62"/>
      <c r="E71" s="63"/>
      <c r="F71" s="62"/>
      <c r="G71" s="63"/>
      <c r="H71" s="62"/>
      <c r="I71" s="63"/>
      <c r="J71" s="62"/>
    </row>
    <row r="72" spans="1:10" s="64" customFormat="1" ht="17.100000000000001" customHeight="1">
      <c r="A72" s="73" t="s">
        <v>38</v>
      </c>
      <c r="B72" s="74"/>
      <c r="C72" s="42"/>
      <c r="D72" s="75">
        <f>SUM(D64:D70)</f>
        <v>15632123</v>
      </c>
      <c r="E72" s="63"/>
      <c r="F72" s="75">
        <f>SUM(F64:F70)</f>
        <v>18741228</v>
      </c>
      <c r="G72" s="63"/>
      <c r="H72" s="75">
        <f>SUM(H64:H70)</f>
        <v>15048143</v>
      </c>
      <c r="I72" s="63"/>
      <c r="J72" s="75">
        <f>SUM(J64:J70)</f>
        <v>18203664</v>
      </c>
    </row>
    <row r="73" spans="1:10" s="64" customFormat="1" ht="6.75" customHeight="1">
      <c r="A73" s="73"/>
      <c r="B73" s="74"/>
      <c r="C73" s="42"/>
      <c r="D73" s="62"/>
      <c r="E73" s="63"/>
      <c r="F73" s="62"/>
      <c r="G73" s="63"/>
      <c r="H73" s="62"/>
      <c r="I73" s="63"/>
      <c r="J73" s="62"/>
    </row>
    <row r="74" spans="1:10" ht="17.100000000000001" customHeight="1">
      <c r="A74" s="37" t="s">
        <v>39</v>
      </c>
      <c r="B74" s="57"/>
      <c r="C74" s="58"/>
      <c r="D74" s="59"/>
      <c r="E74" s="59"/>
      <c r="F74" s="59"/>
      <c r="G74" s="59"/>
      <c r="H74" s="59"/>
      <c r="I74" s="59"/>
      <c r="J74" s="59"/>
    </row>
    <row r="75" spans="1:10" ht="5.0999999999999996" customHeight="1">
      <c r="A75" s="37"/>
      <c r="B75" s="57"/>
      <c r="C75" s="58"/>
      <c r="D75" s="59"/>
      <c r="E75" s="59"/>
      <c r="F75" s="59"/>
      <c r="G75" s="59"/>
      <c r="H75" s="59"/>
      <c r="I75" s="59"/>
      <c r="J75" s="59"/>
    </row>
    <row r="76" spans="1:10" ht="17.100000000000001" customHeight="1">
      <c r="A76" s="60" t="s">
        <v>40</v>
      </c>
      <c r="B76" s="61" t="s">
        <v>33</v>
      </c>
      <c r="C76" s="42"/>
      <c r="D76" s="66">
        <v>6664508</v>
      </c>
      <c r="E76" s="67"/>
      <c r="F76" s="67">
        <v>5750384</v>
      </c>
      <c r="G76" s="67"/>
      <c r="H76" s="67">
        <v>6664508</v>
      </c>
      <c r="I76" s="67"/>
      <c r="J76" s="67">
        <v>5750384</v>
      </c>
    </row>
    <row r="77" spans="1:10" ht="17.100000000000001" customHeight="1">
      <c r="A77" s="60" t="s">
        <v>42</v>
      </c>
      <c r="B77" s="61"/>
      <c r="C77" s="42"/>
      <c r="D77" s="66">
        <v>28592</v>
      </c>
      <c r="E77" s="67"/>
      <c r="F77" s="67">
        <v>31560</v>
      </c>
      <c r="G77" s="67"/>
      <c r="H77" s="67">
        <v>21977</v>
      </c>
      <c r="I77" s="67"/>
      <c r="J77" s="67">
        <v>25205</v>
      </c>
    </row>
    <row r="78" spans="1:10" ht="17.100000000000001" customHeight="1">
      <c r="A78" s="60" t="s">
        <v>41</v>
      </c>
      <c r="B78" s="61"/>
      <c r="C78" s="42"/>
      <c r="D78" s="66">
        <v>50671</v>
      </c>
      <c r="E78" s="67"/>
      <c r="F78" s="67">
        <v>57451</v>
      </c>
      <c r="G78" s="67"/>
      <c r="H78" s="67">
        <v>0</v>
      </c>
      <c r="I78" s="68"/>
      <c r="J78" s="68">
        <v>0</v>
      </c>
    </row>
    <row r="79" spans="1:10" ht="17.100000000000001" customHeight="1">
      <c r="A79" s="60" t="s">
        <v>43</v>
      </c>
      <c r="B79" s="61"/>
      <c r="C79" s="42"/>
      <c r="D79" s="66">
        <v>32524</v>
      </c>
      <c r="E79" s="67"/>
      <c r="F79" s="67">
        <v>35018</v>
      </c>
      <c r="G79" s="67"/>
      <c r="H79" s="67">
        <v>11546</v>
      </c>
      <c r="I79" s="67"/>
      <c r="J79" s="67">
        <v>14741</v>
      </c>
    </row>
    <row r="80" spans="1:10" ht="17.100000000000001" customHeight="1">
      <c r="A80" s="60" t="s">
        <v>44</v>
      </c>
      <c r="B80" s="61"/>
      <c r="C80" s="42"/>
      <c r="D80" s="75">
        <v>4155</v>
      </c>
      <c r="E80" s="67"/>
      <c r="F80" s="72">
        <v>4831</v>
      </c>
      <c r="G80" s="67"/>
      <c r="H80" s="72">
        <v>1044</v>
      </c>
      <c r="I80" s="67"/>
      <c r="J80" s="72">
        <v>1728</v>
      </c>
    </row>
    <row r="81" spans="1:10" s="64" customFormat="1" ht="5.0999999999999996" customHeight="1">
      <c r="A81" s="60"/>
      <c r="B81" s="61"/>
      <c r="C81" s="42"/>
      <c r="D81" s="62"/>
      <c r="E81" s="63"/>
      <c r="F81" s="62"/>
      <c r="G81" s="63"/>
      <c r="H81" s="62"/>
      <c r="I81" s="63"/>
      <c r="J81" s="62"/>
    </row>
    <row r="82" spans="1:10" s="64" customFormat="1" ht="17.100000000000001" customHeight="1">
      <c r="A82" s="73" t="s">
        <v>45</v>
      </c>
      <c r="B82" s="74"/>
      <c r="C82" s="42"/>
      <c r="D82" s="75">
        <f>SUM(D76:D80)</f>
        <v>6780450</v>
      </c>
      <c r="E82" s="63"/>
      <c r="F82" s="75">
        <f>SUM(F76:F81)</f>
        <v>5879244</v>
      </c>
      <c r="G82" s="63"/>
      <c r="H82" s="75">
        <f>SUM(H76:H81)</f>
        <v>6699075</v>
      </c>
      <c r="I82" s="63"/>
      <c r="J82" s="75">
        <f>SUM(J76:J81)</f>
        <v>5792058</v>
      </c>
    </row>
    <row r="83" spans="1:10" ht="5.0999999999999996" customHeight="1">
      <c r="A83" s="60"/>
      <c r="B83" s="61"/>
      <c r="C83" s="42"/>
      <c r="D83" s="63"/>
      <c r="E83" s="63"/>
      <c r="F83" s="63"/>
      <c r="G83" s="63"/>
      <c r="H83" s="63"/>
      <c r="I83" s="63"/>
      <c r="J83" s="63"/>
    </row>
    <row r="84" spans="1:10" ht="17.100000000000001" customHeight="1">
      <c r="A84" s="32" t="s">
        <v>46</v>
      </c>
      <c r="B84" s="61"/>
      <c r="C84" s="85"/>
      <c r="D84" s="75">
        <f>+SUM(D72,D82)</f>
        <v>22412573</v>
      </c>
      <c r="E84" s="63"/>
      <c r="F84" s="75">
        <f>+SUM(F72,F82)</f>
        <v>24620472</v>
      </c>
      <c r="G84" s="86"/>
      <c r="H84" s="75">
        <f>+SUM(H72,H82)</f>
        <v>21747218</v>
      </c>
      <c r="I84" s="63"/>
      <c r="J84" s="75">
        <f>+SUM(J72,J82)</f>
        <v>23995722</v>
      </c>
    </row>
    <row r="85" spans="1:10" ht="7.5" customHeight="1">
      <c r="A85" s="32"/>
      <c r="B85" s="61"/>
      <c r="C85" s="85"/>
      <c r="D85" s="86"/>
      <c r="E85" s="63"/>
      <c r="F85" s="86"/>
      <c r="G85" s="86"/>
      <c r="H85" s="86"/>
      <c r="I85" s="63"/>
      <c r="J85" s="86"/>
    </row>
    <row r="86" spans="1:10" ht="17.100000000000001" customHeight="1">
      <c r="A86" s="32" t="s">
        <v>47</v>
      </c>
      <c r="B86" s="61"/>
      <c r="C86" s="42"/>
      <c r="D86" s="63"/>
      <c r="E86" s="63"/>
      <c r="F86" s="63"/>
      <c r="G86" s="63"/>
      <c r="H86" s="63"/>
      <c r="I86" s="63"/>
      <c r="J86" s="63"/>
    </row>
    <row r="87" spans="1:10" ht="5.0999999999999996" customHeight="1">
      <c r="A87" s="32"/>
      <c r="B87" s="61"/>
      <c r="C87" s="42"/>
      <c r="D87" s="63"/>
      <c r="E87" s="63"/>
      <c r="F87" s="63"/>
      <c r="G87" s="63"/>
      <c r="H87" s="63"/>
      <c r="I87" s="63"/>
      <c r="J87" s="63"/>
    </row>
    <row r="88" spans="1:10" ht="17.100000000000001" customHeight="1">
      <c r="A88" s="60" t="s">
        <v>48</v>
      </c>
      <c r="B88" s="61"/>
      <c r="C88" s="42"/>
      <c r="D88" s="63"/>
      <c r="E88" s="63"/>
      <c r="F88" s="63"/>
      <c r="G88" s="63"/>
      <c r="H88" s="63"/>
      <c r="I88" s="63"/>
      <c r="J88" s="63"/>
    </row>
    <row r="89" spans="1:10" ht="17.100000000000001" customHeight="1">
      <c r="A89" s="87" t="s">
        <v>49</v>
      </c>
      <c r="B89" s="61"/>
      <c r="C89" s="42"/>
      <c r="D89" s="63"/>
      <c r="E89" s="63"/>
      <c r="F89" s="31"/>
      <c r="G89" s="63"/>
      <c r="H89" s="63"/>
      <c r="I89" s="63"/>
      <c r="J89" s="63"/>
    </row>
    <row r="90" spans="1:10" ht="17.100000000000001" customHeight="1" thickBot="1">
      <c r="A90" s="87" t="s">
        <v>178</v>
      </c>
      <c r="B90" s="84">
        <v>17</v>
      </c>
      <c r="C90" s="42"/>
      <c r="D90" s="88">
        <v>6636361</v>
      </c>
      <c r="E90" s="63"/>
      <c r="F90" s="88">
        <v>6636361</v>
      </c>
      <c r="G90" s="63"/>
      <c r="H90" s="88">
        <v>6636361</v>
      </c>
      <c r="I90" s="63"/>
      <c r="J90" s="88">
        <v>6636361</v>
      </c>
    </row>
    <row r="91" spans="1:10" ht="5.0999999999999996" customHeight="1" thickTop="1">
      <c r="A91" s="60"/>
      <c r="B91" s="61"/>
      <c r="C91" s="42"/>
      <c r="D91" s="63"/>
      <c r="E91" s="63"/>
      <c r="F91" s="63"/>
      <c r="G91" s="63"/>
      <c r="H91" s="63"/>
      <c r="I91" s="63"/>
      <c r="J91" s="63"/>
    </row>
    <row r="92" spans="1:10" ht="17.100000000000001" customHeight="1">
      <c r="A92" s="87" t="s">
        <v>50</v>
      </c>
      <c r="B92" s="61"/>
      <c r="C92" s="42"/>
      <c r="D92" s="63"/>
      <c r="E92" s="63"/>
      <c r="F92" s="63"/>
      <c r="G92" s="63"/>
      <c r="H92" s="63"/>
      <c r="I92" s="63"/>
      <c r="J92" s="63"/>
    </row>
    <row r="93" spans="1:10" ht="17.100000000000001" customHeight="1">
      <c r="A93" s="87" t="s">
        <v>198</v>
      </c>
      <c r="B93" s="84">
        <v>17</v>
      </c>
      <c r="C93" s="42"/>
      <c r="D93" s="63">
        <v>6636360</v>
      </c>
      <c r="E93" s="63"/>
      <c r="F93" s="63">
        <v>6636360</v>
      </c>
      <c r="G93" s="63"/>
      <c r="H93" s="63">
        <v>6636360</v>
      </c>
      <c r="I93" s="63"/>
      <c r="J93" s="63">
        <v>6636360</v>
      </c>
    </row>
    <row r="94" spans="1:10" ht="17.100000000000001" customHeight="1">
      <c r="A94" s="42" t="s">
        <v>51</v>
      </c>
      <c r="B94" s="84">
        <v>17</v>
      </c>
      <c r="C94" s="42"/>
      <c r="D94" s="63">
        <v>18549728</v>
      </c>
      <c r="E94" s="63"/>
      <c r="F94" s="63">
        <v>18549728</v>
      </c>
      <c r="G94" s="63"/>
      <c r="H94" s="63">
        <v>18549728</v>
      </c>
      <c r="I94" s="63"/>
      <c r="J94" s="63">
        <v>18549728</v>
      </c>
    </row>
    <row r="95" spans="1:10" ht="17.100000000000001" customHeight="1">
      <c r="A95" s="60" t="s">
        <v>52</v>
      </c>
      <c r="B95" s="61"/>
      <c r="C95" s="42"/>
      <c r="D95" s="66"/>
      <c r="E95" s="63"/>
      <c r="G95" s="63"/>
      <c r="H95" s="66"/>
      <c r="I95" s="63"/>
    </row>
    <row r="96" spans="1:10" ht="17.100000000000001" customHeight="1">
      <c r="A96" s="87" t="s">
        <v>53</v>
      </c>
      <c r="B96" s="89">
        <v>18</v>
      </c>
      <c r="C96" s="42"/>
      <c r="D96" s="63">
        <v>329063</v>
      </c>
      <c r="E96" s="63"/>
      <c r="F96" s="63">
        <v>329063</v>
      </c>
      <c r="G96" s="63"/>
      <c r="H96" s="63">
        <v>329063</v>
      </c>
      <c r="I96" s="63"/>
      <c r="J96" s="63">
        <v>329063</v>
      </c>
    </row>
    <row r="97" spans="1:10" ht="17.100000000000001" customHeight="1">
      <c r="A97" s="87" t="s">
        <v>54</v>
      </c>
      <c r="B97" s="90"/>
      <c r="C97" s="42"/>
      <c r="D97" s="66">
        <v>2130910</v>
      </c>
      <c r="E97" s="63"/>
      <c r="F97" s="63">
        <v>1955035</v>
      </c>
      <c r="G97" s="63"/>
      <c r="H97" s="63">
        <v>785622</v>
      </c>
      <c r="I97" s="63"/>
      <c r="J97" s="63">
        <v>734517</v>
      </c>
    </row>
    <row r="98" spans="1:10" ht="17.100000000000001" customHeight="1">
      <c r="A98" s="87" t="s">
        <v>55</v>
      </c>
      <c r="B98" s="90"/>
      <c r="C98" s="42"/>
      <c r="D98" s="91">
        <v>-17004543</v>
      </c>
      <c r="E98" s="63"/>
      <c r="F98" s="91">
        <v>-17004543</v>
      </c>
      <c r="G98" s="63"/>
      <c r="H98" s="91">
        <v>-17676423</v>
      </c>
      <c r="I98" s="67"/>
      <c r="J98" s="91">
        <v>-17676423</v>
      </c>
    </row>
    <row r="99" spans="1:10" ht="17.100000000000001" customHeight="1">
      <c r="A99" s="34" t="s">
        <v>56</v>
      </c>
      <c r="B99" s="61"/>
      <c r="C99" s="42"/>
      <c r="D99" s="75">
        <v>-32204</v>
      </c>
      <c r="E99" s="63"/>
      <c r="F99" s="92">
        <v>-40906</v>
      </c>
      <c r="G99" s="63"/>
      <c r="H99" s="92">
        <v>7000</v>
      </c>
      <c r="I99" s="67"/>
      <c r="J99" s="92">
        <v>7000</v>
      </c>
    </row>
    <row r="100" spans="1:10" ht="5.0999999999999996" customHeight="1">
      <c r="A100" s="60"/>
      <c r="B100" s="61"/>
      <c r="C100" s="42"/>
      <c r="D100" s="63"/>
      <c r="E100" s="63"/>
      <c r="F100" s="63"/>
      <c r="G100" s="63"/>
      <c r="H100" s="63"/>
      <c r="I100" s="63"/>
      <c r="J100" s="63"/>
    </row>
    <row r="101" spans="1:10" ht="17.100000000000001" customHeight="1">
      <c r="A101" s="93" t="s">
        <v>57</v>
      </c>
      <c r="B101" s="61"/>
      <c r="C101" s="42"/>
      <c r="D101" s="62">
        <f>SUM(D93:D99)</f>
        <v>10609314</v>
      </c>
      <c r="E101" s="63"/>
      <c r="F101" s="62">
        <f>SUM(F93:F99)</f>
        <v>10424737</v>
      </c>
      <c r="G101" s="63"/>
      <c r="H101" s="62">
        <f>SUM(H93:H99)</f>
        <v>8631350</v>
      </c>
      <c r="I101" s="63"/>
      <c r="J101" s="62">
        <f>SUM(J93:J99)</f>
        <v>8580245</v>
      </c>
    </row>
    <row r="102" spans="1:10" ht="17.100000000000001" customHeight="1">
      <c r="A102" s="94" t="s">
        <v>58</v>
      </c>
      <c r="B102" s="61"/>
      <c r="C102" s="42"/>
      <c r="D102" s="75">
        <v>200511</v>
      </c>
      <c r="E102" s="63"/>
      <c r="F102" s="76">
        <v>186838</v>
      </c>
      <c r="G102" s="63"/>
      <c r="H102" s="76">
        <v>0</v>
      </c>
      <c r="I102" s="63"/>
      <c r="J102" s="72">
        <v>0</v>
      </c>
    </row>
    <row r="103" spans="1:10" s="64" customFormat="1" ht="5.0999999999999996" customHeight="1">
      <c r="A103" s="60"/>
      <c r="B103" s="61"/>
      <c r="C103" s="42"/>
      <c r="D103" s="62"/>
      <c r="E103" s="63"/>
      <c r="F103" s="62"/>
      <c r="G103" s="63"/>
      <c r="H103" s="62"/>
      <c r="I103" s="63"/>
      <c r="J103" s="62"/>
    </row>
    <row r="104" spans="1:10" ht="17.100000000000001" customHeight="1">
      <c r="A104" s="73" t="s">
        <v>59</v>
      </c>
      <c r="B104" s="61"/>
      <c r="C104" s="42"/>
      <c r="D104" s="75">
        <f>SUM(D101:D102)</f>
        <v>10809825</v>
      </c>
      <c r="E104" s="63"/>
      <c r="F104" s="75">
        <f>SUM(F101:F102)</f>
        <v>10611575</v>
      </c>
      <c r="G104" s="63"/>
      <c r="H104" s="75">
        <f>SUM(H101:H102)</f>
        <v>8631350</v>
      </c>
      <c r="I104" s="63"/>
      <c r="J104" s="75">
        <f>SUM(J101:J102)</f>
        <v>8580245</v>
      </c>
    </row>
    <row r="105" spans="1:10" ht="5.0999999999999996" customHeight="1">
      <c r="A105" s="60"/>
      <c r="B105" s="61"/>
      <c r="C105" s="42"/>
      <c r="D105" s="63"/>
      <c r="E105" s="63"/>
      <c r="F105" s="63"/>
      <c r="G105" s="63"/>
      <c r="H105" s="63"/>
      <c r="I105" s="63"/>
      <c r="J105" s="63"/>
    </row>
    <row r="106" spans="1:10" ht="17.100000000000001" customHeight="1" thickBot="1">
      <c r="A106" s="73" t="s">
        <v>60</v>
      </c>
      <c r="B106" s="61"/>
      <c r="C106" s="42"/>
      <c r="D106" s="77">
        <f>+D104+D84</f>
        <v>33222398</v>
      </c>
      <c r="E106" s="63"/>
      <c r="F106" s="77">
        <f>+F104+F84</f>
        <v>35232047</v>
      </c>
      <c r="G106" s="63"/>
      <c r="H106" s="77">
        <f>+H104+H84</f>
        <v>30378568</v>
      </c>
      <c r="I106" s="63"/>
      <c r="J106" s="77">
        <f>+J104+J84</f>
        <v>32575967</v>
      </c>
    </row>
    <row r="107" spans="1:10" ht="16.5" customHeight="1" thickTop="1">
      <c r="B107" s="61"/>
      <c r="C107" s="42"/>
      <c r="E107" s="63"/>
      <c r="G107" s="63"/>
      <c r="I107" s="63"/>
    </row>
    <row r="108" spans="1:10" ht="18" customHeight="1">
      <c r="B108" s="61"/>
      <c r="C108" s="42"/>
      <c r="E108" s="63"/>
      <c r="G108" s="63"/>
      <c r="I108" s="63"/>
    </row>
    <row r="109" spans="1:10" ht="16.5" customHeight="1">
      <c r="A109" s="221" t="s">
        <v>199</v>
      </c>
      <c r="B109" s="221"/>
      <c r="C109" s="221"/>
      <c r="D109" s="221"/>
      <c r="E109" s="221"/>
      <c r="F109" s="221"/>
      <c r="G109" s="221"/>
      <c r="H109" s="221"/>
      <c r="I109" s="221"/>
      <c r="J109" s="221"/>
    </row>
    <row r="110" spans="1:10" ht="12.95" customHeight="1">
      <c r="A110" s="95"/>
      <c r="B110" s="95"/>
      <c r="C110" s="95"/>
      <c r="D110" s="95"/>
      <c r="E110" s="95"/>
      <c r="F110" s="95"/>
      <c r="G110" s="95"/>
      <c r="H110" s="95"/>
      <c r="I110" s="95"/>
      <c r="J110" s="95"/>
    </row>
    <row r="111" spans="1:10" ht="16.5" customHeight="1">
      <c r="A111" s="95"/>
      <c r="B111" s="95"/>
      <c r="C111" s="95"/>
      <c r="D111" s="95"/>
      <c r="E111" s="95"/>
      <c r="F111" s="95"/>
      <c r="G111" s="95"/>
      <c r="H111" s="95"/>
      <c r="I111" s="95"/>
      <c r="J111" s="95"/>
    </row>
    <row r="112" spans="1:10" ht="21.95" customHeight="1">
      <c r="A112" s="96" t="str">
        <f>+A50</f>
        <v>หมายเหตุประกอบข้อมูลทางการเงินเป็นส่วนหนึ่งของข้อมูลทางการเงินระหว่างกาลนี้</v>
      </c>
      <c r="B112" s="97"/>
      <c r="C112" s="96"/>
      <c r="D112" s="98"/>
      <c r="E112" s="98"/>
      <c r="F112" s="98"/>
      <c r="G112" s="98"/>
      <c r="H112" s="98"/>
      <c r="I112" s="98"/>
      <c r="J112" s="98"/>
    </row>
  </sheetData>
  <mergeCells count="9">
    <mergeCell ref="A109:J109"/>
    <mergeCell ref="D5:F5"/>
    <mergeCell ref="H5:J5"/>
    <mergeCell ref="D55:F55"/>
    <mergeCell ref="H55:J55"/>
    <mergeCell ref="A51:J51"/>
    <mergeCell ref="A52:J52"/>
    <mergeCell ref="A53:J53"/>
    <mergeCell ref="A45:J45"/>
  </mergeCells>
  <pageMargins left="0.8" right="0.5" top="0.5" bottom="0.6" header="0.49" footer="0.4"/>
  <pageSetup paperSize="9" scale="84" firstPageNumber="2" fitToHeight="0" orientation="portrait" useFirstPageNumber="1" horizontalDpi="1200" verticalDpi="1200" r:id="rId1"/>
  <headerFooter>
    <oddFooter>&amp;R&amp;"Browallia New,Regular"&amp;12&amp;P</oddFooter>
  </headerFooter>
  <rowBreaks count="1" manualBreakCount="1">
    <brk id="50" max="9" man="1"/>
  </rowBreaks>
  <ignoredErrors>
    <ignoredError sqref="B21 B78 B72:B75 B69:B70 B7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71"/>
  <sheetViews>
    <sheetView view="pageBreakPreview" topLeftCell="A24" zoomScale="85" zoomScaleNormal="100" zoomScaleSheetLayoutView="85" workbookViewId="0">
      <selection activeCell="M15" sqref="M15"/>
    </sheetView>
  </sheetViews>
  <sheetFormatPr defaultColWidth="8.42578125" defaultRowHeight="17.25"/>
  <cols>
    <col min="1" max="1" width="48.140625" style="166" customWidth="1"/>
    <col min="2" max="2" width="7.85546875" style="164" customWidth="1"/>
    <col min="3" max="3" width="0.85546875" style="164" customWidth="1"/>
    <col min="4" max="4" width="14.85546875" style="164" customWidth="1"/>
    <col min="5" max="5" width="0.85546875" style="164" customWidth="1"/>
    <col min="6" max="6" width="14.85546875" style="164" customWidth="1"/>
    <col min="7" max="7" width="0.85546875" style="164" customWidth="1"/>
    <col min="8" max="8" width="15.140625" style="165" customWidth="1"/>
    <col min="9" max="9" width="0.85546875" style="164" customWidth="1"/>
    <col min="10" max="10" width="15.140625" style="165" customWidth="1"/>
    <col min="11" max="16384" width="8.42578125" style="166"/>
  </cols>
  <sheetData>
    <row r="1" spans="1:10" ht="20.85" customHeight="1">
      <c r="A1" s="163" t="s">
        <v>0</v>
      </c>
    </row>
    <row r="2" spans="1:10" ht="20.85" customHeight="1">
      <c r="A2" s="167" t="s">
        <v>192</v>
      </c>
    </row>
    <row r="3" spans="1:10" ht="20.85" customHeight="1">
      <c r="A3" s="168" t="s">
        <v>146</v>
      </c>
      <c r="B3" s="169"/>
      <c r="C3" s="169"/>
      <c r="D3" s="169"/>
      <c r="E3" s="169"/>
      <c r="F3" s="169"/>
      <c r="G3" s="169"/>
      <c r="H3" s="170"/>
      <c r="I3" s="169"/>
      <c r="J3" s="170"/>
    </row>
    <row r="4" spans="1:10" ht="17.100000000000001" customHeight="1"/>
    <row r="5" spans="1:10" ht="17.100000000000001" customHeight="1">
      <c r="A5" s="171"/>
      <c r="C5" s="172"/>
      <c r="D5" s="225" t="s">
        <v>2</v>
      </c>
      <c r="E5" s="225"/>
      <c r="F5" s="225"/>
      <c r="G5" s="173"/>
      <c r="H5" s="225" t="s">
        <v>3</v>
      </c>
      <c r="I5" s="225"/>
      <c r="J5" s="225"/>
    </row>
    <row r="6" spans="1:10" ht="17.100000000000001" customHeight="1">
      <c r="A6" s="171"/>
      <c r="C6" s="172"/>
      <c r="D6" s="100" t="s">
        <v>141</v>
      </c>
      <c r="E6" s="174"/>
      <c r="F6" s="100" t="s">
        <v>141</v>
      </c>
      <c r="G6" s="175"/>
      <c r="H6" s="100" t="s">
        <v>141</v>
      </c>
      <c r="I6" s="174"/>
      <c r="J6" s="100" t="s">
        <v>141</v>
      </c>
    </row>
    <row r="7" spans="1:10" ht="17.100000000000001" customHeight="1">
      <c r="A7" s="171"/>
      <c r="B7" s="172"/>
      <c r="C7" s="172"/>
      <c r="D7" s="50" t="s">
        <v>142</v>
      </c>
      <c r="E7" s="51"/>
      <c r="F7" s="50" t="s">
        <v>7</v>
      </c>
      <c r="G7" s="65"/>
      <c r="H7" s="50" t="s">
        <v>142</v>
      </c>
      <c r="I7" s="51"/>
      <c r="J7" s="50" t="s">
        <v>7</v>
      </c>
    </row>
    <row r="8" spans="1:10" ht="17.100000000000001" customHeight="1">
      <c r="A8" s="171"/>
      <c r="B8" s="53" t="s">
        <v>8</v>
      </c>
      <c r="C8" s="172"/>
      <c r="D8" s="101" t="s">
        <v>9</v>
      </c>
      <c r="E8" s="102"/>
      <c r="F8" s="101" t="s">
        <v>9</v>
      </c>
      <c r="G8" s="102"/>
      <c r="H8" s="101" t="s">
        <v>9</v>
      </c>
      <c r="I8" s="102"/>
      <c r="J8" s="101" t="s">
        <v>9</v>
      </c>
    </row>
    <row r="9" spans="1:10" ht="3" customHeight="1">
      <c r="A9" s="171"/>
      <c r="B9" s="172"/>
      <c r="C9" s="172"/>
      <c r="D9" s="103"/>
      <c r="E9" s="102"/>
      <c r="F9" s="103"/>
      <c r="G9" s="102"/>
      <c r="H9" s="176"/>
      <c r="I9" s="102"/>
      <c r="J9" s="176"/>
    </row>
    <row r="10" spans="1:10" ht="19.350000000000001" customHeight="1">
      <c r="A10" s="171" t="s">
        <v>61</v>
      </c>
      <c r="H10" s="177"/>
      <c r="J10" s="177"/>
    </row>
    <row r="11" spans="1:10" ht="3" customHeight="1">
      <c r="A11" s="178"/>
      <c r="D11" s="68"/>
      <c r="E11" s="179"/>
      <c r="F11" s="68"/>
      <c r="G11" s="179"/>
      <c r="H11" s="91"/>
      <c r="I11" s="179"/>
      <c r="J11" s="91"/>
    </row>
    <row r="12" spans="1:10" ht="19.350000000000001" customHeight="1">
      <c r="A12" s="166" t="s">
        <v>62</v>
      </c>
      <c r="D12" s="62">
        <v>1501870</v>
      </c>
      <c r="E12" s="91"/>
      <c r="F12" s="62">
        <v>1756900</v>
      </c>
      <c r="G12" s="91"/>
      <c r="H12" s="62">
        <v>408157</v>
      </c>
      <c r="I12" s="91"/>
      <c r="J12" s="62">
        <v>449868</v>
      </c>
    </row>
    <row r="13" spans="1:10" ht="19.350000000000001" customHeight="1">
      <c r="A13" s="166" t="s">
        <v>63</v>
      </c>
      <c r="B13" s="164">
        <v>19</v>
      </c>
      <c r="D13" s="71">
        <v>242836</v>
      </c>
      <c r="E13" s="91"/>
      <c r="F13" s="71">
        <v>310842</v>
      </c>
      <c r="G13" s="91"/>
      <c r="H13" s="71">
        <v>14409</v>
      </c>
      <c r="I13" s="91"/>
      <c r="J13" s="71">
        <v>22034</v>
      </c>
    </row>
    <row r="14" spans="1:10" ht="3" customHeight="1">
      <c r="A14" s="178"/>
      <c r="D14" s="68"/>
      <c r="E14" s="179"/>
      <c r="F14" s="68"/>
      <c r="G14" s="179"/>
      <c r="H14" s="68"/>
      <c r="I14" s="179"/>
      <c r="J14" s="68"/>
    </row>
    <row r="15" spans="1:10" ht="19.350000000000001" customHeight="1">
      <c r="A15" s="180" t="s">
        <v>64</v>
      </c>
      <c r="D15" s="181">
        <f>SUM(D12:D13)</f>
        <v>1744706</v>
      </c>
      <c r="E15" s="68"/>
      <c r="F15" s="181">
        <f>SUM(F12:F13)</f>
        <v>2067742</v>
      </c>
      <c r="G15" s="68"/>
      <c r="H15" s="181">
        <f>SUM(H12:H13)</f>
        <v>422566</v>
      </c>
      <c r="I15" s="68"/>
      <c r="J15" s="181">
        <f>SUM(J12:J13)</f>
        <v>471902</v>
      </c>
    </row>
    <row r="16" spans="1:10" ht="10.35" customHeight="1">
      <c r="A16" s="180"/>
      <c r="D16" s="68"/>
      <c r="E16" s="179"/>
      <c r="F16" s="68"/>
      <c r="G16" s="179"/>
      <c r="H16" s="68"/>
      <c r="I16" s="179"/>
      <c r="J16" s="68"/>
    </row>
    <row r="17" spans="1:10" ht="19.350000000000001" customHeight="1">
      <c r="A17" s="180" t="s">
        <v>65</v>
      </c>
      <c r="D17" s="68"/>
      <c r="E17" s="179"/>
      <c r="F17" s="68"/>
      <c r="G17" s="179"/>
      <c r="H17" s="68"/>
      <c r="I17" s="179"/>
      <c r="J17" s="68"/>
    </row>
    <row r="18" spans="1:10" ht="3" customHeight="1">
      <c r="A18" s="180"/>
      <c r="D18" s="68"/>
      <c r="E18" s="179"/>
      <c r="F18" s="68"/>
      <c r="G18" s="179"/>
      <c r="H18" s="68"/>
      <c r="I18" s="179"/>
      <c r="J18" s="68"/>
    </row>
    <row r="19" spans="1:10" ht="19.350000000000001" customHeight="1">
      <c r="A19" s="166" t="s">
        <v>66</v>
      </c>
      <c r="D19" s="62">
        <v>265888</v>
      </c>
      <c r="E19" s="91"/>
      <c r="F19" s="62">
        <v>395810</v>
      </c>
      <c r="G19" s="91"/>
      <c r="H19" s="62">
        <v>260</v>
      </c>
      <c r="I19" s="91"/>
      <c r="J19" s="62">
        <v>1091</v>
      </c>
    </row>
    <row r="20" spans="1:10" ht="19.350000000000001" customHeight="1">
      <c r="A20" s="166" t="s">
        <v>67</v>
      </c>
      <c r="D20" s="62">
        <v>575545</v>
      </c>
      <c r="E20" s="91"/>
      <c r="F20" s="62">
        <v>859409</v>
      </c>
      <c r="G20" s="91"/>
      <c r="H20" s="62">
        <v>42748</v>
      </c>
      <c r="I20" s="91"/>
      <c r="J20" s="62">
        <v>56907</v>
      </c>
    </row>
    <row r="21" spans="1:10" ht="19.350000000000001" customHeight="1">
      <c r="A21" s="166" t="s">
        <v>68</v>
      </c>
      <c r="D21" s="71">
        <v>404180</v>
      </c>
      <c r="E21" s="91"/>
      <c r="F21" s="71">
        <v>336419</v>
      </c>
      <c r="G21" s="91"/>
      <c r="H21" s="71">
        <v>41964</v>
      </c>
      <c r="I21" s="91"/>
      <c r="J21" s="71">
        <v>7819</v>
      </c>
    </row>
    <row r="22" spans="1:10" ht="3" customHeight="1">
      <c r="A22" s="171"/>
      <c r="D22" s="68"/>
      <c r="E22" s="179"/>
      <c r="F22" s="68"/>
      <c r="G22" s="179"/>
      <c r="H22" s="68"/>
      <c r="I22" s="179"/>
      <c r="J22" s="68"/>
    </row>
    <row r="23" spans="1:10" ht="19.350000000000001" customHeight="1">
      <c r="A23" s="171" t="s">
        <v>69</v>
      </c>
      <c r="D23" s="181">
        <f>SUM(D19:D21)</f>
        <v>1245613</v>
      </c>
      <c r="E23" s="68"/>
      <c r="F23" s="181">
        <f>SUM(F19:F21)</f>
        <v>1591638</v>
      </c>
      <c r="G23" s="68"/>
      <c r="H23" s="181">
        <f>SUM(H19:H21)</f>
        <v>84972</v>
      </c>
      <c r="I23" s="68"/>
      <c r="J23" s="181">
        <f>SUM(J19:J21)</f>
        <v>65817</v>
      </c>
    </row>
    <row r="24" spans="1:10" ht="6" customHeight="1">
      <c r="A24" s="171"/>
      <c r="D24" s="68"/>
      <c r="E24" s="179"/>
      <c r="F24" s="68"/>
      <c r="G24" s="179"/>
      <c r="H24" s="68"/>
      <c r="I24" s="179"/>
      <c r="J24" s="68"/>
    </row>
    <row r="25" spans="1:10" ht="19.350000000000001" customHeight="1">
      <c r="A25" s="171" t="s">
        <v>197</v>
      </c>
      <c r="D25" s="68">
        <f>D15-D23</f>
        <v>499093</v>
      </c>
      <c r="E25" s="179"/>
      <c r="F25" s="68">
        <f>F15-F23</f>
        <v>476104</v>
      </c>
      <c r="G25" s="179"/>
      <c r="H25" s="68">
        <f>H15-H23</f>
        <v>337594</v>
      </c>
      <c r="I25" s="179"/>
      <c r="J25" s="68">
        <f>J15-J23</f>
        <v>406085</v>
      </c>
    </row>
    <row r="26" spans="1:10" ht="19.350000000000001" customHeight="1">
      <c r="A26" s="166" t="s">
        <v>70</v>
      </c>
      <c r="D26" s="71">
        <v>-273983</v>
      </c>
      <c r="E26" s="91"/>
      <c r="F26" s="71">
        <v>-305366</v>
      </c>
      <c r="G26" s="91"/>
      <c r="H26" s="71">
        <v>-273613</v>
      </c>
      <c r="I26" s="91"/>
      <c r="J26" s="71">
        <v>-304668</v>
      </c>
    </row>
    <row r="27" spans="1:10" ht="6" customHeight="1">
      <c r="D27" s="68"/>
      <c r="E27" s="179"/>
      <c r="F27" s="68"/>
      <c r="G27" s="179"/>
      <c r="H27" s="68"/>
      <c r="I27" s="179"/>
      <c r="J27" s="68"/>
    </row>
    <row r="28" spans="1:10" s="183" customFormat="1" ht="19.350000000000001" customHeight="1">
      <c r="A28" s="171" t="s">
        <v>143</v>
      </c>
      <c r="B28" s="182"/>
      <c r="D28" s="184">
        <f>SUM(D25:D27)</f>
        <v>225110</v>
      </c>
      <c r="E28" s="184"/>
      <c r="F28" s="184">
        <f>SUM(F25:F27)</f>
        <v>170738</v>
      </c>
      <c r="G28" s="184"/>
      <c r="H28" s="184">
        <f>SUM(H25:H27)</f>
        <v>63981</v>
      </c>
      <c r="I28" s="184"/>
      <c r="J28" s="184">
        <f>SUM(J25:J27)</f>
        <v>101417</v>
      </c>
    </row>
    <row r="29" spans="1:10" ht="19.350000000000001" customHeight="1">
      <c r="A29" s="166" t="s">
        <v>71</v>
      </c>
      <c r="D29" s="71">
        <v>-46904</v>
      </c>
      <c r="E29" s="179"/>
      <c r="F29" s="71">
        <v>-69296</v>
      </c>
      <c r="G29" s="179"/>
      <c r="H29" s="71">
        <v>-12876</v>
      </c>
      <c r="I29" s="179"/>
      <c r="J29" s="71">
        <v>-20353</v>
      </c>
    </row>
    <row r="30" spans="1:10" ht="6" customHeight="1">
      <c r="D30" s="68"/>
      <c r="E30" s="179"/>
      <c r="F30" s="68"/>
      <c r="G30" s="179"/>
      <c r="H30" s="68"/>
      <c r="I30" s="179"/>
      <c r="J30" s="68"/>
    </row>
    <row r="31" spans="1:10" ht="19.350000000000001" customHeight="1" thickBot="1">
      <c r="A31" s="185" t="s">
        <v>72</v>
      </c>
      <c r="D31" s="186">
        <f>SUM(D28:D29)</f>
        <v>178206</v>
      </c>
      <c r="E31" s="68"/>
      <c r="F31" s="186">
        <f>SUM(F28:F29)</f>
        <v>101442</v>
      </c>
      <c r="G31" s="68"/>
      <c r="H31" s="186">
        <f>SUM(H28:H29)</f>
        <v>51105</v>
      </c>
      <c r="I31" s="68"/>
      <c r="J31" s="186">
        <f>SUM(J28:J29)</f>
        <v>81064</v>
      </c>
    </row>
    <row r="32" spans="1:10" ht="7.5" customHeight="1" thickTop="1">
      <c r="A32" s="180"/>
      <c r="D32" s="68"/>
      <c r="E32" s="179"/>
      <c r="F32" s="68"/>
      <c r="G32" s="179"/>
      <c r="H32" s="68"/>
      <c r="I32" s="179"/>
      <c r="J32" s="68"/>
    </row>
    <row r="33" spans="1:10" ht="19.350000000000001" customHeight="1">
      <c r="A33" s="185" t="s">
        <v>73</v>
      </c>
      <c r="B33" s="187"/>
      <c r="C33" s="187"/>
      <c r="D33" s="188"/>
      <c r="E33" s="189"/>
      <c r="F33" s="188"/>
      <c r="G33" s="189"/>
      <c r="H33" s="188"/>
      <c r="I33" s="189"/>
      <c r="J33" s="188"/>
    </row>
    <row r="34" spans="1:10" ht="19.350000000000001" customHeight="1">
      <c r="A34" s="190" t="s">
        <v>74</v>
      </c>
      <c r="B34" s="187"/>
      <c r="C34" s="187"/>
      <c r="D34" s="188"/>
      <c r="E34" s="189"/>
      <c r="F34" s="188"/>
      <c r="G34" s="189"/>
      <c r="H34" s="188"/>
      <c r="I34" s="189"/>
      <c r="J34" s="188"/>
    </row>
    <row r="35" spans="1:10" ht="19.350000000000001" customHeight="1">
      <c r="A35" s="191" t="s">
        <v>168</v>
      </c>
      <c r="B35" s="187"/>
      <c r="C35" s="187"/>
      <c r="D35" s="188">
        <v>14016</v>
      </c>
      <c r="E35" s="189"/>
      <c r="F35" s="188">
        <v>0</v>
      </c>
      <c r="G35" s="189"/>
      <c r="H35" s="188">
        <v>0</v>
      </c>
      <c r="I35" s="189"/>
      <c r="J35" s="188">
        <v>0</v>
      </c>
    </row>
    <row r="36" spans="1:10" ht="19.350000000000001" customHeight="1">
      <c r="A36" s="191" t="s">
        <v>75</v>
      </c>
      <c r="B36" s="187"/>
      <c r="C36" s="187"/>
      <c r="D36" s="104">
        <v>390</v>
      </c>
      <c r="E36" s="189"/>
      <c r="F36" s="104">
        <v>5401</v>
      </c>
      <c r="G36" s="189"/>
      <c r="H36" s="104">
        <v>0</v>
      </c>
      <c r="I36" s="189"/>
      <c r="J36" s="104">
        <v>0</v>
      </c>
    </row>
    <row r="37" spans="1:10" ht="19.350000000000001" customHeight="1">
      <c r="A37" s="191" t="s">
        <v>169</v>
      </c>
      <c r="B37" s="187"/>
      <c r="C37" s="187"/>
      <c r="D37" s="104"/>
      <c r="E37" s="189"/>
      <c r="F37" s="104"/>
      <c r="G37" s="189"/>
      <c r="H37" s="104"/>
      <c r="I37" s="189"/>
      <c r="J37" s="104"/>
    </row>
    <row r="38" spans="1:10" ht="18.75" customHeight="1">
      <c r="A38" s="191" t="s">
        <v>80</v>
      </c>
      <c r="B38" s="187"/>
      <c r="C38" s="187"/>
      <c r="D38" s="105">
        <v>-2803</v>
      </c>
      <c r="E38" s="189"/>
      <c r="F38" s="105">
        <v>0</v>
      </c>
      <c r="G38" s="189"/>
      <c r="H38" s="105">
        <v>0</v>
      </c>
      <c r="I38" s="189"/>
      <c r="J38" s="105">
        <v>0</v>
      </c>
    </row>
    <row r="39" spans="1:10" ht="3" customHeight="1">
      <c r="D39" s="68"/>
      <c r="E39" s="179"/>
      <c r="F39" s="68"/>
      <c r="G39" s="179"/>
      <c r="H39" s="68"/>
      <c r="I39" s="179"/>
      <c r="J39" s="68"/>
    </row>
    <row r="40" spans="1:10" ht="19.350000000000001" customHeight="1">
      <c r="A40" s="191" t="s">
        <v>76</v>
      </c>
      <c r="B40" s="187"/>
      <c r="C40" s="187"/>
      <c r="D40" s="105">
        <f>SUM(D35:D38)</f>
        <v>11603</v>
      </c>
      <c r="E40" s="189"/>
      <c r="F40" s="105">
        <f>SUM(F35:F38)</f>
        <v>5401</v>
      </c>
      <c r="G40" s="189"/>
      <c r="H40" s="105">
        <f>SUM(H35:H38)</f>
        <v>0</v>
      </c>
      <c r="I40" s="189"/>
      <c r="J40" s="105">
        <f>SUM(J35:J38)</f>
        <v>0</v>
      </c>
    </row>
    <row r="41" spans="1:10" ht="9" customHeight="1">
      <c r="A41" s="191"/>
      <c r="B41" s="187"/>
      <c r="C41" s="187"/>
      <c r="D41" s="104"/>
      <c r="E41" s="189"/>
      <c r="F41" s="104"/>
      <c r="G41" s="189"/>
      <c r="H41" s="104"/>
      <c r="I41" s="189"/>
      <c r="J41" s="104"/>
    </row>
    <row r="42" spans="1:10" ht="19.350000000000001" customHeight="1">
      <c r="A42" s="190" t="s">
        <v>77</v>
      </c>
      <c r="B42" s="187"/>
      <c r="C42" s="187"/>
      <c r="D42" s="188"/>
      <c r="E42" s="189"/>
      <c r="F42" s="188"/>
      <c r="G42" s="189"/>
      <c r="H42" s="188"/>
      <c r="I42" s="189"/>
      <c r="J42" s="188"/>
    </row>
    <row r="43" spans="1:10" ht="19.350000000000001" customHeight="1">
      <c r="A43" s="191" t="s">
        <v>78</v>
      </c>
      <c r="B43" s="187"/>
      <c r="C43" s="187"/>
      <c r="D43" s="106">
        <v>0</v>
      </c>
      <c r="E43" s="192"/>
      <c r="F43" s="106">
        <v>877</v>
      </c>
      <c r="G43" s="192"/>
      <c r="H43" s="106">
        <v>0</v>
      </c>
      <c r="I43" s="192"/>
      <c r="J43" s="106">
        <v>1047</v>
      </c>
    </row>
    <row r="44" spans="1:10" ht="19.350000000000001" customHeight="1">
      <c r="A44" s="191" t="s">
        <v>79</v>
      </c>
      <c r="B44" s="187"/>
      <c r="C44" s="187"/>
      <c r="D44" s="188"/>
      <c r="E44" s="189"/>
      <c r="F44" s="188"/>
      <c r="G44" s="189"/>
      <c r="H44" s="188"/>
      <c r="I44" s="189"/>
      <c r="J44" s="188"/>
    </row>
    <row r="45" spans="1:10" ht="18.75" customHeight="1">
      <c r="A45" s="191" t="s">
        <v>80</v>
      </c>
      <c r="B45" s="187"/>
      <c r="C45" s="187"/>
      <c r="D45" s="104">
        <v>0</v>
      </c>
      <c r="E45" s="189"/>
      <c r="F45" s="104">
        <v>-175</v>
      </c>
      <c r="G45" s="189"/>
      <c r="H45" s="104">
        <v>0</v>
      </c>
      <c r="I45" s="189"/>
      <c r="J45" s="104">
        <v>-209</v>
      </c>
    </row>
    <row r="46" spans="1:10" ht="3" customHeight="1">
      <c r="D46" s="193"/>
      <c r="E46" s="179"/>
      <c r="F46" s="193"/>
      <c r="G46" s="179"/>
      <c r="H46" s="193"/>
      <c r="I46" s="179"/>
      <c r="J46" s="193"/>
    </row>
    <row r="47" spans="1:10" ht="19.350000000000001" customHeight="1">
      <c r="A47" s="191" t="s">
        <v>81</v>
      </c>
      <c r="B47" s="187"/>
      <c r="C47" s="187"/>
      <c r="D47" s="188">
        <f>SUM(D43:D45)</f>
        <v>0</v>
      </c>
      <c r="E47" s="189"/>
      <c r="F47" s="188">
        <f>SUM(F43:F45)</f>
        <v>702</v>
      </c>
      <c r="G47" s="189"/>
      <c r="H47" s="188">
        <f>SUM(H43:H45)</f>
        <v>0</v>
      </c>
      <c r="I47" s="189"/>
      <c r="J47" s="188">
        <f>SUM(J43:J45)</f>
        <v>838</v>
      </c>
    </row>
    <row r="48" spans="1:10" ht="3" customHeight="1">
      <c r="D48" s="193"/>
      <c r="E48" s="179"/>
      <c r="F48" s="193"/>
      <c r="G48" s="179"/>
      <c r="H48" s="193"/>
      <c r="I48" s="179"/>
      <c r="J48" s="193"/>
    </row>
    <row r="49" spans="1:10" ht="19.350000000000001" customHeight="1" thickBot="1">
      <c r="A49" s="185" t="s">
        <v>82</v>
      </c>
      <c r="B49" s="187"/>
      <c r="C49" s="187"/>
      <c r="D49" s="194">
        <f>D31+D47+D40</f>
        <v>189809</v>
      </c>
      <c r="E49" s="189"/>
      <c r="F49" s="194">
        <f>F31+F47+F40</f>
        <v>107545</v>
      </c>
      <c r="G49" s="189"/>
      <c r="H49" s="194">
        <f>H31+H47+H40</f>
        <v>51105</v>
      </c>
      <c r="I49" s="189"/>
      <c r="J49" s="194">
        <f>J31+J47+J40</f>
        <v>81902</v>
      </c>
    </row>
    <row r="50" spans="1:10" ht="6" customHeight="1" thickTop="1">
      <c r="A50" s="180"/>
      <c r="D50" s="68"/>
      <c r="E50" s="179"/>
      <c r="F50" s="68"/>
      <c r="G50" s="179"/>
      <c r="H50" s="68"/>
      <c r="I50" s="179"/>
      <c r="J50" s="68"/>
    </row>
    <row r="51" spans="1:10" ht="18.75" customHeight="1">
      <c r="A51" s="171" t="s">
        <v>83</v>
      </c>
      <c r="D51" s="68"/>
      <c r="E51" s="179"/>
      <c r="F51" s="68"/>
      <c r="G51" s="179"/>
      <c r="H51" s="68"/>
      <c r="I51" s="179"/>
      <c r="J51" s="68"/>
    </row>
    <row r="52" spans="1:10" ht="3" customHeight="1">
      <c r="D52" s="184"/>
      <c r="E52" s="179"/>
      <c r="F52" s="68"/>
      <c r="G52" s="179"/>
      <c r="H52" s="68"/>
      <c r="I52" s="179"/>
      <c r="J52" s="68"/>
    </row>
    <row r="53" spans="1:10" ht="19.350000000000001" customHeight="1">
      <c r="A53" s="195" t="s">
        <v>208</v>
      </c>
      <c r="B53" s="196"/>
      <c r="C53" s="197"/>
      <c r="D53" s="184">
        <v>175875</v>
      </c>
      <c r="E53" s="198"/>
      <c r="F53" s="184">
        <v>94692</v>
      </c>
      <c r="G53" s="198"/>
      <c r="H53" s="184">
        <v>51105</v>
      </c>
      <c r="I53" s="198"/>
      <c r="J53" s="184">
        <v>81064</v>
      </c>
    </row>
    <row r="54" spans="1:10" ht="19.350000000000001" customHeight="1">
      <c r="A54" s="199" t="s">
        <v>84</v>
      </c>
      <c r="B54" s="196"/>
      <c r="C54" s="197"/>
      <c r="D54" s="71">
        <v>2331</v>
      </c>
      <c r="E54" s="188"/>
      <c r="F54" s="71">
        <v>6750</v>
      </c>
      <c r="G54" s="188"/>
      <c r="H54" s="92">
        <v>0</v>
      </c>
      <c r="I54" s="188"/>
      <c r="J54" s="92">
        <v>0</v>
      </c>
    </row>
    <row r="55" spans="1:10" ht="6" customHeight="1">
      <c r="A55" s="171"/>
      <c r="B55" s="172"/>
      <c r="C55" s="172"/>
      <c r="D55" s="103"/>
      <c r="E55" s="102"/>
      <c r="F55" s="103"/>
      <c r="G55" s="102"/>
      <c r="H55" s="103"/>
      <c r="I55" s="102"/>
      <c r="J55" s="103"/>
    </row>
    <row r="56" spans="1:10" ht="17.100000000000001" customHeight="1" thickBot="1">
      <c r="A56" s="197"/>
      <c r="B56" s="196"/>
      <c r="C56" s="197"/>
      <c r="D56" s="14">
        <f>SUM(D52:D54)</f>
        <v>178206</v>
      </c>
      <c r="E56" s="198"/>
      <c r="F56" s="14">
        <f>SUM(F53:F54)</f>
        <v>101442</v>
      </c>
      <c r="G56" s="198"/>
      <c r="H56" s="14">
        <f>SUM(H53:H54)</f>
        <v>51105</v>
      </c>
      <c r="I56" s="198"/>
      <c r="J56" s="14">
        <f>SUM(J53:J54)</f>
        <v>81064</v>
      </c>
    </row>
    <row r="57" spans="1:10" ht="5.25" customHeight="1" thickTop="1">
      <c r="A57" s="180"/>
      <c r="D57" s="68"/>
      <c r="E57" s="179"/>
      <c r="F57" s="68"/>
      <c r="G57" s="179"/>
      <c r="H57" s="68"/>
      <c r="I57" s="179"/>
      <c r="J57" s="68"/>
    </row>
    <row r="58" spans="1:10" ht="18.75" customHeight="1">
      <c r="A58" s="200" t="s">
        <v>85</v>
      </c>
      <c r="B58" s="196"/>
      <c r="C58" s="197"/>
      <c r="D58" s="192"/>
      <c r="E58" s="189"/>
      <c r="F58" s="192"/>
      <c r="G58" s="189"/>
      <c r="H58" s="192"/>
      <c r="I58" s="189"/>
      <c r="J58" s="192"/>
    </row>
    <row r="59" spans="1:10" ht="3" customHeight="1">
      <c r="A59" s="171"/>
      <c r="B59" s="172"/>
      <c r="C59" s="172"/>
      <c r="D59" s="103"/>
      <c r="E59" s="102"/>
      <c r="F59" s="103"/>
      <c r="G59" s="102"/>
      <c r="H59" s="184"/>
      <c r="I59" s="102"/>
      <c r="J59" s="184"/>
    </row>
    <row r="60" spans="1:10" ht="19.350000000000001" customHeight="1">
      <c r="A60" s="195" t="s">
        <v>208</v>
      </c>
      <c r="B60" s="196"/>
      <c r="C60" s="197"/>
      <c r="D60" s="184">
        <v>184577</v>
      </c>
      <c r="E60" s="198"/>
      <c r="F60" s="184">
        <v>99463</v>
      </c>
      <c r="G60" s="198"/>
      <c r="H60" s="184">
        <v>51105</v>
      </c>
      <c r="I60" s="198"/>
      <c r="J60" s="184">
        <v>81902</v>
      </c>
    </row>
    <row r="61" spans="1:10" ht="19.350000000000001" customHeight="1">
      <c r="A61" s="199" t="s">
        <v>84</v>
      </c>
      <c r="B61" s="196"/>
      <c r="C61" s="197"/>
      <c r="D61" s="71">
        <v>5232</v>
      </c>
      <c r="E61" s="188"/>
      <c r="F61" s="71">
        <v>8082</v>
      </c>
      <c r="G61" s="188"/>
      <c r="H61" s="13">
        <v>0</v>
      </c>
      <c r="I61" s="188"/>
      <c r="J61" s="13">
        <v>0</v>
      </c>
    </row>
    <row r="62" spans="1:10" ht="3" customHeight="1">
      <c r="A62" s="171"/>
      <c r="B62" s="172"/>
      <c r="C62" s="172"/>
      <c r="D62" s="103"/>
      <c r="E62" s="102"/>
      <c r="F62" s="103"/>
      <c r="G62" s="102"/>
      <c r="H62" s="103"/>
      <c r="I62" s="102"/>
      <c r="J62" s="103"/>
    </row>
    <row r="63" spans="1:10" ht="17.100000000000001" customHeight="1" thickBot="1">
      <c r="A63" s="197"/>
      <c r="B63" s="196"/>
      <c r="C63" s="197"/>
      <c r="D63" s="14">
        <f>SUM(D60:D61)</f>
        <v>189809</v>
      </c>
      <c r="E63" s="198"/>
      <c r="F63" s="14">
        <f>SUM(F60:F61)</f>
        <v>107545</v>
      </c>
      <c r="G63" s="198"/>
      <c r="H63" s="14">
        <f>SUM(H60:H61)</f>
        <v>51105</v>
      </c>
      <c r="I63" s="198"/>
      <c r="J63" s="14">
        <f>SUM(J60:J61)</f>
        <v>81902</v>
      </c>
    </row>
    <row r="64" spans="1:10" ht="6" customHeight="1" thickTop="1">
      <c r="A64" s="180"/>
      <c r="D64" s="68"/>
      <c r="E64" s="179"/>
      <c r="F64" s="68"/>
      <c r="G64" s="179"/>
      <c r="H64" s="68"/>
      <c r="I64" s="179"/>
      <c r="J64" s="68"/>
    </row>
    <row r="65" spans="1:10" ht="18.75" customHeight="1">
      <c r="A65" s="201" t="s">
        <v>86</v>
      </c>
      <c r="B65" s="196"/>
      <c r="C65" s="197"/>
      <c r="D65" s="192"/>
      <c r="E65" s="189"/>
      <c r="F65" s="192"/>
      <c r="G65" s="189"/>
      <c r="H65" s="192"/>
      <c r="I65" s="189"/>
      <c r="J65" s="192"/>
    </row>
    <row r="66" spans="1:10" ht="3" customHeight="1">
      <c r="A66" s="171"/>
      <c r="B66" s="172"/>
      <c r="C66" s="172"/>
      <c r="D66" s="103"/>
      <c r="E66" s="102"/>
      <c r="F66" s="103"/>
      <c r="G66" s="102"/>
      <c r="H66" s="103"/>
      <c r="I66" s="102"/>
      <c r="J66" s="103"/>
    </row>
    <row r="67" spans="1:10" ht="18.75" customHeight="1" thickBot="1">
      <c r="A67" s="202" t="s">
        <v>87</v>
      </c>
      <c r="C67" s="203"/>
      <c r="D67" s="29">
        <v>0.03</v>
      </c>
      <c r="E67" s="204"/>
      <c r="F67" s="29">
        <v>0.01</v>
      </c>
      <c r="G67" s="204"/>
      <c r="H67" s="29">
        <v>0.01</v>
      </c>
      <c r="I67" s="204"/>
      <c r="J67" s="29">
        <v>0.01</v>
      </c>
    </row>
    <row r="68" spans="1:10" ht="21.75" customHeight="1" thickTop="1"/>
    <row r="69" spans="1:10" ht="20.100000000000001" customHeight="1">
      <c r="A69" s="221" t="s">
        <v>199</v>
      </c>
      <c r="B69" s="221"/>
      <c r="C69" s="221"/>
      <c r="D69" s="221"/>
      <c r="E69" s="221"/>
      <c r="F69" s="221"/>
      <c r="G69" s="221"/>
      <c r="H69" s="221"/>
      <c r="I69" s="221"/>
      <c r="J69" s="221"/>
    </row>
    <row r="70" spans="1:10" ht="17.25" customHeight="1"/>
    <row r="71" spans="1:10" ht="19.350000000000001" customHeight="1">
      <c r="A71" s="205" t="s">
        <v>29</v>
      </c>
      <c r="B71" s="206"/>
      <c r="C71" s="206"/>
      <c r="D71" s="206"/>
      <c r="E71" s="206"/>
      <c r="F71" s="206"/>
      <c r="G71" s="206"/>
      <c r="H71" s="207"/>
      <c r="I71" s="206"/>
      <c r="J71" s="207"/>
    </row>
  </sheetData>
  <mergeCells count="3">
    <mergeCell ref="D5:F5"/>
    <mergeCell ref="H5:J5"/>
    <mergeCell ref="A69:J69"/>
  </mergeCells>
  <pageMargins left="0.8" right="0.5" top="0.5" bottom="0.6" header="0.49" footer="0.4"/>
  <pageSetup paperSize="9" scale="75" firstPageNumber="4" fitToHeight="0" orientation="portrait" useFirstPageNumber="1" r:id="rId1"/>
  <headerFooter>
    <oddFooter>&amp;R&amp;"Browallia New,Regular"&amp;12&amp;P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Z42"/>
  <sheetViews>
    <sheetView tabSelected="1" topLeftCell="B8" zoomScaleNormal="100" zoomScaleSheetLayoutView="70" workbookViewId="0">
      <selection activeCell="B41" sqref="B41"/>
    </sheetView>
  </sheetViews>
  <sheetFormatPr defaultRowHeight="17.25"/>
  <cols>
    <col min="1" max="1" width="31.5703125" style="111" customWidth="1"/>
    <col min="2" max="2" width="7" style="108" customWidth="1"/>
    <col min="3" max="3" width="0.85546875" style="108" customWidth="1"/>
    <col min="4" max="4" width="10.140625" style="109" customWidth="1"/>
    <col min="5" max="5" width="0.5703125" style="109" customWidth="1"/>
    <col min="6" max="6" width="11.85546875" style="109" customWidth="1"/>
    <col min="7" max="7" width="0.5703125" style="109" customWidth="1"/>
    <col min="8" max="8" width="10.85546875" style="110" customWidth="1"/>
    <col min="9" max="9" width="0.5703125" style="110" customWidth="1"/>
    <col min="10" max="10" width="12.5703125" style="110" customWidth="1"/>
    <col min="11" max="11" width="0.5703125" style="110" customWidth="1"/>
    <col min="12" max="12" width="12.85546875" style="110" customWidth="1"/>
    <col min="13" max="13" width="0.5703125" style="110" customWidth="1"/>
    <col min="14" max="14" width="16.85546875" style="110" customWidth="1"/>
    <col min="15" max="15" width="0.5703125" style="110" customWidth="1"/>
    <col min="16" max="16" width="16.140625" style="110" customWidth="1"/>
    <col min="17" max="17" width="0.5703125" style="110" customWidth="1"/>
    <col min="18" max="18" width="13.85546875" style="110" customWidth="1"/>
    <col min="19" max="19" width="0.5703125" style="110" customWidth="1"/>
    <col min="20" max="20" width="14.5703125" style="110" customWidth="1"/>
    <col min="21" max="21" width="0.5703125" style="110" customWidth="1"/>
    <col min="22" max="22" width="12.85546875" style="110" customWidth="1"/>
    <col min="23" max="23" width="0.5703125" style="110" customWidth="1"/>
    <col min="24" max="24" width="12.42578125" style="110" customWidth="1"/>
    <col min="25" max="25" width="0.5703125" style="110" customWidth="1"/>
    <col min="26" max="26" width="12.5703125" style="110" customWidth="1"/>
    <col min="27" max="253" width="9.140625" style="111"/>
    <col min="254" max="254" width="26.140625" style="111" customWidth="1"/>
    <col min="255" max="255" width="6.140625" style="111" customWidth="1"/>
    <col min="256" max="256" width="0.140625" style="111" customWidth="1"/>
    <col min="257" max="257" width="8.140625" style="111" customWidth="1"/>
    <col min="258" max="258" width="0.140625" style="111" customWidth="1"/>
    <col min="259" max="259" width="10" style="111" customWidth="1"/>
    <col min="260" max="260" width="0.140625" style="111" customWidth="1"/>
    <col min="261" max="261" width="10.140625" style="111" customWidth="1"/>
    <col min="262" max="262" width="0.140625" style="111" customWidth="1"/>
    <col min="263" max="263" width="8.140625" style="111" customWidth="1"/>
    <col min="264" max="264" width="0.140625" style="111" customWidth="1"/>
    <col min="265" max="265" width="10.140625" style="111" customWidth="1"/>
    <col min="266" max="266" width="0.140625" style="111" customWidth="1"/>
    <col min="267" max="267" width="11.140625" style="111" customWidth="1"/>
    <col min="268" max="268" width="0.140625" style="111" customWidth="1"/>
    <col min="269" max="269" width="8" style="111" customWidth="1"/>
    <col min="270" max="270" width="0.140625" style="111" customWidth="1"/>
    <col min="271" max="271" width="10.140625" style="111" customWidth="1"/>
    <col min="272" max="272" width="0.140625" style="111" customWidth="1"/>
    <col min="273" max="273" width="13.140625" style="111" customWidth="1"/>
    <col min="274" max="274" width="0.140625" style="111" customWidth="1"/>
    <col min="275" max="275" width="10" style="111" customWidth="1"/>
    <col min="276" max="276" width="0.140625" style="111" customWidth="1"/>
    <col min="277" max="277" width="10.140625" style="111" customWidth="1"/>
    <col min="278" max="278" width="0.140625" style="111" customWidth="1"/>
    <col min="279" max="279" width="9.140625" style="111" customWidth="1"/>
    <col min="280" max="280" width="9.140625" style="111"/>
    <col min="281" max="282" width="12" style="111" bestFit="1" customWidth="1"/>
    <col min="283" max="509" width="9.140625" style="111"/>
    <col min="510" max="510" width="26.140625" style="111" customWidth="1"/>
    <col min="511" max="511" width="6.140625" style="111" customWidth="1"/>
    <col min="512" max="512" width="0.140625" style="111" customWidth="1"/>
    <col min="513" max="513" width="8.140625" style="111" customWidth="1"/>
    <col min="514" max="514" width="0.140625" style="111" customWidth="1"/>
    <col min="515" max="515" width="10" style="111" customWidth="1"/>
    <col min="516" max="516" width="0.140625" style="111" customWidth="1"/>
    <col min="517" max="517" width="10.140625" style="111" customWidth="1"/>
    <col min="518" max="518" width="0.140625" style="111" customWidth="1"/>
    <col min="519" max="519" width="8.140625" style="111" customWidth="1"/>
    <col min="520" max="520" width="0.140625" style="111" customWidth="1"/>
    <col min="521" max="521" width="10.140625" style="111" customWidth="1"/>
    <col min="522" max="522" width="0.140625" style="111" customWidth="1"/>
    <col min="523" max="523" width="11.140625" style="111" customWidth="1"/>
    <col min="524" max="524" width="0.140625" style="111" customWidth="1"/>
    <col min="525" max="525" width="8" style="111" customWidth="1"/>
    <col min="526" max="526" width="0.140625" style="111" customWidth="1"/>
    <col min="527" max="527" width="10.140625" style="111" customWidth="1"/>
    <col min="528" max="528" width="0.140625" style="111" customWidth="1"/>
    <col min="529" max="529" width="13.140625" style="111" customWidth="1"/>
    <col min="530" max="530" width="0.140625" style="111" customWidth="1"/>
    <col min="531" max="531" width="10" style="111" customWidth="1"/>
    <col min="532" max="532" width="0.140625" style="111" customWidth="1"/>
    <col min="533" max="533" width="10.140625" style="111" customWidth="1"/>
    <col min="534" max="534" width="0.140625" style="111" customWidth="1"/>
    <col min="535" max="535" width="9.140625" style="111" customWidth="1"/>
    <col min="536" max="536" width="9.140625" style="111"/>
    <col min="537" max="538" width="12" style="111" bestFit="1" customWidth="1"/>
    <col min="539" max="765" width="9.140625" style="111"/>
    <col min="766" max="766" width="26.140625" style="111" customWidth="1"/>
    <col min="767" max="767" width="6.140625" style="111" customWidth="1"/>
    <col min="768" max="768" width="0.140625" style="111" customWidth="1"/>
    <col min="769" max="769" width="8.140625" style="111" customWidth="1"/>
    <col min="770" max="770" width="0.140625" style="111" customWidth="1"/>
    <col min="771" max="771" width="10" style="111" customWidth="1"/>
    <col min="772" max="772" width="0.140625" style="111" customWidth="1"/>
    <col min="773" max="773" width="10.140625" style="111" customWidth="1"/>
    <col min="774" max="774" width="0.140625" style="111" customWidth="1"/>
    <col min="775" max="775" width="8.140625" style="111" customWidth="1"/>
    <col min="776" max="776" width="0.140625" style="111" customWidth="1"/>
    <col min="777" max="777" width="10.140625" style="111" customWidth="1"/>
    <col min="778" max="778" width="0.140625" style="111" customWidth="1"/>
    <col min="779" max="779" width="11.140625" style="111" customWidth="1"/>
    <col min="780" max="780" width="0.140625" style="111" customWidth="1"/>
    <col min="781" max="781" width="8" style="111" customWidth="1"/>
    <col min="782" max="782" width="0.140625" style="111" customWidth="1"/>
    <col min="783" max="783" width="10.140625" style="111" customWidth="1"/>
    <col min="784" max="784" width="0.140625" style="111" customWidth="1"/>
    <col min="785" max="785" width="13.140625" style="111" customWidth="1"/>
    <col min="786" max="786" width="0.140625" style="111" customWidth="1"/>
    <col min="787" max="787" width="10" style="111" customWidth="1"/>
    <col min="788" max="788" width="0.140625" style="111" customWidth="1"/>
    <col min="789" max="789" width="10.140625" style="111" customWidth="1"/>
    <col min="790" max="790" width="0.140625" style="111" customWidth="1"/>
    <col min="791" max="791" width="9.140625" style="111" customWidth="1"/>
    <col min="792" max="792" width="9.140625" style="111"/>
    <col min="793" max="794" width="12" style="111" bestFit="1" customWidth="1"/>
    <col min="795" max="1021" width="9.140625" style="111"/>
    <col min="1022" max="1022" width="26.140625" style="111" customWidth="1"/>
    <col min="1023" max="1023" width="6.140625" style="111" customWidth="1"/>
    <col min="1024" max="1024" width="0.140625" style="111" customWidth="1"/>
    <col min="1025" max="1025" width="8.140625" style="111" customWidth="1"/>
    <col min="1026" max="1026" width="0.140625" style="111" customWidth="1"/>
    <col min="1027" max="1027" width="10" style="111" customWidth="1"/>
    <col min="1028" max="1028" width="0.140625" style="111" customWidth="1"/>
    <col min="1029" max="1029" width="10.140625" style="111" customWidth="1"/>
    <col min="1030" max="1030" width="0.140625" style="111" customWidth="1"/>
    <col min="1031" max="1031" width="8.140625" style="111" customWidth="1"/>
    <col min="1032" max="1032" width="0.140625" style="111" customWidth="1"/>
    <col min="1033" max="1033" width="10.140625" style="111" customWidth="1"/>
    <col min="1034" max="1034" width="0.140625" style="111" customWidth="1"/>
    <col min="1035" max="1035" width="11.140625" style="111" customWidth="1"/>
    <col min="1036" max="1036" width="0.140625" style="111" customWidth="1"/>
    <col min="1037" max="1037" width="8" style="111" customWidth="1"/>
    <col min="1038" max="1038" width="0.140625" style="111" customWidth="1"/>
    <col min="1039" max="1039" width="10.140625" style="111" customWidth="1"/>
    <col min="1040" max="1040" width="0.140625" style="111" customWidth="1"/>
    <col min="1041" max="1041" width="13.140625" style="111" customWidth="1"/>
    <col min="1042" max="1042" width="0.140625" style="111" customWidth="1"/>
    <col min="1043" max="1043" width="10" style="111" customWidth="1"/>
    <col min="1044" max="1044" width="0.140625" style="111" customWidth="1"/>
    <col min="1045" max="1045" width="10.140625" style="111" customWidth="1"/>
    <col min="1046" max="1046" width="0.140625" style="111" customWidth="1"/>
    <col min="1047" max="1047" width="9.140625" style="111" customWidth="1"/>
    <col min="1048" max="1048" width="9.140625" style="111"/>
    <col min="1049" max="1050" width="12" style="111" bestFit="1" customWidth="1"/>
    <col min="1051" max="1277" width="9.140625" style="111"/>
    <col min="1278" max="1278" width="26.140625" style="111" customWidth="1"/>
    <col min="1279" max="1279" width="6.140625" style="111" customWidth="1"/>
    <col min="1280" max="1280" width="0.140625" style="111" customWidth="1"/>
    <col min="1281" max="1281" width="8.140625" style="111" customWidth="1"/>
    <col min="1282" max="1282" width="0.140625" style="111" customWidth="1"/>
    <col min="1283" max="1283" width="10" style="111" customWidth="1"/>
    <col min="1284" max="1284" width="0.140625" style="111" customWidth="1"/>
    <col min="1285" max="1285" width="10.140625" style="111" customWidth="1"/>
    <col min="1286" max="1286" width="0.140625" style="111" customWidth="1"/>
    <col min="1287" max="1287" width="8.140625" style="111" customWidth="1"/>
    <col min="1288" max="1288" width="0.140625" style="111" customWidth="1"/>
    <col min="1289" max="1289" width="10.140625" style="111" customWidth="1"/>
    <col min="1290" max="1290" width="0.140625" style="111" customWidth="1"/>
    <col min="1291" max="1291" width="11.140625" style="111" customWidth="1"/>
    <col min="1292" max="1292" width="0.140625" style="111" customWidth="1"/>
    <col min="1293" max="1293" width="8" style="111" customWidth="1"/>
    <col min="1294" max="1294" width="0.140625" style="111" customWidth="1"/>
    <col min="1295" max="1295" width="10.140625" style="111" customWidth="1"/>
    <col min="1296" max="1296" width="0.140625" style="111" customWidth="1"/>
    <col min="1297" max="1297" width="13.140625" style="111" customWidth="1"/>
    <col min="1298" max="1298" width="0.140625" style="111" customWidth="1"/>
    <col min="1299" max="1299" width="10" style="111" customWidth="1"/>
    <col min="1300" max="1300" width="0.140625" style="111" customWidth="1"/>
    <col min="1301" max="1301" width="10.140625" style="111" customWidth="1"/>
    <col min="1302" max="1302" width="0.140625" style="111" customWidth="1"/>
    <col min="1303" max="1303" width="9.140625" style="111" customWidth="1"/>
    <col min="1304" max="1304" width="9.140625" style="111"/>
    <col min="1305" max="1306" width="12" style="111" bestFit="1" customWidth="1"/>
    <col min="1307" max="1533" width="9.140625" style="111"/>
    <col min="1534" max="1534" width="26.140625" style="111" customWidth="1"/>
    <col min="1535" max="1535" width="6.140625" style="111" customWidth="1"/>
    <col min="1536" max="1536" width="0.140625" style="111" customWidth="1"/>
    <col min="1537" max="1537" width="8.140625" style="111" customWidth="1"/>
    <col min="1538" max="1538" width="0.140625" style="111" customWidth="1"/>
    <col min="1539" max="1539" width="10" style="111" customWidth="1"/>
    <col min="1540" max="1540" width="0.140625" style="111" customWidth="1"/>
    <col min="1541" max="1541" width="10.140625" style="111" customWidth="1"/>
    <col min="1542" max="1542" width="0.140625" style="111" customWidth="1"/>
    <col min="1543" max="1543" width="8.140625" style="111" customWidth="1"/>
    <col min="1544" max="1544" width="0.140625" style="111" customWidth="1"/>
    <col min="1545" max="1545" width="10.140625" style="111" customWidth="1"/>
    <col min="1546" max="1546" width="0.140625" style="111" customWidth="1"/>
    <col min="1547" max="1547" width="11.140625" style="111" customWidth="1"/>
    <col min="1548" max="1548" width="0.140625" style="111" customWidth="1"/>
    <col min="1549" max="1549" width="8" style="111" customWidth="1"/>
    <col min="1550" max="1550" width="0.140625" style="111" customWidth="1"/>
    <col min="1551" max="1551" width="10.140625" style="111" customWidth="1"/>
    <col min="1552" max="1552" width="0.140625" style="111" customWidth="1"/>
    <col min="1553" max="1553" width="13.140625" style="111" customWidth="1"/>
    <col min="1554" max="1554" width="0.140625" style="111" customWidth="1"/>
    <col min="1555" max="1555" width="10" style="111" customWidth="1"/>
    <col min="1556" max="1556" width="0.140625" style="111" customWidth="1"/>
    <col min="1557" max="1557" width="10.140625" style="111" customWidth="1"/>
    <col min="1558" max="1558" width="0.140625" style="111" customWidth="1"/>
    <col min="1559" max="1559" width="9.140625" style="111" customWidth="1"/>
    <col min="1560" max="1560" width="9.140625" style="111"/>
    <col min="1561" max="1562" width="12" style="111" bestFit="1" customWidth="1"/>
    <col min="1563" max="1789" width="9.140625" style="111"/>
    <col min="1790" max="1790" width="26.140625" style="111" customWidth="1"/>
    <col min="1791" max="1791" width="6.140625" style="111" customWidth="1"/>
    <col min="1792" max="1792" width="0.140625" style="111" customWidth="1"/>
    <col min="1793" max="1793" width="8.140625" style="111" customWidth="1"/>
    <col min="1794" max="1794" width="0.140625" style="111" customWidth="1"/>
    <col min="1795" max="1795" width="10" style="111" customWidth="1"/>
    <col min="1796" max="1796" width="0.140625" style="111" customWidth="1"/>
    <col min="1797" max="1797" width="10.140625" style="111" customWidth="1"/>
    <col min="1798" max="1798" width="0.140625" style="111" customWidth="1"/>
    <col min="1799" max="1799" width="8.140625" style="111" customWidth="1"/>
    <col min="1800" max="1800" width="0.140625" style="111" customWidth="1"/>
    <col min="1801" max="1801" width="10.140625" style="111" customWidth="1"/>
    <col min="1802" max="1802" width="0.140625" style="111" customWidth="1"/>
    <col min="1803" max="1803" width="11.140625" style="111" customWidth="1"/>
    <col min="1804" max="1804" width="0.140625" style="111" customWidth="1"/>
    <col min="1805" max="1805" width="8" style="111" customWidth="1"/>
    <col min="1806" max="1806" width="0.140625" style="111" customWidth="1"/>
    <col min="1807" max="1807" width="10.140625" style="111" customWidth="1"/>
    <col min="1808" max="1808" width="0.140625" style="111" customWidth="1"/>
    <col min="1809" max="1809" width="13.140625" style="111" customWidth="1"/>
    <col min="1810" max="1810" width="0.140625" style="111" customWidth="1"/>
    <col min="1811" max="1811" width="10" style="111" customWidth="1"/>
    <col min="1812" max="1812" width="0.140625" style="111" customWidth="1"/>
    <col min="1813" max="1813" width="10.140625" style="111" customWidth="1"/>
    <col min="1814" max="1814" width="0.140625" style="111" customWidth="1"/>
    <col min="1815" max="1815" width="9.140625" style="111" customWidth="1"/>
    <col min="1816" max="1816" width="9.140625" style="111"/>
    <col min="1817" max="1818" width="12" style="111" bestFit="1" customWidth="1"/>
    <col min="1819" max="2045" width="9.140625" style="111"/>
    <col min="2046" max="2046" width="26.140625" style="111" customWidth="1"/>
    <col min="2047" max="2047" width="6.140625" style="111" customWidth="1"/>
    <col min="2048" max="2048" width="0.140625" style="111" customWidth="1"/>
    <col min="2049" max="2049" width="8.140625" style="111" customWidth="1"/>
    <col min="2050" max="2050" width="0.140625" style="111" customWidth="1"/>
    <col min="2051" max="2051" width="10" style="111" customWidth="1"/>
    <col min="2052" max="2052" width="0.140625" style="111" customWidth="1"/>
    <col min="2053" max="2053" width="10.140625" style="111" customWidth="1"/>
    <col min="2054" max="2054" width="0.140625" style="111" customWidth="1"/>
    <col min="2055" max="2055" width="8.140625" style="111" customWidth="1"/>
    <col min="2056" max="2056" width="0.140625" style="111" customWidth="1"/>
    <col min="2057" max="2057" width="10.140625" style="111" customWidth="1"/>
    <col min="2058" max="2058" width="0.140625" style="111" customWidth="1"/>
    <col min="2059" max="2059" width="11.140625" style="111" customWidth="1"/>
    <col min="2060" max="2060" width="0.140625" style="111" customWidth="1"/>
    <col min="2061" max="2061" width="8" style="111" customWidth="1"/>
    <col min="2062" max="2062" width="0.140625" style="111" customWidth="1"/>
    <col min="2063" max="2063" width="10.140625" style="111" customWidth="1"/>
    <col min="2064" max="2064" width="0.140625" style="111" customWidth="1"/>
    <col min="2065" max="2065" width="13.140625" style="111" customWidth="1"/>
    <col min="2066" max="2066" width="0.140625" style="111" customWidth="1"/>
    <col min="2067" max="2067" width="10" style="111" customWidth="1"/>
    <col min="2068" max="2068" width="0.140625" style="111" customWidth="1"/>
    <col min="2069" max="2069" width="10.140625" style="111" customWidth="1"/>
    <col min="2070" max="2070" width="0.140625" style="111" customWidth="1"/>
    <col min="2071" max="2071" width="9.140625" style="111" customWidth="1"/>
    <col min="2072" max="2072" width="9.140625" style="111"/>
    <col min="2073" max="2074" width="12" style="111" bestFit="1" customWidth="1"/>
    <col min="2075" max="2301" width="9.140625" style="111"/>
    <col min="2302" max="2302" width="26.140625" style="111" customWidth="1"/>
    <col min="2303" max="2303" width="6.140625" style="111" customWidth="1"/>
    <col min="2304" max="2304" width="0.140625" style="111" customWidth="1"/>
    <col min="2305" max="2305" width="8.140625" style="111" customWidth="1"/>
    <col min="2306" max="2306" width="0.140625" style="111" customWidth="1"/>
    <col min="2307" max="2307" width="10" style="111" customWidth="1"/>
    <col min="2308" max="2308" width="0.140625" style="111" customWidth="1"/>
    <col min="2309" max="2309" width="10.140625" style="111" customWidth="1"/>
    <col min="2310" max="2310" width="0.140625" style="111" customWidth="1"/>
    <col min="2311" max="2311" width="8.140625" style="111" customWidth="1"/>
    <col min="2312" max="2312" width="0.140625" style="111" customWidth="1"/>
    <col min="2313" max="2313" width="10.140625" style="111" customWidth="1"/>
    <col min="2314" max="2314" width="0.140625" style="111" customWidth="1"/>
    <col min="2315" max="2315" width="11.140625" style="111" customWidth="1"/>
    <col min="2316" max="2316" width="0.140625" style="111" customWidth="1"/>
    <col min="2317" max="2317" width="8" style="111" customWidth="1"/>
    <col min="2318" max="2318" width="0.140625" style="111" customWidth="1"/>
    <col min="2319" max="2319" width="10.140625" style="111" customWidth="1"/>
    <col min="2320" max="2320" width="0.140625" style="111" customWidth="1"/>
    <col min="2321" max="2321" width="13.140625" style="111" customWidth="1"/>
    <col min="2322" max="2322" width="0.140625" style="111" customWidth="1"/>
    <col min="2323" max="2323" width="10" style="111" customWidth="1"/>
    <col min="2324" max="2324" width="0.140625" style="111" customWidth="1"/>
    <col min="2325" max="2325" width="10.140625" style="111" customWidth="1"/>
    <col min="2326" max="2326" width="0.140625" style="111" customWidth="1"/>
    <col min="2327" max="2327" width="9.140625" style="111" customWidth="1"/>
    <col min="2328" max="2328" width="9.140625" style="111"/>
    <col min="2329" max="2330" width="12" style="111" bestFit="1" customWidth="1"/>
    <col min="2331" max="2557" width="9.140625" style="111"/>
    <col min="2558" max="2558" width="26.140625" style="111" customWidth="1"/>
    <col min="2559" max="2559" width="6.140625" style="111" customWidth="1"/>
    <col min="2560" max="2560" width="0.140625" style="111" customWidth="1"/>
    <col min="2561" max="2561" width="8.140625" style="111" customWidth="1"/>
    <col min="2562" max="2562" width="0.140625" style="111" customWidth="1"/>
    <col min="2563" max="2563" width="10" style="111" customWidth="1"/>
    <col min="2564" max="2564" width="0.140625" style="111" customWidth="1"/>
    <col min="2565" max="2565" width="10.140625" style="111" customWidth="1"/>
    <col min="2566" max="2566" width="0.140625" style="111" customWidth="1"/>
    <col min="2567" max="2567" width="8.140625" style="111" customWidth="1"/>
    <col min="2568" max="2568" width="0.140625" style="111" customWidth="1"/>
    <col min="2569" max="2569" width="10.140625" style="111" customWidth="1"/>
    <col min="2570" max="2570" width="0.140625" style="111" customWidth="1"/>
    <col min="2571" max="2571" width="11.140625" style="111" customWidth="1"/>
    <col min="2572" max="2572" width="0.140625" style="111" customWidth="1"/>
    <col min="2573" max="2573" width="8" style="111" customWidth="1"/>
    <col min="2574" max="2574" width="0.140625" style="111" customWidth="1"/>
    <col min="2575" max="2575" width="10.140625" style="111" customWidth="1"/>
    <col min="2576" max="2576" width="0.140625" style="111" customWidth="1"/>
    <col min="2577" max="2577" width="13.140625" style="111" customWidth="1"/>
    <col min="2578" max="2578" width="0.140625" style="111" customWidth="1"/>
    <col min="2579" max="2579" width="10" style="111" customWidth="1"/>
    <col min="2580" max="2580" width="0.140625" style="111" customWidth="1"/>
    <col min="2581" max="2581" width="10.140625" style="111" customWidth="1"/>
    <col min="2582" max="2582" width="0.140625" style="111" customWidth="1"/>
    <col min="2583" max="2583" width="9.140625" style="111" customWidth="1"/>
    <col min="2584" max="2584" width="9.140625" style="111"/>
    <col min="2585" max="2586" width="12" style="111" bestFit="1" customWidth="1"/>
    <col min="2587" max="2813" width="9.140625" style="111"/>
    <col min="2814" max="2814" width="26.140625" style="111" customWidth="1"/>
    <col min="2815" max="2815" width="6.140625" style="111" customWidth="1"/>
    <col min="2816" max="2816" width="0.140625" style="111" customWidth="1"/>
    <col min="2817" max="2817" width="8.140625" style="111" customWidth="1"/>
    <col min="2818" max="2818" width="0.140625" style="111" customWidth="1"/>
    <col min="2819" max="2819" width="10" style="111" customWidth="1"/>
    <col min="2820" max="2820" width="0.140625" style="111" customWidth="1"/>
    <col min="2821" max="2821" width="10.140625" style="111" customWidth="1"/>
    <col min="2822" max="2822" width="0.140625" style="111" customWidth="1"/>
    <col min="2823" max="2823" width="8.140625" style="111" customWidth="1"/>
    <col min="2824" max="2824" width="0.140625" style="111" customWidth="1"/>
    <col min="2825" max="2825" width="10.140625" style="111" customWidth="1"/>
    <col min="2826" max="2826" width="0.140625" style="111" customWidth="1"/>
    <col min="2827" max="2827" width="11.140625" style="111" customWidth="1"/>
    <col min="2828" max="2828" width="0.140625" style="111" customWidth="1"/>
    <col min="2829" max="2829" width="8" style="111" customWidth="1"/>
    <col min="2830" max="2830" width="0.140625" style="111" customWidth="1"/>
    <col min="2831" max="2831" width="10.140625" style="111" customWidth="1"/>
    <col min="2832" max="2832" width="0.140625" style="111" customWidth="1"/>
    <col min="2833" max="2833" width="13.140625" style="111" customWidth="1"/>
    <col min="2834" max="2834" width="0.140625" style="111" customWidth="1"/>
    <col min="2835" max="2835" width="10" style="111" customWidth="1"/>
    <col min="2836" max="2836" width="0.140625" style="111" customWidth="1"/>
    <col min="2837" max="2837" width="10.140625" style="111" customWidth="1"/>
    <col min="2838" max="2838" width="0.140625" style="111" customWidth="1"/>
    <col min="2839" max="2839" width="9.140625" style="111" customWidth="1"/>
    <col min="2840" max="2840" width="9.140625" style="111"/>
    <col min="2841" max="2842" width="12" style="111" bestFit="1" customWidth="1"/>
    <col min="2843" max="3069" width="9.140625" style="111"/>
    <col min="3070" max="3070" width="26.140625" style="111" customWidth="1"/>
    <col min="3071" max="3071" width="6.140625" style="111" customWidth="1"/>
    <col min="3072" max="3072" width="0.140625" style="111" customWidth="1"/>
    <col min="3073" max="3073" width="8.140625" style="111" customWidth="1"/>
    <col min="3074" max="3074" width="0.140625" style="111" customWidth="1"/>
    <col min="3075" max="3075" width="10" style="111" customWidth="1"/>
    <col min="3076" max="3076" width="0.140625" style="111" customWidth="1"/>
    <col min="3077" max="3077" width="10.140625" style="111" customWidth="1"/>
    <col min="3078" max="3078" width="0.140625" style="111" customWidth="1"/>
    <col min="3079" max="3079" width="8.140625" style="111" customWidth="1"/>
    <col min="3080" max="3080" width="0.140625" style="111" customWidth="1"/>
    <col min="3081" max="3081" width="10.140625" style="111" customWidth="1"/>
    <col min="3082" max="3082" width="0.140625" style="111" customWidth="1"/>
    <col min="3083" max="3083" width="11.140625" style="111" customWidth="1"/>
    <col min="3084" max="3084" width="0.140625" style="111" customWidth="1"/>
    <col min="3085" max="3085" width="8" style="111" customWidth="1"/>
    <col min="3086" max="3086" width="0.140625" style="111" customWidth="1"/>
    <col min="3087" max="3087" width="10.140625" style="111" customWidth="1"/>
    <col min="3088" max="3088" width="0.140625" style="111" customWidth="1"/>
    <col min="3089" max="3089" width="13.140625" style="111" customWidth="1"/>
    <col min="3090" max="3090" width="0.140625" style="111" customWidth="1"/>
    <col min="3091" max="3091" width="10" style="111" customWidth="1"/>
    <col min="3092" max="3092" width="0.140625" style="111" customWidth="1"/>
    <col min="3093" max="3093" width="10.140625" style="111" customWidth="1"/>
    <col min="3094" max="3094" width="0.140625" style="111" customWidth="1"/>
    <col min="3095" max="3095" width="9.140625" style="111" customWidth="1"/>
    <col min="3096" max="3096" width="9.140625" style="111"/>
    <col min="3097" max="3098" width="12" style="111" bestFit="1" customWidth="1"/>
    <col min="3099" max="3325" width="9.140625" style="111"/>
    <col min="3326" max="3326" width="26.140625" style="111" customWidth="1"/>
    <col min="3327" max="3327" width="6.140625" style="111" customWidth="1"/>
    <col min="3328" max="3328" width="0.140625" style="111" customWidth="1"/>
    <col min="3329" max="3329" width="8.140625" style="111" customWidth="1"/>
    <col min="3330" max="3330" width="0.140625" style="111" customWidth="1"/>
    <col min="3331" max="3331" width="10" style="111" customWidth="1"/>
    <col min="3332" max="3332" width="0.140625" style="111" customWidth="1"/>
    <col min="3333" max="3333" width="10.140625" style="111" customWidth="1"/>
    <col min="3334" max="3334" width="0.140625" style="111" customWidth="1"/>
    <col min="3335" max="3335" width="8.140625" style="111" customWidth="1"/>
    <col min="3336" max="3336" width="0.140625" style="111" customWidth="1"/>
    <col min="3337" max="3337" width="10.140625" style="111" customWidth="1"/>
    <col min="3338" max="3338" width="0.140625" style="111" customWidth="1"/>
    <col min="3339" max="3339" width="11.140625" style="111" customWidth="1"/>
    <col min="3340" max="3340" width="0.140625" style="111" customWidth="1"/>
    <col min="3341" max="3341" width="8" style="111" customWidth="1"/>
    <col min="3342" max="3342" width="0.140625" style="111" customWidth="1"/>
    <col min="3343" max="3343" width="10.140625" style="111" customWidth="1"/>
    <col min="3344" max="3344" width="0.140625" style="111" customWidth="1"/>
    <col min="3345" max="3345" width="13.140625" style="111" customWidth="1"/>
    <col min="3346" max="3346" width="0.140625" style="111" customWidth="1"/>
    <col min="3347" max="3347" width="10" style="111" customWidth="1"/>
    <col min="3348" max="3348" width="0.140625" style="111" customWidth="1"/>
    <col min="3349" max="3349" width="10.140625" style="111" customWidth="1"/>
    <col min="3350" max="3350" width="0.140625" style="111" customWidth="1"/>
    <col min="3351" max="3351" width="9.140625" style="111" customWidth="1"/>
    <col min="3352" max="3352" width="9.140625" style="111"/>
    <col min="3353" max="3354" width="12" style="111" bestFit="1" customWidth="1"/>
    <col min="3355" max="3581" width="9.140625" style="111"/>
    <col min="3582" max="3582" width="26.140625" style="111" customWidth="1"/>
    <col min="3583" max="3583" width="6.140625" style="111" customWidth="1"/>
    <col min="3584" max="3584" width="0.140625" style="111" customWidth="1"/>
    <col min="3585" max="3585" width="8.140625" style="111" customWidth="1"/>
    <col min="3586" max="3586" width="0.140625" style="111" customWidth="1"/>
    <col min="3587" max="3587" width="10" style="111" customWidth="1"/>
    <col min="3588" max="3588" width="0.140625" style="111" customWidth="1"/>
    <col min="3589" max="3589" width="10.140625" style="111" customWidth="1"/>
    <col min="3590" max="3590" width="0.140625" style="111" customWidth="1"/>
    <col min="3591" max="3591" width="8.140625" style="111" customWidth="1"/>
    <col min="3592" max="3592" width="0.140625" style="111" customWidth="1"/>
    <col min="3593" max="3593" width="10.140625" style="111" customWidth="1"/>
    <col min="3594" max="3594" width="0.140625" style="111" customWidth="1"/>
    <col min="3595" max="3595" width="11.140625" style="111" customWidth="1"/>
    <col min="3596" max="3596" width="0.140625" style="111" customWidth="1"/>
    <col min="3597" max="3597" width="8" style="111" customWidth="1"/>
    <col min="3598" max="3598" width="0.140625" style="111" customWidth="1"/>
    <col min="3599" max="3599" width="10.140625" style="111" customWidth="1"/>
    <col min="3600" max="3600" width="0.140625" style="111" customWidth="1"/>
    <col min="3601" max="3601" width="13.140625" style="111" customWidth="1"/>
    <col min="3602" max="3602" width="0.140625" style="111" customWidth="1"/>
    <col min="3603" max="3603" width="10" style="111" customWidth="1"/>
    <col min="3604" max="3604" width="0.140625" style="111" customWidth="1"/>
    <col min="3605" max="3605" width="10.140625" style="111" customWidth="1"/>
    <col min="3606" max="3606" width="0.140625" style="111" customWidth="1"/>
    <col min="3607" max="3607" width="9.140625" style="111" customWidth="1"/>
    <col min="3608" max="3608" width="9.140625" style="111"/>
    <col min="3609" max="3610" width="12" style="111" bestFit="1" customWidth="1"/>
    <col min="3611" max="3837" width="9.140625" style="111"/>
    <col min="3838" max="3838" width="26.140625" style="111" customWidth="1"/>
    <col min="3839" max="3839" width="6.140625" style="111" customWidth="1"/>
    <col min="3840" max="3840" width="0.140625" style="111" customWidth="1"/>
    <col min="3841" max="3841" width="8.140625" style="111" customWidth="1"/>
    <col min="3842" max="3842" width="0.140625" style="111" customWidth="1"/>
    <col min="3843" max="3843" width="10" style="111" customWidth="1"/>
    <col min="3844" max="3844" width="0.140625" style="111" customWidth="1"/>
    <col min="3845" max="3845" width="10.140625" style="111" customWidth="1"/>
    <col min="3846" max="3846" width="0.140625" style="111" customWidth="1"/>
    <col min="3847" max="3847" width="8.140625" style="111" customWidth="1"/>
    <col min="3848" max="3848" width="0.140625" style="111" customWidth="1"/>
    <col min="3849" max="3849" width="10.140625" style="111" customWidth="1"/>
    <col min="3850" max="3850" width="0.140625" style="111" customWidth="1"/>
    <col min="3851" max="3851" width="11.140625" style="111" customWidth="1"/>
    <col min="3852" max="3852" width="0.140625" style="111" customWidth="1"/>
    <col min="3853" max="3853" width="8" style="111" customWidth="1"/>
    <col min="3854" max="3854" width="0.140625" style="111" customWidth="1"/>
    <col min="3855" max="3855" width="10.140625" style="111" customWidth="1"/>
    <col min="3856" max="3856" width="0.140625" style="111" customWidth="1"/>
    <col min="3857" max="3857" width="13.140625" style="111" customWidth="1"/>
    <col min="3858" max="3858" width="0.140625" style="111" customWidth="1"/>
    <col min="3859" max="3859" width="10" style="111" customWidth="1"/>
    <col min="3860" max="3860" width="0.140625" style="111" customWidth="1"/>
    <col min="3861" max="3861" width="10.140625" style="111" customWidth="1"/>
    <col min="3862" max="3862" width="0.140625" style="111" customWidth="1"/>
    <col min="3863" max="3863" width="9.140625" style="111" customWidth="1"/>
    <col min="3864" max="3864" width="9.140625" style="111"/>
    <col min="3865" max="3866" width="12" style="111" bestFit="1" customWidth="1"/>
    <col min="3867" max="4093" width="9.140625" style="111"/>
    <col min="4094" max="4094" width="26.140625" style="111" customWidth="1"/>
    <col min="4095" max="4095" width="6.140625" style="111" customWidth="1"/>
    <col min="4096" max="4096" width="0.140625" style="111" customWidth="1"/>
    <col min="4097" max="4097" width="8.140625" style="111" customWidth="1"/>
    <col min="4098" max="4098" width="0.140625" style="111" customWidth="1"/>
    <col min="4099" max="4099" width="10" style="111" customWidth="1"/>
    <col min="4100" max="4100" width="0.140625" style="111" customWidth="1"/>
    <col min="4101" max="4101" width="10.140625" style="111" customWidth="1"/>
    <col min="4102" max="4102" width="0.140625" style="111" customWidth="1"/>
    <col min="4103" max="4103" width="8.140625" style="111" customWidth="1"/>
    <col min="4104" max="4104" width="0.140625" style="111" customWidth="1"/>
    <col min="4105" max="4105" width="10.140625" style="111" customWidth="1"/>
    <col min="4106" max="4106" width="0.140625" style="111" customWidth="1"/>
    <col min="4107" max="4107" width="11.140625" style="111" customWidth="1"/>
    <col min="4108" max="4108" width="0.140625" style="111" customWidth="1"/>
    <col min="4109" max="4109" width="8" style="111" customWidth="1"/>
    <col min="4110" max="4110" width="0.140625" style="111" customWidth="1"/>
    <col min="4111" max="4111" width="10.140625" style="111" customWidth="1"/>
    <col min="4112" max="4112" width="0.140625" style="111" customWidth="1"/>
    <col min="4113" max="4113" width="13.140625" style="111" customWidth="1"/>
    <col min="4114" max="4114" width="0.140625" style="111" customWidth="1"/>
    <col min="4115" max="4115" width="10" style="111" customWidth="1"/>
    <col min="4116" max="4116" width="0.140625" style="111" customWidth="1"/>
    <col min="4117" max="4117" width="10.140625" style="111" customWidth="1"/>
    <col min="4118" max="4118" width="0.140625" style="111" customWidth="1"/>
    <col min="4119" max="4119" width="9.140625" style="111" customWidth="1"/>
    <col min="4120" max="4120" width="9.140625" style="111"/>
    <col min="4121" max="4122" width="12" style="111" bestFit="1" customWidth="1"/>
    <col min="4123" max="4349" width="9.140625" style="111"/>
    <col min="4350" max="4350" width="26.140625" style="111" customWidth="1"/>
    <col min="4351" max="4351" width="6.140625" style="111" customWidth="1"/>
    <col min="4352" max="4352" width="0.140625" style="111" customWidth="1"/>
    <col min="4353" max="4353" width="8.140625" style="111" customWidth="1"/>
    <col min="4354" max="4354" width="0.140625" style="111" customWidth="1"/>
    <col min="4355" max="4355" width="10" style="111" customWidth="1"/>
    <col min="4356" max="4356" width="0.140625" style="111" customWidth="1"/>
    <col min="4357" max="4357" width="10.140625" style="111" customWidth="1"/>
    <col min="4358" max="4358" width="0.140625" style="111" customWidth="1"/>
    <col min="4359" max="4359" width="8.140625" style="111" customWidth="1"/>
    <col min="4360" max="4360" width="0.140625" style="111" customWidth="1"/>
    <col min="4361" max="4361" width="10.140625" style="111" customWidth="1"/>
    <col min="4362" max="4362" width="0.140625" style="111" customWidth="1"/>
    <col min="4363" max="4363" width="11.140625" style="111" customWidth="1"/>
    <col min="4364" max="4364" width="0.140625" style="111" customWidth="1"/>
    <col min="4365" max="4365" width="8" style="111" customWidth="1"/>
    <col min="4366" max="4366" width="0.140625" style="111" customWidth="1"/>
    <col min="4367" max="4367" width="10.140625" style="111" customWidth="1"/>
    <col min="4368" max="4368" width="0.140625" style="111" customWidth="1"/>
    <col min="4369" max="4369" width="13.140625" style="111" customWidth="1"/>
    <col min="4370" max="4370" width="0.140625" style="111" customWidth="1"/>
    <col min="4371" max="4371" width="10" style="111" customWidth="1"/>
    <col min="4372" max="4372" width="0.140625" style="111" customWidth="1"/>
    <col min="4373" max="4373" width="10.140625" style="111" customWidth="1"/>
    <col min="4374" max="4374" width="0.140625" style="111" customWidth="1"/>
    <col min="4375" max="4375" width="9.140625" style="111" customWidth="1"/>
    <col min="4376" max="4376" width="9.140625" style="111"/>
    <col min="4377" max="4378" width="12" style="111" bestFit="1" customWidth="1"/>
    <col min="4379" max="4605" width="9.140625" style="111"/>
    <col min="4606" max="4606" width="26.140625" style="111" customWidth="1"/>
    <col min="4607" max="4607" width="6.140625" style="111" customWidth="1"/>
    <col min="4608" max="4608" width="0.140625" style="111" customWidth="1"/>
    <col min="4609" max="4609" width="8.140625" style="111" customWidth="1"/>
    <col min="4610" max="4610" width="0.140625" style="111" customWidth="1"/>
    <col min="4611" max="4611" width="10" style="111" customWidth="1"/>
    <col min="4612" max="4612" width="0.140625" style="111" customWidth="1"/>
    <col min="4613" max="4613" width="10.140625" style="111" customWidth="1"/>
    <col min="4614" max="4614" width="0.140625" style="111" customWidth="1"/>
    <col min="4615" max="4615" width="8.140625" style="111" customWidth="1"/>
    <col min="4616" max="4616" width="0.140625" style="111" customWidth="1"/>
    <col min="4617" max="4617" width="10.140625" style="111" customWidth="1"/>
    <col min="4618" max="4618" width="0.140625" style="111" customWidth="1"/>
    <col min="4619" max="4619" width="11.140625" style="111" customWidth="1"/>
    <col min="4620" max="4620" width="0.140625" style="111" customWidth="1"/>
    <col min="4621" max="4621" width="8" style="111" customWidth="1"/>
    <col min="4622" max="4622" width="0.140625" style="111" customWidth="1"/>
    <col min="4623" max="4623" width="10.140625" style="111" customWidth="1"/>
    <col min="4624" max="4624" width="0.140625" style="111" customWidth="1"/>
    <col min="4625" max="4625" width="13.140625" style="111" customWidth="1"/>
    <col min="4626" max="4626" width="0.140625" style="111" customWidth="1"/>
    <col min="4627" max="4627" width="10" style="111" customWidth="1"/>
    <col min="4628" max="4628" width="0.140625" style="111" customWidth="1"/>
    <col min="4629" max="4629" width="10.140625" style="111" customWidth="1"/>
    <col min="4630" max="4630" width="0.140625" style="111" customWidth="1"/>
    <col min="4631" max="4631" width="9.140625" style="111" customWidth="1"/>
    <col min="4632" max="4632" width="9.140625" style="111"/>
    <col min="4633" max="4634" width="12" style="111" bestFit="1" customWidth="1"/>
    <col min="4635" max="4861" width="9.140625" style="111"/>
    <col min="4862" max="4862" width="26.140625" style="111" customWidth="1"/>
    <col min="4863" max="4863" width="6.140625" style="111" customWidth="1"/>
    <col min="4864" max="4864" width="0.140625" style="111" customWidth="1"/>
    <col min="4865" max="4865" width="8.140625" style="111" customWidth="1"/>
    <col min="4866" max="4866" width="0.140625" style="111" customWidth="1"/>
    <col min="4867" max="4867" width="10" style="111" customWidth="1"/>
    <col min="4868" max="4868" width="0.140625" style="111" customWidth="1"/>
    <col min="4869" max="4869" width="10.140625" style="111" customWidth="1"/>
    <col min="4870" max="4870" width="0.140625" style="111" customWidth="1"/>
    <col min="4871" max="4871" width="8.140625" style="111" customWidth="1"/>
    <col min="4872" max="4872" width="0.140625" style="111" customWidth="1"/>
    <col min="4873" max="4873" width="10.140625" style="111" customWidth="1"/>
    <col min="4874" max="4874" width="0.140625" style="111" customWidth="1"/>
    <col min="4875" max="4875" width="11.140625" style="111" customWidth="1"/>
    <col min="4876" max="4876" width="0.140625" style="111" customWidth="1"/>
    <col min="4877" max="4877" width="8" style="111" customWidth="1"/>
    <col min="4878" max="4878" width="0.140625" style="111" customWidth="1"/>
    <col min="4879" max="4879" width="10.140625" style="111" customWidth="1"/>
    <col min="4880" max="4880" width="0.140625" style="111" customWidth="1"/>
    <col min="4881" max="4881" width="13.140625" style="111" customWidth="1"/>
    <col min="4882" max="4882" width="0.140625" style="111" customWidth="1"/>
    <col min="4883" max="4883" width="10" style="111" customWidth="1"/>
    <col min="4884" max="4884" width="0.140625" style="111" customWidth="1"/>
    <col min="4885" max="4885" width="10.140625" style="111" customWidth="1"/>
    <col min="4886" max="4886" width="0.140625" style="111" customWidth="1"/>
    <col min="4887" max="4887" width="9.140625" style="111" customWidth="1"/>
    <col min="4888" max="4888" width="9.140625" style="111"/>
    <col min="4889" max="4890" width="12" style="111" bestFit="1" customWidth="1"/>
    <col min="4891" max="5117" width="9.140625" style="111"/>
    <col min="5118" max="5118" width="26.140625" style="111" customWidth="1"/>
    <col min="5119" max="5119" width="6.140625" style="111" customWidth="1"/>
    <col min="5120" max="5120" width="0.140625" style="111" customWidth="1"/>
    <col min="5121" max="5121" width="8.140625" style="111" customWidth="1"/>
    <col min="5122" max="5122" width="0.140625" style="111" customWidth="1"/>
    <col min="5123" max="5123" width="10" style="111" customWidth="1"/>
    <col min="5124" max="5124" width="0.140625" style="111" customWidth="1"/>
    <col min="5125" max="5125" width="10.140625" style="111" customWidth="1"/>
    <col min="5126" max="5126" width="0.140625" style="111" customWidth="1"/>
    <col min="5127" max="5127" width="8.140625" style="111" customWidth="1"/>
    <col min="5128" max="5128" width="0.140625" style="111" customWidth="1"/>
    <col min="5129" max="5129" width="10.140625" style="111" customWidth="1"/>
    <col min="5130" max="5130" width="0.140625" style="111" customWidth="1"/>
    <col min="5131" max="5131" width="11.140625" style="111" customWidth="1"/>
    <col min="5132" max="5132" width="0.140625" style="111" customWidth="1"/>
    <col min="5133" max="5133" width="8" style="111" customWidth="1"/>
    <col min="5134" max="5134" width="0.140625" style="111" customWidth="1"/>
    <col min="5135" max="5135" width="10.140625" style="111" customWidth="1"/>
    <col min="5136" max="5136" width="0.140625" style="111" customWidth="1"/>
    <col min="5137" max="5137" width="13.140625" style="111" customWidth="1"/>
    <col min="5138" max="5138" width="0.140625" style="111" customWidth="1"/>
    <col min="5139" max="5139" width="10" style="111" customWidth="1"/>
    <col min="5140" max="5140" width="0.140625" style="111" customWidth="1"/>
    <col min="5141" max="5141" width="10.140625" style="111" customWidth="1"/>
    <col min="5142" max="5142" width="0.140625" style="111" customWidth="1"/>
    <col min="5143" max="5143" width="9.140625" style="111" customWidth="1"/>
    <col min="5144" max="5144" width="9.140625" style="111"/>
    <col min="5145" max="5146" width="12" style="111" bestFit="1" customWidth="1"/>
    <col min="5147" max="5373" width="9.140625" style="111"/>
    <col min="5374" max="5374" width="26.140625" style="111" customWidth="1"/>
    <col min="5375" max="5375" width="6.140625" style="111" customWidth="1"/>
    <col min="5376" max="5376" width="0.140625" style="111" customWidth="1"/>
    <col min="5377" max="5377" width="8.140625" style="111" customWidth="1"/>
    <col min="5378" max="5378" width="0.140625" style="111" customWidth="1"/>
    <col min="5379" max="5379" width="10" style="111" customWidth="1"/>
    <col min="5380" max="5380" width="0.140625" style="111" customWidth="1"/>
    <col min="5381" max="5381" width="10.140625" style="111" customWidth="1"/>
    <col min="5382" max="5382" width="0.140625" style="111" customWidth="1"/>
    <col min="5383" max="5383" width="8.140625" style="111" customWidth="1"/>
    <col min="5384" max="5384" width="0.140625" style="111" customWidth="1"/>
    <col min="5385" max="5385" width="10.140625" style="111" customWidth="1"/>
    <col min="5386" max="5386" width="0.140625" style="111" customWidth="1"/>
    <col min="5387" max="5387" width="11.140625" style="111" customWidth="1"/>
    <col min="5388" max="5388" width="0.140625" style="111" customWidth="1"/>
    <col min="5389" max="5389" width="8" style="111" customWidth="1"/>
    <col min="5390" max="5390" width="0.140625" style="111" customWidth="1"/>
    <col min="5391" max="5391" width="10.140625" style="111" customWidth="1"/>
    <col min="5392" max="5392" width="0.140625" style="111" customWidth="1"/>
    <col min="5393" max="5393" width="13.140625" style="111" customWidth="1"/>
    <col min="5394" max="5394" width="0.140625" style="111" customWidth="1"/>
    <col min="5395" max="5395" width="10" style="111" customWidth="1"/>
    <col min="5396" max="5396" width="0.140625" style="111" customWidth="1"/>
    <col min="5397" max="5397" width="10.140625" style="111" customWidth="1"/>
    <col min="5398" max="5398" width="0.140625" style="111" customWidth="1"/>
    <col min="5399" max="5399" width="9.140625" style="111" customWidth="1"/>
    <col min="5400" max="5400" width="9.140625" style="111"/>
    <col min="5401" max="5402" width="12" style="111" bestFit="1" customWidth="1"/>
    <col min="5403" max="5629" width="9.140625" style="111"/>
    <col min="5630" max="5630" width="26.140625" style="111" customWidth="1"/>
    <col min="5631" max="5631" width="6.140625" style="111" customWidth="1"/>
    <col min="5632" max="5632" width="0.140625" style="111" customWidth="1"/>
    <col min="5633" max="5633" width="8.140625" style="111" customWidth="1"/>
    <col min="5634" max="5634" width="0.140625" style="111" customWidth="1"/>
    <col min="5635" max="5635" width="10" style="111" customWidth="1"/>
    <col min="5636" max="5636" width="0.140625" style="111" customWidth="1"/>
    <col min="5637" max="5637" width="10.140625" style="111" customWidth="1"/>
    <col min="5638" max="5638" width="0.140625" style="111" customWidth="1"/>
    <col min="5639" max="5639" width="8.140625" style="111" customWidth="1"/>
    <col min="5640" max="5640" width="0.140625" style="111" customWidth="1"/>
    <col min="5641" max="5641" width="10.140625" style="111" customWidth="1"/>
    <col min="5642" max="5642" width="0.140625" style="111" customWidth="1"/>
    <col min="5643" max="5643" width="11.140625" style="111" customWidth="1"/>
    <col min="5644" max="5644" width="0.140625" style="111" customWidth="1"/>
    <col min="5645" max="5645" width="8" style="111" customWidth="1"/>
    <col min="5646" max="5646" width="0.140625" style="111" customWidth="1"/>
    <col min="5647" max="5647" width="10.140625" style="111" customWidth="1"/>
    <col min="5648" max="5648" width="0.140625" style="111" customWidth="1"/>
    <col min="5649" max="5649" width="13.140625" style="111" customWidth="1"/>
    <col min="5650" max="5650" width="0.140625" style="111" customWidth="1"/>
    <col min="5651" max="5651" width="10" style="111" customWidth="1"/>
    <col min="5652" max="5652" width="0.140625" style="111" customWidth="1"/>
    <col min="5653" max="5653" width="10.140625" style="111" customWidth="1"/>
    <col min="5654" max="5654" width="0.140625" style="111" customWidth="1"/>
    <col min="5655" max="5655" width="9.140625" style="111" customWidth="1"/>
    <col min="5656" max="5656" width="9.140625" style="111"/>
    <col min="5657" max="5658" width="12" style="111" bestFit="1" customWidth="1"/>
    <col min="5659" max="5885" width="9.140625" style="111"/>
    <col min="5886" max="5886" width="26.140625" style="111" customWidth="1"/>
    <col min="5887" max="5887" width="6.140625" style="111" customWidth="1"/>
    <col min="5888" max="5888" width="0.140625" style="111" customWidth="1"/>
    <col min="5889" max="5889" width="8.140625" style="111" customWidth="1"/>
    <col min="5890" max="5890" width="0.140625" style="111" customWidth="1"/>
    <col min="5891" max="5891" width="10" style="111" customWidth="1"/>
    <col min="5892" max="5892" width="0.140625" style="111" customWidth="1"/>
    <col min="5893" max="5893" width="10.140625" style="111" customWidth="1"/>
    <col min="5894" max="5894" width="0.140625" style="111" customWidth="1"/>
    <col min="5895" max="5895" width="8.140625" style="111" customWidth="1"/>
    <col min="5896" max="5896" width="0.140625" style="111" customWidth="1"/>
    <col min="5897" max="5897" width="10.140625" style="111" customWidth="1"/>
    <col min="5898" max="5898" width="0.140625" style="111" customWidth="1"/>
    <col min="5899" max="5899" width="11.140625" style="111" customWidth="1"/>
    <col min="5900" max="5900" width="0.140625" style="111" customWidth="1"/>
    <col min="5901" max="5901" width="8" style="111" customWidth="1"/>
    <col min="5902" max="5902" width="0.140625" style="111" customWidth="1"/>
    <col min="5903" max="5903" width="10.140625" style="111" customWidth="1"/>
    <col min="5904" max="5904" width="0.140625" style="111" customWidth="1"/>
    <col min="5905" max="5905" width="13.140625" style="111" customWidth="1"/>
    <col min="5906" max="5906" width="0.140625" style="111" customWidth="1"/>
    <col min="5907" max="5907" width="10" style="111" customWidth="1"/>
    <col min="5908" max="5908" width="0.140625" style="111" customWidth="1"/>
    <col min="5909" max="5909" width="10.140625" style="111" customWidth="1"/>
    <col min="5910" max="5910" width="0.140625" style="111" customWidth="1"/>
    <col min="5911" max="5911" width="9.140625" style="111" customWidth="1"/>
    <col min="5912" max="5912" width="9.140625" style="111"/>
    <col min="5913" max="5914" width="12" style="111" bestFit="1" customWidth="1"/>
    <col min="5915" max="6141" width="9.140625" style="111"/>
    <col min="6142" max="6142" width="26.140625" style="111" customWidth="1"/>
    <col min="6143" max="6143" width="6.140625" style="111" customWidth="1"/>
    <col min="6144" max="6144" width="0.140625" style="111" customWidth="1"/>
    <col min="6145" max="6145" width="8.140625" style="111" customWidth="1"/>
    <col min="6146" max="6146" width="0.140625" style="111" customWidth="1"/>
    <col min="6147" max="6147" width="10" style="111" customWidth="1"/>
    <col min="6148" max="6148" width="0.140625" style="111" customWidth="1"/>
    <col min="6149" max="6149" width="10.140625" style="111" customWidth="1"/>
    <col min="6150" max="6150" width="0.140625" style="111" customWidth="1"/>
    <col min="6151" max="6151" width="8.140625" style="111" customWidth="1"/>
    <col min="6152" max="6152" width="0.140625" style="111" customWidth="1"/>
    <col min="6153" max="6153" width="10.140625" style="111" customWidth="1"/>
    <col min="6154" max="6154" width="0.140625" style="111" customWidth="1"/>
    <col min="6155" max="6155" width="11.140625" style="111" customWidth="1"/>
    <col min="6156" max="6156" width="0.140625" style="111" customWidth="1"/>
    <col min="6157" max="6157" width="8" style="111" customWidth="1"/>
    <col min="6158" max="6158" width="0.140625" style="111" customWidth="1"/>
    <col min="6159" max="6159" width="10.140625" style="111" customWidth="1"/>
    <col min="6160" max="6160" width="0.140625" style="111" customWidth="1"/>
    <col min="6161" max="6161" width="13.140625" style="111" customWidth="1"/>
    <col min="6162" max="6162" width="0.140625" style="111" customWidth="1"/>
    <col min="6163" max="6163" width="10" style="111" customWidth="1"/>
    <col min="6164" max="6164" width="0.140625" style="111" customWidth="1"/>
    <col min="6165" max="6165" width="10.140625" style="111" customWidth="1"/>
    <col min="6166" max="6166" width="0.140625" style="111" customWidth="1"/>
    <col min="6167" max="6167" width="9.140625" style="111" customWidth="1"/>
    <col min="6168" max="6168" width="9.140625" style="111"/>
    <col min="6169" max="6170" width="12" style="111" bestFit="1" customWidth="1"/>
    <col min="6171" max="6397" width="9.140625" style="111"/>
    <col min="6398" max="6398" width="26.140625" style="111" customWidth="1"/>
    <col min="6399" max="6399" width="6.140625" style="111" customWidth="1"/>
    <col min="6400" max="6400" width="0.140625" style="111" customWidth="1"/>
    <col min="6401" max="6401" width="8.140625" style="111" customWidth="1"/>
    <col min="6402" max="6402" width="0.140625" style="111" customWidth="1"/>
    <col min="6403" max="6403" width="10" style="111" customWidth="1"/>
    <col min="6404" max="6404" width="0.140625" style="111" customWidth="1"/>
    <col min="6405" max="6405" width="10.140625" style="111" customWidth="1"/>
    <col min="6406" max="6406" width="0.140625" style="111" customWidth="1"/>
    <col min="6407" max="6407" width="8.140625" style="111" customWidth="1"/>
    <col min="6408" max="6408" width="0.140625" style="111" customWidth="1"/>
    <col min="6409" max="6409" width="10.140625" style="111" customWidth="1"/>
    <col min="6410" max="6410" width="0.140625" style="111" customWidth="1"/>
    <col min="6411" max="6411" width="11.140625" style="111" customWidth="1"/>
    <col min="6412" max="6412" width="0.140625" style="111" customWidth="1"/>
    <col min="6413" max="6413" width="8" style="111" customWidth="1"/>
    <col min="6414" max="6414" width="0.140625" style="111" customWidth="1"/>
    <col min="6415" max="6415" width="10.140625" style="111" customWidth="1"/>
    <col min="6416" max="6416" width="0.140625" style="111" customWidth="1"/>
    <col min="6417" max="6417" width="13.140625" style="111" customWidth="1"/>
    <col min="6418" max="6418" width="0.140625" style="111" customWidth="1"/>
    <col min="6419" max="6419" width="10" style="111" customWidth="1"/>
    <col min="6420" max="6420" width="0.140625" style="111" customWidth="1"/>
    <col min="6421" max="6421" width="10.140625" style="111" customWidth="1"/>
    <col min="6422" max="6422" width="0.140625" style="111" customWidth="1"/>
    <col min="6423" max="6423" width="9.140625" style="111" customWidth="1"/>
    <col min="6424" max="6424" width="9.140625" style="111"/>
    <col min="6425" max="6426" width="12" style="111" bestFit="1" customWidth="1"/>
    <col min="6427" max="6653" width="9.140625" style="111"/>
    <col min="6654" max="6654" width="26.140625" style="111" customWidth="1"/>
    <col min="6655" max="6655" width="6.140625" style="111" customWidth="1"/>
    <col min="6656" max="6656" width="0.140625" style="111" customWidth="1"/>
    <col min="6657" max="6657" width="8.140625" style="111" customWidth="1"/>
    <col min="6658" max="6658" width="0.140625" style="111" customWidth="1"/>
    <col min="6659" max="6659" width="10" style="111" customWidth="1"/>
    <col min="6660" max="6660" width="0.140625" style="111" customWidth="1"/>
    <col min="6661" max="6661" width="10.140625" style="111" customWidth="1"/>
    <col min="6662" max="6662" width="0.140625" style="111" customWidth="1"/>
    <col min="6663" max="6663" width="8.140625" style="111" customWidth="1"/>
    <col min="6664" max="6664" width="0.140625" style="111" customWidth="1"/>
    <col min="6665" max="6665" width="10.140625" style="111" customWidth="1"/>
    <col min="6666" max="6666" width="0.140625" style="111" customWidth="1"/>
    <col min="6667" max="6667" width="11.140625" style="111" customWidth="1"/>
    <col min="6668" max="6668" width="0.140625" style="111" customWidth="1"/>
    <col min="6669" max="6669" width="8" style="111" customWidth="1"/>
    <col min="6670" max="6670" width="0.140625" style="111" customWidth="1"/>
    <col min="6671" max="6671" width="10.140625" style="111" customWidth="1"/>
    <col min="6672" max="6672" width="0.140625" style="111" customWidth="1"/>
    <col min="6673" max="6673" width="13.140625" style="111" customWidth="1"/>
    <col min="6674" max="6674" width="0.140625" style="111" customWidth="1"/>
    <col min="6675" max="6675" width="10" style="111" customWidth="1"/>
    <col min="6676" max="6676" width="0.140625" style="111" customWidth="1"/>
    <col min="6677" max="6677" width="10.140625" style="111" customWidth="1"/>
    <col min="6678" max="6678" width="0.140625" style="111" customWidth="1"/>
    <col min="6679" max="6679" width="9.140625" style="111" customWidth="1"/>
    <col min="6680" max="6680" width="9.140625" style="111"/>
    <col min="6681" max="6682" width="12" style="111" bestFit="1" customWidth="1"/>
    <col min="6683" max="6909" width="9.140625" style="111"/>
    <col min="6910" max="6910" width="26.140625" style="111" customWidth="1"/>
    <col min="6911" max="6911" width="6.140625" style="111" customWidth="1"/>
    <col min="6912" max="6912" width="0.140625" style="111" customWidth="1"/>
    <col min="6913" max="6913" width="8.140625" style="111" customWidth="1"/>
    <col min="6914" max="6914" width="0.140625" style="111" customWidth="1"/>
    <col min="6915" max="6915" width="10" style="111" customWidth="1"/>
    <col min="6916" max="6916" width="0.140625" style="111" customWidth="1"/>
    <col min="6917" max="6917" width="10.140625" style="111" customWidth="1"/>
    <col min="6918" max="6918" width="0.140625" style="111" customWidth="1"/>
    <col min="6919" max="6919" width="8.140625" style="111" customWidth="1"/>
    <col min="6920" max="6920" width="0.140625" style="111" customWidth="1"/>
    <col min="6921" max="6921" width="10.140625" style="111" customWidth="1"/>
    <col min="6922" max="6922" width="0.140625" style="111" customWidth="1"/>
    <col min="6923" max="6923" width="11.140625" style="111" customWidth="1"/>
    <col min="6924" max="6924" width="0.140625" style="111" customWidth="1"/>
    <col min="6925" max="6925" width="8" style="111" customWidth="1"/>
    <col min="6926" max="6926" width="0.140625" style="111" customWidth="1"/>
    <col min="6927" max="6927" width="10.140625" style="111" customWidth="1"/>
    <col min="6928" max="6928" width="0.140625" style="111" customWidth="1"/>
    <col min="6929" max="6929" width="13.140625" style="111" customWidth="1"/>
    <col min="6930" max="6930" width="0.140625" style="111" customWidth="1"/>
    <col min="6931" max="6931" width="10" style="111" customWidth="1"/>
    <col min="6932" max="6932" width="0.140625" style="111" customWidth="1"/>
    <col min="6933" max="6933" width="10.140625" style="111" customWidth="1"/>
    <col min="6934" max="6934" width="0.140625" style="111" customWidth="1"/>
    <col min="6935" max="6935" width="9.140625" style="111" customWidth="1"/>
    <col min="6936" max="6936" width="9.140625" style="111"/>
    <col min="6937" max="6938" width="12" style="111" bestFit="1" customWidth="1"/>
    <col min="6939" max="7165" width="9.140625" style="111"/>
    <col min="7166" max="7166" width="26.140625" style="111" customWidth="1"/>
    <col min="7167" max="7167" width="6.140625" style="111" customWidth="1"/>
    <col min="7168" max="7168" width="0.140625" style="111" customWidth="1"/>
    <col min="7169" max="7169" width="8.140625" style="111" customWidth="1"/>
    <col min="7170" max="7170" width="0.140625" style="111" customWidth="1"/>
    <col min="7171" max="7171" width="10" style="111" customWidth="1"/>
    <col min="7172" max="7172" width="0.140625" style="111" customWidth="1"/>
    <col min="7173" max="7173" width="10.140625" style="111" customWidth="1"/>
    <col min="7174" max="7174" width="0.140625" style="111" customWidth="1"/>
    <col min="7175" max="7175" width="8.140625" style="111" customWidth="1"/>
    <col min="7176" max="7176" width="0.140625" style="111" customWidth="1"/>
    <col min="7177" max="7177" width="10.140625" style="111" customWidth="1"/>
    <col min="7178" max="7178" width="0.140625" style="111" customWidth="1"/>
    <col min="7179" max="7179" width="11.140625" style="111" customWidth="1"/>
    <col min="7180" max="7180" width="0.140625" style="111" customWidth="1"/>
    <col min="7181" max="7181" width="8" style="111" customWidth="1"/>
    <col min="7182" max="7182" width="0.140625" style="111" customWidth="1"/>
    <col min="7183" max="7183" width="10.140625" style="111" customWidth="1"/>
    <col min="7184" max="7184" width="0.140625" style="111" customWidth="1"/>
    <col min="7185" max="7185" width="13.140625" style="111" customWidth="1"/>
    <col min="7186" max="7186" width="0.140625" style="111" customWidth="1"/>
    <col min="7187" max="7187" width="10" style="111" customWidth="1"/>
    <col min="7188" max="7188" width="0.140625" style="111" customWidth="1"/>
    <col min="7189" max="7189" width="10.140625" style="111" customWidth="1"/>
    <col min="7190" max="7190" width="0.140625" style="111" customWidth="1"/>
    <col min="7191" max="7191" width="9.140625" style="111" customWidth="1"/>
    <col min="7192" max="7192" width="9.140625" style="111"/>
    <col min="7193" max="7194" width="12" style="111" bestFit="1" customWidth="1"/>
    <col min="7195" max="7421" width="9.140625" style="111"/>
    <col min="7422" max="7422" width="26.140625" style="111" customWidth="1"/>
    <col min="7423" max="7423" width="6.140625" style="111" customWidth="1"/>
    <col min="7424" max="7424" width="0.140625" style="111" customWidth="1"/>
    <col min="7425" max="7425" width="8.140625" style="111" customWidth="1"/>
    <col min="7426" max="7426" width="0.140625" style="111" customWidth="1"/>
    <col min="7427" max="7427" width="10" style="111" customWidth="1"/>
    <col min="7428" max="7428" width="0.140625" style="111" customWidth="1"/>
    <col min="7429" max="7429" width="10.140625" style="111" customWidth="1"/>
    <col min="7430" max="7430" width="0.140625" style="111" customWidth="1"/>
    <col min="7431" max="7431" width="8.140625" style="111" customWidth="1"/>
    <col min="7432" max="7432" width="0.140625" style="111" customWidth="1"/>
    <col min="7433" max="7433" width="10.140625" style="111" customWidth="1"/>
    <col min="7434" max="7434" width="0.140625" style="111" customWidth="1"/>
    <col min="7435" max="7435" width="11.140625" style="111" customWidth="1"/>
    <col min="7436" max="7436" width="0.140625" style="111" customWidth="1"/>
    <col min="7437" max="7437" width="8" style="111" customWidth="1"/>
    <col min="7438" max="7438" width="0.140625" style="111" customWidth="1"/>
    <col min="7439" max="7439" width="10.140625" style="111" customWidth="1"/>
    <col min="7440" max="7440" width="0.140625" style="111" customWidth="1"/>
    <col min="7441" max="7441" width="13.140625" style="111" customWidth="1"/>
    <col min="7442" max="7442" width="0.140625" style="111" customWidth="1"/>
    <col min="7443" max="7443" width="10" style="111" customWidth="1"/>
    <col min="7444" max="7444" width="0.140625" style="111" customWidth="1"/>
    <col min="7445" max="7445" width="10.140625" style="111" customWidth="1"/>
    <col min="7446" max="7446" width="0.140625" style="111" customWidth="1"/>
    <col min="7447" max="7447" width="9.140625" style="111" customWidth="1"/>
    <col min="7448" max="7448" width="9.140625" style="111"/>
    <col min="7449" max="7450" width="12" style="111" bestFit="1" customWidth="1"/>
    <col min="7451" max="7677" width="9.140625" style="111"/>
    <col min="7678" max="7678" width="26.140625" style="111" customWidth="1"/>
    <col min="7679" max="7679" width="6.140625" style="111" customWidth="1"/>
    <col min="7680" max="7680" width="0.140625" style="111" customWidth="1"/>
    <col min="7681" max="7681" width="8.140625" style="111" customWidth="1"/>
    <col min="7682" max="7682" width="0.140625" style="111" customWidth="1"/>
    <col min="7683" max="7683" width="10" style="111" customWidth="1"/>
    <col min="7684" max="7684" width="0.140625" style="111" customWidth="1"/>
    <col min="7685" max="7685" width="10.140625" style="111" customWidth="1"/>
    <col min="7686" max="7686" width="0.140625" style="111" customWidth="1"/>
    <col min="7687" max="7687" width="8.140625" style="111" customWidth="1"/>
    <col min="7688" max="7688" width="0.140625" style="111" customWidth="1"/>
    <col min="7689" max="7689" width="10.140625" style="111" customWidth="1"/>
    <col min="7690" max="7690" width="0.140625" style="111" customWidth="1"/>
    <col min="7691" max="7691" width="11.140625" style="111" customWidth="1"/>
    <col min="7692" max="7692" width="0.140625" style="111" customWidth="1"/>
    <col min="7693" max="7693" width="8" style="111" customWidth="1"/>
    <col min="7694" max="7694" width="0.140625" style="111" customWidth="1"/>
    <col min="7695" max="7695" width="10.140625" style="111" customWidth="1"/>
    <col min="7696" max="7696" width="0.140625" style="111" customWidth="1"/>
    <col min="7697" max="7697" width="13.140625" style="111" customWidth="1"/>
    <col min="7698" max="7698" width="0.140625" style="111" customWidth="1"/>
    <col min="7699" max="7699" width="10" style="111" customWidth="1"/>
    <col min="7700" max="7700" width="0.140625" style="111" customWidth="1"/>
    <col min="7701" max="7701" width="10.140625" style="111" customWidth="1"/>
    <col min="7702" max="7702" width="0.140625" style="111" customWidth="1"/>
    <col min="7703" max="7703" width="9.140625" style="111" customWidth="1"/>
    <col min="7704" max="7704" width="9.140625" style="111"/>
    <col min="7705" max="7706" width="12" style="111" bestFit="1" customWidth="1"/>
    <col min="7707" max="7933" width="9.140625" style="111"/>
    <col min="7934" max="7934" width="26.140625" style="111" customWidth="1"/>
    <col min="7935" max="7935" width="6.140625" style="111" customWidth="1"/>
    <col min="7936" max="7936" width="0.140625" style="111" customWidth="1"/>
    <col min="7937" max="7937" width="8.140625" style="111" customWidth="1"/>
    <col min="7938" max="7938" width="0.140625" style="111" customWidth="1"/>
    <col min="7939" max="7939" width="10" style="111" customWidth="1"/>
    <col min="7940" max="7940" width="0.140625" style="111" customWidth="1"/>
    <col min="7941" max="7941" width="10.140625" style="111" customWidth="1"/>
    <col min="7942" max="7942" width="0.140625" style="111" customWidth="1"/>
    <col min="7943" max="7943" width="8.140625" style="111" customWidth="1"/>
    <col min="7944" max="7944" width="0.140625" style="111" customWidth="1"/>
    <col min="7945" max="7945" width="10.140625" style="111" customWidth="1"/>
    <col min="7946" max="7946" width="0.140625" style="111" customWidth="1"/>
    <col min="7947" max="7947" width="11.140625" style="111" customWidth="1"/>
    <col min="7948" max="7948" width="0.140625" style="111" customWidth="1"/>
    <col min="7949" max="7949" width="8" style="111" customWidth="1"/>
    <col min="7950" max="7950" width="0.140625" style="111" customWidth="1"/>
    <col min="7951" max="7951" width="10.140625" style="111" customWidth="1"/>
    <col min="7952" max="7952" width="0.140625" style="111" customWidth="1"/>
    <col min="7953" max="7953" width="13.140625" style="111" customWidth="1"/>
    <col min="7954" max="7954" width="0.140625" style="111" customWidth="1"/>
    <col min="7955" max="7955" width="10" style="111" customWidth="1"/>
    <col min="7956" max="7956" width="0.140625" style="111" customWidth="1"/>
    <col min="7957" max="7957" width="10.140625" style="111" customWidth="1"/>
    <col min="7958" max="7958" width="0.140625" style="111" customWidth="1"/>
    <col min="7959" max="7959" width="9.140625" style="111" customWidth="1"/>
    <col min="7960" max="7960" width="9.140625" style="111"/>
    <col min="7961" max="7962" width="12" style="111" bestFit="1" customWidth="1"/>
    <col min="7963" max="8189" width="9.140625" style="111"/>
    <col min="8190" max="8190" width="26.140625" style="111" customWidth="1"/>
    <col min="8191" max="8191" width="6.140625" style="111" customWidth="1"/>
    <col min="8192" max="8192" width="0.140625" style="111" customWidth="1"/>
    <col min="8193" max="8193" width="8.140625" style="111" customWidth="1"/>
    <col min="8194" max="8194" width="0.140625" style="111" customWidth="1"/>
    <col min="8195" max="8195" width="10" style="111" customWidth="1"/>
    <col min="8196" max="8196" width="0.140625" style="111" customWidth="1"/>
    <col min="8197" max="8197" width="10.140625" style="111" customWidth="1"/>
    <col min="8198" max="8198" width="0.140625" style="111" customWidth="1"/>
    <col min="8199" max="8199" width="8.140625" style="111" customWidth="1"/>
    <col min="8200" max="8200" width="0.140625" style="111" customWidth="1"/>
    <col min="8201" max="8201" width="10.140625" style="111" customWidth="1"/>
    <col min="8202" max="8202" width="0.140625" style="111" customWidth="1"/>
    <col min="8203" max="8203" width="11.140625" style="111" customWidth="1"/>
    <col min="8204" max="8204" width="0.140625" style="111" customWidth="1"/>
    <col min="8205" max="8205" width="8" style="111" customWidth="1"/>
    <col min="8206" max="8206" width="0.140625" style="111" customWidth="1"/>
    <col min="8207" max="8207" width="10.140625" style="111" customWidth="1"/>
    <col min="8208" max="8208" width="0.140625" style="111" customWidth="1"/>
    <col min="8209" max="8209" width="13.140625" style="111" customWidth="1"/>
    <col min="8210" max="8210" width="0.140625" style="111" customWidth="1"/>
    <col min="8211" max="8211" width="10" style="111" customWidth="1"/>
    <col min="8212" max="8212" width="0.140625" style="111" customWidth="1"/>
    <col min="8213" max="8213" width="10.140625" style="111" customWidth="1"/>
    <col min="8214" max="8214" width="0.140625" style="111" customWidth="1"/>
    <col min="8215" max="8215" width="9.140625" style="111" customWidth="1"/>
    <col min="8216" max="8216" width="9.140625" style="111"/>
    <col min="8217" max="8218" width="12" style="111" bestFit="1" customWidth="1"/>
    <col min="8219" max="8445" width="9.140625" style="111"/>
    <col min="8446" max="8446" width="26.140625" style="111" customWidth="1"/>
    <col min="8447" max="8447" width="6.140625" style="111" customWidth="1"/>
    <col min="8448" max="8448" width="0.140625" style="111" customWidth="1"/>
    <col min="8449" max="8449" width="8.140625" style="111" customWidth="1"/>
    <col min="8450" max="8450" width="0.140625" style="111" customWidth="1"/>
    <col min="8451" max="8451" width="10" style="111" customWidth="1"/>
    <col min="8452" max="8452" width="0.140625" style="111" customWidth="1"/>
    <col min="8453" max="8453" width="10.140625" style="111" customWidth="1"/>
    <col min="8454" max="8454" width="0.140625" style="111" customWidth="1"/>
    <col min="8455" max="8455" width="8.140625" style="111" customWidth="1"/>
    <col min="8456" max="8456" width="0.140625" style="111" customWidth="1"/>
    <col min="8457" max="8457" width="10.140625" style="111" customWidth="1"/>
    <col min="8458" max="8458" width="0.140625" style="111" customWidth="1"/>
    <col min="8459" max="8459" width="11.140625" style="111" customWidth="1"/>
    <col min="8460" max="8460" width="0.140625" style="111" customWidth="1"/>
    <col min="8461" max="8461" width="8" style="111" customWidth="1"/>
    <col min="8462" max="8462" width="0.140625" style="111" customWidth="1"/>
    <col min="8463" max="8463" width="10.140625" style="111" customWidth="1"/>
    <col min="8464" max="8464" width="0.140625" style="111" customWidth="1"/>
    <col min="8465" max="8465" width="13.140625" style="111" customWidth="1"/>
    <col min="8466" max="8466" width="0.140625" style="111" customWidth="1"/>
    <col min="8467" max="8467" width="10" style="111" customWidth="1"/>
    <col min="8468" max="8468" width="0.140625" style="111" customWidth="1"/>
    <col min="8469" max="8469" width="10.140625" style="111" customWidth="1"/>
    <col min="8470" max="8470" width="0.140625" style="111" customWidth="1"/>
    <col min="8471" max="8471" width="9.140625" style="111" customWidth="1"/>
    <col min="8472" max="8472" width="9.140625" style="111"/>
    <col min="8473" max="8474" width="12" style="111" bestFit="1" customWidth="1"/>
    <col min="8475" max="8701" width="9.140625" style="111"/>
    <col min="8702" max="8702" width="26.140625" style="111" customWidth="1"/>
    <col min="8703" max="8703" width="6.140625" style="111" customWidth="1"/>
    <col min="8704" max="8704" width="0.140625" style="111" customWidth="1"/>
    <col min="8705" max="8705" width="8.140625" style="111" customWidth="1"/>
    <col min="8706" max="8706" width="0.140625" style="111" customWidth="1"/>
    <col min="8707" max="8707" width="10" style="111" customWidth="1"/>
    <col min="8708" max="8708" width="0.140625" style="111" customWidth="1"/>
    <col min="8709" max="8709" width="10.140625" style="111" customWidth="1"/>
    <col min="8710" max="8710" width="0.140625" style="111" customWidth="1"/>
    <col min="8711" max="8711" width="8.140625" style="111" customWidth="1"/>
    <col min="8712" max="8712" width="0.140625" style="111" customWidth="1"/>
    <col min="8713" max="8713" width="10.140625" style="111" customWidth="1"/>
    <col min="8714" max="8714" width="0.140625" style="111" customWidth="1"/>
    <col min="8715" max="8715" width="11.140625" style="111" customWidth="1"/>
    <col min="8716" max="8716" width="0.140625" style="111" customWidth="1"/>
    <col min="8717" max="8717" width="8" style="111" customWidth="1"/>
    <col min="8718" max="8718" width="0.140625" style="111" customWidth="1"/>
    <col min="8719" max="8719" width="10.140625" style="111" customWidth="1"/>
    <col min="8720" max="8720" width="0.140625" style="111" customWidth="1"/>
    <col min="8721" max="8721" width="13.140625" style="111" customWidth="1"/>
    <col min="8722" max="8722" width="0.140625" style="111" customWidth="1"/>
    <col min="8723" max="8723" width="10" style="111" customWidth="1"/>
    <col min="8724" max="8724" width="0.140625" style="111" customWidth="1"/>
    <col min="8725" max="8725" width="10.140625" style="111" customWidth="1"/>
    <col min="8726" max="8726" width="0.140625" style="111" customWidth="1"/>
    <col min="8727" max="8727" width="9.140625" style="111" customWidth="1"/>
    <col min="8728" max="8728" width="9.140625" style="111"/>
    <col min="8729" max="8730" width="12" style="111" bestFit="1" customWidth="1"/>
    <col min="8731" max="8957" width="9.140625" style="111"/>
    <col min="8958" max="8958" width="26.140625" style="111" customWidth="1"/>
    <col min="8959" max="8959" width="6.140625" style="111" customWidth="1"/>
    <col min="8960" max="8960" width="0.140625" style="111" customWidth="1"/>
    <col min="8961" max="8961" width="8.140625" style="111" customWidth="1"/>
    <col min="8962" max="8962" width="0.140625" style="111" customWidth="1"/>
    <col min="8963" max="8963" width="10" style="111" customWidth="1"/>
    <col min="8964" max="8964" width="0.140625" style="111" customWidth="1"/>
    <col min="8965" max="8965" width="10.140625" style="111" customWidth="1"/>
    <col min="8966" max="8966" width="0.140625" style="111" customWidth="1"/>
    <col min="8967" max="8967" width="8.140625" style="111" customWidth="1"/>
    <col min="8968" max="8968" width="0.140625" style="111" customWidth="1"/>
    <col min="8969" max="8969" width="10.140625" style="111" customWidth="1"/>
    <col min="8970" max="8970" width="0.140625" style="111" customWidth="1"/>
    <col min="8971" max="8971" width="11.140625" style="111" customWidth="1"/>
    <col min="8972" max="8972" width="0.140625" style="111" customWidth="1"/>
    <col min="8973" max="8973" width="8" style="111" customWidth="1"/>
    <col min="8974" max="8974" width="0.140625" style="111" customWidth="1"/>
    <col min="8975" max="8975" width="10.140625" style="111" customWidth="1"/>
    <col min="8976" max="8976" width="0.140625" style="111" customWidth="1"/>
    <col min="8977" max="8977" width="13.140625" style="111" customWidth="1"/>
    <col min="8978" max="8978" width="0.140625" style="111" customWidth="1"/>
    <col min="8979" max="8979" width="10" style="111" customWidth="1"/>
    <col min="8980" max="8980" width="0.140625" style="111" customWidth="1"/>
    <col min="8981" max="8981" width="10.140625" style="111" customWidth="1"/>
    <col min="8982" max="8982" width="0.140625" style="111" customWidth="1"/>
    <col min="8983" max="8983" width="9.140625" style="111" customWidth="1"/>
    <col min="8984" max="8984" width="9.140625" style="111"/>
    <col min="8985" max="8986" width="12" style="111" bestFit="1" customWidth="1"/>
    <col min="8987" max="9213" width="9.140625" style="111"/>
    <col min="9214" max="9214" width="26.140625" style="111" customWidth="1"/>
    <col min="9215" max="9215" width="6.140625" style="111" customWidth="1"/>
    <col min="9216" max="9216" width="0.140625" style="111" customWidth="1"/>
    <col min="9217" max="9217" width="8.140625" style="111" customWidth="1"/>
    <col min="9218" max="9218" width="0.140625" style="111" customWidth="1"/>
    <col min="9219" max="9219" width="10" style="111" customWidth="1"/>
    <col min="9220" max="9220" width="0.140625" style="111" customWidth="1"/>
    <col min="9221" max="9221" width="10.140625" style="111" customWidth="1"/>
    <col min="9222" max="9222" width="0.140625" style="111" customWidth="1"/>
    <col min="9223" max="9223" width="8.140625" style="111" customWidth="1"/>
    <col min="9224" max="9224" width="0.140625" style="111" customWidth="1"/>
    <col min="9225" max="9225" width="10.140625" style="111" customWidth="1"/>
    <col min="9226" max="9226" width="0.140625" style="111" customWidth="1"/>
    <col min="9227" max="9227" width="11.140625" style="111" customWidth="1"/>
    <col min="9228" max="9228" width="0.140625" style="111" customWidth="1"/>
    <col min="9229" max="9229" width="8" style="111" customWidth="1"/>
    <col min="9230" max="9230" width="0.140625" style="111" customWidth="1"/>
    <col min="9231" max="9231" width="10.140625" style="111" customWidth="1"/>
    <col min="9232" max="9232" width="0.140625" style="111" customWidth="1"/>
    <col min="9233" max="9233" width="13.140625" style="111" customWidth="1"/>
    <col min="9234" max="9234" width="0.140625" style="111" customWidth="1"/>
    <col min="9235" max="9235" width="10" style="111" customWidth="1"/>
    <col min="9236" max="9236" width="0.140625" style="111" customWidth="1"/>
    <col min="9237" max="9237" width="10.140625" style="111" customWidth="1"/>
    <col min="9238" max="9238" width="0.140625" style="111" customWidth="1"/>
    <col min="9239" max="9239" width="9.140625" style="111" customWidth="1"/>
    <col min="9240" max="9240" width="9.140625" style="111"/>
    <col min="9241" max="9242" width="12" style="111" bestFit="1" customWidth="1"/>
    <col min="9243" max="9469" width="9.140625" style="111"/>
    <col min="9470" max="9470" width="26.140625" style="111" customWidth="1"/>
    <col min="9471" max="9471" width="6.140625" style="111" customWidth="1"/>
    <col min="9472" max="9472" width="0.140625" style="111" customWidth="1"/>
    <col min="9473" max="9473" width="8.140625" style="111" customWidth="1"/>
    <col min="9474" max="9474" width="0.140625" style="111" customWidth="1"/>
    <col min="9475" max="9475" width="10" style="111" customWidth="1"/>
    <col min="9476" max="9476" width="0.140625" style="111" customWidth="1"/>
    <col min="9477" max="9477" width="10.140625" style="111" customWidth="1"/>
    <col min="9478" max="9478" width="0.140625" style="111" customWidth="1"/>
    <col min="9479" max="9479" width="8.140625" style="111" customWidth="1"/>
    <col min="9480" max="9480" width="0.140625" style="111" customWidth="1"/>
    <col min="9481" max="9481" width="10.140625" style="111" customWidth="1"/>
    <col min="9482" max="9482" width="0.140625" style="111" customWidth="1"/>
    <col min="9483" max="9483" width="11.140625" style="111" customWidth="1"/>
    <col min="9484" max="9484" width="0.140625" style="111" customWidth="1"/>
    <col min="9485" max="9485" width="8" style="111" customWidth="1"/>
    <col min="9486" max="9486" width="0.140625" style="111" customWidth="1"/>
    <col min="9487" max="9487" width="10.140625" style="111" customWidth="1"/>
    <col min="9488" max="9488" width="0.140625" style="111" customWidth="1"/>
    <col min="9489" max="9489" width="13.140625" style="111" customWidth="1"/>
    <col min="9490" max="9490" width="0.140625" style="111" customWidth="1"/>
    <col min="9491" max="9491" width="10" style="111" customWidth="1"/>
    <col min="9492" max="9492" width="0.140625" style="111" customWidth="1"/>
    <col min="9493" max="9493" width="10.140625" style="111" customWidth="1"/>
    <col min="9494" max="9494" width="0.140625" style="111" customWidth="1"/>
    <col min="9495" max="9495" width="9.140625" style="111" customWidth="1"/>
    <col min="9496" max="9496" width="9.140625" style="111"/>
    <col min="9497" max="9498" width="12" style="111" bestFit="1" customWidth="1"/>
    <col min="9499" max="9725" width="9.140625" style="111"/>
    <col min="9726" max="9726" width="26.140625" style="111" customWidth="1"/>
    <col min="9727" max="9727" width="6.140625" style="111" customWidth="1"/>
    <col min="9728" max="9728" width="0.140625" style="111" customWidth="1"/>
    <col min="9729" max="9729" width="8.140625" style="111" customWidth="1"/>
    <col min="9730" max="9730" width="0.140625" style="111" customWidth="1"/>
    <col min="9731" max="9731" width="10" style="111" customWidth="1"/>
    <col min="9732" max="9732" width="0.140625" style="111" customWidth="1"/>
    <col min="9733" max="9733" width="10.140625" style="111" customWidth="1"/>
    <col min="9734" max="9734" width="0.140625" style="111" customWidth="1"/>
    <col min="9735" max="9735" width="8.140625" style="111" customWidth="1"/>
    <col min="9736" max="9736" width="0.140625" style="111" customWidth="1"/>
    <col min="9737" max="9737" width="10.140625" style="111" customWidth="1"/>
    <col min="9738" max="9738" width="0.140625" style="111" customWidth="1"/>
    <col min="9739" max="9739" width="11.140625" style="111" customWidth="1"/>
    <col min="9740" max="9740" width="0.140625" style="111" customWidth="1"/>
    <col min="9741" max="9741" width="8" style="111" customWidth="1"/>
    <col min="9742" max="9742" width="0.140625" style="111" customWidth="1"/>
    <col min="9743" max="9743" width="10.140625" style="111" customWidth="1"/>
    <col min="9744" max="9744" width="0.140625" style="111" customWidth="1"/>
    <col min="9745" max="9745" width="13.140625" style="111" customWidth="1"/>
    <col min="9746" max="9746" width="0.140625" style="111" customWidth="1"/>
    <col min="9747" max="9747" width="10" style="111" customWidth="1"/>
    <col min="9748" max="9748" width="0.140625" style="111" customWidth="1"/>
    <col min="9749" max="9749" width="10.140625" style="111" customWidth="1"/>
    <col min="9750" max="9750" width="0.140625" style="111" customWidth="1"/>
    <col min="9751" max="9751" width="9.140625" style="111" customWidth="1"/>
    <col min="9752" max="9752" width="9.140625" style="111"/>
    <col min="9753" max="9754" width="12" style="111" bestFit="1" customWidth="1"/>
    <col min="9755" max="9981" width="9.140625" style="111"/>
    <col min="9982" max="9982" width="26.140625" style="111" customWidth="1"/>
    <col min="9983" max="9983" width="6.140625" style="111" customWidth="1"/>
    <col min="9984" max="9984" width="0.140625" style="111" customWidth="1"/>
    <col min="9985" max="9985" width="8.140625" style="111" customWidth="1"/>
    <col min="9986" max="9986" width="0.140625" style="111" customWidth="1"/>
    <col min="9987" max="9987" width="10" style="111" customWidth="1"/>
    <col min="9988" max="9988" width="0.140625" style="111" customWidth="1"/>
    <col min="9989" max="9989" width="10.140625" style="111" customWidth="1"/>
    <col min="9990" max="9990" width="0.140625" style="111" customWidth="1"/>
    <col min="9991" max="9991" width="8.140625" style="111" customWidth="1"/>
    <col min="9992" max="9992" width="0.140625" style="111" customWidth="1"/>
    <col min="9993" max="9993" width="10.140625" style="111" customWidth="1"/>
    <col min="9994" max="9994" width="0.140625" style="111" customWidth="1"/>
    <col min="9995" max="9995" width="11.140625" style="111" customWidth="1"/>
    <col min="9996" max="9996" width="0.140625" style="111" customWidth="1"/>
    <col min="9997" max="9997" width="8" style="111" customWidth="1"/>
    <col min="9998" max="9998" width="0.140625" style="111" customWidth="1"/>
    <col min="9999" max="9999" width="10.140625" style="111" customWidth="1"/>
    <col min="10000" max="10000" width="0.140625" style="111" customWidth="1"/>
    <col min="10001" max="10001" width="13.140625" style="111" customWidth="1"/>
    <col min="10002" max="10002" width="0.140625" style="111" customWidth="1"/>
    <col min="10003" max="10003" width="10" style="111" customWidth="1"/>
    <col min="10004" max="10004" width="0.140625" style="111" customWidth="1"/>
    <col min="10005" max="10005" width="10.140625" style="111" customWidth="1"/>
    <col min="10006" max="10006" width="0.140625" style="111" customWidth="1"/>
    <col min="10007" max="10007" width="9.140625" style="111" customWidth="1"/>
    <col min="10008" max="10008" width="9.140625" style="111"/>
    <col min="10009" max="10010" width="12" style="111" bestFit="1" customWidth="1"/>
    <col min="10011" max="10237" width="9.140625" style="111"/>
    <col min="10238" max="10238" width="26.140625" style="111" customWidth="1"/>
    <col min="10239" max="10239" width="6.140625" style="111" customWidth="1"/>
    <col min="10240" max="10240" width="0.140625" style="111" customWidth="1"/>
    <col min="10241" max="10241" width="8.140625" style="111" customWidth="1"/>
    <col min="10242" max="10242" width="0.140625" style="111" customWidth="1"/>
    <col min="10243" max="10243" width="10" style="111" customWidth="1"/>
    <col min="10244" max="10244" width="0.140625" style="111" customWidth="1"/>
    <col min="10245" max="10245" width="10.140625" style="111" customWidth="1"/>
    <col min="10246" max="10246" width="0.140625" style="111" customWidth="1"/>
    <col min="10247" max="10247" width="8.140625" style="111" customWidth="1"/>
    <col min="10248" max="10248" width="0.140625" style="111" customWidth="1"/>
    <col min="10249" max="10249" width="10.140625" style="111" customWidth="1"/>
    <col min="10250" max="10250" width="0.140625" style="111" customWidth="1"/>
    <col min="10251" max="10251" width="11.140625" style="111" customWidth="1"/>
    <col min="10252" max="10252" width="0.140625" style="111" customWidth="1"/>
    <col min="10253" max="10253" width="8" style="111" customWidth="1"/>
    <col min="10254" max="10254" width="0.140625" style="111" customWidth="1"/>
    <col min="10255" max="10255" width="10.140625" style="111" customWidth="1"/>
    <col min="10256" max="10256" width="0.140625" style="111" customWidth="1"/>
    <col min="10257" max="10257" width="13.140625" style="111" customWidth="1"/>
    <col min="10258" max="10258" width="0.140625" style="111" customWidth="1"/>
    <col min="10259" max="10259" width="10" style="111" customWidth="1"/>
    <col min="10260" max="10260" width="0.140625" style="111" customWidth="1"/>
    <col min="10261" max="10261" width="10.140625" style="111" customWidth="1"/>
    <col min="10262" max="10262" width="0.140625" style="111" customWidth="1"/>
    <col min="10263" max="10263" width="9.140625" style="111" customWidth="1"/>
    <col min="10264" max="10264" width="9.140625" style="111"/>
    <col min="10265" max="10266" width="12" style="111" bestFit="1" customWidth="1"/>
    <col min="10267" max="10493" width="9.140625" style="111"/>
    <col min="10494" max="10494" width="26.140625" style="111" customWidth="1"/>
    <col min="10495" max="10495" width="6.140625" style="111" customWidth="1"/>
    <col min="10496" max="10496" width="0.140625" style="111" customWidth="1"/>
    <col min="10497" max="10497" width="8.140625" style="111" customWidth="1"/>
    <col min="10498" max="10498" width="0.140625" style="111" customWidth="1"/>
    <col min="10499" max="10499" width="10" style="111" customWidth="1"/>
    <col min="10500" max="10500" width="0.140625" style="111" customWidth="1"/>
    <col min="10501" max="10501" width="10.140625" style="111" customWidth="1"/>
    <col min="10502" max="10502" width="0.140625" style="111" customWidth="1"/>
    <col min="10503" max="10503" width="8.140625" style="111" customWidth="1"/>
    <col min="10504" max="10504" width="0.140625" style="111" customWidth="1"/>
    <col min="10505" max="10505" width="10.140625" style="111" customWidth="1"/>
    <col min="10506" max="10506" width="0.140625" style="111" customWidth="1"/>
    <col min="10507" max="10507" width="11.140625" style="111" customWidth="1"/>
    <col min="10508" max="10508" width="0.140625" style="111" customWidth="1"/>
    <col min="10509" max="10509" width="8" style="111" customWidth="1"/>
    <col min="10510" max="10510" width="0.140625" style="111" customWidth="1"/>
    <col min="10511" max="10511" width="10.140625" style="111" customWidth="1"/>
    <col min="10512" max="10512" width="0.140625" style="111" customWidth="1"/>
    <col min="10513" max="10513" width="13.140625" style="111" customWidth="1"/>
    <col min="10514" max="10514" width="0.140625" style="111" customWidth="1"/>
    <col min="10515" max="10515" width="10" style="111" customWidth="1"/>
    <col min="10516" max="10516" width="0.140625" style="111" customWidth="1"/>
    <col min="10517" max="10517" width="10.140625" style="111" customWidth="1"/>
    <col min="10518" max="10518" width="0.140625" style="111" customWidth="1"/>
    <col min="10519" max="10519" width="9.140625" style="111" customWidth="1"/>
    <col min="10520" max="10520" width="9.140625" style="111"/>
    <col min="10521" max="10522" width="12" style="111" bestFit="1" customWidth="1"/>
    <col min="10523" max="10749" width="9.140625" style="111"/>
    <col min="10750" max="10750" width="26.140625" style="111" customWidth="1"/>
    <col min="10751" max="10751" width="6.140625" style="111" customWidth="1"/>
    <col min="10752" max="10752" width="0.140625" style="111" customWidth="1"/>
    <col min="10753" max="10753" width="8.140625" style="111" customWidth="1"/>
    <col min="10754" max="10754" width="0.140625" style="111" customWidth="1"/>
    <col min="10755" max="10755" width="10" style="111" customWidth="1"/>
    <col min="10756" max="10756" width="0.140625" style="111" customWidth="1"/>
    <col min="10757" max="10757" width="10.140625" style="111" customWidth="1"/>
    <col min="10758" max="10758" width="0.140625" style="111" customWidth="1"/>
    <col min="10759" max="10759" width="8.140625" style="111" customWidth="1"/>
    <col min="10760" max="10760" width="0.140625" style="111" customWidth="1"/>
    <col min="10761" max="10761" width="10.140625" style="111" customWidth="1"/>
    <col min="10762" max="10762" width="0.140625" style="111" customWidth="1"/>
    <col min="10763" max="10763" width="11.140625" style="111" customWidth="1"/>
    <col min="10764" max="10764" width="0.140625" style="111" customWidth="1"/>
    <col min="10765" max="10765" width="8" style="111" customWidth="1"/>
    <col min="10766" max="10766" width="0.140625" style="111" customWidth="1"/>
    <col min="10767" max="10767" width="10.140625" style="111" customWidth="1"/>
    <col min="10768" max="10768" width="0.140625" style="111" customWidth="1"/>
    <col min="10769" max="10769" width="13.140625" style="111" customWidth="1"/>
    <col min="10770" max="10770" width="0.140625" style="111" customWidth="1"/>
    <col min="10771" max="10771" width="10" style="111" customWidth="1"/>
    <col min="10772" max="10772" width="0.140625" style="111" customWidth="1"/>
    <col min="10773" max="10773" width="10.140625" style="111" customWidth="1"/>
    <col min="10774" max="10774" width="0.140625" style="111" customWidth="1"/>
    <col min="10775" max="10775" width="9.140625" style="111" customWidth="1"/>
    <col min="10776" max="10776" width="9.140625" style="111"/>
    <col min="10777" max="10778" width="12" style="111" bestFit="1" customWidth="1"/>
    <col min="10779" max="11005" width="9.140625" style="111"/>
    <col min="11006" max="11006" width="26.140625" style="111" customWidth="1"/>
    <col min="11007" max="11007" width="6.140625" style="111" customWidth="1"/>
    <col min="11008" max="11008" width="0.140625" style="111" customWidth="1"/>
    <col min="11009" max="11009" width="8.140625" style="111" customWidth="1"/>
    <col min="11010" max="11010" width="0.140625" style="111" customWidth="1"/>
    <col min="11011" max="11011" width="10" style="111" customWidth="1"/>
    <col min="11012" max="11012" width="0.140625" style="111" customWidth="1"/>
    <col min="11013" max="11013" width="10.140625" style="111" customWidth="1"/>
    <col min="11014" max="11014" width="0.140625" style="111" customWidth="1"/>
    <col min="11015" max="11015" width="8.140625" style="111" customWidth="1"/>
    <col min="11016" max="11016" width="0.140625" style="111" customWidth="1"/>
    <col min="11017" max="11017" width="10.140625" style="111" customWidth="1"/>
    <col min="11018" max="11018" width="0.140625" style="111" customWidth="1"/>
    <col min="11019" max="11019" width="11.140625" style="111" customWidth="1"/>
    <col min="11020" max="11020" width="0.140625" style="111" customWidth="1"/>
    <col min="11021" max="11021" width="8" style="111" customWidth="1"/>
    <col min="11022" max="11022" width="0.140625" style="111" customWidth="1"/>
    <col min="11023" max="11023" width="10.140625" style="111" customWidth="1"/>
    <col min="11024" max="11024" width="0.140625" style="111" customWidth="1"/>
    <col min="11025" max="11025" width="13.140625" style="111" customWidth="1"/>
    <col min="11026" max="11026" width="0.140625" style="111" customWidth="1"/>
    <col min="11027" max="11027" width="10" style="111" customWidth="1"/>
    <col min="11028" max="11028" width="0.140625" style="111" customWidth="1"/>
    <col min="11029" max="11029" width="10.140625" style="111" customWidth="1"/>
    <col min="11030" max="11030" width="0.140625" style="111" customWidth="1"/>
    <col min="11031" max="11031" width="9.140625" style="111" customWidth="1"/>
    <col min="11032" max="11032" width="9.140625" style="111"/>
    <col min="11033" max="11034" width="12" style="111" bestFit="1" customWidth="1"/>
    <col min="11035" max="11261" width="9.140625" style="111"/>
    <col min="11262" max="11262" width="26.140625" style="111" customWidth="1"/>
    <col min="11263" max="11263" width="6.140625" style="111" customWidth="1"/>
    <col min="11264" max="11264" width="0.140625" style="111" customWidth="1"/>
    <col min="11265" max="11265" width="8.140625" style="111" customWidth="1"/>
    <col min="11266" max="11266" width="0.140625" style="111" customWidth="1"/>
    <col min="11267" max="11267" width="10" style="111" customWidth="1"/>
    <col min="11268" max="11268" width="0.140625" style="111" customWidth="1"/>
    <col min="11269" max="11269" width="10.140625" style="111" customWidth="1"/>
    <col min="11270" max="11270" width="0.140625" style="111" customWidth="1"/>
    <col min="11271" max="11271" width="8.140625" style="111" customWidth="1"/>
    <col min="11272" max="11272" width="0.140625" style="111" customWidth="1"/>
    <col min="11273" max="11273" width="10.140625" style="111" customWidth="1"/>
    <col min="11274" max="11274" width="0.140625" style="111" customWidth="1"/>
    <col min="11275" max="11275" width="11.140625" style="111" customWidth="1"/>
    <col min="11276" max="11276" width="0.140625" style="111" customWidth="1"/>
    <col min="11277" max="11277" width="8" style="111" customWidth="1"/>
    <col min="11278" max="11278" width="0.140625" style="111" customWidth="1"/>
    <col min="11279" max="11279" width="10.140625" style="111" customWidth="1"/>
    <col min="11280" max="11280" width="0.140625" style="111" customWidth="1"/>
    <col min="11281" max="11281" width="13.140625" style="111" customWidth="1"/>
    <col min="11282" max="11282" width="0.140625" style="111" customWidth="1"/>
    <col min="11283" max="11283" width="10" style="111" customWidth="1"/>
    <col min="11284" max="11284" width="0.140625" style="111" customWidth="1"/>
    <col min="11285" max="11285" width="10.140625" style="111" customWidth="1"/>
    <col min="11286" max="11286" width="0.140625" style="111" customWidth="1"/>
    <col min="11287" max="11287" width="9.140625" style="111" customWidth="1"/>
    <col min="11288" max="11288" width="9.140625" style="111"/>
    <col min="11289" max="11290" width="12" style="111" bestFit="1" customWidth="1"/>
    <col min="11291" max="11517" width="9.140625" style="111"/>
    <col min="11518" max="11518" width="26.140625" style="111" customWidth="1"/>
    <col min="11519" max="11519" width="6.140625" style="111" customWidth="1"/>
    <col min="11520" max="11520" width="0.140625" style="111" customWidth="1"/>
    <col min="11521" max="11521" width="8.140625" style="111" customWidth="1"/>
    <col min="11522" max="11522" width="0.140625" style="111" customWidth="1"/>
    <col min="11523" max="11523" width="10" style="111" customWidth="1"/>
    <col min="11524" max="11524" width="0.140625" style="111" customWidth="1"/>
    <col min="11525" max="11525" width="10.140625" style="111" customWidth="1"/>
    <col min="11526" max="11526" width="0.140625" style="111" customWidth="1"/>
    <col min="11527" max="11527" width="8.140625" style="111" customWidth="1"/>
    <col min="11528" max="11528" width="0.140625" style="111" customWidth="1"/>
    <col min="11529" max="11529" width="10.140625" style="111" customWidth="1"/>
    <col min="11530" max="11530" width="0.140625" style="111" customWidth="1"/>
    <col min="11531" max="11531" width="11.140625" style="111" customWidth="1"/>
    <col min="11532" max="11532" width="0.140625" style="111" customWidth="1"/>
    <col min="11533" max="11533" width="8" style="111" customWidth="1"/>
    <col min="11534" max="11534" width="0.140625" style="111" customWidth="1"/>
    <col min="11535" max="11535" width="10.140625" style="111" customWidth="1"/>
    <col min="11536" max="11536" width="0.140625" style="111" customWidth="1"/>
    <col min="11537" max="11537" width="13.140625" style="111" customWidth="1"/>
    <col min="11538" max="11538" width="0.140625" style="111" customWidth="1"/>
    <col min="11539" max="11539" width="10" style="111" customWidth="1"/>
    <col min="11540" max="11540" width="0.140625" style="111" customWidth="1"/>
    <col min="11541" max="11541" width="10.140625" style="111" customWidth="1"/>
    <col min="11542" max="11542" width="0.140625" style="111" customWidth="1"/>
    <col min="11543" max="11543" width="9.140625" style="111" customWidth="1"/>
    <col min="11544" max="11544" width="9.140625" style="111"/>
    <col min="11545" max="11546" width="12" style="111" bestFit="1" customWidth="1"/>
    <col min="11547" max="11773" width="9.140625" style="111"/>
    <col min="11774" max="11774" width="26.140625" style="111" customWidth="1"/>
    <col min="11775" max="11775" width="6.140625" style="111" customWidth="1"/>
    <col min="11776" max="11776" width="0.140625" style="111" customWidth="1"/>
    <col min="11777" max="11777" width="8.140625" style="111" customWidth="1"/>
    <col min="11778" max="11778" width="0.140625" style="111" customWidth="1"/>
    <col min="11779" max="11779" width="10" style="111" customWidth="1"/>
    <col min="11780" max="11780" width="0.140625" style="111" customWidth="1"/>
    <col min="11781" max="11781" width="10.140625" style="111" customWidth="1"/>
    <col min="11782" max="11782" width="0.140625" style="111" customWidth="1"/>
    <col min="11783" max="11783" width="8.140625" style="111" customWidth="1"/>
    <col min="11784" max="11784" width="0.140625" style="111" customWidth="1"/>
    <col min="11785" max="11785" width="10.140625" style="111" customWidth="1"/>
    <col min="11786" max="11786" width="0.140625" style="111" customWidth="1"/>
    <col min="11787" max="11787" width="11.140625" style="111" customWidth="1"/>
    <col min="11788" max="11788" width="0.140625" style="111" customWidth="1"/>
    <col min="11789" max="11789" width="8" style="111" customWidth="1"/>
    <col min="11790" max="11790" width="0.140625" style="111" customWidth="1"/>
    <col min="11791" max="11791" width="10.140625" style="111" customWidth="1"/>
    <col min="11792" max="11792" width="0.140625" style="111" customWidth="1"/>
    <col min="11793" max="11793" width="13.140625" style="111" customWidth="1"/>
    <col min="11794" max="11794" width="0.140625" style="111" customWidth="1"/>
    <col min="11795" max="11795" width="10" style="111" customWidth="1"/>
    <col min="11796" max="11796" width="0.140625" style="111" customWidth="1"/>
    <col min="11797" max="11797" width="10.140625" style="111" customWidth="1"/>
    <col min="11798" max="11798" width="0.140625" style="111" customWidth="1"/>
    <col min="11799" max="11799" width="9.140625" style="111" customWidth="1"/>
    <col min="11800" max="11800" width="9.140625" style="111"/>
    <col min="11801" max="11802" width="12" style="111" bestFit="1" customWidth="1"/>
    <col min="11803" max="12029" width="9.140625" style="111"/>
    <col min="12030" max="12030" width="26.140625" style="111" customWidth="1"/>
    <col min="12031" max="12031" width="6.140625" style="111" customWidth="1"/>
    <col min="12032" max="12032" width="0.140625" style="111" customWidth="1"/>
    <col min="12033" max="12033" width="8.140625" style="111" customWidth="1"/>
    <col min="12034" max="12034" width="0.140625" style="111" customWidth="1"/>
    <col min="12035" max="12035" width="10" style="111" customWidth="1"/>
    <col min="12036" max="12036" width="0.140625" style="111" customWidth="1"/>
    <col min="12037" max="12037" width="10.140625" style="111" customWidth="1"/>
    <col min="12038" max="12038" width="0.140625" style="111" customWidth="1"/>
    <col min="12039" max="12039" width="8.140625" style="111" customWidth="1"/>
    <col min="12040" max="12040" width="0.140625" style="111" customWidth="1"/>
    <col min="12041" max="12041" width="10.140625" style="111" customWidth="1"/>
    <col min="12042" max="12042" width="0.140625" style="111" customWidth="1"/>
    <col min="12043" max="12043" width="11.140625" style="111" customWidth="1"/>
    <col min="12044" max="12044" width="0.140625" style="111" customWidth="1"/>
    <col min="12045" max="12045" width="8" style="111" customWidth="1"/>
    <col min="12046" max="12046" width="0.140625" style="111" customWidth="1"/>
    <col min="12047" max="12047" width="10.140625" style="111" customWidth="1"/>
    <col min="12048" max="12048" width="0.140625" style="111" customWidth="1"/>
    <col min="12049" max="12049" width="13.140625" style="111" customWidth="1"/>
    <col min="12050" max="12050" width="0.140625" style="111" customWidth="1"/>
    <col min="12051" max="12051" width="10" style="111" customWidth="1"/>
    <col min="12052" max="12052" width="0.140625" style="111" customWidth="1"/>
    <col min="12053" max="12053" width="10.140625" style="111" customWidth="1"/>
    <col min="12054" max="12054" width="0.140625" style="111" customWidth="1"/>
    <col min="12055" max="12055" width="9.140625" style="111" customWidth="1"/>
    <col min="12056" max="12056" width="9.140625" style="111"/>
    <col min="12057" max="12058" width="12" style="111" bestFit="1" customWidth="1"/>
    <col min="12059" max="12285" width="9.140625" style="111"/>
    <col min="12286" max="12286" width="26.140625" style="111" customWidth="1"/>
    <col min="12287" max="12287" width="6.140625" style="111" customWidth="1"/>
    <col min="12288" max="12288" width="0.140625" style="111" customWidth="1"/>
    <col min="12289" max="12289" width="8.140625" style="111" customWidth="1"/>
    <col min="12290" max="12290" width="0.140625" style="111" customWidth="1"/>
    <col min="12291" max="12291" width="10" style="111" customWidth="1"/>
    <col min="12292" max="12292" width="0.140625" style="111" customWidth="1"/>
    <col min="12293" max="12293" width="10.140625" style="111" customWidth="1"/>
    <col min="12294" max="12294" width="0.140625" style="111" customWidth="1"/>
    <col min="12295" max="12295" width="8.140625" style="111" customWidth="1"/>
    <col min="12296" max="12296" width="0.140625" style="111" customWidth="1"/>
    <col min="12297" max="12297" width="10.140625" style="111" customWidth="1"/>
    <col min="12298" max="12298" width="0.140625" style="111" customWidth="1"/>
    <col min="12299" max="12299" width="11.140625" style="111" customWidth="1"/>
    <col min="12300" max="12300" width="0.140625" style="111" customWidth="1"/>
    <col min="12301" max="12301" width="8" style="111" customWidth="1"/>
    <col min="12302" max="12302" width="0.140625" style="111" customWidth="1"/>
    <col min="12303" max="12303" width="10.140625" style="111" customWidth="1"/>
    <col min="12304" max="12304" width="0.140625" style="111" customWidth="1"/>
    <col min="12305" max="12305" width="13.140625" style="111" customWidth="1"/>
    <col min="12306" max="12306" width="0.140625" style="111" customWidth="1"/>
    <col min="12307" max="12307" width="10" style="111" customWidth="1"/>
    <col min="12308" max="12308" width="0.140625" style="111" customWidth="1"/>
    <col min="12309" max="12309" width="10.140625" style="111" customWidth="1"/>
    <col min="12310" max="12310" width="0.140625" style="111" customWidth="1"/>
    <col min="12311" max="12311" width="9.140625" style="111" customWidth="1"/>
    <col min="12312" max="12312" width="9.140625" style="111"/>
    <col min="12313" max="12314" width="12" style="111" bestFit="1" customWidth="1"/>
    <col min="12315" max="12541" width="9.140625" style="111"/>
    <col min="12542" max="12542" width="26.140625" style="111" customWidth="1"/>
    <col min="12543" max="12543" width="6.140625" style="111" customWidth="1"/>
    <col min="12544" max="12544" width="0.140625" style="111" customWidth="1"/>
    <col min="12545" max="12545" width="8.140625" style="111" customWidth="1"/>
    <col min="12546" max="12546" width="0.140625" style="111" customWidth="1"/>
    <col min="12547" max="12547" width="10" style="111" customWidth="1"/>
    <col min="12548" max="12548" width="0.140625" style="111" customWidth="1"/>
    <col min="12549" max="12549" width="10.140625" style="111" customWidth="1"/>
    <col min="12550" max="12550" width="0.140625" style="111" customWidth="1"/>
    <col min="12551" max="12551" width="8.140625" style="111" customWidth="1"/>
    <col min="12552" max="12552" width="0.140625" style="111" customWidth="1"/>
    <col min="12553" max="12553" width="10.140625" style="111" customWidth="1"/>
    <col min="12554" max="12554" width="0.140625" style="111" customWidth="1"/>
    <col min="12555" max="12555" width="11.140625" style="111" customWidth="1"/>
    <col min="12556" max="12556" width="0.140625" style="111" customWidth="1"/>
    <col min="12557" max="12557" width="8" style="111" customWidth="1"/>
    <col min="12558" max="12558" width="0.140625" style="111" customWidth="1"/>
    <col min="12559" max="12559" width="10.140625" style="111" customWidth="1"/>
    <col min="12560" max="12560" width="0.140625" style="111" customWidth="1"/>
    <col min="12561" max="12561" width="13.140625" style="111" customWidth="1"/>
    <col min="12562" max="12562" width="0.140625" style="111" customWidth="1"/>
    <col min="12563" max="12563" width="10" style="111" customWidth="1"/>
    <col min="12564" max="12564" width="0.140625" style="111" customWidth="1"/>
    <col min="12565" max="12565" width="10.140625" style="111" customWidth="1"/>
    <col min="12566" max="12566" width="0.140625" style="111" customWidth="1"/>
    <col min="12567" max="12567" width="9.140625" style="111" customWidth="1"/>
    <col min="12568" max="12568" width="9.140625" style="111"/>
    <col min="12569" max="12570" width="12" style="111" bestFit="1" customWidth="1"/>
    <col min="12571" max="12797" width="9.140625" style="111"/>
    <col min="12798" max="12798" width="26.140625" style="111" customWidth="1"/>
    <col min="12799" max="12799" width="6.140625" style="111" customWidth="1"/>
    <col min="12800" max="12800" width="0.140625" style="111" customWidth="1"/>
    <col min="12801" max="12801" width="8.140625" style="111" customWidth="1"/>
    <col min="12802" max="12802" width="0.140625" style="111" customWidth="1"/>
    <col min="12803" max="12803" width="10" style="111" customWidth="1"/>
    <col min="12804" max="12804" width="0.140625" style="111" customWidth="1"/>
    <col min="12805" max="12805" width="10.140625" style="111" customWidth="1"/>
    <col min="12806" max="12806" width="0.140625" style="111" customWidth="1"/>
    <col min="12807" max="12807" width="8.140625" style="111" customWidth="1"/>
    <col min="12808" max="12808" width="0.140625" style="111" customWidth="1"/>
    <col min="12809" max="12809" width="10.140625" style="111" customWidth="1"/>
    <col min="12810" max="12810" width="0.140625" style="111" customWidth="1"/>
    <col min="12811" max="12811" width="11.140625" style="111" customWidth="1"/>
    <col min="12812" max="12812" width="0.140625" style="111" customWidth="1"/>
    <col min="12813" max="12813" width="8" style="111" customWidth="1"/>
    <col min="12814" max="12814" width="0.140625" style="111" customWidth="1"/>
    <col min="12815" max="12815" width="10.140625" style="111" customWidth="1"/>
    <col min="12816" max="12816" width="0.140625" style="111" customWidth="1"/>
    <col min="12817" max="12817" width="13.140625" style="111" customWidth="1"/>
    <col min="12818" max="12818" width="0.140625" style="111" customWidth="1"/>
    <col min="12819" max="12819" width="10" style="111" customWidth="1"/>
    <col min="12820" max="12820" width="0.140625" style="111" customWidth="1"/>
    <col min="12821" max="12821" width="10.140625" style="111" customWidth="1"/>
    <col min="12822" max="12822" width="0.140625" style="111" customWidth="1"/>
    <col min="12823" max="12823" width="9.140625" style="111" customWidth="1"/>
    <col min="12824" max="12824" width="9.140625" style="111"/>
    <col min="12825" max="12826" width="12" style="111" bestFit="1" customWidth="1"/>
    <col min="12827" max="13053" width="9.140625" style="111"/>
    <col min="13054" max="13054" width="26.140625" style="111" customWidth="1"/>
    <col min="13055" max="13055" width="6.140625" style="111" customWidth="1"/>
    <col min="13056" max="13056" width="0.140625" style="111" customWidth="1"/>
    <col min="13057" max="13057" width="8.140625" style="111" customWidth="1"/>
    <col min="13058" max="13058" width="0.140625" style="111" customWidth="1"/>
    <col min="13059" max="13059" width="10" style="111" customWidth="1"/>
    <col min="13060" max="13060" width="0.140625" style="111" customWidth="1"/>
    <col min="13061" max="13061" width="10.140625" style="111" customWidth="1"/>
    <col min="13062" max="13062" width="0.140625" style="111" customWidth="1"/>
    <col min="13063" max="13063" width="8.140625" style="111" customWidth="1"/>
    <col min="13064" max="13064" width="0.140625" style="111" customWidth="1"/>
    <col min="13065" max="13065" width="10.140625" style="111" customWidth="1"/>
    <col min="13066" max="13066" width="0.140625" style="111" customWidth="1"/>
    <col min="13067" max="13067" width="11.140625" style="111" customWidth="1"/>
    <col min="13068" max="13068" width="0.140625" style="111" customWidth="1"/>
    <col min="13069" max="13069" width="8" style="111" customWidth="1"/>
    <col min="13070" max="13070" width="0.140625" style="111" customWidth="1"/>
    <col min="13071" max="13071" width="10.140625" style="111" customWidth="1"/>
    <col min="13072" max="13072" width="0.140625" style="111" customWidth="1"/>
    <col min="13073" max="13073" width="13.140625" style="111" customWidth="1"/>
    <col min="13074" max="13074" width="0.140625" style="111" customWidth="1"/>
    <col min="13075" max="13075" width="10" style="111" customWidth="1"/>
    <col min="13076" max="13076" width="0.140625" style="111" customWidth="1"/>
    <col min="13077" max="13077" width="10.140625" style="111" customWidth="1"/>
    <col min="13078" max="13078" width="0.140625" style="111" customWidth="1"/>
    <col min="13079" max="13079" width="9.140625" style="111" customWidth="1"/>
    <col min="13080" max="13080" width="9.140625" style="111"/>
    <col min="13081" max="13082" width="12" style="111" bestFit="1" customWidth="1"/>
    <col min="13083" max="13309" width="9.140625" style="111"/>
    <col min="13310" max="13310" width="26.140625" style="111" customWidth="1"/>
    <col min="13311" max="13311" width="6.140625" style="111" customWidth="1"/>
    <col min="13312" max="13312" width="0.140625" style="111" customWidth="1"/>
    <col min="13313" max="13313" width="8.140625" style="111" customWidth="1"/>
    <col min="13314" max="13314" width="0.140625" style="111" customWidth="1"/>
    <col min="13315" max="13315" width="10" style="111" customWidth="1"/>
    <col min="13316" max="13316" width="0.140625" style="111" customWidth="1"/>
    <col min="13317" max="13317" width="10.140625" style="111" customWidth="1"/>
    <col min="13318" max="13318" width="0.140625" style="111" customWidth="1"/>
    <col min="13319" max="13319" width="8.140625" style="111" customWidth="1"/>
    <col min="13320" max="13320" width="0.140625" style="111" customWidth="1"/>
    <col min="13321" max="13321" width="10.140625" style="111" customWidth="1"/>
    <col min="13322" max="13322" width="0.140625" style="111" customWidth="1"/>
    <col min="13323" max="13323" width="11.140625" style="111" customWidth="1"/>
    <col min="13324" max="13324" width="0.140625" style="111" customWidth="1"/>
    <col min="13325" max="13325" width="8" style="111" customWidth="1"/>
    <col min="13326" max="13326" width="0.140625" style="111" customWidth="1"/>
    <col min="13327" max="13327" width="10.140625" style="111" customWidth="1"/>
    <col min="13328" max="13328" width="0.140625" style="111" customWidth="1"/>
    <col min="13329" max="13329" width="13.140625" style="111" customWidth="1"/>
    <col min="13330" max="13330" width="0.140625" style="111" customWidth="1"/>
    <col min="13331" max="13331" width="10" style="111" customWidth="1"/>
    <col min="13332" max="13332" width="0.140625" style="111" customWidth="1"/>
    <col min="13333" max="13333" width="10.140625" style="111" customWidth="1"/>
    <col min="13334" max="13334" width="0.140625" style="111" customWidth="1"/>
    <col min="13335" max="13335" width="9.140625" style="111" customWidth="1"/>
    <col min="13336" max="13336" width="9.140625" style="111"/>
    <col min="13337" max="13338" width="12" style="111" bestFit="1" customWidth="1"/>
    <col min="13339" max="13565" width="9.140625" style="111"/>
    <col min="13566" max="13566" width="26.140625" style="111" customWidth="1"/>
    <col min="13567" max="13567" width="6.140625" style="111" customWidth="1"/>
    <col min="13568" max="13568" width="0.140625" style="111" customWidth="1"/>
    <col min="13569" max="13569" width="8.140625" style="111" customWidth="1"/>
    <col min="13570" max="13570" width="0.140625" style="111" customWidth="1"/>
    <col min="13571" max="13571" width="10" style="111" customWidth="1"/>
    <col min="13572" max="13572" width="0.140625" style="111" customWidth="1"/>
    <col min="13573" max="13573" width="10.140625" style="111" customWidth="1"/>
    <col min="13574" max="13574" width="0.140625" style="111" customWidth="1"/>
    <col min="13575" max="13575" width="8.140625" style="111" customWidth="1"/>
    <col min="13576" max="13576" width="0.140625" style="111" customWidth="1"/>
    <col min="13577" max="13577" width="10.140625" style="111" customWidth="1"/>
    <col min="13578" max="13578" width="0.140625" style="111" customWidth="1"/>
    <col min="13579" max="13579" width="11.140625" style="111" customWidth="1"/>
    <col min="13580" max="13580" width="0.140625" style="111" customWidth="1"/>
    <col min="13581" max="13581" width="8" style="111" customWidth="1"/>
    <col min="13582" max="13582" width="0.140625" style="111" customWidth="1"/>
    <col min="13583" max="13583" width="10.140625" style="111" customWidth="1"/>
    <col min="13584" max="13584" width="0.140625" style="111" customWidth="1"/>
    <col min="13585" max="13585" width="13.140625" style="111" customWidth="1"/>
    <col min="13586" max="13586" width="0.140625" style="111" customWidth="1"/>
    <col min="13587" max="13587" width="10" style="111" customWidth="1"/>
    <col min="13588" max="13588" width="0.140625" style="111" customWidth="1"/>
    <col min="13589" max="13589" width="10.140625" style="111" customWidth="1"/>
    <col min="13590" max="13590" width="0.140625" style="111" customWidth="1"/>
    <col min="13591" max="13591" width="9.140625" style="111" customWidth="1"/>
    <col min="13592" max="13592" width="9.140625" style="111"/>
    <col min="13593" max="13594" width="12" style="111" bestFit="1" customWidth="1"/>
    <col min="13595" max="13821" width="9.140625" style="111"/>
    <col min="13822" max="13822" width="26.140625" style="111" customWidth="1"/>
    <col min="13823" max="13823" width="6.140625" style="111" customWidth="1"/>
    <col min="13824" max="13824" width="0.140625" style="111" customWidth="1"/>
    <col min="13825" max="13825" width="8.140625" style="111" customWidth="1"/>
    <col min="13826" max="13826" width="0.140625" style="111" customWidth="1"/>
    <col min="13827" max="13827" width="10" style="111" customWidth="1"/>
    <col min="13828" max="13828" width="0.140625" style="111" customWidth="1"/>
    <col min="13829" max="13829" width="10.140625" style="111" customWidth="1"/>
    <col min="13830" max="13830" width="0.140625" style="111" customWidth="1"/>
    <col min="13831" max="13831" width="8.140625" style="111" customWidth="1"/>
    <col min="13832" max="13832" width="0.140625" style="111" customWidth="1"/>
    <col min="13833" max="13833" width="10.140625" style="111" customWidth="1"/>
    <col min="13834" max="13834" width="0.140625" style="111" customWidth="1"/>
    <col min="13835" max="13835" width="11.140625" style="111" customWidth="1"/>
    <col min="13836" max="13836" width="0.140625" style="111" customWidth="1"/>
    <col min="13837" max="13837" width="8" style="111" customWidth="1"/>
    <col min="13838" max="13838" width="0.140625" style="111" customWidth="1"/>
    <col min="13839" max="13839" width="10.140625" style="111" customWidth="1"/>
    <col min="13840" max="13840" width="0.140625" style="111" customWidth="1"/>
    <col min="13841" max="13841" width="13.140625" style="111" customWidth="1"/>
    <col min="13842" max="13842" width="0.140625" style="111" customWidth="1"/>
    <col min="13843" max="13843" width="10" style="111" customWidth="1"/>
    <col min="13844" max="13844" width="0.140625" style="111" customWidth="1"/>
    <col min="13845" max="13845" width="10.140625" style="111" customWidth="1"/>
    <col min="13846" max="13846" width="0.140625" style="111" customWidth="1"/>
    <col min="13847" max="13847" width="9.140625" style="111" customWidth="1"/>
    <col min="13848" max="13848" width="9.140625" style="111"/>
    <col min="13849" max="13850" width="12" style="111" bestFit="1" customWidth="1"/>
    <col min="13851" max="14077" width="9.140625" style="111"/>
    <col min="14078" max="14078" width="26.140625" style="111" customWidth="1"/>
    <col min="14079" max="14079" width="6.140625" style="111" customWidth="1"/>
    <col min="14080" max="14080" width="0.140625" style="111" customWidth="1"/>
    <col min="14081" max="14081" width="8.140625" style="111" customWidth="1"/>
    <col min="14082" max="14082" width="0.140625" style="111" customWidth="1"/>
    <col min="14083" max="14083" width="10" style="111" customWidth="1"/>
    <col min="14084" max="14084" width="0.140625" style="111" customWidth="1"/>
    <col min="14085" max="14085" width="10.140625" style="111" customWidth="1"/>
    <col min="14086" max="14086" width="0.140625" style="111" customWidth="1"/>
    <col min="14087" max="14087" width="8.140625" style="111" customWidth="1"/>
    <col min="14088" max="14088" width="0.140625" style="111" customWidth="1"/>
    <col min="14089" max="14089" width="10.140625" style="111" customWidth="1"/>
    <col min="14090" max="14090" width="0.140625" style="111" customWidth="1"/>
    <col min="14091" max="14091" width="11.140625" style="111" customWidth="1"/>
    <col min="14092" max="14092" width="0.140625" style="111" customWidth="1"/>
    <col min="14093" max="14093" width="8" style="111" customWidth="1"/>
    <col min="14094" max="14094" width="0.140625" style="111" customWidth="1"/>
    <col min="14095" max="14095" width="10.140625" style="111" customWidth="1"/>
    <col min="14096" max="14096" width="0.140625" style="111" customWidth="1"/>
    <col min="14097" max="14097" width="13.140625" style="111" customWidth="1"/>
    <col min="14098" max="14098" width="0.140625" style="111" customWidth="1"/>
    <col min="14099" max="14099" width="10" style="111" customWidth="1"/>
    <col min="14100" max="14100" width="0.140625" style="111" customWidth="1"/>
    <col min="14101" max="14101" width="10.140625" style="111" customWidth="1"/>
    <col min="14102" max="14102" width="0.140625" style="111" customWidth="1"/>
    <col min="14103" max="14103" width="9.140625" style="111" customWidth="1"/>
    <col min="14104" max="14104" width="9.140625" style="111"/>
    <col min="14105" max="14106" width="12" style="111" bestFit="1" customWidth="1"/>
    <col min="14107" max="14333" width="9.140625" style="111"/>
    <col min="14334" max="14334" width="26.140625" style="111" customWidth="1"/>
    <col min="14335" max="14335" width="6.140625" style="111" customWidth="1"/>
    <col min="14336" max="14336" width="0.140625" style="111" customWidth="1"/>
    <col min="14337" max="14337" width="8.140625" style="111" customWidth="1"/>
    <col min="14338" max="14338" width="0.140625" style="111" customWidth="1"/>
    <col min="14339" max="14339" width="10" style="111" customWidth="1"/>
    <col min="14340" max="14340" width="0.140625" style="111" customWidth="1"/>
    <col min="14341" max="14341" width="10.140625" style="111" customWidth="1"/>
    <col min="14342" max="14342" width="0.140625" style="111" customWidth="1"/>
    <col min="14343" max="14343" width="8.140625" style="111" customWidth="1"/>
    <col min="14344" max="14344" width="0.140625" style="111" customWidth="1"/>
    <col min="14345" max="14345" width="10.140625" style="111" customWidth="1"/>
    <col min="14346" max="14346" width="0.140625" style="111" customWidth="1"/>
    <col min="14347" max="14347" width="11.140625" style="111" customWidth="1"/>
    <col min="14348" max="14348" width="0.140625" style="111" customWidth="1"/>
    <col min="14349" max="14349" width="8" style="111" customWidth="1"/>
    <col min="14350" max="14350" width="0.140625" style="111" customWidth="1"/>
    <col min="14351" max="14351" width="10.140625" style="111" customWidth="1"/>
    <col min="14352" max="14352" width="0.140625" style="111" customWidth="1"/>
    <col min="14353" max="14353" width="13.140625" style="111" customWidth="1"/>
    <col min="14354" max="14354" width="0.140625" style="111" customWidth="1"/>
    <col min="14355" max="14355" width="10" style="111" customWidth="1"/>
    <col min="14356" max="14356" width="0.140625" style="111" customWidth="1"/>
    <col min="14357" max="14357" width="10.140625" style="111" customWidth="1"/>
    <col min="14358" max="14358" width="0.140625" style="111" customWidth="1"/>
    <col min="14359" max="14359" width="9.140625" style="111" customWidth="1"/>
    <col min="14360" max="14360" width="9.140625" style="111"/>
    <col min="14361" max="14362" width="12" style="111" bestFit="1" customWidth="1"/>
    <col min="14363" max="14589" width="9.140625" style="111"/>
    <col min="14590" max="14590" width="26.140625" style="111" customWidth="1"/>
    <col min="14591" max="14591" width="6.140625" style="111" customWidth="1"/>
    <col min="14592" max="14592" width="0.140625" style="111" customWidth="1"/>
    <col min="14593" max="14593" width="8.140625" style="111" customWidth="1"/>
    <col min="14594" max="14594" width="0.140625" style="111" customWidth="1"/>
    <col min="14595" max="14595" width="10" style="111" customWidth="1"/>
    <col min="14596" max="14596" width="0.140625" style="111" customWidth="1"/>
    <col min="14597" max="14597" width="10.140625" style="111" customWidth="1"/>
    <col min="14598" max="14598" width="0.140625" style="111" customWidth="1"/>
    <col min="14599" max="14599" width="8.140625" style="111" customWidth="1"/>
    <col min="14600" max="14600" width="0.140625" style="111" customWidth="1"/>
    <col min="14601" max="14601" width="10.140625" style="111" customWidth="1"/>
    <col min="14602" max="14602" width="0.140625" style="111" customWidth="1"/>
    <col min="14603" max="14603" width="11.140625" style="111" customWidth="1"/>
    <col min="14604" max="14604" width="0.140625" style="111" customWidth="1"/>
    <col min="14605" max="14605" width="8" style="111" customWidth="1"/>
    <col min="14606" max="14606" width="0.140625" style="111" customWidth="1"/>
    <col min="14607" max="14607" width="10.140625" style="111" customWidth="1"/>
    <col min="14608" max="14608" width="0.140625" style="111" customWidth="1"/>
    <col min="14609" max="14609" width="13.140625" style="111" customWidth="1"/>
    <col min="14610" max="14610" width="0.140625" style="111" customWidth="1"/>
    <col min="14611" max="14611" width="10" style="111" customWidth="1"/>
    <col min="14612" max="14612" width="0.140625" style="111" customWidth="1"/>
    <col min="14613" max="14613" width="10.140625" style="111" customWidth="1"/>
    <col min="14614" max="14614" width="0.140625" style="111" customWidth="1"/>
    <col min="14615" max="14615" width="9.140625" style="111" customWidth="1"/>
    <col min="14616" max="14616" width="9.140625" style="111"/>
    <col min="14617" max="14618" width="12" style="111" bestFit="1" customWidth="1"/>
    <col min="14619" max="14845" width="9.140625" style="111"/>
    <col min="14846" max="14846" width="26.140625" style="111" customWidth="1"/>
    <col min="14847" max="14847" width="6.140625" style="111" customWidth="1"/>
    <col min="14848" max="14848" width="0.140625" style="111" customWidth="1"/>
    <col min="14849" max="14849" width="8.140625" style="111" customWidth="1"/>
    <col min="14850" max="14850" width="0.140625" style="111" customWidth="1"/>
    <col min="14851" max="14851" width="10" style="111" customWidth="1"/>
    <col min="14852" max="14852" width="0.140625" style="111" customWidth="1"/>
    <col min="14853" max="14853" width="10.140625" style="111" customWidth="1"/>
    <col min="14854" max="14854" width="0.140625" style="111" customWidth="1"/>
    <col min="14855" max="14855" width="8.140625" style="111" customWidth="1"/>
    <col min="14856" max="14856" width="0.140625" style="111" customWidth="1"/>
    <col min="14857" max="14857" width="10.140625" style="111" customWidth="1"/>
    <col min="14858" max="14858" width="0.140625" style="111" customWidth="1"/>
    <col min="14859" max="14859" width="11.140625" style="111" customWidth="1"/>
    <col min="14860" max="14860" width="0.140625" style="111" customWidth="1"/>
    <col min="14861" max="14861" width="8" style="111" customWidth="1"/>
    <col min="14862" max="14862" width="0.140625" style="111" customWidth="1"/>
    <col min="14863" max="14863" width="10.140625" style="111" customWidth="1"/>
    <col min="14864" max="14864" width="0.140625" style="111" customWidth="1"/>
    <col min="14865" max="14865" width="13.140625" style="111" customWidth="1"/>
    <col min="14866" max="14866" width="0.140625" style="111" customWidth="1"/>
    <col min="14867" max="14867" width="10" style="111" customWidth="1"/>
    <col min="14868" max="14868" width="0.140625" style="111" customWidth="1"/>
    <col min="14869" max="14869" width="10.140625" style="111" customWidth="1"/>
    <col min="14870" max="14870" width="0.140625" style="111" customWidth="1"/>
    <col min="14871" max="14871" width="9.140625" style="111" customWidth="1"/>
    <col min="14872" max="14872" width="9.140625" style="111"/>
    <col min="14873" max="14874" width="12" style="111" bestFit="1" customWidth="1"/>
    <col min="14875" max="15101" width="9.140625" style="111"/>
    <col min="15102" max="15102" width="26.140625" style="111" customWidth="1"/>
    <col min="15103" max="15103" width="6.140625" style="111" customWidth="1"/>
    <col min="15104" max="15104" width="0.140625" style="111" customWidth="1"/>
    <col min="15105" max="15105" width="8.140625" style="111" customWidth="1"/>
    <col min="15106" max="15106" width="0.140625" style="111" customWidth="1"/>
    <col min="15107" max="15107" width="10" style="111" customWidth="1"/>
    <col min="15108" max="15108" width="0.140625" style="111" customWidth="1"/>
    <col min="15109" max="15109" width="10.140625" style="111" customWidth="1"/>
    <col min="15110" max="15110" width="0.140625" style="111" customWidth="1"/>
    <col min="15111" max="15111" width="8.140625" style="111" customWidth="1"/>
    <col min="15112" max="15112" width="0.140625" style="111" customWidth="1"/>
    <col min="15113" max="15113" width="10.140625" style="111" customWidth="1"/>
    <col min="15114" max="15114" width="0.140625" style="111" customWidth="1"/>
    <col min="15115" max="15115" width="11.140625" style="111" customWidth="1"/>
    <col min="15116" max="15116" width="0.140625" style="111" customWidth="1"/>
    <col min="15117" max="15117" width="8" style="111" customWidth="1"/>
    <col min="15118" max="15118" width="0.140625" style="111" customWidth="1"/>
    <col min="15119" max="15119" width="10.140625" style="111" customWidth="1"/>
    <col min="15120" max="15120" width="0.140625" style="111" customWidth="1"/>
    <col min="15121" max="15121" width="13.140625" style="111" customWidth="1"/>
    <col min="15122" max="15122" width="0.140625" style="111" customWidth="1"/>
    <col min="15123" max="15123" width="10" style="111" customWidth="1"/>
    <col min="15124" max="15124" width="0.140625" style="111" customWidth="1"/>
    <col min="15125" max="15125" width="10.140625" style="111" customWidth="1"/>
    <col min="15126" max="15126" width="0.140625" style="111" customWidth="1"/>
    <col min="15127" max="15127" width="9.140625" style="111" customWidth="1"/>
    <col min="15128" max="15128" width="9.140625" style="111"/>
    <col min="15129" max="15130" width="12" style="111" bestFit="1" customWidth="1"/>
    <col min="15131" max="15357" width="9.140625" style="111"/>
    <col min="15358" max="15358" width="26.140625" style="111" customWidth="1"/>
    <col min="15359" max="15359" width="6.140625" style="111" customWidth="1"/>
    <col min="15360" max="15360" width="0.140625" style="111" customWidth="1"/>
    <col min="15361" max="15361" width="8.140625" style="111" customWidth="1"/>
    <col min="15362" max="15362" width="0.140625" style="111" customWidth="1"/>
    <col min="15363" max="15363" width="10" style="111" customWidth="1"/>
    <col min="15364" max="15364" width="0.140625" style="111" customWidth="1"/>
    <col min="15365" max="15365" width="10.140625" style="111" customWidth="1"/>
    <col min="15366" max="15366" width="0.140625" style="111" customWidth="1"/>
    <col min="15367" max="15367" width="8.140625" style="111" customWidth="1"/>
    <col min="15368" max="15368" width="0.140625" style="111" customWidth="1"/>
    <col min="15369" max="15369" width="10.140625" style="111" customWidth="1"/>
    <col min="15370" max="15370" width="0.140625" style="111" customWidth="1"/>
    <col min="15371" max="15371" width="11.140625" style="111" customWidth="1"/>
    <col min="15372" max="15372" width="0.140625" style="111" customWidth="1"/>
    <col min="15373" max="15373" width="8" style="111" customWidth="1"/>
    <col min="15374" max="15374" width="0.140625" style="111" customWidth="1"/>
    <col min="15375" max="15375" width="10.140625" style="111" customWidth="1"/>
    <col min="15376" max="15376" width="0.140625" style="111" customWidth="1"/>
    <col min="15377" max="15377" width="13.140625" style="111" customWidth="1"/>
    <col min="15378" max="15378" width="0.140625" style="111" customWidth="1"/>
    <col min="15379" max="15379" width="10" style="111" customWidth="1"/>
    <col min="15380" max="15380" width="0.140625" style="111" customWidth="1"/>
    <col min="15381" max="15381" width="10.140625" style="111" customWidth="1"/>
    <col min="15382" max="15382" width="0.140625" style="111" customWidth="1"/>
    <col min="15383" max="15383" width="9.140625" style="111" customWidth="1"/>
    <col min="15384" max="15384" width="9.140625" style="111"/>
    <col min="15385" max="15386" width="12" style="111" bestFit="1" customWidth="1"/>
    <col min="15387" max="15613" width="9.140625" style="111"/>
    <col min="15614" max="15614" width="26.140625" style="111" customWidth="1"/>
    <col min="15615" max="15615" width="6.140625" style="111" customWidth="1"/>
    <col min="15616" max="15616" width="0.140625" style="111" customWidth="1"/>
    <col min="15617" max="15617" width="8.140625" style="111" customWidth="1"/>
    <col min="15618" max="15618" width="0.140625" style="111" customWidth="1"/>
    <col min="15619" max="15619" width="10" style="111" customWidth="1"/>
    <col min="15620" max="15620" width="0.140625" style="111" customWidth="1"/>
    <col min="15621" max="15621" width="10.140625" style="111" customWidth="1"/>
    <col min="15622" max="15622" width="0.140625" style="111" customWidth="1"/>
    <col min="15623" max="15623" width="8.140625" style="111" customWidth="1"/>
    <col min="15624" max="15624" width="0.140625" style="111" customWidth="1"/>
    <col min="15625" max="15625" width="10.140625" style="111" customWidth="1"/>
    <col min="15626" max="15626" width="0.140625" style="111" customWidth="1"/>
    <col min="15627" max="15627" width="11.140625" style="111" customWidth="1"/>
    <col min="15628" max="15628" width="0.140625" style="111" customWidth="1"/>
    <col min="15629" max="15629" width="8" style="111" customWidth="1"/>
    <col min="15630" max="15630" width="0.140625" style="111" customWidth="1"/>
    <col min="15631" max="15631" width="10.140625" style="111" customWidth="1"/>
    <col min="15632" max="15632" width="0.140625" style="111" customWidth="1"/>
    <col min="15633" max="15633" width="13.140625" style="111" customWidth="1"/>
    <col min="15634" max="15634" width="0.140625" style="111" customWidth="1"/>
    <col min="15635" max="15635" width="10" style="111" customWidth="1"/>
    <col min="15636" max="15636" width="0.140625" style="111" customWidth="1"/>
    <col min="15637" max="15637" width="10.140625" style="111" customWidth="1"/>
    <col min="15638" max="15638" width="0.140625" style="111" customWidth="1"/>
    <col min="15639" max="15639" width="9.140625" style="111" customWidth="1"/>
    <col min="15640" max="15640" width="9.140625" style="111"/>
    <col min="15641" max="15642" width="12" style="111" bestFit="1" customWidth="1"/>
    <col min="15643" max="15869" width="9.140625" style="111"/>
    <col min="15870" max="15870" width="26.140625" style="111" customWidth="1"/>
    <col min="15871" max="15871" width="6.140625" style="111" customWidth="1"/>
    <col min="15872" max="15872" width="0.140625" style="111" customWidth="1"/>
    <col min="15873" max="15873" width="8.140625" style="111" customWidth="1"/>
    <col min="15874" max="15874" width="0.140625" style="111" customWidth="1"/>
    <col min="15875" max="15875" width="10" style="111" customWidth="1"/>
    <col min="15876" max="15876" width="0.140625" style="111" customWidth="1"/>
    <col min="15877" max="15877" width="10.140625" style="111" customWidth="1"/>
    <col min="15878" max="15878" width="0.140625" style="111" customWidth="1"/>
    <col min="15879" max="15879" width="8.140625" style="111" customWidth="1"/>
    <col min="15880" max="15880" width="0.140625" style="111" customWidth="1"/>
    <col min="15881" max="15881" width="10.140625" style="111" customWidth="1"/>
    <col min="15882" max="15882" width="0.140625" style="111" customWidth="1"/>
    <col min="15883" max="15883" width="11.140625" style="111" customWidth="1"/>
    <col min="15884" max="15884" width="0.140625" style="111" customWidth="1"/>
    <col min="15885" max="15885" width="8" style="111" customWidth="1"/>
    <col min="15886" max="15886" width="0.140625" style="111" customWidth="1"/>
    <col min="15887" max="15887" width="10.140625" style="111" customWidth="1"/>
    <col min="15888" max="15888" width="0.140625" style="111" customWidth="1"/>
    <col min="15889" max="15889" width="13.140625" style="111" customWidth="1"/>
    <col min="15890" max="15890" width="0.140625" style="111" customWidth="1"/>
    <col min="15891" max="15891" width="10" style="111" customWidth="1"/>
    <col min="15892" max="15892" width="0.140625" style="111" customWidth="1"/>
    <col min="15893" max="15893" width="10.140625" style="111" customWidth="1"/>
    <col min="15894" max="15894" width="0.140625" style="111" customWidth="1"/>
    <col min="15895" max="15895" width="9.140625" style="111" customWidth="1"/>
    <col min="15896" max="15896" width="9.140625" style="111"/>
    <col min="15897" max="15898" width="12" style="111" bestFit="1" customWidth="1"/>
    <col min="15899" max="16125" width="9.140625" style="111"/>
    <col min="16126" max="16126" width="26.140625" style="111" customWidth="1"/>
    <col min="16127" max="16127" width="6.140625" style="111" customWidth="1"/>
    <col min="16128" max="16128" width="0.140625" style="111" customWidth="1"/>
    <col min="16129" max="16129" width="8.140625" style="111" customWidth="1"/>
    <col min="16130" max="16130" width="0.140625" style="111" customWidth="1"/>
    <col min="16131" max="16131" width="10" style="111" customWidth="1"/>
    <col min="16132" max="16132" width="0.140625" style="111" customWidth="1"/>
    <col min="16133" max="16133" width="10.140625" style="111" customWidth="1"/>
    <col min="16134" max="16134" width="0.140625" style="111" customWidth="1"/>
    <col min="16135" max="16135" width="8.140625" style="111" customWidth="1"/>
    <col min="16136" max="16136" width="0.140625" style="111" customWidth="1"/>
    <col min="16137" max="16137" width="10.140625" style="111" customWidth="1"/>
    <col min="16138" max="16138" width="0.140625" style="111" customWidth="1"/>
    <col min="16139" max="16139" width="11.140625" style="111" customWidth="1"/>
    <col min="16140" max="16140" width="0.140625" style="111" customWidth="1"/>
    <col min="16141" max="16141" width="8" style="111" customWidth="1"/>
    <col min="16142" max="16142" width="0.140625" style="111" customWidth="1"/>
    <col min="16143" max="16143" width="10.140625" style="111" customWidth="1"/>
    <col min="16144" max="16144" width="0.140625" style="111" customWidth="1"/>
    <col min="16145" max="16145" width="13.140625" style="111" customWidth="1"/>
    <col min="16146" max="16146" width="0.140625" style="111" customWidth="1"/>
    <col min="16147" max="16147" width="10" style="111" customWidth="1"/>
    <col min="16148" max="16148" width="0.140625" style="111" customWidth="1"/>
    <col min="16149" max="16149" width="10.140625" style="111" customWidth="1"/>
    <col min="16150" max="16150" width="0.140625" style="111" customWidth="1"/>
    <col min="16151" max="16151" width="9.140625" style="111" customWidth="1"/>
    <col min="16152" max="16152" width="9.140625" style="111"/>
    <col min="16153" max="16154" width="12" style="111" bestFit="1" customWidth="1"/>
    <col min="16155" max="16384" width="9.140625" style="111"/>
  </cols>
  <sheetData>
    <row r="1" spans="1:26" ht="20.100000000000001" customHeight="1">
      <c r="A1" s="107" t="s">
        <v>0</v>
      </c>
    </row>
    <row r="2" spans="1:26" ht="20.100000000000001" customHeight="1">
      <c r="A2" s="93" t="s">
        <v>193</v>
      </c>
      <c r="B2" s="112"/>
    </row>
    <row r="3" spans="1:26" ht="20.100000000000001" customHeight="1">
      <c r="A3" s="113" t="str">
        <f>'4 (3 M)'!A3</f>
        <v>สำหรับรอบระยะเวลาสามเดือนสิ้นสุดวันที่ 31 มีนาคม พ.ศ. 2568</v>
      </c>
      <c r="B3" s="114"/>
      <c r="C3" s="115"/>
      <c r="D3" s="116"/>
      <c r="E3" s="116"/>
      <c r="F3" s="116"/>
      <c r="G3" s="116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</row>
    <row r="4" spans="1:26" ht="20.100000000000001" customHeight="1">
      <c r="A4" s="112"/>
      <c r="B4" s="118"/>
    </row>
    <row r="5" spans="1:26" ht="20.100000000000001" customHeight="1">
      <c r="A5" s="119"/>
      <c r="B5" s="119"/>
      <c r="C5" s="119"/>
      <c r="D5" s="226" t="s">
        <v>2</v>
      </c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</row>
    <row r="6" spans="1:26" ht="20.100000000000001" customHeight="1">
      <c r="A6" s="119"/>
      <c r="B6" s="119"/>
      <c r="C6" s="119"/>
      <c r="D6" s="229" t="s">
        <v>203</v>
      </c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120"/>
      <c r="X6" s="120"/>
      <c r="Y6" s="120"/>
      <c r="Z6" s="120"/>
    </row>
    <row r="7" spans="1:26" ht="18" customHeight="1">
      <c r="A7" s="119"/>
      <c r="B7" s="119"/>
      <c r="C7" s="119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227" t="s">
        <v>56</v>
      </c>
      <c r="O7" s="227"/>
      <c r="P7" s="227"/>
      <c r="Q7" s="227"/>
      <c r="R7" s="227"/>
      <c r="S7" s="227"/>
      <c r="T7" s="227"/>
      <c r="U7" s="121"/>
      <c r="V7" s="121"/>
      <c r="W7" s="121"/>
      <c r="X7" s="121"/>
      <c r="Y7" s="121"/>
      <c r="Z7" s="121"/>
    </row>
    <row r="8" spans="1:26" ht="18" customHeight="1">
      <c r="A8" s="119"/>
      <c r="B8" s="119"/>
      <c r="C8" s="119"/>
      <c r="D8" s="226" t="s">
        <v>204</v>
      </c>
      <c r="E8" s="226"/>
      <c r="F8" s="226"/>
      <c r="G8" s="121"/>
      <c r="H8" s="121"/>
      <c r="I8" s="121"/>
      <c r="J8" s="121"/>
      <c r="K8" s="121"/>
      <c r="L8" s="122"/>
      <c r="M8" s="121"/>
      <c r="N8" s="230" t="s">
        <v>73</v>
      </c>
      <c r="O8" s="230"/>
      <c r="P8" s="230"/>
      <c r="Q8" s="230"/>
      <c r="R8" s="230"/>
      <c r="S8" s="220"/>
      <c r="T8" s="220"/>
      <c r="U8" s="121"/>
      <c r="V8" s="121"/>
      <c r="W8" s="121"/>
      <c r="X8" s="121"/>
      <c r="Y8" s="121"/>
      <c r="Z8" s="121"/>
    </row>
    <row r="9" spans="1:26" ht="20.100000000000001" customHeight="1">
      <c r="A9" s="119"/>
      <c r="B9" s="119"/>
      <c r="C9" s="119"/>
      <c r="D9" s="121"/>
      <c r="E9" s="121"/>
      <c r="F9" s="121"/>
      <c r="G9" s="121"/>
      <c r="H9" s="122" t="s">
        <v>52</v>
      </c>
      <c r="I9" s="121"/>
      <c r="J9" s="121"/>
      <c r="K9" s="121"/>
      <c r="L9" s="122" t="s">
        <v>88</v>
      </c>
      <c r="M9" s="121"/>
      <c r="N9" s="123"/>
      <c r="O9" s="123"/>
      <c r="P9" s="123" t="s">
        <v>179</v>
      </c>
      <c r="Q9" s="121"/>
      <c r="R9" s="123"/>
      <c r="S9" s="121"/>
      <c r="U9" s="121"/>
      <c r="V9" s="121"/>
      <c r="W9" s="121"/>
      <c r="X9" s="121"/>
      <c r="Y9" s="121"/>
      <c r="Z9" s="121"/>
    </row>
    <row r="10" spans="1:26" ht="20.100000000000001" customHeight="1">
      <c r="A10" s="119"/>
      <c r="B10" s="119"/>
      <c r="C10" s="119"/>
      <c r="D10" s="122"/>
      <c r="E10" s="122"/>
      <c r="F10" s="122"/>
      <c r="G10" s="122"/>
      <c r="H10" s="122" t="s">
        <v>89</v>
      </c>
      <c r="I10" s="122"/>
      <c r="J10" s="122"/>
      <c r="K10" s="122"/>
      <c r="L10" s="122" t="s">
        <v>90</v>
      </c>
      <c r="M10" s="122"/>
      <c r="N10" s="122" t="s">
        <v>91</v>
      </c>
      <c r="O10" s="122"/>
      <c r="P10" s="122" t="s">
        <v>180</v>
      </c>
      <c r="Q10" s="122"/>
      <c r="R10" s="122"/>
      <c r="S10" s="122"/>
      <c r="T10" s="109"/>
      <c r="U10" s="122"/>
      <c r="V10" s="122" t="s">
        <v>92</v>
      </c>
      <c r="W10" s="122"/>
      <c r="X10" s="122"/>
      <c r="Y10" s="122"/>
    </row>
    <row r="11" spans="1:26" ht="20.100000000000001" customHeight="1">
      <c r="A11" s="119"/>
      <c r="B11" s="119"/>
      <c r="C11" s="119"/>
      <c r="D11" s="122" t="s">
        <v>93</v>
      </c>
      <c r="E11" s="122"/>
      <c r="F11" s="122" t="s">
        <v>94</v>
      </c>
      <c r="G11" s="122"/>
      <c r="H11" s="124" t="s">
        <v>212</v>
      </c>
      <c r="I11" s="122"/>
      <c r="J11" s="122" t="s">
        <v>52</v>
      </c>
      <c r="K11" s="122"/>
      <c r="L11" s="122" t="s">
        <v>95</v>
      </c>
      <c r="M11" s="122"/>
      <c r="N11" s="122" t="s">
        <v>96</v>
      </c>
      <c r="O11" s="122"/>
      <c r="P11" s="122" t="s">
        <v>170</v>
      </c>
      <c r="Q11" s="122"/>
      <c r="R11" s="122" t="s">
        <v>97</v>
      </c>
      <c r="S11" s="122"/>
      <c r="T11" s="123" t="s">
        <v>98</v>
      </c>
      <c r="U11" s="122"/>
      <c r="V11" s="125" t="s">
        <v>99</v>
      </c>
      <c r="W11" s="122"/>
      <c r="X11" s="122" t="s">
        <v>100</v>
      </c>
      <c r="Y11" s="122"/>
      <c r="Z11" s="122" t="s">
        <v>92</v>
      </c>
    </row>
    <row r="12" spans="1:26" ht="20.100000000000001" customHeight="1">
      <c r="A12" s="119"/>
      <c r="B12" s="119"/>
      <c r="C12" s="119"/>
      <c r="D12" s="122" t="s">
        <v>101</v>
      </c>
      <c r="E12" s="122"/>
      <c r="F12" s="122" t="s">
        <v>102</v>
      </c>
      <c r="G12" s="122"/>
      <c r="H12" s="122" t="s">
        <v>103</v>
      </c>
      <c r="I12" s="122"/>
      <c r="J12" s="122" t="s">
        <v>104</v>
      </c>
      <c r="K12" s="122"/>
      <c r="L12" s="122" t="s">
        <v>105</v>
      </c>
      <c r="M12" s="122"/>
      <c r="N12" s="122" t="s">
        <v>106</v>
      </c>
      <c r="O12" s="122"/>
      <c r="P12" s="122" t="s">
        <v>171</v>
      </c>
      <c r="Q12" s="122"/>
      <c r="R12" s="122" t="s">
        <v>107</v>
      </c>
      <c r="S12" s="122"/>
      <c r="T12" s="122" t="s">
        <v>108</v>
      </c>
      <c r="U12" s="122"/>
      <c r="V12" s="122" t="s">
        <v>109</v>
      </c>
      <c r="W12" s="122"/>
      <c r="X12" s="122" t="s">
        <v>110</v>
      </c>
      <c r="Y12" s="122"/>
      <c r="Z12" s="125" t="s">
        <v>111</v>
      </c>
    </row>
    <row r="13" spans="1:26" ht="20.100000000000001" customHeight="1">
      <c r="A13" s="119"/>
      <c r="B13" s="126" t="s">
        <v>8</v>
      </c>
      <c r="C13" s="119"/>
      <c r="D13" s="127" t="s">
        <v>9</v>
      </c>
      <c r="E13" s="122"/>
      <c r="F13" s="127" t="s">
        <v>9</v>
      </c>
      <c r="G13" s="122"/>
      <c r="H13" s="127" t="s">
        <v>9</v>
      </c>
      <c r="I13" s="122"/>
      <c r="J13" s="127" t="s">
        <v>9</v>
      </c>
      <c r="K13" s="122"/>
      <c r="L13" s="127" t="s">
        <v>9</v>
      </c>
      <c r="M13" s="122"/>
      <c r="N13" s="127" t="s">
        <v>9</v>
      </c>
      <c r="O13" s="122"/>
      <c r="P13" s="127" t="s">
        <v>9</v>
      </c>
      <c r="Q13" s="122"/>
      <c r="R13" s="127" t="s">
        <v>9</v>
      </c>
      <c r="S13" s="122"/>
      <c r="T13" s="127" t="s">
        <v>9</v>
      </c>
      <c r="U13" s="122"/>
      <c r="V13" s="127" t="s">
        <v>9</v>
      </c>
      <c r="W13" s="122"/>
      <c r="X13" s="127" t="s">
        <v>9</v>
      </c>
      <c r="Y13" s="122"/>
      <c r="Z13" s="127" t="s">
        <v>9</v>
      </c>
    </row>
    <row r="14" spans="1:26" ht="6" customHeight="1">
      <c r="A14" s="119"/>
      <c r="B14" s="128"/>
      <c r="C14" s="119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</row>
    <row r="15" spans="1:26" ht="19.350000000000001" customHeight="1">
      <c r="A15" s="129" t="s">
        <v>112</v>
      </c>
      <c r="B15" s="130"/>
      <c r="C15" s="130"/>
      <c r="D15" s="10">
        <v>6506236</v>
      </c>
      <c r="E15" s="130"/>
      <c r="F15" s="10">
        <v>18549728</v>
      </c>
      <c r="G15" s="9"/>
      <c r="H15" s="10">
        <v>313042</v>
      </c>
      <c r="I15" s="9"/>
      <c r="J15" s="10">
        <v>1413941</v>
      </c>
      <c r="K15" s="9"/>
      <c r="L15" s="10">
        <v>-17004543</v>
      </c>
      <c r="M15" s="9"/>
      <c r="N15" s="9">
        <v>5329</v>
      </c>
      <c r="O15" s="9"/>
      <c r="P15" s="9">
        <v>0</v>
      </c>
      <c r="Q15" s="9"/>
      <c r="R15" s="9">
        <v>-6534</v>
      </c>
      <c r="S15" s="9"/>
      <c r="T15" s="9">
        <f>N15+R15</f>
        <v>-1205</v>
      </c>
      <c r="U15" s="9"/>
      <c r="V15" s="9">
        <f>SUM(D15:L15,T15)</f>
        <v>9777199</v>
      </c>
      <c r="W15" s="9"/>
      <c r="X15" s="10">
        <v>163847</v>
      </c>
      <c r="Y15" s="9"/>
      <c r="Z15" s="10">
        <f>SUM(V15:X15)</f>
        <v>9941046</v>
      </c>
    </row>
    <row r="16" spans="1:26" ht="19.350000000000001" customHeight="1">
      <c r="A16" s="131" t="s">
        <v>113</v>
      </c>
      <c r="B16" s="130"/>
      <c r="C16" s="130"/>
      <c r="D16" s="10">
        <v>0</v>
      </c>
      <c r="E16" s="130"/>
      <c r="F16" s="10">
        <v>0</v>
      </c>
      <c r="G16" s="9"/>
      <c r="H16" s="10">
        <v>0</v>
      </c>
      <c r="I16" s="9"/>
      <c r="J16" s="10">
        <v>942</v>
      </c>
      <c r="K16" s="9"/>
      <c r="L16" s="10">
        <v>0</v>
      </c>
      <c r="M16" s="9"/>
      <c r="N16" s="9">
        <v>-942</v>
      </c>
      <c r="O16" s="9"/>
      <c r="P16" s="9">
        <v>0</v>
      </c>
      <c r="Q16" s="9"/>
      <c r="R16" s="9">
        <v>0</v>
      </c>
      <c r="S16" s="9"/>
      <c r="T16" s="9">
        <f>N16+R16</f>
        <v>-942</v>
      </c>
      <c r="U16" s="9"/>
      <c r="V16" s="9">
        <f t="shared" ref="V16:V17" si="0">SUM(D16:L16,T16)</f>
        <v>0</v>
      </c>
      <c r="W16" s="9"/>
      <c r="X16" s="10">
        <v>8988</v>
      </c>
      <c r="Y16" s="9"/>
      <c r="Z16" s="10">
        <f>SUM(V16:X16)</f>
        <v>8988</v>
      </c>
    </row>
    <row r="17" spans="1:26" ht="19.350000000000001" customHeight="1">
      <c r="A17" s="132" t="s">
        <v>82</v>
      </c>
      <c r="B17" s="133"/>
      <c r="C17" s="130"/>
      <c r="D17" s="11">
        <v>0</v>
      </c>
      <c r="E17" s="10"/>
      <c r="F17" s="11">
        <v>0</v>
      </c>
      <c r="G17" s="10"/>
      <c r="H17" s="11">
        <v>0</v>
      </c>
      <c r="I17" s="10"/>
      <c r="J17" s="11">
        <v>94692</v>
      </c>
      <c r="K17" s="10"/>
      <c r="L17" s="11">
        <v>0</v>
      </c>
      <c r="M17" s="10"/>
      <c r="N17" s="11">
        <v>720</v>
      </c>
      <c r="O17" s="22"/>
      <c r="P17" s="11">
        <v>0</v>
      </c>
      <c r="Q17" s="10"/>
      <c r="R17" s="11">
        <v>4051</v>
      </c>
      <c r="S17" s="10"/>
      <c r="T17" s="11">
        <f t="shared" ref="T17" si="1">N17+R17</f>
        <v>4771</v>
      </c>
      <c r="U17" s="10"/>
      <c r="V17" s="15">
        <f t="shared" si="0"/>
        <v>99463</v>
      </c>
      <c r="W17" s="10"/>
      <c r="X17" s="11">
        <v>8082</v>
      </c>
      <c r="Y17" s="10"/>
      <c r="Z17" s="11">
        <f>SUM(V17:X17)</f>
        <v>107545</v>
      </c>
    </row>
    <row r="18" spans="1:26" ht="6" customHeight="1">
      <c r="A18" s="132"/>
      <c r="B18" s="133"/>
      <c r="C18" s="13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9.350000000000001" customHeight="1" thickBot="1">
      <c r="A19" s="134" t="s">
        <v>144</v>
      </c>
      <c r="B19" s="130"/>
      <c r="C19" s="130"/>
      <c r="D19" s="23">
        <f>SUM(D15:D17)</f>
        <v>6506236</v>
      </c>
      <c r="E19" s="10"/>
      <c r="F19" s="23">
        <f>SUM(F15:F17)</f>
        <v>18549728</v>
      </c>
      <c r="G19" s="10"/>
      <c r="H19" s="23">
        <f>SUM(H15:H17)</f>
        <v>313042</v>
      </c>
      <c r="I19" s="10"/>
      <c r="J19" s="23">
        <f>SUM(J15:J17)</f>
        <v>1509575</v>
      </c>
      <c r="K19" s="10"/>
      <c r="L19" s="23">
        <f>SUM(L15:L17)</f>
        <v>-17004543</v>
      </c>
      <c r="M19" s="10"/>
      <c r="N19" s="23">
        <f>SUM(N15:N17)</f>
        <v>5107</v>
      </c>
      <c r="O19" s="22"/>
      <c r="P19" s="23">
        <f>SUM(P15:P17)</f>
        <v>0</v>
      </c>
      <c r="Q19" s="10"/>
      <c r="R19" s="23">
        <f>SUM(R15:R17)</f>
        <v>-2483</v>
      </c>
      <c r="S19" s="10"/>
      <c r="T19" s="23">
        <f>SUM(T15:T17)</f>
        <v>2624</v>
      </c>
      <c r="U19" s="10"/>
      <c r="V19" s="23">
        <f>SUM(V15:V17)</f>
        <v>9876662</v>
      </c>
      <c r="W19" s="10"/>
      <c r="X19" s="23">
        <f>SUM(X15:X17)</f>
        <v>180917</v>
      </c>
      <c r="Y19" s="10"/>
      <c r="Z19" s="23">
        <f>SUM(Z15:Z17)</f>
        <v>10057579</v>
      </c>
    </row>
    <row r="20" spans="1:26" ht="19.350000000000001" customHeight="1" thickTop="1">
      <c r="A20" s="135"/>
      <c r="B20" s="133"/>
      <c r="C20" s="130"/>
      <c r="D20" s="10"/>
      <c r="E20" s="10"/>
      <c r="F20" s="10"/>
      <c r="G20" s="10"/>
      <c r="H20" s="10"/>
      <c r="I20" s="10"/>
      <c r="J20" s="9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9"/>
      <c r="W20" s="10"/>
      <c r="X20" s="10"/>
      <c r="Y20" s="10"/>
      <c r="Z20" s="10"/>
    </row>
    <row r="21" spans="1:26" ht="19.350000000000001" customHeight="1">
      <c r="A21" s="129" t="s">
        <v>147</v>
      </c>
      <c r="B21" s="130"/>
      <c r="C21" s="130"/>
      <c r="D21" s="10">
        <v>6636360</v>
      </c>
      <c r="E21" s="130"/>
      <c r="F21" s="10">
        <v>18549728</v>
      </c>
      <c r="G21" s="9"/>
      <c r="H21" s="10">
        <v>329063</v>
      </c>
      <c r="I21" s="9"/>
      <c r="J21" s="10">
        <v>1955035</v>
      </c>
      <c r="K21" s="9"/>
      <c r="L21" s="10">
        <v>-17004543</v>
      </c>
      <c r="M21" s="9"/>
      <c r="N21" s="9">
        <v>9208</v>
      </c>
      <c r="O21" s="9"/>
      <c r="P21" s="9">
        <v>-40698</v>
      </c>
      <c r="Q21" s="9"/>
      <c r="R21" s="9">
        <v>-9416</v>
      </c>
      <c r="S21" s="9"/>
      <c r="T21" s="9">
        <f>N21+P21+R21</f>
        <v>-40906</v>
      </c>
      <c r="U21" s="9"/>
      <c r="V21" s="9">
        <v>10424737</v>
      </c>
      <c r="W21" s="9"/>
      <c r="X21" s="10">
        <v>186838</v>
      </c>
      <c r="Y21" s="9"/>
      <c r="Z21" s="10">
        <f t="shared" ref="Z21:Z23" si="2">SUM(V21:X21)</f>
        <v>10611575</v>
      </c>
    </row>
    <row r="22" spans="1:26" ht="19.350000000000001" customHeight="1">
      <c r="A22" s="131" t="s">
        <v>211</v>
      </c>
      <c r="B22" s="133">
        <v>12</v>
      </c>
      <c r="C22" s="130"/>
      <c r="D22" s="10">
        <v>0</v>
      </c>
      <c r="E22" s="130"/>
      <c r="F22" s="10">
        <v>0</v>
      </c>
      <c r="G22" s="9"/>
      <c r="H22" s="10">
        <v>0</v>
      </c>
      <c r="I22" s="9"/>
      <c r="J22" s="10">
        <v>0</v>
      </c>
      <c r="K22" s="9"/>
      <c r="L22" s="10">
        <v>0</v>
      </c>
      <c r="M22" s="9"/>
      <c r="N22" s="10">
        <v>0</v>
      </c>
      <c r="O22" s="9"/>
      <c r="P22" s="10">
        <v>0</v>
      </c>
      <c r="Q22" s="9"/>
      <c r="R22" s="10">
        <v>0</v>
      </c>
      <c r="S22" s="9"/>
      <c r="T22" s="9">
        <f t="shared" ref="T22:T23" si="3">N22+P22+R22</f>
        <v>0</v>
      </c>
      <c r="U22" s="9"/>
      <c r="V22" s="9">
        <f t="shared" ref="V22:V23" si="4">SUM(D22:L22,T22)</f>
        <v>0</v>
      </c>
      <c r="W22" s="9"/>
      <c r="X22" s="10">
        <v>8441</v>
      </c>
      <c r="Y22" s="9"/>
      <c r="Z22" s="10">
        <f t="shared" si="2"/>
        <v>8441</v>
      </c>
    </row>
    <row r="23" spans="1:26" ht="19.350000000000001" customHeight="1">
      <c r="A23" s="132" t="s">
        <v>82</v>
      </c>
      <c r="B23" s="133"/>
      <c r="C23" s="130"/>
      <c r="D23" s="11">
        <v>0</v>
      </c>
      <c r="E23" s="10"/>
      <c r="F23" s="11">
        <v>0</v>
      </c>
      <c r="G23" s="10"/>
      <c r="H23" s="11">
        <v>0</v>
      </c>
      <c r="I23" s="10"/>
      <c r="J23" s="11">
        <v>175875</v>
      </c>
      <c r="K23" s="10"/>
      <c r="L23" s="11">
        <v>0</v>
      </c>
      <c r="M23" s="10"/>
      <c r="N23" s="11">
        <v>0</v>
      </c>
      <c r="O23" s="22"/>
      <c r="P23" s="11">
        <v>8410</v>
      </c>
      <c r="Q23" s="10"/>
      <c r="R23" s="11">
        <v>292</v>
      </c>
      <c r="S23" s="10"/>
      <c r="T23" s="11">
        <f t="shared" si="3"/>
        <v>8702</v>
      </c>
      <c r="U23" s="10"/>
      <c r="V23" s="15">
        <f t="shared" si="4"/>
        <v>184577</v>
      </c>
      <c r="W23" s="10"/>
      <c r="X23" s="11">
        <v>5232</v>
      </c>
      <c r="Y23" s="10"/>
      <c r="Z23" s="11">
        <f t="shared" si="2"/>
        <v>189809</v>
      </c>
    </row>
    <row r="24" spans="1:26" ht="6" customHeight="1">
      <c r="A24" s="132"/>
      <c r="B24" s="133"/>
      <c r="C24" s="13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9.350000000000001" customHeight="1" thickBot="1">
      <c r="A25" s="134" t="s">
        <v>148</v>
      </c>
      <c r="B25" s="130"/>
      <c r="C25" s="130"/>
      <c r="D25" s="23">
        <f>SUM(D21:D23)</f>
        <v>6636360</v>
      </c>
      <c r="E25" s="10"/>
      <c r="F25" s="23">
        <f>SUM(F21:F23)</f>
        <v>18549728</v>
      </c>
      <c r="G25" s="10"/>
      <c r="H25" s="23">
        <f>SUM(H21:H23)</f>
        <v>329063</v>
      </c>
      <c r="I25" s="10"/>
      <c r="J25" s="23">
        <f>SUM(J21:J23)</f>
        <v>2130910</v>
      </c>
      <c r="K25" s="10"/>
      <c r="L25" s="23">
        <f>SUM(L21:L23)</f>
        <v>-17004543</v>
      </c>
      <c r="M25" s="10"/>
      <c r="N25" s="23">
        <f>SUM(N21:N23)</f>
        <v>9208</v>
      </c>
      <c r="O25" s="22"/>
      <c r="P25" s="23">
        <f>SUM(P21:P23)</f>
        <v>-32288</v>
      </c>
      <c r="Q25" s="10"/>
      <c r="R25" s="23">
        <f>SUM(R21:R23)</f>
        <v>-9124</v>
      </c>
      <c r="S25" s="10"/>
      <c r="T25" s="23">
        <f>SUM(T21:T23)</f>
        <v>-32204</v>
      </c>
      <c r="U25" s="10"/>
      <c r="V25" s="23">
        <f>SUM(V21:V23)</f>
        <v>10609314</v>
      </c>
      <c r="W25" s="10"/>
      <c r="X25" s="23">
        <f>SUM(X21:X23)</f>
        <v>200511</v>
      </c>
      <c r="Y25" s="10"/>
      <c r="Z25" s="23">
        <f>SUM(Z21:Z23)</f>
        <v>10809825</v>
      </c>
    </row>
    <row r="26" spans="1:26" ht="19.350000000000001" customHeight="1" thickTop="1">
      <c r="A26" s="135"/>
      <c r="B26" s="133"/>
      <c r="C26" s="130"/>
      <c r="D26" s="10"/>
      <c r="E26" s="10"/>
      <c r="F26" s="10"/>
      <c r="G26" s="10"/>
      <c r="H26" s="10"/>
      <c r="I26" s="10"/>
      <c r="J26" s="9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9"/>
      <c r="W26" s="10"/>
      <c r="X26" s="10"/>
      <c r="Y26" s="10"/>
      <c r="Z26" s="10"/>
    </row>
    <row r="27" spans="1:26" ht="19.350000000000001" customHeight="1">
      <c r="A27" s="135"/>
      <c r="B27" s="133"/>
      <c r="C27" s="130"/>
      <c r="D27" s="10"/>
      <c r="E27" s="10"/>
      <c r="F27" s="10"/>
      <c r="G27" s="10"/>
      <c r="H27" s="10"/>
      <c r="I27" s="10"/>
      <c r="J27" s="9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9"/>
      <c r="W27" s="10"/>
      <c r="X27" s="10"/>
      <c r="Y27" s="10"/>
      <c r="Z27" s="10"/>
    </row>
    <row r="28" spans="1:26" ht="19.350000000000001" customHeight="1">
      <c r="A28" s="135"/>
      <c r="B28" s="133"/>
      <c r="C28" s="130"/>
      <c r="D28" s="10"/>
      <c r="E28" s="10"/>
      <c r="F28" s="10"/>
      <c r="G28" s="10"/>
      <c r="H28" s="10"/>
      <c r="I28" s="10"/>
      <c r="J28" s="9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9"/>
      <c r="W28" s="10"/>
      <c r="X28" s="10"/>
      <c r="Y28" s="10"/>
      <c r="Z28" s="10"/>
    </row>
    <row r="29" spans="1:26" ht="19.350000000000001" customHeight="1">
      <c r="A29" s="135"/>
      <c r="B29" s="133"/>
      <c r="C29" s="130"/>
      <c r="D29" s="10"/>
      <c r="E29" s="10"/>
      <c r="F29" s="10"/>
      <c r="G29" s="10"/>
      <c r="H29" s="10"/>
      <c r="I29" s="10"/>
      <c r="J29" s="9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9"/>
      <c r="W29" s="10"/>
      <c r="X29" s="10"/>
      <c r="Y29" s="10"/>
      <c r="Z29" s="10"/>
    </row>
    <row r="30" spans="1:26" ht="19.350000000000001" customHeight="1">
      <c r="A30" s="135"/>
      <c r="B30" s="133"/>
      <c r="C30" s="130"/>
      <c r="D30" s="10"/>
      <c r="E30" s="10"/>
      <c r="F30" s="10"/>
      <c r="G30" s="10"/>
      <c r="H30" s="10"/>
      <c r="I30" s="10"/>
      <c r="J30" s="9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9"/>
      <c r="W30" s="10"/>
      <c r="X30" s="10"/>
      <c r="Y30" s="10"/>
      <c r="Z30" s="10"/>
    </row>
    <row r="31" spans="1:26" ht="19.350000000000001" customHeight="1">
      <c r="A31" s="135"/>
      <c r="B31" s="133"/>
      <c r="C31" s="130"/>
      <c r="D31" s="10"/>
      <c r="E31" s="10"/>
      <c r="F31" s="10"/>
      <c r="G31" s="10"/>
      <c r="H31" s="10"/>
      <c r="I31" s="10"/>
      <c r="J31" s="9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9"/>
      <c r="W31" s="10"/>
      <c r="X31" s="10"/>
      <c r="Y31" s="10"/>
      <c r="Z31" s="10"/>
    </row>
    <row r="32" spans="1:26" ht="19.350000000000001" customHeight="1">
      <c r="A32" s="135"/>
      <c r="B32" s="133"/>
      <c r="C32" s="130"/>
      <c r="D32" s="10"/>
      <c r="E32" s="10"/>
      <c r="F32" s="10"/>
      <c r="G32" s="10"/>
      <c r="H32" s="10"/>
      <c r="I32" s="10"/>
      <c r="J32" s="9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9"/>
      <c r="W32" s="10"/>
      <c r="X32" s="10"/>
      <c r="Y32" s="10"/>
      <c r="Z32" s="10"/>
    </row>
    <row r="33" spans="1:26" ht="19.350000000000001" customHeight="1">
      <c r="A33" s="135"/>
      <c r="B33" s="133"/>
      <c r="C33" s="130"/>
      <c r="D33" s="10"/>
      <c r="E33" s="10"/>
      <c r="F33" s="10"/>
      <c r="G33" s="10"/>
      <c r="H33" s="10"/>
      <c r="I33" s="10"/>
      <c r="J33" s="9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9"/>
      <c r="W33" s="10"/>
      <c r="X33" s="10"/>
      <c r="Y33" s="10"/>
      <c r="Z33" s="10"/>
    </row>
    <row r="34" spans="1:26" ht="19.350000000000001" customHeight="1">
      <c r="A34" s="135"/>
      <c r="B34" s="133"/>
      <c r="C34" s="130"/>
      <c r="D34" s="10"/>
      <c r="E34" s="10"/>
      <c r="F34" s="10"/>
      <c r="G34" s="10"/>
      <c r="H34" s="10"/>
      <c r="I34" s="10"/>
      <c r="J34" s="9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9"/>
      <c r="W34" s="10"/>
      <c r="X34" s="10"/>
      <c r="Y34" s="10"/>
      <c r="Z34" s="10"/>
    </row>
    <row r="35" spans="1:26" ht="18.75" customHeight="1">
      <c r="A35" s="135"/>
      <c r="B35" s="133"/>
      <c r="C35" s="130"/>
      <c r="D35" s="10"/>
      <c r="E35" s="10"/>
      <c r="F35" s="10"/>
      <c r="G35" s="10"/>
      <c r="H35" s="10"/>
      <c r="I35" s="10"/>
      <c r="J35" s="9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9"/>
      <c r="W35" s="10"/>
      <c r="X35" s="10"/>
      <c r="Y35" s="10"/>
      <c r="Z35" s="10"/>
    </row>
    <row r="36" spans="1:26" ht="18.75" customHeight="1">
      <c r="A36" s="221" t="s">
        <v>200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</row>
    <row r="37" spans="1:26" ht="19.350000000000001" customHeight="1">
      <c r="A37" s="135"/>
      <c r="B37" s="133"/>
      <c r="C37" s="130"/>
      <c r="D37" s="10"/>
      <c r="E37" s="10"/>
      <c r="F37" s="10"/>
      <c r="G37" s="10"/>
      <c r="H37" s="10"/>
      <c r="I37" s="10"/>
      <c r="J37" s="9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9"/>
      <c r="W37" s="10"/>
      <c r="X37" s="10"/>
      <c r="Y37" s="10"/>
      <c r="Z37" s="10"/>
    </row>
    <row r="38" spans="1:26" ht="19.350000000000001" customHeight="1">
      <c r="A38" s="135"/>
      <c r="B38" s="133"/>
      <c r="C38" s="130"/>
      <c r="D38" s="10"/>
      <c r="E38" s="10"/>
      <c r="F38" s="10"/>
      <c r="G38" s="10"/>
      <c r="H38" s="10"/>
      <c r="I38" s="10"/>
      <c r="J38" s="9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9"/>
      <c r="W38" s="10"/>
      <c r="X38" s="10"/>
      <c r="Y38" s="10"/>
      <c r="Z38" s="10"/>
    </row>
    <row r="39" spans="1:26" ht="15.75" customHeight="1">
      <c r="A39" s="135"/>
      <c r="B39" s="133"/>
      <c r="C39" s="130"/>
      <c r="D39" s="10"/>
      <c r="E39" s="10"/>
      <c r="F39" s="10"/>
      <c r="G39" s="10"/>
      <c r="H39" s="10"/>
      <c r="I39" s="10"/>
      <c r="J39" s="9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9"/>
      <c r="W39" s="10"/>
      <c r="X39" s="10"/>
      <c r="Y39" s="10"/>
      <c r="Z39" s="10"/>
    </row>
    <row r="40" spans="1:26" ht="18.75" customHeight="1">
      <c r="A40" s="135"/>
      <c r="B40" s="133"/>
      <c r="C40" s="130"/>
      <c r="D40" s="10"/>
      <c r="E40" s="10"/>
      <c r="F40" s="10"/>
      <c r="G40" s="10"/>
      <c r="H40" s="10"/>
      <c r="I40" s="10"/>
      <c r="J40" s="9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9"/>
      <c r="W40" s="10"/>
      <c r="X40" s="10"/>
      <c r="Y40" s="10"/>
      <c r="Z40" s="10"/>
    </row>
    <row r="41" spans="1:26" ht="6.6" customHeight="1">
      <c r="A41" s="135"/>
      <c r="B41" s="133"/>
      <c r="C41" s="130"/>
      <c r="D41" s="10"/>
      <c r="E41" s="10"/>
      <c r="F41" s="10"/>
      <c r="G41" s="10"/>
      <c r="H41" s="10"/>
      <c r="I41" s="10"/>
      <c r="J41" s="9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9"/>
      <c r="W41" s="10"/>
      <c r="X41" s="10"/>
      <c r="Y41" s="10"/>
      <c r="Z41" s="10"/>
    </row>
    <row r="42" spans="1:26" ht="22.35" customHeight="1">
      <c r="A42" s="228" t="s">
        <v>29</v>
      </c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11"/>
      <c r="X42" s="11"/>
      <c r="Y42" s="11"/>
      <c r="Z42" s="11"/>
    </row>
  </sheetData>
  <mergeCells count="7">
    <mergeCell ref="D5:Z5"/>
    <mergeCell ref="N7:T7"/>
    <mergeCell ref="A42:V42"/>
    <mergeCell ref="A36:Z36"/>
    <mergeCell ref="D6:V6"/>
    <mergeCell ref="D8:F8"/>
    <mergeCell ref="N8:R8"/>
  </mergeCells>
  <pageMargins left="0.4" right="0.4" top="0.5" bottom="0.6" header="0.49" footer="0.4"/>
  <pageSetup paperSize="9" scale="69" firstPageNumber="5" fitToHeight="0" orientation="landscape" useFirstPageNumber="1" horizontalDpi="1200" verticalDpi="1200" r:id="rId1"/>
  <headerFooter>
    <oddFooter>&amp;R&amp;"Browallia New,Regular"&amp;12&amp;P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Z30"/>
  <sheetViews>
    <sheetView topLeftCell="B1" zoomScale="90" zoomScaleNormal="90" zoomScaleSheetLayoutView="100" workbookViewId="0">
      <selection activeCell="W23" sqref="W23"/>
    </sheetView>
  </sheetViews>
  <sheetFormatPr defaultColWidth="9.140625" defaultRowHeight="17.25"/>
  <cols>
    <col min="1" max="1" width="20.42578125" style="111" customWidth="1"/>
    <col min="2" max="2" width="6.85546875" style="108" customWidth="1"/>
    <col min="3" max="3" width="1.85546875" style="108" customWidth="1"/>
    <col min="4" max="4" width="12.85546875" style="109" customWidth="1"/>
    <col min="5" max="5" width="1.140625" style="109" customWidth="1"/>
    <col min="6" max="6" width="12.85546875" style="109" customWidth="1"/>
    <col min="7" max="7" width="1.140625" style="109" customWidth="1"/>
    <col min="8" max="8" width="12.85546875" style="109" customWidth="1"/>
    <col min="9" max="9" width="1.140625" style="109" customWidth="1"/>
    <col min="10" max="10" width="12.85546875" style="110" customWidth="1"/>
    <col min="11" max="11" width="1.140625" style="109" customWidth="1"/>
    <col min="12" max="12" width="12.85546875" style="110" customWidth="1"/>
    <col min="13" max="13" width="1.140625" style="109" customWidth="1"/>
    <col min="14" max="14" width="16.140625" style="110" customWidth="1"/>
    <col min="15" max="15" width="1.140625" style="111" customWidth="1"/>
    <col min="16" max="16" width="14.42578125" style="111" customWidth="1"/>
    <col min="17" max="17" width="1.140625" style="111" customWidth="1"/>
    <col min="18" max="18" width="12.85546875" style="111" customWidth="1"/>
    <col min="19" max="250" width="9.140625" style="111"/>
    <col min="251" max="251" width="37.140625" style="111" customWidth="1"/>
    <col min="252" max="252" width="6.140625" style="111" customWidth="1"/>
    <col min="253" max="253" width="1.140625" style="111" customWidth="1"/>
    <col min="254" max="254" width="10.140625" style="111" customWidth="1"/>
    <col min="255" max="255" width="1" style="111" customWidth="1"/>
    <col min="256" max="256" width="11" style="111" customWidth="1"/>
    <col min="257" max="257" width="1" style="111" customWidth="1"/>
    <col min="258" max="258" width="11.140625" style="111" customWidth="1"/>
    <col min="259" max="259" width="1" style="111" customWidth="1"/>
    <col min="260" max="260" width="10.140625" style="111" customWidth="1"/>
    <col min="261" max="261" width="1" style="111" customWidth="1"/>
    <col min="262" max="262" width="11.140625" style="111" customWidth="1"/>
    <col min="263" max="263" width="1" style="111" customWidth="1"/>
    <col min="264" max="264" width="16.140625" style="111" customWidth="1"/>
    <col min="265" max="265" width="1" style="111" customWidth="1"/>
    <col min="266" max="266" width="11.140625" style="111" customWidth="1"/>
    <col min="267" max="268" width="9.140625" style="111"/>
    <col min="269" max="269" width="10.140625" style="111" bestFit="1" customWidth="1"/>
    <col min="270" max="506" width="9.140625" style="111"/>
    <col min="507" max="507" width="37.140625" style="111" customWidth="1"/>
    <col min="508" max="508" width="6.140625" style="111" customWidth="1"/>
    <col min="509" max="509" width="1.140625" style="111" customWidth="1"/>
    <col min="510" max="510" width="10.140625" style="111" customWidth="1"/>
    <col min="511" max="511" width="1" style="111" customWidth="1"/>
    <col min="512" max="512" width="11" style="111" customWidth="1"/>
    <col min="513" max="513" width="1" style="111" customWidth="1"/>
    <col min="514" max="514" width="11.140625" style="111" customWidth="1"/>
    <col min="515" max="515" width="1" style="111" customWidth="1"/>
    <col min="516" max="516" width="10.140625" style="111" customWidth="1"/>
    <col min="517" max="517" width="1" style="111" customWidth="1"/>
    <col min="518" max="518" width="11.140625" style="111" customWidth="1"/>
    <col min="519" max="519" width="1" style="111" customWidth="1"/>
    <col min="520" max="520" width="16.140625" style="111" customWidth="1"/>
    <col min="521" max="521" width="1" style="111" customWidth="1"/>
    <col min="522" max="522" width="11.140625" style="111" customWidth="1"/>
    <col min="523" max="524" width="9.140625" style="111"/>
    <col min="525" max="525" width="10.140625" style="111" bestFit="1" customWidth="1"/>
    <col min="526" max="762" width="9.140625" style="111"/>
    <col min="763" max="763" width="37.140625" style="111" customWidth="1"/>
    <col min="764" max="764" width="6.140625" style="111" customWidth="1"/>
    <col min="765" max="765" width="1.140625" style="111" customWidth="1"/>
    <col min="766" max="766" width="10.140625" style="111" customWidth="1"/>
    <col min="767" max="767" width="1" style="111" customWidth="1"/>
    <col min="768" max="768" width="11" style="111" customWidth="1"/>
    <col min="769" max="769" width="1" style="111" customWidth="1"/>
    <col min="770" max="770" width="11.140625" style="111" customWidth="1"/>
    <col min="771" max="771" width="1" style="111" customWidth="1"/>
    <col min="772" max="772" width="10.140625" style="111" customWidth="1"/>
    <col min="773" max="773" width="1" style="111" customWidth="1"/>
    <col min="774" max="774" width="11.140625" style="111" customWidth="1"/>
    <col min="775" max="775" width="1" style="111" customWidth="1"/>
    <col min="776" max="776" width="16.140625" style="111" customWidth="1"/>
    <col min="777" max="777" width="1" style="111" customWidth="1"/>
    <col min="778" max="778" width="11.140625" style="111" customWidth="1"/>
    <col min="779" max="780" width="9.140625" style="111"/>
    <col min="781" max="781" width="10.140625" style="111" bestFit="1" customWidth="1"/>
    <col min="782" max="1018" width="9.140625" style="111"/>
    <col min="1019" max="1019" width="37.140625" style="111" customWidth="1"/>
    <col min="1020" max="1020" width="6.140625" style="111" customWidth="1"/>
    <col min="1021" max="1021" width="1.140625" style="111" customWidth="1"/>
    <col min="1022" max="1022" width="10.140625" style="111" customWidth="1"/>
    <col min="1023" max="1023" width="1" style="111" customWidth="1"/>
    <col min="1024" max="1024" width="11" style="111" customWidth="1"/>
    <col min="1025" max="1025" width="1" style="111" customWidth="1"/>
    <col min="1026" max="1026" width="11.140625" style="111" customWidth="1"/>
    <col min="1027" max="1027" width="1" style="111" customWidth="1"/>
    <col min="1028" max="1028" width="10.140625" style="111" customWidth="1"/>
    <col min="1029" max="1029" width="1" style="111" customWidth="1"/>
    <col min="1030" max="1030" width="11.140625" style="111" customWidth="1"/>
    <col min="1031" max="1031" width="1" style="111" customWidth="1"/>
    <col min="1032" max="1032" width="16.140625" style="111" customWidth="1"/>
    <col min="1033" max="1033" width="1" style="111" customWidth="1"/>
    <col min="1034" max="1034" width="11.140625" style="111" customWidth="1"/>
    <col min="1035" max="1036" width="9.140625" style="111"/>
    <col min="1037" max="1037" width="10.140625" style="111" bestFit="1" customWidth="1"/>
    <col min="1038" max="1274" width="9.140625" style="111"/>
    <col min="1275" max="1275" width="37.140625" style="111" customWidth="1"/>
    <col min="1276" max="1276" width="6.140625" style="111" customWidth="1"/>
    <col min="1277" max="1277" width="1.140625" style="111" customWidth="1"/>
    <col min="1278" max="1278" width="10.140625" style="111" customWidth="1"/>
    <col min="1279" max="1279" width="1" style="111" customWidth="1"/>
    <col min="1280" max="1280" width="11" style="111" customWidth="1"/>
    <col min="1281" max="1281" width="1" style="111" customWidth="1"/>
    <col min="1282" max="1282" width="11.140625" style="111" customWidth="1"/>
    <col min="1283" max="1283" width="1" style="111" customWidth="1"/>
    <col min="1284" max="1284" width="10.140625" style="111" customWidth="1"/>
    <col min="1285" max="1285" width="1" style="111" customWidth="1"/>
    <col min="1286" max="1286" width="11.140625" style="111" customWidth="1"/>
    <col min="1287" max="1287" width="1" style="111" customWidth="1"/>
    <col min="1288" max="1288" width="16.140625" style="111" customWidth="1"/>
    <col min="1289" max="1289" width="1" style="111" customWidth="1"/>
    <col min="1290" max="1290" width="11.140625" style="111" customWidth="1"/>
    <col min="1291" max="1292" width="9.140625" style="111"/>
    <col min="1293" max="1293" width="10.140625" style="111" bestFit="1" customWidth="1"/>
    <col min="1294" max="1530" width="9.140625" style="111"/>
    <col min="1531" max="1531" width="37.140625" style="111" customWidth="1"/>
    <col min="1532" max="1532" width="6.140625" style="111" customWidth="1"/>
    <col min="1533" max="1533" width="1.140625" style="111" customWidth="1"/>
    <col min="1534" max="1534" width="10.140625" style="111" customWidth="1"/>
    <col min="1535" max="1535" width="1" style="111" customWidth="1"/>
    <col min="1536" max="1536" width="11" style="111" customWidth="1"/>
    <col min="1537" max="1537" width="1" style="111" customWidth="1"/>
    <col min="1538" max="1538" width="11.140625" style="111" customWidth="1"/>
    <col min="1539" max="1539" width="1" style="111" customWidth="1"/>
    <col min="1540" max="1540" width="10.140625" style="111" customWidth="1"/>
    <col min="1541" max="1541" width="1" style="111" customWidth="1"/>
    <col min="1542" max="1542" width="11.140625" style="111" customWidth="1"/>
    <col min="1543" max="1543" width="1" style="111" customWidth="1"/>
    <col min="1544" max="1544" width="16.140625" style="111" customWidth="1"/>
    <col min="1545" max="1545" width="1" style="111" customWidth="1"/>
    <col min="1546" max="1546" width="11.140625" style="111" customWidth="1"/>
    <col min="1547" max="1548" width="9.140625" style="111"/>
    <col min="1549" max="1549" width="10.140625" style="111" bestFit="1" customWidth="1"/>
    <col min="1550" max="1786" width="9.140625" style="111"/>
    <col min="1787" max="1787" width="37.140625" style="111" customWidth="1"/>
    <col min="1788" max="1788" width="6.140625" style="111" customWidth="1"/>
    <col min="1789" max="1789" width="1.140625" style="111" customWidth="1"/>
    <col min="1790" max="1790" width="10.140625" style="111" customWidth="1"/>
    <col min="1791" max="1791" width="1" style="111" customWidth="1"/>
    <col min="1792" max="1792" width="11" style="111" customWidth="1"/>
    <col min="1793" max="1793" width="1" style="111" customWidth="1"/>
    <col min="1794" max="1794" width="11.140625" style="111" customWidth="1"/>
    <col min="1795" max="1795" width="1" style="111" customWidth="1"/>
    <col min="1796" max="1796" width="10.140625" style="111" customWidth="1"/>
    <col min="1797" max="1797" width="1" style="111" customWidth="1"/>
    <col min="1798" max="1798" width="11.140625" style="111" customWidth="1"/>
    <col min="1799" max="1799" width="1" style="111" customWidth="1"/>
    <col min="1800" max="1800" width="16.140625" style="111" customWidth="1"/>
    <col min="1801" max="1801" width="1" style="111" customWidth="1"/>
    <col min="1802" max="1802" width="11.140625" style="111" customWidth="1"/>
    <col min="1803" max="1804" width="9.140625" style="111"/>
    <col min="1805" max="1805" width="10.140625" style="111" bestFit="1" customWidth="1"/>
    <col min="1806" max="2042" width="9.140625" style="111"/>
    <col min="2043" max="2043" width="37.140625" style="111" customWidth="1"/>
    <col min="2044" max="2044" width="6.140625" style="111" customWidth="1"/>
    <col min="2045" max="2045" width="1.140625" style="111" customWidth="1"/>
    <col min="2046" max="2046" width="10.140625" style="111" customWidth="1"/>
    <col min="2047" max="2047" width="1" style="111" customWidth="1"/>
    <col min="2048" max="2048" width="11" style="111" customWidth="1"/>
    <col min="2049" max="2049" width="1" style="111" customWidth="1"/>
    <col min="2050" max="2050" width="11.140625" style="111" customWidth="1"/>
    <col min="2051" max="2051" width="1" style="111" customWidth="1"/>
    <col min="2052" max="2052" width="10.140625" style="111" customWidth="1"/>
    <col min="2053" max="2053" width="1" style="111" customWidth="1"/>
    <col min="2054" max="2054" width="11.140625" style="111" customWidth="1"/>
    <col min="2055" max="2055" width="1" style="111" customWidth="1"/>
    <col min="2056" max="2056" width="16.140625" style="111" customWidth="1"/>
    <col min="2057" max="2057" width="1" style="111" customWidth="1"/>
    <col min="2058" max="2058" width="11.140625" style="111" customWidth="1"/>
    <col min="2059" max="2060" width="9.140625" style="111"/>
    <col min="2061" max="2061" width="10.140625" style="111" bestFit="1" customWidth="1"/>
    <col min="2062" max="2298" width="9.140625" style="111"/>
    <col min="2299" max="2299" width="37.140625" style="111" customWidth="1"/>
    <col min="2300" max="2300" width="6.140625" style="111" customWidth="1"/>
    <col min="2301" max="2301" width="1.140625" style="111" customWidth="1"/>
    <col min="2302" max="2302" width="10.140625" style="111" customWidth="1"/>
    <col min="2303" max="2303" width="1" style="111" customWidth="1"/>
    <col min="2304" max="2304" width="11" style="111" customWidth="1"/>
    <col min="2305" max="2305" width="1" style="111" customWidth="1"/>
    <col min="2306" max="2306" width="11.140625" style="111" customWidth="1"/>
    <col min="2307" max="2307" width="1" style="111" customWidth="1"/>
    <col min="2308" max="2308" width="10.140625" style="111" customWidth="1"/>
    <col min="2309" max="2309" width="1" style="111" customWidth="1"/>
    <col min="2310" max="2310" width="11.140625" style="111" customWidth="1"/>
    <col min="2311" max="2311" width="1" style="111" customWidth="1"/>
    <col min="2312" max="2312" width="16.140625" style="111" customWidth="1"/>
    <col min="2313" max="2313" width="1" style="111" customWidth="1"/>
    <col min="2314" max="2314" width="11.140625" style="111" customWidth="1"/>
    <col min="2315" max="2316" width="9.140625" style="111"/>
    <col min="2317" max="2317" width="10.140625" style="111" bestFit="1" customWidth="1"/>
    <col min="2318" max="2554" width="9.140625" style="111"/>
    <col min="2555" max="2555" width="37.140625" style="111" customWidth="1"/>
    <col min="2556" max="2556" width="6.140625" style="111" customWidth="1"/>
    <col min="2557" max="2557" width="1.140625" style="111" customWidth="1"/>
    <col min="2558" max="2558" width="10.140625" style="111" customWidth="1"/>
    <col min="2559" max="2559" width="1" style="111" customWidth="1"/>
    <col min="2560" max="2560" width="11" style="111" customWidth="1"/>
    <col min="2561" max="2561" width="1" style="111" customWidth="1"/>
    <col min="2562" max="2562" width="11.140625" style="111" customWidth="1"/>
    <col min="2563" max="2563" width="1" style="111" customWidth="1"/>
    <col min="2564" max="2564" width="10.140625" style="111" customWidth="1"/>
    <col min="2565" max="2565" width="1" style="111" customWidth="1"/>
    <col min="2566" max="2566" width="11.140625" style="111" customWidth="1"/>
    <col min="2567" max="2567" width="1" style="111" customWidth="1"/>
    <col min="2568" max="2568" width="16.140625" style="111" customWidth="1"/>
    <col min="2569" max="2569" width="1" style="111" customWidth="1"/>
    <col min="2570" max="2570" width="11.140625" style="111" customWidth="1"/>
    <col min="2571" max="2572" width="9.140625" style="111"/>
    <col min="2573" max="2573" width="10.140625" style="111" bestFit="1" customWidth="1"/>
    <col min="2574" max="2810" width="9.140625" style="111"/>
    <col min="2811" max="2811" width="37.140625" style="111" customWidth="1"/>
    <col min="2812" max="2812" width="6.140625" style="111" customWidth="1"/>
    <col min="2813" max="2813" width="1.140625" style="111" customWidth="1"/>
    <col min="2814" max="2814" width="10.140625" style="111" customWidth="1"/>
    <col min="2815" max="2815" width="1" style="111" customWidth="1"/>
    <col min="2816" max="2816" width="11" style="111" customWidth="1"/>
    <col min="2817" max="2817" width="1" style="111" customWidth="1"/>
    <col min="2818" max="2818" width="11.140625" style="111" customWidth="1"/>
    <col min="2819" max="2819" width="1" style="111" customWidth="1"/>
    <col min="2820" max="2820" width="10.140625" style="111" customWidth="1"/>
    <col min="2821" max="2821" width="1" style="111" customWidth="1"/>
    <col min="2822" max="2822" width="11.140625" style="111" customWidth="1"/>
    <col min="2823" max="2823" width="1" style="111" customWidth="1"/>
    <col min="2824" max="2824" width="16.140625" style="111" customWidth="1"/>
    <col min="2825" max="2825" width="1" style="111" customWidth="1"/>
    <col min="2826" max="2826" width="11.140625" style="111" customWidth="1"/>
    <col min="2827" max="2828" width="9.140625" style="111"/>
    <col min="2829" max="2829" width="10.140625" style="111" bestFit="1" customWidth="1"/>
    <col min="2830" max="3066" width="9.140625" style="111"/>
    <col min="3067" max="3067" width="37.140625" style="111" customWidth="1"/>
    <col min="3068" max="3068" width="6.140625" style="111" customWidth="1"/>
    <col min="3069" max="3069" width="1.140625" style="111" customWidth="1"/>
    <col min="3070" max="3070" width="10.140625" style="111" customWidth="1"/>
    <col min="3071" max="3071" width="1" style="111" customWidth="1"/>
    <col min="3072" max="3072" width="11" style="111" customWidth="1"/>
    <col min="3073" max="3073" width="1" style="111" customWidth="1"/>
    <col min="3074" max="3074" width="11.140625" style="111" customWidth="1"/>
    <col min="3075" max="3075" width="1" style="111" customWidth="1"/>
    <col min="3076" max="3076" width="10.140625" style="111" customWidth="1"/>
    <col min="3077" max="3077" width="1" style="111" customWidth="1"/>
    <col min="3078" max="3078" width="11.140625" style="111" customWidth="1"/>
    <col min="3079" max="3079" width="1" style="111" customWidth="1"/>
    <col min="3080" max="3080" width="16.140625" style="111" customWidth="1"/>
    <col min="3081" max="3081" width="1" style="111" customWidth="1"/>
    <col min="3082" max="3082" width="11.140625" style="111" customWidth="1"/>
    <col min="3083" max="3084" width="9.140625" style="111"/>
    <col min="3085" max="3085" width="10.140625" style="111" bestFit="1" customWidth="1"/>
    <col min="3086" max="3322" width="9.140625" style="111"/>
    <col min="3323" max="3323" width="37.140625" style="111" customWidth="1"/>
    <col min="3324" max="3324" width="6.140625" style="111" customWidth="1"/>
    <col min="3325" max="3325" width="1.140625" style="111" customWidth="1"/>
    <col min="3326" max="3326" width="10.140625" style="111" customWidth="1"/>
    <col min="3327" max="3327" width="1" style="111" customWidth="1"/>
    <col min="3328" max="3328" width="11" style="111" customWidth="1"/>
    <col min="3329" max="3329" width="1" style="111" customWidth="1"/>
    <col min="3330" max="3330" width="11.140625" style="111" customWidth="1"/>
    <col min="3331" max="3331" width="1" style="111" customWidth="1"/>
    <col min="3332" max="3332" width="10.140625" style="111" customWidth="1"/>
    <col min="3333" max="3333" width="1" style="111" customWidth="1"/>
    <col min="3334" max="3334" width="11.140625" style="111" customWidth="1"/>
    <col min="3335" max="3335" width="1" style="111" customWidth="1"/>
    <col min="3336" max="3336" width="16.140625" style="111" customWidth="1"/>
    <col min="3337" max="3337" width="1" style="111" customWidth="1"/>
    <col min="3338" max="3338" width="11.140625" style="111" customWidth="1"/>
    <col min="3339" max="3340" width="9.140625" style="111"/>
    <col min="3341" max="3341" width="10.140625" style="111" bestFit="1" customWidth="1"/>
    <col min="3342" max="3578" width="9.140625" style="111"/>
    <col min="3579" max="3579" width="37.140625" style="111" customWidth="1"/>
    <col min="3580" max="3580" width="6.140625" style="111" customWidth="1"/>
    <col min="3581" max="3581" width="1.140625" style="111" customWidth="1"/>
    <col min="3582" max="3582" width="10.140625" style="111" customWidth="1"/>
    <col min="3583" max="3583" width="1" style="111" customWidth="1"/>
    <col min="3584" max="3584" width="11" style="111" customWidth="1"/>
    <col min="3585" max="3585" width="1" style="111" customWidth="1"/>
    <col min="3586" max="3586" width="11.140625" style="111" customWidth="1"/>
    <col min="3587" max="3587" width="1" style="111" customWidth="1"/>
    <col min="3588" max="3588" width="10.140625" style="111" customWidth="1"/>
    <col min="3589" max="3589" width="1" style="111" customWidth="1"/>
    <col min="3590" max="3590" width="11.140625" style="111" customWidth="1"/>
    <col min="3591" max="3591" width="1" style="111" customWidth="1"/>
    <col min="3592" max="3592" width="16.140625" style="111" customWidth="1"/>
    <col min="3593" max="3593" width="1" style="111" customWidth="1"/>
    <col min="3594" max="3594" width="11.140625" style="111" customWidth="1"/>
    <col min="3595" max="3596" width="9.140625" style="111"/>
    <col min="3597" max="3597" width="10.140625" style="111" bestFit="1" customWidth="1"/>
    <col min="3598" max="3834" width="9.140625" style="111"/>
    <col min="3835" max="3835" width="37.140625" style="111" customWidth="1"/>
    <col min="3836" max="3836" width="6.140625" style="111" customWidth="1"/>
    <col min="3837" max="3837" width="1.140625" style="111" customWidth="1"/>
    <col min="3838" max="3838" width="10.140625" style="111" customWidth="1"/>
    <col min="3839" max="3839" width="1" style="111" customWidth="1"/>
    <col min="3840" max="3840" width="11" style="111" customWidth="1"/>
    <col min="3841" max="3841" width="1" style="111" customWidth="1"/>
    <col min="3842" max="3842" width="11.140625" style="111" customWidth="1"/>
    <col min="3843" max="3843" width="1" style="111" customWidth="1"/>
    <col min="3844" max="3844" width="10.140625" style="111" customWidth="1"/>
    <col min="3845" max="3845" width="1" style="111" customWidth="1"/>
    <col min="3846" max="3846" width="11.140625" style="111" customWidth="1"/>
    <col min="3847" max="3847" width="1" style="111" customWidth="1"/>
    <col min="3848" max="3848" width="16.140625" style="111" customWidth="1"/>
    <col min="3849" max="3849" width="1" style="111" customWidth="1"/>
    <col min="3850" max="3850" width="11.140625" style="111" customWidth="1"/>
    <col min="3851" max="3852" width="9.140625" style="111"/>
    <col min="3853" max="3853" width="10.140625" style="111" bestFit="1" customWidth="1"/>
    <col min="3854" max="4090" width="9.140625" style="111"/>
    <col min="4091" max="4091" width="37.140625" style="111" customWidth="1"/>
    <col min="4092" max="4092" width="6.140625" style="111" customWidth="1"/>
    <col min="4093" max="4093" width="1.140625" style="111" customWidth="1"/>
    <col min="4094" max="4094" width="10.140625" style="111" customWidth="1"/>
    <col min="4095" max="4095" width="1" style="111" customWidth="1"/>
    <col min="4096" max="4096" width="11" style="111" customWidth="1"/>
    <col min="4097" max="4097" width="1" style="111" customWidth="1"/>
    <col min="4098" max="4098" width="11.140625" style="111" customWidth="1"/>
    <col min="4099" max="4099" width="1" style="111" customWidth="1"/>
    <col min="4100" max="4100" width="10.140625" style="111" customWidth="1"/>
    <col min="4101" max="4101" width="1" style="111" customWidth="1"/>
    <col min="4102" max="4102" width="11.140625" style="111" customWidth="1"/>
    <col min="4103" max="4103" width="1" style="111" customWidth="1"/>
    <col min="4104" max="4104" width="16.140625" style="111" customWidth="1"/>
    <col min="4105" max="4105" width="1" style="111" customWidth="1"/>
    <col min="4106" max="4106" width="11.140625" style="111" customWidth="1"/>
    <col min="4107" max="4108" width="9.140625" style="111"/>
    <col min="4109" max="4109" width="10.140625" style="111" bestFit="1" customWidth="1"/>
    <col min="4110" max="4346" width="9.140625" style="111"/>
    <col min="4347" max="4347" width="37.140625" style="111" customWidth="1"/>
    <col min="4348" max="4348" width="6.140625" style="111" customWidth="1"/>
    <col min="4349" max="4349" width="1.140625" style="111" customWidth="1"/>
    <col min="4350" max="4350" width="10.140625" style="111" customWidth="1"/>
    <col min="4351" max="4351" width="1" style="111" customWidth="1"/>
    <col min="4352" max="4352" width="11" style="111" customWidth="1"/>
    <col min="4353" max="4353" width="1" style="111" customWidth="1"/>
    <col min="4354" max="4354" width="11.140625" style="111" customWidth="1"/>
    <col min="4355" max="4355" width="1" style="111" customWidth="1"/>
    <col min="4356" max="4356" width="10.140625" style="111" customWidth="1"/>
    <col min="4357" max="4357" width="1" style="111" customWidth="1"/>
    <col min="4358" max="4358" width="11.140625" style="111" customWidth="1"/>
    <col min="4359" max="4359" width="1" style="111" customWidth="1"/>
    <col min="4360" max="4360" width="16.140625" style="111" customWidth="1"/>
    <col min="4361" max="4361" width="1" style="111" customWidth="1"/>
    <col min="4362" max="4362" width="11.140625" style="111" customWidth="1"/>
    <col min="4363" max="4364" width="9.140625" style="111"/>
    <col min="4365" max="4365" width="10.140625" style="111" bestFit="1" customWidth="1"/>
    <col min="4366" max="4602" width="9.140625" style="111"/>
    <col min="4603" max="4603" width="37.140625" style="111" customWidth="1"/>
    <col min="4604" max="4604" width="6.140625" style="111" customWidth="1"/>
    <col min="4605" max="4605" width="1.140625" style="111" customWidth="1"/>
    <col min="4606" max="4606" width="10.140625" style="111" customWidth="1"/>
    <col min="4607" max="4607" width="1" style="111" customWidth="1"/>
    <col min="4608" max="4608" width="11" style="111" customWidth="1"/>
    <col min="4609" max="4609" width="1" style="111" customWidth="1"/>
    <col min="4610" max="4610" width="11.140625" style="111" customWidth="1"/>
    <col min="4611" max="4611" width="1" style="111" customWidth="1"/>
    <col min="4612" max="4612" width="10.140625" style="111" customWidth="1"/>
    <col min="4613" max="4613" width="1" style="111" customWidth="1"/>
    <col min="4614" max="4614" width="11.140625" style="111" customWidth="1"/>
    <col min="4615" max="4615" width="1" style="111" customWidth="1"/>
    <col min="4616" max="4616" width="16.140625" style="111" customWidth="1"/>
    <col min="4617" max="4617" width="1" style="111" customWidth="1"/>
    <col min="4618" max="4618" width="11.140625" style="111" customWidth="1"/>
    <col min="4619" max="4620" width="9.140625" style="111"/>
    <col min="4621" max="4621" width="10.140625" style="111" bestFit="1" customWidth="1"/>
    <col min="4622" max="4858" width="9.140625" style="111"/>
    <col min="4859" max="4859" width="37.140625" style="111" customWidth="1"/>
    <col min="4860" max="4860" width="6.140625" style="111" customWidth="1"/>
    <col min="4861" max="4861" width="1.140625" style="111" customWidth="1"/>
    <col min="4862" max="4862" width="10.140625" style="111" customWidth="1"/>
    <col min="4863" max="4863" width="1" style="111" customWidth="1"/>
    <col min="4864" max="4864" width="11" style="111" customWidth="1"/>
    <col min="4865" max="4865" width="1" style="111" customWidth="1"/>
    <col min="4866" max="4866" width="11.140625" style="111" customWidth="1"/>
    <col min="4867" max="4867" width="1" style="111" customWidth="1"/>
    <col min="4868" max="4868" width="10.140625" style="111" customWidth="1"/>
    <col min="4869" max="4869" width="1" style="111" customWidth="1"/>
    <col min="4870" max="4870" width="11.140625" style="111" customWidth="1"/>
    <col min="4871" max="4871" width="1" style="111" customWidth="1"/>
    <col min="4872" max="4872" width="16.140625" style="111" customWidth="1"/>
    <col min="4873" max="4873" width="1" style="111" customWidth="1"/>
    <col min="4874" max="4874" width="11.140625" style="111" customWidth="1"/>
    <col min="4875" max="4876" width="9.140625" style="111"/>
    <col min="4877" max="4877" width="10.140625" style="111" bestFit="1" customWidth="1"/>
    <col min="4878" max="5114" width="9.140625" style="111"/>
    <col min="5115" max="5115" width="37.140625" style="111" customWidth="1"/>
    <col min="5116" max="5116" width="6.140625" style="111" customWidth="1"/>
    <col min="5117" max="5117" width="1.140625" style="111" customWidth="1"/>
    <col min="5118" max="5118" width="10.140625" style="111" customWidth="1"/>
    <col min="5119" max="5119" width="1" style="111" customWidth="1"/>
    <col min="5120" max="5120" width="11" style="111" customWidth="1"/>
    <col min="5121" max="5121" width="1" style="111" customWidth="1"/>
    <col min="5122" max="5122" width="11.140625" style="111" customWidth="1"/>
    <col min="5123" max="5123" width="1" style="111" customWidth="1"/>
    <col min="5124" max="5124" width="10.140625" style="111" customWidth="1"/>
    <col min="5125" max="5125" width="1" style="111" customWidth="1"/>
    <col min="5126" max="5126" width="11.140625" style="111" customWidth="1"/>
    <col min="5127" max="5127" width="1" style="111" customWidth="1"/>
    <col min="5128" max="5128" width="16.140625" style="111" customWidth="1"/>
    <col min="5129" max="5129" width="1" style="111" customWidth="1"/>
    <col min="5130" max="5130" width="11.140625" style="111" customWidth="1"/>
    <col min="5131" max="5132" width="9.140625" style="111"/>
    <col min="5133" max="5133" width="10.140625" style="111" bestFit="1" customWidth="1"/>
    <col min="5134" max="5370" width="9.140625" style="111"/>
    <col min="5371" max="5371" width="37.140625" style="111" customWidth="1"/>
    <col min="5372" max="5372" width="6.140625" style="111" customWidth="1"/>
    <col min="5373" max="5373" width="1.140625" style="111" customWidth="1"/>
    <col min="5374" max="5374" width="10.140625" style="111" customWidth="1"/>
    <col min="5375" max="5375" width="1" style="111" customWidth="1"/>
    <col min="5376" max="5376" width="11" style="111" customWidth="1"/>
    <col min="5377" max="5377" width="1" style="111" customWidth="1"/>
    <col min="5378" max="5378" width="11.140625" style="111" customWidth="1"/>
    <col min="5379" max="5379" width="1" style="111" customWidth="1"/>
    <col min="5380" max="5380" width="10.140625" style="111" customWidth="1"/>
    <col min="5381" max="5381" width="1" style="111" customWidth="1"/>
    <col min="5382" max="5382" width="11.140625" style="111" customWidth="1"/>
    <col min="5383" max="5383" width="1" style="111" customWidth="1"/>
    <col min="5384" max="5384" width="16.140625" style="111" customWidth="1"/>
    <col min="5385" max="5385" width="1" style="111" customWidth="1"/>
    <col min="5386" max="5386" width="11.140625" style="111" customWidth="1"/>
    <col min="5387" max="5388" width="9.140625" style="111"/>
    <col min="5389" max="5389" width="10.140625" style="111" bestFit="1" customWidth="1"/>
    <col min="5390" max="5626" width="9.140625" style="111"/>
    <col min="5627" max="5627" width="37.140625" style="111" customWidth="1"/>
    <col min="5628" max="5628" width="6.140625" style="111" customWidth="1"/>
    <col min="5629" max="5629" width="1.140625" style="111" customWidth="1"/>
    <col min="5630" max="5630" width="10.140625" style="111" customWidth="1"/>
    <col min="5631" max="5631" width="1" style="111" customWidth="1"/>
    <col min="5632" max="5632" width="11" style="111" customWidth="1"/>
    <col min="5633" max="5633" width="1" style="111" customWidth="1"/>
    <col min="5634" max="5634" width="11.140625" style="111" customWidth="1"/>
    <col min="5635" max="5635" width="1" style="111" customWidth="1"/>
    <col min="5636" max="5636" width="10.140625" style="111" customWidth="1"/>
    <col min="5637" max="5637" width="1" style="111" customWidth="1"/>
    <col min="5638" max="5638" width="11.140625" style="111" customWidth="1"/>
    <col min="5639" max="5639" width="1" style="111" customWidth="1"/>
    <col min="5640" max="5640" width="16.140625" style="111" customWidth="1"/>
    <col min="5641" max="5641" width="1" style="111" customWidth="1"/>
    <col min="5642" max="5642" width="11.140625" style="111" customWidth="1"/>
    <col min="5643" max="5644" width="9.140625" style="111"/>
    <col min="5645" max="5645" width="10.140625" style="111" bestFit="1" customWidth="1"/>
    <col min="5646" max="5882" width="9.140625" style="111"/>
    <col min="5883" max="5883" width="37.140625" style="111" customWidth="1"/>
    <col min="5884" max="5884" width="6.140625" style="111" customWidth="1"/>
    <col min="5885" max="5885" width="1.140625" style="111" customWidth="1"/>
    <col min="5886" max="5886" width="10.140625" style="111" customWidth="1"/>
    <col min="5887" max="5887" width="1" style="111" customWidth="1"/>
    <col min="5888" max="5888" width="11" style="111" customWidth="1"/>
    <col min="5889" max="5889" width="1" style="111" customWidth="1"/>
    <col min="5890" max="5890" width="11.140625" style="111" customWidth="1"/>
    <col min="5891" max="5891" width="1" style="111" customWidth="1"/>
    <col min="5892" max="5892" width="10.140625" style="111" customWidth="1"/>
    <col min="5893" max="5893" width="1" style="111" customWidth="1"/>
    <col min="5894" max="5894" width="11.140625" style="111" customWidth="1"/>
    <col min="5895" max="5895" width="1" style="111" customWidth="1"/>
    <col min="5896" max="5896" width="16.140625" style="111" customWidth="1"/>
    <col min="5897" max="5897" width="1" style="111" customWidth="1"/>
    <col min="5898" max="5898" width="11.140625" style="111" customWidth="1"/>
    <col min="5899" max="5900" width="9.140625" style="111"/>
    <col min="5901" max="5901" width="10.140625" style="111" bestFit="1" customWidth="1"/>
    <col min="5902" max="6138" width="9.140625" style="111"/>
    <col min="6139" max="6139" width="37.140625" style="111" customWidth="1"/>
    <col min="6140" max="6140" width="6.140625" style="111" customWidth="1"/>
    <col min="6141" max="6141" width="1.140625" style="111" customWidth="1"/>
    <col min="6142" max="6142" width="10.140625" style="111" customWidth="1"/>
    <col min="6143" max="6143" width="1" style="111" customWidth="1"/>
    <col min="6144" max="6144" width="11" style="111" customWidth="1"/>
    <col min="6145" max="6145" width="1" style="111" customWidth="1"/>
    <col min="6146" max="6146" width="11.140625" style="111" customWidth="1"/>
    <col min="6147" max="6147" width="1" style="111" customWidth="1"/>
    <col min="6148" max="6148" width="10.140625" style="111" customWidth="1"/>
    <col min="6149" max="6149" width="1" style="111" customWidth="1"/>
    <col min="6150" max="6150" width="11.140625" style="111" customWidth="1"/>
    <col min="6151" max="6151" width="1" style="111" customWidth="1"/>
    <col min="6152" max="6152" width="16.140625" style="111" customWidth="1"/>
    <col min="6153" max="6153" width="1" style="111" customWidth="1"/>
    <col min="6154" max="6154" width="11.140625" style="111" customWidth="1"/>
    <col min="6155" max="6156" width="9.140625" style="111"/>
    <col min="6157" max="6157" width="10.140625" style="111" bestFit="1" customWidth="1"/>
    <col min="6158" max="6394" width="9.140625" style="111"/>
    <col min="6395" max="6395" width="37.140625" style="111" customWidth="1"/>
    <col min="6396" max="6396" width="6.140625" style="111" customWidth="1"/>
    <col min="6397" max="6397" width="1.140625" style="111" customWidth="1"/>
    <col min="6398" max="6398" width="10.140625" style="111" customWidth="1"/>
    <col min="6399" max="6399" width="1" style="111" customWidth="1"/>
    <col min="6400" max="6400" width="11" style="111" customWidth="1"/>
    <col min="6401" max="6401" width="1" style="111" customWidth="1"/>
    <col min="6402" max="6402" width="11.140625" style="111" customWidth="1"/>
    <col min="6403" max="6403" width="1" style="111" customWidth="1"/>
    <col min="6404" max="6404" width="10.140625" style="111" customWidth="1"/>
    <col min="6405" max="6405" width="1" style="111" customWidth="1"/>
    <col min="6406" max="6406" width="11.140625" style="111" customWidth="1"/>
    <col min="6407" max="6407" width="1" style="111" customWidth="1"/>
    <col min="6408" max="6408" width="16.140625" style="111" customWidth="1"/>
    <col min="6409" max="6409" width="1" style="111" customWidth="1"/>
    <col min="6410" max="6410" width="11.140625" style="111" customWidth="1"/>
    <col min="6411" max="6412" width="9.140625" style="111"/>
    <col min="6413" max="6413" width="10.140625" style="111" bestFit="1" customWidth="1"/>
    <col min="6414" max="6650" width="9.140625" style="111"/>
    <col min="6651" max="6651" width="37.140625" style="111" customWidth="1"/>
    <col min="6652" max="6652" width="6.140625" style="111" customWidth="1"/>
    <col min="6653" max="6653" width="1.140625" style="111" customWidth="1"/>
    <col min="6654" max="6654" width="10.140625" style="111" customWidth="1"/>
    <col min="6655" max="6655" width="1" style="111" customWidth="1"/>
    <col min="6656" max="6656" width="11" style="111" customWidth="1"/>
    <col min="6657" max="6657" width="1" style="111" customWidth="1"/>
    <col min="6658" max="6658" width="11.140625" style="111" customWidth="1"/>
    <col min="6659" max="6659" width="1" style="111" customWidth="1"/>
    <col min="6660" max="6660" width="10.140625" style="111" customWidth="1"/>
    <col min="6661" max="6661" width="1" style="111" customWidth="1"/>
    <col min="6662" max="6662" width="11.140625" style="111" customWidth="1"/>
    <col min="6663" max="6663" width="1" style="111" customWidth="1"/>
    <col min="6664" max="6664" width="16.140625" style="111" customWidth="1"/>
    <col min="6665" max="6665" width="1" style="111" customWidth="1"/>
    <col min="6666" max="6666" width="11.140625" style="111" customWidth="1"/>
    <col min="6667" max="6668" width="9.140625" style="111"/>
    <col min="6669" max="6669" width="10.140625" style="111" bestFit="1" customWidth="1"/>
    <col min="6670" max="6906" width="9.140625" style="111"/>
    <col min="6907" max="6907" width="37.140625" style="111" customWidth="1"/>
    <col min="6908" max="6908" width="6.140625" style="111" customWidth="1"/>
    <col min="6909" max="6909" width="1.140625" style="111" customWidth="1"/>
    <col min="6910" max="6910" width="10.140625" style="111" customWidth="1"/>
    <col min="6911" max="6911" width="1" style="111" customWidth="1"/>
    <col min="6912" max="6912" width="11" style="111" customWidth="1"/>
    <col min="6913" max="6913" width="1" style="111" customWidth="1"/>
    <col min="6914" max="6914" width="11.140625" style="111" customWidth="1"/>
    <col min="6915" max="6915" width="1" style="111" customWidth="1"/>
    <col min="6916" max="6916" width="10.140625" style="111" customWidth="1"/>
    <col min="6917" max="6917" width="1" style="111" customWidth="1"/>
    <col min="6918" max="6918" width="11.140625" style="111" customWidth="1"/>
    <col min="6919" max="6919" width="1" style="111" customWidth="1"/>
    <col min="6920" max="6920" width="16.140625" style="111" customWidth="1"/>
    <col min="6921" max="6921" width="1" style="111" customWidth="1"/>
    <col min="6922" max="6922" width="11.140625" style="111" customWidth="1"/>
    <col min="6923" max="6924" width="9.140625" style="111"/>
    <col min="6925" max="6925" width="10.140625" style="111" bestFit="1" customWidth="1"/>
    <col min="6926" max="7162" width="9.140625" style="111"/>
    <col min="7163" max="7163" width="37.140625" style="111" customWidth="1"/>
    <col min="7164" max="7164" width="6.140625" style="111" customWidth="1"/>
    <col min="7165" max="7165" width="1.140625" style="111" customWidth="1"/>
    <col min="7166" max="7166" width="10.140625" style="111" customWidth="1"/>
    <col min="7167" max="7167" width="1" style="111" customWidth="1"/>
    <col min="7168" max="7168" width="11" style="111" customWidth="1"/>
    <col min="7169" max="7169" width="1" style="111" customWidth="1"/>
    <col min="7170" max="7170" width="11.140625" style="111" customWidth="1"/>
    <col min="7171" max="7171" width="1" style="111" customWidth="1"/>
    <col min="7172" max="7172" width="10.140625" style="111" customWidth="1"/>
    <col min="7173" max="7173" width="1" style="111" customWidth="1"/>
    <col min="7174" max="7174" width="11.140625" style="111" customWidth="1"/>
    <col min="7175" max="7175" width="1" style="111" customWidth="1"/>
    <col min="7176" max="7176" width="16.140625" style="111" customWidth="1"/>
    <col min="7177" max="7177" width="1" style="111" customWidth="1"/>
    <col min="7178" max="7178" width="11.140625" style="111" customWidth="1"/>
    <col min="7179" max="7180" width="9.140625" style="111"/>
    <col min="7181" max="7181" width="10.140625" style="111" bestFit="1" customWidth="1"/>
    <col min="7182" max="7418" width="9.140625" style="111"/>
    <col min="7419" max="7419" width="37.140625" style="111" customWidth="1"/>
    <col min="7420" max="7420" width="6.140625" style="111" customWidth="1"/>
    <col min="7421" max="7421" width="1.140625" style="111" customWidth="1"/>
    <col min="7422" max="7422" width="10.140625" style="111" customWidth="1"/>
    <col min="7423" max="7423" width="1" style="111" customWidth="1"/>
    <col min="7424" max="7424" width="11" style="111" customWidth="1"/>
    <col min="7425" max="7425" width="1" style="111" customWidth="1"/>
    <col min="7426" max="7426" width="11.140625" style="111" customWidth="1"/>
    <col min="7427" max="7427" width="1" style="111" customWidth="1"/>
    <col min="7428" max="7428" width="10.140625" style="111" customWidth="1"/>
    <col min="7429" max="7429" width="1" style="111" customWidth="1"/>
    <col min="7430" max="7430" width="11.140625" style="111" customWidth="1"/>
    <col min="7431" max="7431" width="1" style="111" customWidth="1"/>
    <col min="7432" max="7432" width="16.140625" style="111" customWidth="1"/>
    <col min="7433" max="7433" width="1" style="111" customWidth="1"/>
    <col min="7434" max="7434" width="11.140625" style="111" customWidth="1"/>
    <col min="7435" max="7436" width="9.140625" style="111"/>
    <col min="7437" max="7437" width="10.140625" style="111" bestFit="1" customWidth="1"/>
    <col min="7438" max="7674" width="9.140625" style="111"/>
    <col min="7675" max="7675" width="37.140625" style="111" customWidth="1"/>
    <col min="7676" max="7676" width="6.140625" style="111" customWidth="1"/>
    <col min="7677" max="7677" width="1.140625" style="111" customWidth="1"/>
    <col min="7678" max="7678" width="10.140625" style="111" customWidth="1"/>
    <col min="7679" max="7679" width="1" style="111" customWidth="1"/>
    <col min="7680" max="7680" width="11" style="111" customWidth="1"/>
    <col min="7681" max="7681" width="1" style="111" customWidth="1"/>
    <col min="7682" max="7682" width="11.140625" style="111" customWidth="1"/>
    <col min="7683" max="7683" width="1" style="111" customWidth="1"/>
    <col min="7684" max="7684" width="10.140625" style="111" customWidth="1"/>
    <col min="7685" max="7685" width="1" style="111" customWidth="1"/>
    <col min="7686" max="7686" width="11.140625" style="111" customWidth="1"/>
    <col min="7687" max="7687" width="1" style="111" customWidth="1"/>
    <col min="7688" max="7688" width="16.140625" style="111" customWidth="1"/>
    <col min="7689" max="7689" width="1" style="111" customWidth="1"/>
    <col min="7690" max="7690" width="11.140625" style="111" customWidth="1"/>
    <col min="7691" max="7692" width="9.140625" style="111"/>
    <col min="7693" max="7693" width="10.140625" style="111" bestFit="1" customWidth="1"/>
    <col min="7694" max="7930" width="9.140625" style="111"/>
    <col min="7931" max="7931" width="37.140625" style="111" customWidth="1"/>
    <col min="7932" max="7932" width="6.140625" style="111" customWidth="1"/>
    <col min="7933" max="7933" width="1.140625" style="111" customWidth="1"/>
    <col min="7934" max="7934" width="10.140625" style="111" customWidth="1"/>
    <col min="7935" max="7935" width="1" style="111" customWidth="1"/>
    <col min="7936" max="7936" width="11" style="111" customWidth="1"/>
    <col min="7937" max="7937" width="1" style="111" customWidth="1"/>
    <col min="7938" max="7938" width="11.140625" style="111" customWidth="1"/>
    <col min="7939" max="7939" width="1" style="111" customWidth="1"/>
    <col min="7940" max="7940" width="10.140625" style="111" customWidth="1"/>
    <col min="7941" max="7941" width="1" style="111" customWidth="1"/>
    <col min="7942" max="7942" width="11.140625" style="111" customWidth="1"/>
    <col min="7943" max="7943" width="1" style="111" customWidth="1"/>
    <col min="7944" max="7944" width="16.140625" style="111" customWidth="1"/>
    <col min="7945" max="7945" width="1" style="111" customWidth="1"/>
    <col min="7946" max="7946" width="11.140625" style="111" customWidth="1"/>
    <col min="7947" max="7948" width="9.140625" style="111"/>
    <col min="7949" max="7949" width="10.140625" style="111" bestFit="1" customWidth="1"/>
    <col min="7950" max="8186" width="9.140625" style="111"/>
    <col min="8187" max="8187" width="37.140625" style="111" customWidth="1"/>
    <col min="8188" max="8188" width="6.140625" style="111" customWidth="1"/>
    <col min="8189" max="8189" width="1.140625" style="111" customWidth="1"/>
    <col min="8190" max="8190" width="10.140625" style="111" customWidth="1"/>
    <col min="8191" max="8191" width="1" style="111" customWidth="1"/>
    <col min="8192" max="8192" width="11" style="111" customWidth="1"/>
    <col min="8193" max="8193" width="1" style="111" customWidth="1"/>
    <col min="8194" max="8194" width="11.140625" style="111" customWidth="1"/>
    <col min="8195" max="8195" width="1" style="111" customWidth="1"/>
    <col min="8196" max="8196" width="10.140625" style="111" customWidth="1"/>
    <col min="8197" max="8197" width="1" style="111" customWidth="1"/>
    <col min="8198" max="8198" width="11.140625" style="111" customWidth="1"/>
    <col min="8199" max="8199" width="1" style="111" customWidth="1"/>
    <col min="8200" max="8200" width="16.140625" style="111" customWidth="1"/>
    <col min="8201" max="8201" width="1" style="111" customWidth="1"/>
    <col min="8202" max="8202" width="11.140625" style="111" customWidth="1"/>
    <col min="8203" max="8204" width="9.140625" style="111"/>
    <col min="8205" max="8205" width="10.140625" style="111" bestFit="1" customWidth="1"/>
    <col min="8206" max="8442" width="9.140625" style="111"/>
    <col min="8443" max="8443" width="37.140625" style="111" customWidth="1"/>
    <col min="8444" max="8444" width="6.140625" style="111" customWidth="1"/>
    <col min="8445" max="8445" width="1.140625" style="111" customWidth="1"/>
    <col min="8446" max="8446" width="10.140625" style="111" customWidth="1"/>
    <col min="8447" max="8447" width="1" style="111" customWidth="1"/>
    <col min="8448" max="8448" width="11" style="111" customWidth="1"/>
    <col min="8449" max="8449" width="1" style="111" customWidth="1"/>
    <col min="8450" max="8450" width="11.140625" style="111" customWidth="1"/>
    <col min="8451" max="8451" width="1" style="111" customWidth="1"/>
    <col min="8452" max="8452" width="10.140625" style="111" customWidth="1"/>
    <col min="8453" max="8453" width="1" style="111" customWidth="1"/>
    <col min="8454" max="8454" width="11.140625" style="111" customWidth="1"/>
    <col min="8455" max="8455" width="1" style="111" customWidth="1"/>
    <col min="8456" max="8456" width="16.140625" style="111" customWidth="1"/>
    <col min="8457" max="8457" width="1" style="111" customWidth="1"/>
    <col min="8458" max="8458" width="11.140625" style="111" customWidth="1"/>
    <col min="8459" max="8460" width="9.140625" style="111"/>
    <col min="8461" max="8461" width="10.140625" style="111" bestFit="1" customWidth="1"/>
    <col min="8462" max="8698" width="9.140625" style="111"/>
    <col min="8699" max="8699" width="37.140625" style="111" customWidth="1"/>
    <col min="8700" max="8700" width="6.140625" style="111" customWidth="1"/>
    <col min="8701" max="8701" width="1.140625" style="111" customWidth="1"/>
    <col min="8702" max="8702" width="10.140625" style="111" customWidth="1"/>
    <col min="8703" max="8703" width="1" style="111" customWidth="1"/>
    <col min="8704" max="8704" width="11" style="111" customWidth="1"/>
    <col min="8705" max="8705" width="1" style="111" customWidth="1"/>
    <col min="8706" max="8706" width="11.140625" style="111" customWidth="1"/>
    <col min="8707" max="8707" width="1" style="111" customWidth="1"/>
    <col min="8708" max="8708" width="10.140625" style="111" customWidth="1"/>
    <col min="8709" max="8709" width="1" style="111" customWidth="1"/>
    <col min="8710" max="8710" width="11.140625" style="111" customWidth="1"/>
    <col min="8711" max="8711" width="1" style="111" customWidth="1"/>
    <col min="8712" max="8712" width="16.140625" style="111" customWidth="1"/>
    <col min="8713" max="8713" width="1" style="111" customWidth="1"/>
    <col min="8714" max="8714" width="11.140625" style="111" customWidth="1"/>
    <col min="8715" max="8716" width="9.140625" style="111"/>
    <col min="8717" max="8717" width="10.140625" style="111" bestFit="1" customWidth="1"/>
    <col min="8718" max="8954" width="9.140625" style="111"/>
    <col min="8955" max="8955" width="37.140625" style="111" customWidth="1"/>
    <col min="8956" max="8956" width="6.140625" style="111" customWidth="1"/>
    <col min="8957" max="8957" width="1.140625" style="111" customWidth="1"/>
    <col min="8958" max="8958" width="10.140625" style="111" customWidth="1"/>
    <col min="8959" max="8959" width="1" style="111" customWidth="1"/>
    <col min="8960" max="8960" width="11" style="111" customWidth="1"/>
    <col min="8961" max="8961" width="1" style="111" customWidth="1"/>
    <col min="8962" max="8962" width="11.140625" style="111" customWidth="1"/>
    <col min="8963" max="8963" width="1" style="111" customWidth="1"/>
    <col min="8964" max="8964" width="10.140625" style="111" customWidth="1"/>
    <col min="8965" max="8965" width="1" style="111" customWidth="1"/>
    <col min="8966" max="8966" width="11.140625" style="111" customWidth="1"/>
    <col min="8967" max="8967" width="1" style="111" customWidth="1"/>
    <col min="8968" max="8968" width="16.140625" style="111" customWidth="1"/>
    <col min="8969" max="8969" width="1" style="111" customWidth="1"/>
    <col min="8970" max="8970" width="11.140625" style="111" customWidth="1"/>
    <col min="8971" max="8972" width="9.140625" style="111"/>
    <col min="8973" max="8973" width="10.140625" style="111" bestFit="1" customWidth="1"/>
    <col min="8974" max="9210" width="9.140625" style="111"/>
    <col min="9211" max="9211" width="37.140625" style="111" customWidth="1"/>
    <col min="9212" max="9212" width="6.140625" style="111" customWidth="1"/>
    <col min="9213" max="9213" width="1.140625" style="111" customWidth="1"/>
    <col min="9214" max="9214" width="10.140625" style="111" customWidth="1"/>
    <col min="9215" max="9215" width="1" style="111" customWidth="1"/>
    <col min="9216" max="9216" width="11" style="111" customWidth="1"/>
    <col min="9217" max="9217" width="1" style="111" customWidth="1"/>
    <col min="9218" max="9218" width="11.140625" style="111" customWidth="1"/>
    <col min="9219" max="9219" width="1" style="111" customWidth="1"/>
    <col min="9220" max="9220" width="10.140625" style="111" customWidth="1"/>
    <col min="9221" max="9221" width="1" style="111" customWidth="1"/>
    <col min="9222" max="9222" width="11.140625" style="111" customWidth="1"/>
    <col min="9223" max="9223" width="1" style="111" customWidth="1"/>
    <col min="9224" max="9224" width="16.140625" style="111" customWidth="1"/>
    <col min="9225" max="9225" width="1" style="111" customWidth="1"/>
    <col min="9226" max="9226" width="11.140625" style="111" customWidth="1"/>
    <col min="9227" max="9228" width="9.140625" style="111"/>
    <col min="9229" max="9229" width="10.140625" style="111" bestFit="1" customWidth="1"/>
    <col min="9230" max="9466" width="9.140625" style="111"/>
    <col min="9467" max="9467" width="37.140625" style="111" customWidth="1"/>
    <col min="9468" max="9468" width="6.140625" style="111" customWidth="1"/>
    <col min="9469" max="9469" width="1.140625" style="111" customWidth="1"/>
    <col min="9470" max="9470" width="10.140625" style="111" customWidth="1"/>
    <col min="9471" max="9471" width="1" style="111" customWidth="1"/>
    <col min="9472" max="9472" width="11" style="111" customWidth="1"/>
    <col min="9473" max="9473" width="1" style="111" customWidth="1"/>
    <col min="9474" max="9474" width="11.140625" style="111" customWidth="1"/>
    <col min="9475" max="9475" width="1" style="111" customWidth="1"/>
    <col min="9476" max="9476" width="10.140625" style="111" customWidth="1"/>
    <col min="9477" max="9477" width="1" style="111" customWidth="1"/>
    <col min="9478" max="9478" width="11.140625" style="111" customWidth="1"/>
    <col min="9479" max="9479" width="1" style="111" customWidth="1"/>
    <col min="9480" max="9480" width="16.140625" style="111" customWidth="1"/>
    <col min="9481" max="9481" width="1" style="111" customWidth="1"/>
    <col min="9482" max="9482" width="11.140625" style="111" customWidth="1"/>
    <col min="9483" max="9484" width="9.140625" style="111"/>
    <col min="9485" max="9485" width="10.140625" style="111" bestFit="1" customWidth="1"/>
    <col min="9486" max="9722" width="9.140625" style="111"/>
    <col min="9723" max="9723" width="37.140625" style="111" customWidth="1"/>
    <col min="9724" max="9724" width="6.140625" style="111" customWidth="1"/>
    <col min="9725" max="9725" width="1.140625" style="111" customWidth="1"/>
    <col min="9726" max="9726" width="10.140625" style="111" customWidth="1"/>
    <col min="9727" max="9727" width="1" style="111" customWidth="1"/>
    <col min="9728" max="9728" width="11" style="111" customWidth="1"/>
    <col min="9729" max="9729" width="1" style="111" customWidth="1"/>
    <col min="9730" max="9730" width="11.140625" style="111" customWidth="1"/>
    <col min="9731" max="9731" width="1" style="111" customWidth="1"/>
    <col min="9732" max="9732" width="10.140625" style="111" customWidth="1"/>
    <col min="9733" max="9733" width="1" style="111" customWidth="1"/>
    <col min="9734" max="9734" width="11.140625" style="111" customWidth="1"/>
    <col min="9735" max="9735" width="1" style="111" customWidth="1"/>
    <col min="9736" max="9736" width="16.140625" style="111" customWidth="1"/>
    <col min="9737" max="9737" width="1" style="111" customWidth="1"/>
    <col min="9738" max="9738" width="11.140625" style="111" customWidth="1"/>
    <col min="9739" max="9740" width="9.140625" style="111"/>
    <col min="9741" max="9741" width="10.140625" style="111" bestFit="1" customWidth="1"/>
    <col min="9742" max="9978" width="9.140625" style="111"/>
    <col min="9979" max="9979" width="37.140625" style="111" customWidth="1"/>
    <col min="9980" max="9980" width="6.140625" style="111" customWidth="1"/>
    <col min="9981" max="9981" width="1.140625" style="111" customWidth="1"/>
    <col min="9982" max="9982" width="10.140625" style="111" customWidth="1"/>
    <col min="9983" max="9983" width="1" style="111" customWidth="1"/>
    <col min="9984" max="9984" width="11" style="111" customWidth="1"/>
    <col min="9985" max="9985" width="1" style="111" customWidth="1"/>
    <col min="9986" max="9986" width="11.140625" style="111" customWidth="1"/>
    <col min="9987" max="9987" width="1" style="111" customWidth="1"/>
    <col min="9988" max="9988" width="10.140625" style="111" customWidth="1"/>
    <col min="9989" max="9989" width="1" style="111" customWidth="1"/>
    <col min="9990" max="9990" width="11.140625" style="111" customWidth="1"/>
    <col min="9991" max="9991" width="1" style="111" customWidth="1"/>
    <col min="9992" max="9992" width="16.140625" style="111" customWidth="1"/>
    <col min="9993" max="9993" width="1" style="111" customWidth="1"/>
    <col min="9994" max="9994" width="11.140625" style="111" customWidth="1"/>
    <col min="9995" max="9996" width="9.140625" style="111"/>
    <col min="9997" max="9997" width="10.140625" style="111" bestFit="1" customWidth="1"/>
    <col min="9998" max="10234" width="9.140625" style="111"/>
    <col min="10235" max="10235" width="37.140625" style="111" customWidth="1"/>
    <col min="10236" max="10236" width="6.140625" style="111" customWidth="1"/>
    <col min="10237" max="10237" width="1.140625" style="111" customWidth="1"/>
    <col min="10238" max="10238" width="10.140625" style="111" customWidth="1"/>
    <col min="10239" max="10239" width="1" style="111" customWidth="1"/>
    <col min="10240" max="10240" width="11" style="111" customWidth="1"/>
    <col min="10241" max="10241" width="1" style="111" customWidth="1"/>
    <col min="10242" max="10242" width="11.140625" style="111" customWidth="1"/>
    <col min="10243" max="10243" width="1" style="111" customWidth="1"/>
    <col min="10244" max="10244" width="10.140625" style="111" customWidth="1"/>
    <col min="10245" max="10245" width="1" style="111" customWidth="1"/>
    <col min="10246" max="10246" width="11.140625" style="111" customWidth="1"/>
    <col min="10247" max="10247" width="1" style="111" customWidth="1"/>
    <col min="10248" max="10248" width="16.140625" style="111" customWidth="1"/>
    <col min="10249" max="10249" width="1" style="111" customWidth="1"/>
    <col min="10250" max="10250" width="11.140625" style="111" customWidth="1"/>
    <col min="10251" max="10252" width="9.140625" style="111"/>
    <col min="10253" max="10253" width="10.140625" style="111" bestFit="1" customWidth="1"/>
    <col min="10254" max="10490" width="9.140625" style="111"/>
    <col min="10491" max="10491" width="37.140625" style="111" customWidth="1"/>
    <col min="10492" max="10492" width="6.140625" style="111" customWidth="1"/>
    <col min="10493" max="10493" width="1.140625" style="111" customWidth="1"/>
    <col min="10494" max="10494" width="10.140625" style="111" customWidth="1"/>
    <col min="10495" max="10495" width="1" style="111" customWidth="1"/>
    <col min="10496" max="10496" width="11" style="111" customWidth="1"/>
    <col min="10497" max="10497" width="1" style="111" customWidth="1"/>
    <col min="10498" max="10498" width="11.140625" style="111" customWidth="1"/>
    <col min="10499" max="10499" width="1" style="111" customWidth="1"/>
    <col min="10500" max="10500" width="10.140625" style="111" customWidth="1"/>
    <col min="10501" max="10501" width="1" style="111" customWidth="1"/>
    <col min="10502" max="10502" width="11.140625" style="111" customWidth="1"/>
    <col min="10503" max="10503" width="1" style="111" customWidth="1"/>
    <col min="10504" max="10504" width="16.140625" style="111" customWidth="1"/>
    <col min="10505" max="10505" width="1" style="111" customWidth="1"/>
    <col min="10506" max="10506" width="11.140625" style="111" customWidth="1"/>
    <col min="10507" max="10508" width="9.140625" style="111"/>
    <col min="10509" max="10509" width="10.140625" style="111" bestFit="1" customWidth="1"/>
    <col min="10510" max="10746" width="9.140625" style="111"/>
    <col min="10747" max="10747" width="37.140625" style="111" customWidth="1"/>
    <col min="10748" max="10748" width="6.140625" style="111" customWidth="1"/>
    <col min="10749" max="10749" width="1.140625" style="111" customWidth="1"/>
    <col min="10750" max="10750" width="10.140625" style="111" customWidth="1"/>
    <col min="10751" max="10751" width="1" style="111" customWidth="1"/>
    <col min="10752" max="10752" width="11" style="111" customWidth="1"/>
    <col min="10753" max="10753" width="1" style="111" customWidth="1"/>
    <col min="10754" max="10754" width="11.140625" style="111" customWidth="1"/>
    <col min="10755" max="10755" width="1" style="111" customWidth="1"/>
    <col min="10756" max="10756" width="10.140625" style="111" customWidth="1"/>
    <col min="10757" max="10757" width="1" style="111" customWidth="1"/>
    <col min="10758" max="10758" width="11.140625" style="111" customWidth="1"/>
    <col min="10759" max="10759" width="1" style="111" customWidth="1"/>
    <col min="10760" max="10760" width="16.140625" style="111" customWidth="1"/>
    <col min="10761" max="10761" width="1" style="111" customWidth="1"/>
    <col min="10762" max="10762" width="11.140625" style="111" customWidth="1"/>
    <col min="10763" max="10764" width="9.140625" style="111"/>
    <col min="10765" max="10765" width="10.140625" style="111" bestFit="1" customWidth="1"/>
    <col min="10766" max="11002" width="9.140625" style="111"/>
    <col min="11003" max="11003" width="37.140625" style="111" customWidth="1"/>
    <col min="11004" max="11004" width="6.140625" style="111" customWidth="1"/>
    <col min="11005" max="11005" width="1.140625" style="111" customWidth="1"/>
    <col min="11006" max="11006" width="10.140625" style="111" customWidth="1"/>
    <col min="11007" max="11007" width="1" style="111" customWidth="1"/>
    <col min="11008" max="11008" width="11" style="111" customWidth="1"/>
    <col min="11009" max="11009" width="1" style="111" customWidth="1"/>
    <col min="11010" max="11010" width="11.140625" style="111" customWidth="1"/>
    <col min="11011" max="11011" width="1" style="111" customWidth="1"/>
    <col min="11012" max="11012" width="10.140625" style="111" customWidth="1"/>
    <col min="11013" max="11013" width="1" style="111" customWidth="1"/>
    <col min="11014" max="11014" width="11.140625" style="111" customWidth="1"/>
    <col min="11015" max="11015" width="1" style="111" customWidth="1"/>
    <col min="11016" max="11016" width="16.140625" style="111" customWidth="1"/>
    <col min="11017" max="11017" width="1" style="111" customWidth="1"/>
    <col min="11018" max="11018" width="11.140625" style="111" customWidth="1"/>
    <col min="11019" max="11020" width="9.140625" style="111"/>
    <col min="11021" max="11021" width="10.140625" style="111" bestFit="1" customWidth="1"/>
    <col min="11022" max="11258" width="9.140625" style="111"/>
    <col min="11259" max="11259" width="37.140625" style="111" customWidth="1"/>
    <col min="11260" max="11260" width="6.140625" style="111" customWidth="1"/>
    <col min="11261" max="11261" width="1.140625" style="111" customWidth="1"/>
    <col min="11262" max="11262" width="10.140625" style="111" customWidth="1"/>
    <col min="11263" max="11263" width="1" style="111" customWidth="1"/>
    <col min="11264" max="11264" width="11" style="111" customWidth="1"/>
    <col min="11265" max="11265" width="1" style="111" customWidth="1"/>
    <col min="11266" max="11266" width="11.140625" style="111" customWidth="1"/>
    <col min="11267" max="11267" width="1" style="111" customWidth="1"/>
    <col min="11268" max="11268" width="10.140625" style="111" customWidth="1"/>
    <col min="11269" max="11269" width="1" style="111" customWidth="1"/>
    <col min="11270" max="11270" width="11.140625" style="111" customWidth="1"/>
    <col min="11271" max="11271" width="1" style="111" customWidth="1"/>
    <col min="11272" max="11272" width="16.140625" style="111" customWidth="1"/>
    <col min="11273" max="11273" width="1" style="111" customWidth="1"/>
    <col min="11274" max="11274" width="11.140625" style="111" customWidth="1"/>
    <col min="11275" max="11276" width="9.140625" style="111"/>
    <col min="11277" max="11277" width="10.140625" style="111" bestFit="1" customWidth="1"/>
    <col min="11278" max="11514" width="9.140625" style="111"/>
    <col min="11515" max="11515" width="37.140625" style="111" customWidth="1"/>
    <col min="11516" max="11516" width="6.140625" style="111" customWidth="1"/>
    <col min="11517" max="11517" width="1.140625" style="111" customWidth="1"/>
    <col min="11518" max="11518" width="10.140625" style="111" customWidth="1"/>
    <col min="11519" max="11519" width="1" style="111" customWidth="1"/>
    <col min="11520" max="11520" width="11" style="111" customWidth="1"/>
    <col min="11521" max="11521" width="1" style="111" customWidth="1"/>
    <col min="11522" max="11522" width="11.140625" style="111" customWidth="1"/>
    <col min="11523" max="11523" width="1" style="111" customWidth="1"/>
    <col min="11524" max="11524" width="10.140625" style="111" customWidth="1"/>
    <col min="11525" max="11525" width="1" style="111" customWidth="1"/>
    <col min="11526" max="11526" width="11.140625" style="111" customWidth="1"/>
    <col min="11527" max="11527" width="1" style="111" customWidth="1"/>
    <col min="11528" max="11528" width="16.140625" style="111" customWidth="1"/>
    <col min="11529" max="11529" width="1" style="111" customWidth="1"/>
    <col min="11530" max="11530" width="11.140625" style="111" customWidth="1"/>
    <col min="11531" max="11532" width="9.140625" style="111"/>
    <col min="11533" max="11533" width="10.140625" style="111" bestFit="1" customWidth="1"/>
    <col min="11534" max="11770" width="9.140625" style="111"/>
    <col min="11771" max="11771" width="37.140625" style="111" customWidth="1"/>
    <col min="11772" max="11772" width="6.140625" style="111" customWidth="1"/>
    <col min="11773" max="11773" width="1.140625" style="111" customWidth="1"/>
    <col min="11774" max="11774" width="10.140625" style="111" customWidth="1"/>
    <col min="11775" max="11775" width="1" style="111" customWidth="1"/>
    <col min="11776" max="11776" width="11" style="111" customWidth="1"/>
    <col min="11777" max="11777" width="1" style="111" customWidth="1"/>
    <col min="11778" max="11778" width="11.140625" style="111" customWidth="1"/>
    <col min="11779" max="11779" width="1" style="111" customWidth="1"/>
    <col min="11780" max="11780" width="10.140625" style="111" customWidth="1"/>
    <col min="11781" max="11781" width="1" style="111" customWidth="1"/>
    <col min="11782" max="11782" width="11.140625" style="111" customWidth="1"/>
    <col min="11783" max="11783" width="1" style="111" customWidth="1"/>
    <col min="11784" max="11784" width="16.140625" style="111" customWidth="1"/>
    <col min="11785" max="11785" width="1" style="111" customWidth="1"/>
    <col min="11786" max="11786" width="11.140625" style="111" customWidth="1"/>
    <col min="11787" max="11788" width="9.140625" style="111"/>
    <col min="11789" max="11789" width="10.140625" style="111" bestFit="1" customWidth="1"/>
    <col min="11790" max="12026" width="9.140625" style="111"/>
    <col min="12027" max="12027" width="37.140625" style="111" customWidth="1"/>
    <col min="12028" max="12028" width="6.140625" style="111" customWidth="1"/>
    <col min="12029" max="12029" width="1.140625" style="111" customWidth="1"/>
    <col min="12030" max="12030" width="10.140625" style="111" customWidth="1"/>
    <col min="12031" max="12031" width="1" style="111" customWidth="1"/>
    <col min="12032" max="12032" width="11" style="111" customWidth="1"/>
    <col min="12033" max="12033" width="1" style="111" customWidth="1"/>
    <col min="12034" max="12034" width="11.140625" style="111" customWidth="1"/>
    <col min="12035" max="12035" width="1" style="111" customWidth="1"/>
    <col min="12036" max="12036" width="10.140625" style="111" customWidth="1"/>
    <col min="12037" max="12037" width="1" style="111" customWidth="1"/>
    <col min="12038" max="12038" width="11.140625" style="111" customWidth="1"/>
    <col min="12039" max="12039" width="1" style="111" customWidth="1"/>
    <col min="12040" max="12040" width="16.140625" style="111" customWidth="1"/>
    <col min="12041" max="12041" width="1" style="111" customWidth="1"/>
    <col min="12042" max="12042" width="11.140625" style="111" customWidth="1"/>
    <col min="12043" max="12044" width="9.140625" style="111"/>
    <col min="12045" max="12045" width="10.140625" style="111" bestFit="1" customWidth="1"/>
    <col min="12046" max="12282" width="9.140625" style="111"/>
    <col min="12283" max="12283" width="37.140625" style="111" customWidth="1"/>
    <col min="12284" max="12284" width="6.140625" style="111" customWidth="1"/>
    <col min="12285" max="12285" width="1.140625" style="111" customWidth="1"/>
    <col min="12286" max="12286" width="10.140625" style="111" customWidth="1"/>
    <col min="12287" max="12287" width="1" style="111" customWidth="1"/>
    <col min="12288" max="12288" width="11" style="111" customWidth="1"/>
    <col min="12289" max="12289" width="1" style="111" customWidth="1"/>
    <col min="12290" max="12290" width="11.140625" style="111" customWidth="1"/>
    <col min="12291" max="12291" width="1" style="111" customWidth="1"/>
    <col min="12292" max="12292" width="10.140625" style="111" customWidth="1"/>
    <col min="12293" max="12293" width="1" style="111" customWidth="1"/>
    <col min="12294" max="12294" width="11.140625" style="111" customWidth="1"/>
    <col min="12295" max="12295" width="1" style="111" customWidth="1"/>
    <col min="12296" max="12296" width="16.140625" style="111" customWidth="1"/>
    <col min="12297" max="12297" width="1" style="111" customWidth="1"/>
    <col min="12298" max="12298" width="11.140625" style="111" customWidth="1"/>
    <col min="12299" max="12300" width="9.140625" style="111"/>
    <col min="12301" max="12301" width="10.140625" style="111" bestFit="1" customWidth="1"/>
    <col min="12302" max="12538" width="9.140625" style="111"/>
    <col min="12539" max="12539" width="37.140625" style="111" customWidth="1"/>
    <col min="12540" max="12540" width="6.140625" style="111" customWidth="1"/>
    <col min="12541" max="12541" width="1.140625" style="111" customWidth="1"/>
    <col min="12542" max="12542" width="10.140625" style="111" customWidth="1"/>
    <col min="12543" max="12543" width="1" style="111" customWidth="1"/>
    <col min="12544" max="12544" width="11" style="111" customWidth="1"/>
    <col min="12545" max="12545" width="1" style="111" customWidth="1"/>
    <col min="12546" max="12546" width="11.140625" style="111" customWidth="1"/>
    <col min="12547" max="12547" width="1" style="111" customWidth="1"/>
    <col min="12548" max="12548" width="10.140625" style="111" customWidth="1"/>
    <col min="12549" max="12549" width="1" style="111" customWidth="1"/>
    <col min="12550" max="12550" width="11.140625" style="111" customWidth="1"/>
    <col min="12551" max="12551" width="1" style="111" customWidth="1"/>
    <col min="12552" max="12552" width="16.140625" style="111" customWidth="1"/>
    <col min="12553" max="12553" width="1" style="111" customWidth="1"/>
    <col min="12554" max="12554" width="11.140625" style="111" customWidth="1"/>
    <col min="12555" max="12556" width="9.140625" style="111"/>
    <col min="12557" max="12557" width="10.140625" style="111" bestFit="1" customWidth="1"/>
    <col min="12558" max="12794" width="9.140625" style="111"/>
    <col min="12795" max="12795" width="37.140625" style="111" customWidth="1"/>
    <col min="12796" max="12796" width="6.140625" style="111" customWidth="1"/>
    <col min="12797" max="12797" width="1.140625" style="111" customWidth="1"/>
    <col min="12798" max="12798" width="10.140625" style="111" customWidth="1"/>
    <col min="12799" max="12799" width="1" style="111" customWidth="1"/>
    <col min="12800" max="12800" width="11" style="111" customWidth="1"/>
    <col min="12801" max="12801" width="1" style="111" customWidth="1"/>
    <col min="12802" max="12802" width="11.140625" style="111" customWidth="1"/>
    <col min="12803" max="12803" width="1" style="111" customWidth="1"/>
    <col min="12804" max="12804" width="10.140625" style="111" customWidth="1"/>
    <col min="12805" max="12805" width="1" style="111" customWidth="1"/>
    <col min="12806" max="12806" width="11.140625" style="111" customWidth="1"/>
    <col min="12807" max="12807" width="1" style="111" customWidth="1"/>
    <col min="12808" max="12808" width="16.140625" style="111" customWidth="1"/>
    <col min="12809" max="12809" width="1" style="111" customWidth="1"/>
    <col min="12810" max="12810" width="11.140625" style="111" customWidth="1"/>
    <col min="12811" max="12812" width="9.140625" style="111"/>
    <col min="12813" max="12813" width="10.140625" style="111" bestFit="1" customWidth="1"/>
    <col min="12814" max="13050" width="9.140625" style="111"/>
    <col min="13051" max="13051" width="37.140625" style="111" customWidth="1"/>
    <col min="13052" max="13052" width="6.140625" style="111" customWidth="1"/>
    <col min="13053" max="13053" width="1.140625" style="111" customWidth="1"/>
    <col min="13054" max="13054" width="10.140625" style="111" customWidth="1"/>
    <col min="13055" max="13055" width="1" style="111" customWidth="1"/>
    <col min="13056" max="13056" width="11" style="111" customWidth="1"/>
    <col min="13057" max="13057" width="1" style="111" customWidth="1"/>
    <col min="13058" max="13058" width="11.140625" style="111" customWidth="1"/>
    <col min="13059" max="13059" width="1" style="111" customWidth="1"/>
    <col min="13060" max="13060" width="10.140625" style="111" customWidth="1"/>
    <col min="13061" max="13061" width="1" style="111" customWidth="1"/>
    <col min="13062" max="13062" width="11.140625" style="111" customWidth="1"/>
    <col min="13063" max="13063" width="1" style="111" customWidth="1"/>
    <col min="13064" max="13064" width="16.140625" style="111" customWidth="1"/>
    <col min="13065" max="13065" width="1" style="111" customWidth="1"/>
    <col min="13066" max="13066" width="11.140625" style="111" customWidth="1"/>
    <col min="13067" max="13068" width="9.140625" style="111"/>
    <col min="13069" max="13069" width="10.140625" style="111" bestFit="1" customWidth="1"/>
    <col min="13070" max="13306" width="9.140625" style="111"/>
    <col min="13307" max="13307" width="37.140625" style="111" customWidth="1"/>
    <col min="13308" max="13308" width="6.140625" style="111" customWidth="1"/>
    <col min="13309" max="13309" width="1.140625" style="111" customWidth="1"/>
    <col min="13310" max="13310" width="10.140625" style="111" customWidth="1"/>
    <col min="13311" max="13311" width="1" style="111" customWidth="1"/>
    <col min="13312" max="13312" width="11" style="111" customWidth="1"/>
    <col min="13313" max="13313" width="1" style="111" customWidth="1"/>
    <col min="13314" max="13314" width="11.140625" style="111" customWidth="1"/>
    <col min="13315" max="13315" width="1" style="111" customWidth="1"/>
    <col min="13316" max="13316" width="10.140625" style="111" customWidth="1"/>
    <col min="13317" max="13317" width="1" style="111" customWidth="1"/>
    <col min="13318" max="13318" width="11.140625" style="111" customWidth="1"/>
    <col min="13319" max="13319" width="1" style="111" customWidth="1"/>
    <col min="13320" max="13320" width="16.140625" style="111" customWidth="1"/>
    <col min="13321" max="13321" width="1" style="111" customWidth="1"/>
    <col min="13322" max="13322" width="11.140625" style="111" customWidth="1"/>
    <col min="13323" max="13324" width="9.140625" style="111"/>
    <col min="13325" max="13325" width="10.140625" style="111" bestFit="1" customWidth="1"/>
    <col min="13326" max="13562" width="9.140625" style="111"/>
    <col min="13563" max="13563" width="37.140625" style="111" customWidth="1"/>
    <col min="13564" max="13564" width="6.140625" style="111" customWidth="1"/>
    <col min="13565" max="13565" width="1.140625" style="111" customWidth="1"/>
    <col min="13566" max="13566" width="10.140625" style="111" customWidth="1"/>
    <col min="13567" max="13567" width="1" style="111" customWidth="1"/>
    <col min="13568" max="13568" width="11" style="111" customWidth="1"/>
    <col min="13569" max="13569" width="1" style="111" customWidth="1"/>
    <col min="13570" max="13570" width="11.140625" style="111" customWidth="1"/>
    <col min="13571" max="13571" width="1" style="111" customWidth="1"/>
    <col min="13572" max="13572" width="10.140625" style="111" customWidth="1"/>
    <col min="13573" max="13573" width="1" style="111" customWidth="1"/>
    <col min="13574" max="13574" width="11.140625" style="111" customWidth="1"/>
    <col min="13575" max="13575" width="1" style="111" customWidth="1"/>
    <col min="13576" max="13576" width="16.140625" style="111" customWidth="1"/>
    <col min="13577" max="13577" width="1" style="111" customWidth="1"/>
    <col min="13578" max="13578" width="11.140625" style="111" customWidth="1"/>
    <col min="13579" max="13580" width="9.140625" style="111"/>
    <col min="13581" max="13581" width="10.140625" style="111" bestFit="1" customWidth="1"/>
    <col min="13582" max="13818" width="9.140625" style="111"/>
    <col min="13819" max="13819" width="37.140625" style="111" customWidth="1"/>
    <col min="13820" max="13820" width="6.140625" style="111" customWidth="1"/>
    <col min="13821" max="13821" width="1.140625" style="111" customWidth="1"/>
    <col min="13822" max="13822" width="10.140625" style="111" customWidth="1"/>
    <col min="13823" max="13823" width="1" style="111" customWidth="1"/>
    <col min="13824" max="13824" width="11" style="111" customWidth="1"/>
    <col min="13825" max="13825" width="1" style="111" customWidth="1"/>
    <col min="13826" max="13826" width="11.140625" style="111" customWidth="1"/>
    <col min="13827" max="13827" width="1" style="111" customWidth="1"/>
    <col min="13828" max="13828" width="10.140625" style="111" customWidth="1"/>
    <col min="13829" max="13829" width="1" style="111" customWidth="1"/>
    <col min="13830" max="13830" width="11.140625" style="111" customWidth="1"/>
    <col min="13831" max="13831" width="1" style="111" customWidth="1"/>
    <col min="13832" max="13832" width="16.140625" style="111" customWidth="1"/>
    <col min="13833" max="13833" width="1" style="111" customWidth="1"/>
    <col min="13834" max="13834" width="11.140625" style="111" customWidth="1"/>
    <col min="13835" max="13836" width="9.140625" style="111"/>
    <col min="13837" max="13837" width="10.140625" style="111" bestFit="1" customWidth="1"/>
    <col min="13838" max="14074" width="9.140625" style="111"/>
    <col min="14075" max="14075" width="37.140625" style="111" customWidth="1"/>
    <col min="14076" max="14076" width="6.140625" style="111" customWidth="1"/>
    <col min="14077" max="14077" width="1.140625" style="111" customWidth="1"/>
    <col min="14078" max="14078" width="10.140625" style="111" customWidth="1"/>
    <col min="14079" max="14079" width="1" style="111" customWidth="1"/>
    <col min="14080" max="14080" width="11" style="111" customWidth="1"/>
    <col min="14081" max="14081" width="1" style="111" customWidth="1"/>
    <col min="14082" max="14082" width="11.140625" style="111" customWidth="1"/>
    <col min="14083" max="14083" width="1" style="111" customWidth="1"/>
    <col min="14084" max="14084" width="10.140625" style="111" customWidth="1"/>
    <col min="14085" max="14085" width="1" style="111" customWidth="1"/>
    <col min="14086" max="14086" width="11.140625" style="111" customWidth="1"/>
    <col min="14087" max="14087" width="1" style="111" customWidth="1"/>
    <col min="14088" max="14088" width="16.140625" style="111" customWidth="1"/>
    <col min="14089" max="14089" width="1" style="111" customWidth="1"/>
    <col min="14090" max="14090" width="11.140625" style="111" customWidth="1"/>
    <col min="14091" max="14092" width="9.140625" style="111"/>
    <col min="14093" max="14093" width="10.140625" style="111" bestFit="1" customWidth="1"/>
    <col min="14094" max="14330" width="9.140625" style="111"/>
    <col min="14331" max="14331" width="37.140625" style="111" customWidth="1"/>
    <col min="14332" max="14332" width="6.140625" style="111" customWidth="1"/>
    <col min="14333" max="14333" width="1.140625" style="111" customWidth="1"/>
    <col min="14334" max="14334" width="10.140625" style="111" customWidth="1"/>
    <col min="14335" max="14335" width="1" style="111" customWidth="1"/>
    <col min="14336" max="14336" width="11" style="111" customWidth="1"/>
    <col min="14337" max="14337" width="1" style="111" customWidth="1"/>
    <col min="14338" max="14338" width="11.140625" style="111" customWidth="1"/>
    <col min="14339" max="14339" width="1" style="111" customWidth="1"/>
    <col min="14340" max="14340" width="10.140625" style="111" customWidth="1"/>
    <col min="14341" max="14341" width="1" style="111" customWidth="1"/>
    <col min="14342" max="14342" width="11.140625" style="111" customWidth="1"/>
    <col min="14343" max="14343" width="1" style="111" customWidth="1"/>
    <col min="14344" max="14344" width="16.140625" style="111" customWidth="1"/>
    <col min="14345" max="14345" width="1" style="111" customWidth="1"/>
    <col min="14346" max="14346" width="11.140625" style="111" customWidth="1"/>
    <col min="14347" max="14348" width="9.140625" style="111"/>
    <col min="14349" max="14349" width="10.140625" style="111" bestFit="1" customWidth="1"/>
    <col min="14350" max="14586" width="9.140625" style="111"/>
    <col min="14587" max="14587" width="37.140625" style="111" customWidth="1"/>
    <col min="14588" max="14588" width="6.140625" style="111" customWidth="1"/>
    <col min="14589" max="14589" width="1.140625" style="111" customWidth="1"/>
    <col min="14590" max="14590" width="10.140625" style="111" customWidth="1"/>
    <col min="14591" max="14591" width="1" style="111" customWidth="1"/>
    <col min="14592" max="14592" width="11" style="111" customWidth="1"/>
    <col min="14593" max="14593" width="1" style="111" customWidth="1"/>
    <col min="14594" max="14594" width="11.140625" style="111" customWidth="1"/>
    <col min="14595" max="14595" width="1" style="111" customWidth="1"/>
    <col min="14596" max="14596" width="10.140625" style="111" customWidth="1"/>
    <col min="14597" max="14597" width="1" style="111" customWidth="1"/>
    <col min="14598" max="14598" width="11.140625" style="111" customWidth="1"/>
    <col min="14599" max="14599" width="1" style="111" customWidth="1"/>
    <col min="14600" max="14600" width="16.140625" style="111" customWidth="1"/>
    <col min="14601" max="14601" width="1" style="111" customWidth="1"/>
    <col min="14602" max="14602" width="11.140625" style="111" customWidth="1"/>
    <col min="14603" max="14604" width="9.140625" style="111"/>
    <col min="14605" max="14605" width="10.140625" style="111" bestFit="1" customWidth="1"/>
    <col min="14606" max="14842" width="9.140625" style="111"/>
    <col min="14843" max="14843" width="37.140625" style="111" customWidth="1"/>
    <col min="14844" max="14844" width="6.140625" style="111" customWidth="1"/>
    <col min="14845" max="14845" width="1.140625" style="111" customWidth="1"/>
    <col min="14846" max="14846" width="10.140625" style="111" customWidth="1"/>
    <col min="14847" max="14847" width="1" style="111" customWidth="1"/>
    <col min="14848" max="14848" width="11" style="111" customWidth="1"/>
    <col min="14849" max="14849" width="1" style="111" customWidth="1"/>
    <col min="14850" max="14850" width="11.140625" style="111" customWidth="1"/>
    <col min="14851" max="14851" width="1" style="111" customWidth="1"/>
    <col min="14852" max="14852" width="10.140625" style="111" customWidth="1"/>
    <col min="14853" max="14853" width="1" style="111" customWidth="1"/>
    <col min="14854" max="14854" width="11.140625" style="111" customWidth="1"/>
    <col min="14855" max="14855" width="1" style="111" customWidth="1"/>
    <col min="14856" max="14856" width="16.140625" style="111" customWidth="1"/>
    <col min="14857" max="14857" width="1" style="111" customWidth="1"/>
    <col min="14858" max="14858" width="11.140625" style="111" customWidth="1"/>
    <col min="14859" max="14860" width="9.140625" style="111"/>
    <col min="14861" max="14861" width="10.140625" style="111" bestFit="1" customWidth="1"/>
    <col min="14862" max="15098" width="9.140625" style="111"/>
    <col min="15099" max="15099" width="37.140625" style="111" customWidth="1"/>
    <col min="15100" max="15100" width="6.140625" style="111" customWidth="1"/>
    <col min="15101" max="15101" width="1.140625" style="111" customWidth="1"/>
    <col min="15102" max="15102" width="10.140625" style="111" customWidth="1"/>
    <col min="15103" max="15103" width="1" style="111" customWidth="1"/>
    <col min="15104" max="15104" width="11" style="111" customWidth="1"/>
    <col min="15105" max="15105" width="1" style="111" customWidth="1"/>
    <col min="15106" max="15106" width="11.140625" style="111" customWidth="1"/>
    <col min="15107" max="15107" width="1" style="111" customWidth="1"/>
    <col min="15108" max="15108" width="10.140625" style="111" customWidth="1"/>
    <col min="15109" max="15109" width="1" style="111" customWidth="1"/>
    <col min="15110" max="15110" width="11.140625" style="111" customWidth="1"/>
    <col min="15111" max="15111" width="1" style="111" customWidth="1"/>
    <col min="15112" max="15112" width="16.140625" style="111" customWidth="1"/>
    <col min="15113" max="15113" width="1" style="111" customWidth="1"/>
    <col min="15114" max="15114" width="11.140625" style="111" customWidth="1"/>
    <col min="15115" max="15116" width="9.140625" style="111"/>
    <col min="15117" max="15117" width="10.140625" style="111" bestFit="1" customWidth="1"/>
    <col min="15118" max="15354" width="9.140625" style="111"/>
    <col min="15355" max="15355" width="37.140625" style="111" customWidth="1"/>
    <col min="15356" max="15356" width="6.140625" style="111" customWidth="1"/>
    <col min="15357" max="15357" width="1.140625" style="111" customWidth="1"/>
    <col min="15358" max="15358" width="10.140625" style="111" customWidth="1"/>
    <col min="15359" max="15359" width="1" style="111" customWidth="1"/>
    <col min="15360" max="15360" width="11" style="111" customWidth="1"/>
    <col min="15361" max="15361" width="1" style="111" customWidth="1"/>
    <col min="15362" max="15362" width="11.140625" style="111" customWidth="1"/>
    <col min="15363" max="15363" width="1" style="111" customWidth="1"/>
    <col min="15364" max="15364" width="10.140625" style="111" customWidth="1"/>
    <col min="15365" max="15365" width="1" style="111" customWidth="1"/>
    <col min="15366" max="15366" width="11.140625" style="111" customWidth="1"/>
    <col min="15367" max="15367" width="1" style="111" customWidth="1"/>
    <col min="15368" max="15368" width="16.140625" style="111" customWidth="1"/>
    <col min="15369" max="15369" width="1" style="111" customWidth="1"/>
    <col min="15370" max="15370" width="11.140625" style="111" customWidth="1"/>
    <col min="15371" max="15372" width="9.140625" style="111"/>
    <col min="15373" max="15373" width="10.140625" style="111" bestFit="1" customWidth="1"/>
    <col min="15374" max="15610" width="9.140625" style="111"/>
    <col min="15611" max="15611" width="37.140625" style="111" customWidth="1"/>
    <col min="15612" max="15612" width="6.140625" style="111" customWidth="1"/>
    <col min="15613" max="15613" width="1.140625" style="111" customWidth="1"/>
    <col min="15614" max="15614" width="10.140625" style="111" customWidth="1"/>
    <col min="15615" max="15615" width="1" style="111" customWidth="1"/>
    <col min="15616" max="15616" width="11" style="111" customWidth="1"/>
    <col min="15617" max="15617" width="1" style="111" customWidth="1"/>
    <col min="15618" max="15618" width="11.140625" style="111" customWidth="1"/>
    <col min="15619" max="15619" width="1" style="111" customWidth="1"/>
    <col min="15620" max="15620" width="10.140625" style="111" customWidth="1"/>
    <col min="15621" max="15621" width="1" style="111" customWidth="1"/>
    <col min="15622" max="15622" width="11.140625" style="111" customWidth="1"/>
    <col min="15623" max="15623" width="1" style="111" customWidth="1"/>
    <col min="15624" max="15624" width="16.140625" style="111" customWidth="1"/>
    <col min="15625" max="15625" width="1" style="111" customWidth="1"/>
    <col min="15626" max="15626" width="11.140625" style="111" customWidth="1"/>
    <col min="15627" max="15628" width="9.140625" style="111"/>
    <col min="15629" max="15629" width="10.140625" style="111" bestFit="1" customWidth="1"/>
    <col min="15630" max="15866" width="9.140625" style="111"/>
    <col min="15867" max="15867" width="37.140625" style="111" customWidth="1"/>
    <col min="15868" max="15868" width="6.140625" style="111" customWidth="1"/>
    <col min="15869" max="15869" width="1.140625" style="111" customWidth="1"/>
    <col min="15870" max="15870" width="10.140625" style="111" customWidth="1"/>
    <col min="15871" max="15871" width="1" style="111" customWidth="1"/>
    <col min="15872" max="15872" width="11" style="111" customWidth="1"/>
    <col min="15873" max="15873" width="1" style="111" customWidth="1"/>
    <col min="15874" max="15874" width="11.140625" style="111" customWidth="1"/>
    <col min="15875" max="15875" width="1" style="111" customWidth="1"/>
    <col min="15876" max="15876" width="10.140625" style="111" customWidth="1"/>
    <col min="15877" max="15877" width="1" style="111" customWidth="1"/>
    <col min="15878" max="15878" width="11.140625" style="111" customWidth="1"/>
    <col min="15879" max="15879" width="1" style="111" customWidth="1"/>
    <col min="15880" max="15880" width="16.140625" style="111" customWidth="1"/>
    <col min="15881" max="15881" width="1" style="111" customWidth="1"/>
    <col min="15882" max="15882" width="11.140625" style="111" customWidth="1"/>
    <col min="15883" max="15884" width="9.140625" style="111"/>
    <col min="15885" max="15885" width="10.140625" style="111" bestFit="1" customWidth="1"/>
    <col min="15886" max="16122" width="9.140625" style="111"/>
    <col min="16123" max="16123" width="37.140625" style="111" customWidth="1"/>
    <col min="16124" max="16124" width="6.140625" style="111" customWidth="1"/>
    <col min="16125" max="16125" width="1.140625" style="111" customWidth="1"/>
    <col min="16126" max="16126" width="10.140625" style="111" customWidth="1"/>
    <col min="16127" max="16127" width="1" style="111" customWidth="1"/>
    <col min="16128" max="16128" width="11" style="111" customWidth="1"/>
    <col min="16129" max="16129" width="1" style="111" customWidth="1"/>
    <col min="16130" max="16130" width="11.140625" style="111" customWidth="1"/>
    <col min="16131" max="16131" width="1" style="111" customWidth="1"/>
    <col min="16132" max="16132" width="10.140625" style="111" customWidth="1"/>
    <col min="16133" max="16133" width="1" style="111" customWidth="1"/>
    <col min="16134" max="16134" width="11.140625" style="111" customWidth="1"/>
    <col min="16135" max="16135" width="1" style="111" customWidth="1"/>
    <col min="16136" max="16136" width="16.140625" style="111" customWidth="1"/>
    <col min="16137" max="16137" width="1" style="111" customWidth="1"/>
    <col min="16138" max="16138" width="11.140625" style="111" customWidth="1"/>
    <col min="16139" max="16140" width="9.140625" style="111"/>
    <col min="16141" max="16141" width="10.140625" style="111" bestFit="1" customWidth="1"/>
    <col min="16142" max="16384" width="9.140625" style="111"/>
  </cols>
  <sheetData>
    <row r="1" spans="1:18" ht="20.100000000000001" customHeight="1">
      <c r="A1" s="107" t="s">
        <v>0</v>
      </c>
    </row>
    <row r="2" spans="1:18" ht="20.100000000000001" customHeight="1">
      <c r="A2" s="93" t="s">
        <v>194</v>
      </c>
      <c r="B2" s="112"/>
    </row>
    <row r="3" spans="1:18" ht="20.100000000000001" customHeight="1">
      <c r="A3" s="113" t="str">
        <f>'4 (3 M)'!A3</f>
        <v>สำหรับรอบระยะเวลาสามเดือนสิ้นสุดวันที่ 31 มีนาคม พ.ศ. 2568</v>
      </c>
      <c r="B3" s="114"/>
      <c r="C3" s="115"/>
      <c r="D3" s="116"/>
      <c r="E3" s="116"/>
      <c r="F3" s="116"/>
      <c r="G3" s="116"/>
      <c r="H3" s="116"/>
      <c r="I3" s="116"/>
      <c r="J3" s="117"/>
      <c r="K3" s="116"/>
      <c r="L3" s="117"/>
      <c r="M3" s="116"/>
      <c r="N3" s="117"/>
      <c r="O3" s="117"/>
      <c r="P3" s="117"/>
      <c r="Q3" s="117"/>
      <c r="R3" s="117"/>
    </row>
    <row r="4" spans="1:18" ht="20.100000000000001" customHeight="1">
      <c r="A4" s="112"/>
      <c r="B4" s="118"/>
      <c r="D4" s="108"/>
      <c r="E4" s="108"/>
      <c r="F4" s="108"/>
      <c r="G4" s="108"/>
      <c r="H4" s="108"/>
      <c r="I4" s="108"/>
      <c r="J4" s="111"/>
      <c r="K4" s="108"/>
      <c r="L4" s="111"/>
      <c r="M4" s="108"/>
      <c r="N4" s="108"/>
      <c r="O4" s="108"/>
      <c r="Q4" s="108"/>
    </row>
    <row r="5" spans="1:18" ht="20.100000000000001" customHeight="1">
      <c r="A5" s="208"/>
      <c r="B5" s="208"/>
      <c r="C5" s="208"/>
      <c r="D5" s="231" t="s">
        <v>3</v>
      </c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</row>
    <row r="6" spans="1:18" ht="20.100000000000001" customHeight="1">
      <c r="A6" s="119"/>
      <c r="B6" s="119"/>
      <c r="C6" s="119"/>
      <c r="D6" s="209"/>
      <c r="E6" s="209"/>
      <c r="F6" s="209"/>
      <c r="G6" s="210"/>
      <c r="I6" s="209"/>
      <c r="J6" s="209"/>
      <c r="K6" s="209"/>
      <c r="L6" s="209"/>
      <c r="M6" s="209"/>
      <c r="N6" s="232" t="s">
        <v>56</v>
      </c>
      <c r="O6" s="232"/>
      <c r="P6" s="232"/>
      <c r="Q6" s="209"/>
      <c r="R6" s="209"/>
    </row>
    <row r="7" spans="1:18" ht="20.100000000000001" customHeight="1">
      <c r="A7" s="119"/>
      <c r="B7" s="119"/>
      <c r="C7" s="119"/>
      <c r="D7" s="209"/>
      <c r="E7" s="209"/>
      <c r="F7" s="209"/>
      <c r="G7" s="209"/>
      <c r="H7" s="111"/>
      <c r="I7" s="209"/>
      <c r="J7" s="209"/>
      <c r="K7" s="209"/>
      <c r="L7" s="209"/>
      <c r="M7" s="209"/>
      <c r="N7" s="211" t="s">
        <v>73</v>
      </c>
      <c r="O7" s="212"/>
      <c r="P7" s="212"/>
      <c r="Q7" s="209"/>
      <c r="R7" s="209"/>
    </row>
    <row r="8" spans="1:18" ht="20.100000000000001" customHeight="1">
      <c r="A8" s="119"/>
      <c r="B8" s="119"/>
      <c r="C8" s="119"/>
      <c r="D8" s="209"/>
      <c r="E8" s="209"/>
      <c r="F8" s="209"/>
      <c r="G8" s="209"/>
      <c r="H8" s="209" t="s">
        <v>52</v>
      </c>
      <c r="I8" s="209"/>
      <c r="J8" s="209"/>
      <c r="K8" s="209"/>
      <c r="L8" s="100" t="s">
        <v>88</v>
      </c>
      <c r="M8" s="209"/>
      <c r="N8" s="123"/>
      <c r="O8" s="210"/>
      <c r="P8" s="210"/>
      <c r="Q8" s="209"/>
      <c r="R8" s="209"/>
    </row>
    <row r="9" spans="1:18" ht="20.100000000000001" customHeight="1">
      <c r="A9" s="119"/>
      <c r="B9" s="119"/>
      <c r="C9" s="119"/>
      <c r="D9" s="209"/>
      <c r="E9" s="209"/>
      <c r="F9" s="209"/>
      <c r="G9" s="209"/>
      <c r="H9" s="209" t="s">
        <v>89</v>
      </c>
      <c r="I9" s="209"/>
      <c r="J9" s="209"/>
      <c r="K9" s="209"/>
      <c r="L9" s="100" t="s">
        <v>90</v>
      </c>
      <c r="M9" s="209"/>
      <c r="N9" s="122" t="s">
        <v>91</v>
      </c>
      <c r="O9" s="210"/>
      <c r="P9" s="210"/>
      <c r="Q9" s="209"/>
      <c r="R9" s="209"/>
    </row>
    <row r="10" spans="1:18" ht="20.100000000000001" customHeight="1">
      <c r="A10" s="119"/>
      <c r="B10" s="119"/>
      <c r="C10" s="119"/>
      <c r="D10" s="209" t="s">
        <v>93</v>
      </c>
      <c r="E10" s="209"/>
      <c r="F10" s="209" t="s">
        <v>94</v>
      </c>
      <c r="G10" s="209"/>
      <c r="H10" s="213" t="s">
        <v>212</v>
      </c>
      <c r="I10" s="209"/>
      <c r="J10" s="209" t="s">
        <v>52</v>
      </c>
      <c r="K10" s="209"/>
      <c r="L10" s="100" t="s">
        <v>95</v>
      </c>
      <c r="M10" s="209"/>
      <c r="N10" s="122" t="s">
        <v>96</v>
      </c>
      <c r="O10" s="108"/>
      <c r="P10" s="214" t="s">
        <v>98</v>
      </c>
      <c r="Q10" s="209"/>
      <c r="R10" s="209" t="s">
        <v>92</v>
      </c>
    </row>
    <row r="11" spans="1:18" ht="20.100000000000001" customHeight="1">
      <c r="A11" s="119"/>
      <c r="B11" s="119"/>
      <c r="C11" s="119"/>
      <c r="D11" s="209" t="s">
        <v>101</v>
      </c>
      <c r="E11" s="209"/>
      <c r="F11" s="209" t="s">
        <v>102</v>
      </c>
      <c r="G11" s="209"/>
      <c r="H11" s="209" t="s">
        <v>103</v>
      </c>
      <c r="I11" s="209"/>
      <c r="J11" s="209" t="s">
        <v>104</v>
      </c>
      <c r="K11" s="209"/>
      <c r="L11" s="100" t="s">
        <v>105</v>
      </c>
      <c r="M11" s="209"/>
      <c r="N11" s="122" t="s">
        <v>106</v>
      </c>
      <c r="O11" s="209"/>
      <c r="P11" s="209" t="s">
        <v>108</v>
      </c>
      <c r="Q11" s="209"/>
      <c r="R11" s="215" t="s">
        <v>111</v>
      </c>
    </row>
    <row r="12" spans="1:18" ht="20.100000000000001" customHeight="1">
      <c r="A12" s="119"/>
      <c r="B12" s="128"/>
      <c r="C12" s="119"/>
      <c r="D12" s="16" t="s">
        <v>9</v>
      </c>
      <c r="E12" s="17"/>
      <c r="F12" s="216" t="s">
        <v>9</v>
      </c>
      <c r="G12" s="17"/>
      <c r="H12" s="16" t="s">
        <v>9</v>
      </c>
      <c r="I12" s="17"/>
      <c r="J12" s="16" t="s">
        <v>9</v>
      </c>
      <c r="K12" s="17"/>
      <c r="L12" s="217" t="s">
        <v>9</v>
      </c>
      <c r="M12" s="17"/>
      <c r="N12" s="16" t="s">
        <v>9</v>
      </c>
      <c r="O12" s="17"/>
      <c r="P12" s="16" t="s">
        <v>9</v>
      </c>
      <c r="Q12" s="17"/>
      <c r="R12" s="16" t="s">
        <v>9</v>
      </c>
    </row>
    <row r="13" spans="1:18" ht="6" customHeight="1">
      <c r="A13" s="119"/>
      <c r="B13" s="218"/>
      <c r="C13" s="119"/>
      <c r="D13" s="17"/>
      <c r="E13" s="17"/>
      <c r="F13" s="209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20.100000000000001" customHeight="1">
      <c r="A14" s="134" t="s">
        <v>112</v>
      </c>
      <c r="C14" s="130"/>
      <c r="D14" s="19">
        <v>6506236</v>
      </c>
      <c r="E14" s="20"/>
      <c r="F14" s="24">
        <v>18549728</v>
      </c>
      <c r="G14" s="20"/>
      <c r="H14" s="24">
        <v>313042</v>
      </c>
      <c r="I14" s="20"/>
      <c r="J14" s="24">
        <v>575210</v>
      </c>
      <c r="K14" s="20"/>
      <c r="L14" s="24">
        <v>-17676423</v>
      </c>
      <c r="M14" s="20"/>
      <c r="N14" s="24">
        <v>4858</v>
      </c>
      <c r="O14" s="20"/>
      <c r="P14" s="12">
        <v>4858</v>
      </c>
      <c r="Q14" s="20"/>
      <c r="R14" s="9">
        <f>SUM(D14:L14,P14)</f>
        <v>8272651</v>
      </c>
    </row>
    <row r="15" spans="1:18" ht="20.100000000000001" customHeight="1">
      <c r="A15" s="132" t="s">
        <v>82</v>
      </c>
      <c r="B15" s="133"/>
      <c r="C15" s="130"/>
      <c r="D15" s="15">
        <v>0</v>
      </c>
      <c r="E15" s="21"/>
      <c r="F15" s="15">
        <v>0</v>
      </c>
      <c r="G15" s="21"/>
      <c r="H15" s="15">
        <v>0</v>
      </c>
      <c r="I15" s="21"/>
      <c r="J15" s="25">
        <v>81064</v>
      </c>
      <c r="K15" s="21"/>
      <c r="L15" s="25">
        <v>0</v>
      </c>
      <c r="M15" s="21"/>
      <c r="N15" s="25">
        <v>838</v>
      </c>
      <c r="O15" s="21"/>
      <c r="P15" s="15">
        <f>SUM(N15)</f>
        <v>838</v>
      </c>
      <c r="Q15" s="21"/>
      <c r="R15" s="15">
        <f>SUM(D15:L15,P15)</f>
        <v>81902</v>
      </c>
    </row>
    <row r="16" spans="1:18" ht="6" customHeight="1">
      <c r="A16" s="134"/>
      <c r="B16" s="130"/>
      <c r="C16" s="130"/>
      <c r="D16" s="12"/>
      <c r="E16" s="20"/>
      <c r="F16" s="12"/>
      <c r="G16" s="20"/>
      <c r="H16" s="12"/>
      <c r="I16" s="20"/>
      <c r="J16" s="12"/>
      <c r="K16" s="20"/>
      <c r="L16" s="12"/>
      <c r="M16" s="20"/>
      <c r="N16" s="26"/>
      <c r="O16" s="20"/>
      <c r="P16" s="12"/>
      <c r="Q16" s="20"/>
      <c r="R16" s="12"/>
    </row>
    <row r="17" spans="1:26" ht="20.100000000000001" customHeight="1" thickBot="1">
      <c r="A17" s="134" t="s">
        <v>144</v>
      </c>
      <c r="B17" s="130"/>
      <c r="C17" s="130"/>
      <c r="D17" s="18">
        <f>SUM(D14:D15)</f>
        <v>6506236</v>
      </c>
      <c r="E17" s="20"/>
      <c r="F17" s="18">
        <f>SUM(F14:F15)</f>
        <v>18549728</v>
      </c>
      <c r="G17" s="20"/>
      <c r="H17" s="18">
        <f>SUM(H14:H15)</f>
        <v>313042</v>
      </c>
      <c r="I17" s="20"/>
      <c r="J17" s="18">
        <f>SUM(J14:J15)</f>
        <v>656274</v>
      </c>
      <c r="K17" s="20"/>
      <c r="L17" s="18">
        <f>SUM(L14:L15)</f>
        <v>-17676423</v>
      </c>
      <c r="M17" s="20"/>
      <c r="N17" s="27">
        <f>SUM(N14:N15)</f>
        <v>5696</v>
      </c>
      <c r="O17" s="20"/>
      <c r="P17" s="18">
        <f>SUM(P14:P15)</f>
        <v>5696</v>
      </c>
      <c r="Q17" s="20"/>
      <c r="R17" s="18">
        <f>SUM(R14:R15)</f>
        <v>8354553</v>
      </c>
    </row>
    <row r="18" spans="1:26" ht="18.75" thickTop="1">
      <c r="A18" s="134"/>
      <c r="B18" s="130"/>
      <c r="C18" s="130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</row>
    <row r="19" spans="1:26" ht="20.100000000000001" customHeight="1">
      <c r="A19" s="134" t="s">
        <v>147</v>
      </c>
      <c r="C19" s="130"/>
      <c r="D19" s="19">
        <v>6636360</v>
      </c>
      <c r="E19" s="20"/>
      <c r="F19" s="24">
        <v>18549728</v>
      </c>
      <c r="G19" s="20"/>
      <c r="H19" s="24">
        <v>329063</v>
      </c>
      <c r="I19" s="20"/>
      <c r="J19" s="24">
        <v>734517</v>
      </c>
      <c r="K19" s="20"/>
      <c r="L19" s="24">
        <v>-17676423</v>
      </c>
      <c r="M19" s="20"/>
      <c r="N19" s="24">
        <v>7000</v>
      </c>
      <c r="O19" s="20"/>
      <c r="P19" s="12">
        <v>7000</v>
      </c>
      <c r="Q19" s="20"/>
      <c r="R19" s="9">
        <f>SUM(D19:L19,P19)</f>
        <v>8580245</v>
      </c>
    </row>
    <row r="20" spans="1:26" ht="20.100000000000001" customHeight="1">
      <c r="A20" s="132" t="s">
        <v>82</v>
      </c>
      <c r="B20" s="133"/>
      <c r="C20" s="130"/>
      <c r="D20" s="15">
        <v>0</v>
      </c>
      <c r="E20" s="21"/>
      <c r="F20" s="15">
        <v>0</v>
      </c>
      <c r="G20" s="21"/>
      <c r="H20" s="15">
        <v>0</v>
      </c>
      <c r="I20" s="21"/>
      <c r="J20" s="25">
        <v>51105</v>
      </c>
      <c r="K20" s="21"/>
      <c r="L20" s="15">
        <v>0</v>
      </c>
      <c r="M20" s="21"/>
      <c r="N20" s="15">
        <v>0</v>
      </c>
      <c r="O20" s="21"/>
      <c r="P20" s="15">
        <v>0</v>
      </c>
      <c r="Q20" s="15"/>
      <c r="R20" s="15">
        <f>SUM(D20:L20,P20)</f>
        <v>51105</v>
      </c>
    </row>
    <row r="21" spans="1:26" ht="6" customHeight="1">
      <c r="A21" s="134"/>
      <c r="B21" s="130"/>
      <c r="C21" s="130"/>
      <c r="D21" s="12"/>
      <c r="E21" s="20"/>
      <c r="F21" s="12"/>
      <c r="G21" s="20"/>
      <c r="H21" s="12"/>
      <c r="I21" s="20"/>
      <c r="J21" s="12"/>
      <c r="K21" s="20"/>
      <c r="L21" s="12"/>
      <c r="M21" s="20"/>
      <c r="N21" s="26"/>
      <c r="O21" s="20"/>
      <c r="P21" s="12"/>
      <c r="Q21" s="20"/>
      <c r="R21" s="12"/>
    </row>
    <row r="22" spans="1:26" ht="20.100000000000001" customHeight="1" thickBot="1">
      <c r="A22" s="134" t="s">
        <v>148</v>
      </c>
      <c r="B22" s="130"/>
      <c r="C22" s="130"/>
      <c r="D22" s="18">
        <f>SUM(D19:D20)</f>
        <v>6636360</v>
      </c>
      <c r="E22" s="20"/>
      <c r="F22" s="18">
        <f>SUM(F19:F20)</f>
        <v>18549728</v>
      </c>
      <c r="G22" s="20"/>
      <c r="H22" s="18">
        <f>SUM(H19:H20)</f>
        <v>329063</v>
      </c>
      <c r="I22" s="20"/>
      <c r="J22" s="18">
        <f>SUM(J19:J20)</f>
        <v>785622</v>
      </c>
      <c r="K22" s="20"/>
      <c r="L22" s="18">
        <f>SUM(L19:L20)</f>
        <v>-17676423</v>
      </c>
      <c r="M22" s="20"/>
      <c r="N22" s="27">
        <f>SUM(N19:N20)</f>
        <v>7000</v>
      </c>
      <c r="O22" s="20"/>
      <c r="P22" s="18">
        <f>SUM(P19:P20)</f>
        <v>7000</v>
      </c>
      <c r="Q22" s="20"/>
      <c r="R22" s="18">
        <f>SUM(R19:R20)</f>
        <v>8631350</v>
      </c>
    </row>
    <row r="23" spans="1:26" ht="18.75" thickTop="1">
      <c r="A23" s="134"/>
      <c r="B23" s="130"/>
      <c r="C23" s="130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</row>
    <row r="24" spans="1:26" ht="18">
      <c r="A24" s="134"/>
      <c r="B24" s="130"/>
      <c r="C24" s="130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</row>
    <row r="25" spans="1:26" ht="18">
      <c r="A25" s="134"/>
      <c r="B25" s="130"/>
      <c r="C25" s="130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6" spans="1:26">
      <c r="A26" s="221" t="s">
        <v>201</v>
      </c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19"/>
      <c r="T26" s="219"/>
      <c r="U26" s="219"/>
      <c r="V26" s="219"/>
      <c r="W26" s="219"/>
      <c r="X26" s="219"/>
      <c r="Y26" s="219"/>
      <c r="Z26" s="219"/>
    </row>
    <row r="27" spans="1:26" ht="18">
      <c r="A27" s="134"/>
      <c r="B27" s="130"/>
      <c r="C27" s="130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1:26" ht="20.25" customHeight="1">
      <c r="A28" s="134"/>
      <c r="B28" s="130"/>
      <c r="C28" s="130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26" ht="20.25" customHeight="1">
      <c r="A29" s="134"/>
      <c r="B29" s="130"/>
      <c r="C29" s="130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</row>
    <row r="30" spans="1:26" ht="22.35" customHeight="1">
      <c r="A30" s="233" t="str">
        <f>'5'!A42:V42</f>
        <v>หมายเหตุประกอบข้อมูลทางการเงินเป็นส่วนหนึ่งของข้อมูลทางการเงินระหว่างกาลนี้</v>
      </c>
      <c r="B30" s="233"/>
      <c r="C30" s="233"/>
      <c r="D30" s="233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</row>
  </sheetData>
  <mergeCells count="4">
    <mergeCell ref="D5:R5"/>
    <mergeCell ref="N6:P6"/>
    <mergeCell ref="A30:R30"/>
    <mergeCell ref="A26:R26"/>
  </mergeCells>
  <pageMargins left="0.5" right="0.5" top="0.5" bottom="0.6" header="0.49" footer="0.4"/>
  <pageSetup paperSize="9" scale="95" firstPageNumber="6" fitToHeight="0" orientation="landscape" useFirstPageNumber="1" horizontalDpi="1200" verticalDpi="1200" r:id="rId1"/>
  <headerFooter>
    <oddFooter>&amp;R&amp;"Browallia New,Regular"&amp;12&amp;P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K103"/>
  <sheetViews>
    <sheetView topLeftCell="A36" zoomScale="110" zoomScaleNormal="110" zoomScaleSheetLayoutView="90" workbookViewId="0">
      <selection activeCell="S55" sqref="S55"/>
    </sheetView>
  </sheetViews>
  <sheetFormatPr defaultColWidth="10.85546875" defaultRowHeight="19.350000000000001" customHeight="1"/>
  <cols>
    <col min="1" max="1" width="2.140625" style="34" customWidth="1"/>
    <col min="2" max="2" width="31.5703125" style="34" customWidth="1"/>
    <col min="3" max="3" width="7.140625" style="34" customWidth="1"/>
    <col min="4" max="4" width="1.85546875" style="34" customWidth="1"/>
    <col min="5" max="5" width="13.5703125" style="6" customWidth="1"/>
    <col min="6" max="6" width="0.85546875" style="104" customWidth="1"/>
    <col min="7" max="7" width="13.5703125" style="6" customWidth="1"/>
    <col min="8" max="8" width="0.85546875" style="34" customWidth="1"/>
    <col min="9" max="9" width="13.5703125" style="6" customWidth="1"/>
    <col min="10" max="10" width="0.85546875" style="104" customWidth="1"/>
    <col min="11" max="11" width="13.5703125" style="6" customWidth="1"/>
    <col min="12" max="16384" width="10.85546875" style="34"/>
  </cols>
  <sheetData>
    <row r="1" spans="1:11" s="139" customFormat="1" ht="18" customHeight="1">
      <c r="A1" s="136" t="s">
        <v>0</v>
      </c>
      <c r="B1" s="136"/>
      <c r="C1" s="137"/>
      <c r="D1" s="137"/>
      <c r="E1" s="1"/>
      <c r="F1" s="138"/>
      <c r="G1" s="1"/>
      <c r="H1" s="137"/>
      <c r="I1" s="1"/>
      <c r="J1" s="138"/>
      <c r="K1" s="1"/>
    </row>
    <row r="2" spans="1:11" ht="18" customHeight="1">
      <c r="A2" s="136" t="s">
        <v>195</v>
      </c>
      <c r="B2" s="136"/>
      <c r="C2" s="137"/>
      <c r="D2" s="137"/>
      <c r="E2" s="1"/>
      <c r="F2" s="138"/>
      <c r="G2" s="1"/>
      <c r="H2" s="137"/>
      <c r="I2" s="1"/>
      <c r="J2" s="138"/>
      <c r="K2" s="1"/>
    </row>
    <row r="3" spans="1:11" ht="18" customHeight="1">
      <c r="A3" s="140" t="str">
        <f>'4 (3 M)'!A3</f>
        <v>สำหรับรอบระยะเวลาสามเดือนสิ้นสุดวันที่ 31 มีนาคม พ.ศ. 2568</v>
      </c>
      <c r="B3" s="140"/>
      <c r="C3" s="141"/>
      <c r="D3" s="141"/>
      <c r="E3" s="2"/>
      <c r="F3" s="142"/>
      <c r="G3" s="2"/>
      <c r="H3" s="141"/>
      <c r="I3" s="2"/>
      <c r="J3" s="142"/>
      <c r="K3" s="2"/>
    </row>
    <row r="4" spans="1:11" ht="18" customHeight="1">
      <c r="A4" s="137"/>
      <c r="B4" s="137"/>
      <c r="C4" s="137"/>
      <c r="D4" s="137"/>
      <c r="E4" s="1"/>
      <c r="F4" s="138"/>
      <c r="G4" s="1"/>
      <c r="H4" s="137"/>
      <c r="I4" s="1"/>
      <c r="J4" s="138"/>
      <c r="K4" s="1"/>
    </row>
    <row r="5" spans="1:11" ht="18" customHeight="1">
      <c r="A5" s="137"/>
      <c r="B5" s="137"/>
      <c r="C5" s="137"/>
      <c r="D5" s="137"/>
      <c r="E5" s="222" t="s">
        <v>2</v>
      </c>
      <c r="F5" s="222"/>
      <c r="G5" s="222"/>
      <c r="H5" s="40"/>
      <c r="I5" s="222" t="s">
        <v>3</v>
      </c>
      <c r="J5" s="222"/>
      <c r="K5" s="222"/>
    </row>
    <row r="6" spans="1:11" ht="18" customHeight="1">
      <c r="A6" s="137"/>
      <c r="B6" s="137"/>
      <c r="C6" s="137"/>
      <c r="D6" s="137"/>
      <c r="E6" s="143" t="s">
        <v>141</v>
      </c>
      <c r="F6" s="143"/>
      <c r="G6" s="143" t="s">
        <v>141</v>
      </c>
      <c r="H6" s="103"/>
      <c r="I6" s="143" t="s">
        <v>141</v>
      </c>
      <c r="J6" s="143"/>
      <c r="K6" s="143" t="s">
        <v>141</v>
      </c>
    </row>
    <row r="7" spans="1:11" ht="18" customHeight="1">
      <c r="A7" s="65"/>
      <c r="B7" s="65"/>
      <c r="C7" s="144"/>
      <c r="D7" s="144"/>
      <c r="E7" s="50" t="s">
        <v>142</v>
      </c>
      <c r="F7" s="51"/>
      <c r="G7" s="50" t="s">
        <v>7</v>
      </c>
      <c r="H7" s="144"/>
      <c r="I7" s="50" t="s">
        <v>142</v>
      </c>
      <c r="J7" s="51"/>
      <c r="K7" s="50" t="s">
        <v>7</v>
      </c>
    </row>
    <row r="8" spans="1:11" ht="18" customHeight="1">
      <c r="C8" s="54"/>
      <c r="D8" s="54"/>
      <c r="E8" s="101" t="s">
        <v>9</v>
      </c>
      <c r="F8" s="102"/>
      <c r="G8" s="101" t="s">
        <v>9</v>
      </c>
      <c r="H8" s="102"/>
      <c r="I8" s="101" t="s">
        <v>9</v>
      </c>
      <c r="J8" s="102"/>
      <c r="K8" s="101" t="s">
        <v>9</v>
      </c>
    </row>
    <row r="9" spans="1:11" ht="18" customHeight="1">
      <c r="A9" s="145" t="s">
        <v>114</v>
      </c>
      <c r="B9" s="145"/>
      <c r="C9" s="54"/>
      <c r="D9" s="54"/>
      <c r="E9" s="3"/>
      <c r="F9" s="146"/>
      <c r="G9" s="3"/>
      <c r="H9" s="54"/>
      <c r="I9" s="3"/>
      <c r="J9" s="146"/>
      <c r="K9" s="3"/>
    </row>
    <row r="10" spans="1:11" ht="18" customHeight="1">
      <c r="A10" s="65" t="s">
        <v>143</v>
      </c>
      <c r="B10" s="65"/>
      <c r="D10" s="147"/>
      <c r="E10" s="104">
        <v>225110</v>
      </c>
      <c r="F10" s="106"/>
      <c r="G10" s="104">
        <v>170738</v>
      </c>
      <c r="H10" s="147"/>
      <c r="I10" s="104">
        <v>63981</v>
      </c>
      <c r="J10" s="106"/>
      <c r="K10" s="104">
        <v>101417</v>
      </c>
    </row>
    <row r="11" spans="1:11" ht="18" customHeight="1">
      <c r="A11" s="145" t="s">
        <v>156</v>
      </c>
      <c r="B11" s="65"/>
      <c r="D11" s="147"/>
      <c r="E11" s="104"/>
      <c r="F11" s="106"/>
      <c r="G11" s="104"/>
      <c r="H11" s="147"/>
      <c r="I11" s="104"/>
      <c r="J11" s="106"/>
      <c r="K11" s="104"/>
    </row>
    <row r="12" spans="1:11" ht="18" customHeight="1">
      <c r="B12" s="65" t="s">
        <v>115</v>
      </c>
      <c r="C12" s="69"/>
      <c r="D12" s="147"/>
      <c r="E12" s="104">
        <v>17297</v>
      </c>
      <c r="F12" s="106"/>
      <c r="G12" s="104">
        <v>18923</v>
      </c>
      <c r="H12" s="147"/>
      <c r="I12" s="104">
        <v>7989</v>
      </c>
      <c r="J12" s="106"/>
      <c r="K12" s="104">
        <v>8800</v>
      </c>
    </row>
    <row r="13" spans="1:11" ht="18" customHeight="1">
      <c r="B13" s="65" t="s">
        <v>116</v>
      </c>
      <c r="C13" s="69"/>
      <c r="D13" s="147"/>
      <c r="E13" s="104">
        <v>4252</v>
      </c>
      <c r="F13" s="106"/>
      <c r="G13" s="104">
        <v>2938</v>
      </c>
      <c r="H13" s="147"/>
      <c r="I13" s="104">
        <v>4252</v>
      </c>
      <c r="J13" s="106"/>
      <c r="K13" s="104">
        <v>2938</v>
      </c>
    </row>
    <row r="14" spans="1:11" ht="18" customHeight="1">
      <c r="A14" s="65"/>
      <c r="B14" s="65" t="s">
        <v>117</v>
      </c>
      <c r="C14" s="148"/>
      <c r="D14" s="65"/>
      <c r="E14" s="104">
        <v>283</v>
      </c>
      <c r="F14" s="106"/>
      <c r="G14" s="104">
        <v>7956</v>
      </c>
      <c r="H14" s="65"/>
      <c r="I14" s="104">
        <v>283</v>
      </c>
      <c r="J14" s="106"/>
      <c r="K14" s="104">
        <v>7956</v>
      </c>
    </row>
    <row r="15" spans="1:11" ht="18" customHeight="1">
      <c r="B15" s="65" t="s">
        <v>181</v>
      </c>
      <c r="C15" s="69"/>
      <c r="D15" s="147"/>
      <c r="E15" s="104">
        <v>1163</v>
      </c>
      <c r="F15" s="106"/>
      <c r="G15" s="104">
        <v>-11</v>
      </c>
      <c r="H15" s="147"/>
      <c r="I15" s="104">
        <v>1155</v>
      </c>
      <c r="J15" s="106"/>
      <c r="K15" s="104">
        <v>-11</v>
      </c>
    </row>
    <row r="16" spans="1:11" ht="18" customHeight="1">
      <c r="B16" s="65" t="s">
        <v>118</v>
      </c>
      <c r="C16" s="69"/>
      <c r="D16" s="147"/>
      <c r="E16" s="104">
        <v>176714</v>
      </c>
      <c r="F16" s="106"/>
      <c r="G16" s="104">
        <v>350027</v>
      </c>
      <c r="H16" s="147"/>
      <c r="I16" s="104">
        <v>2635</v>
      </c>
      <c r="J16" s="106"/>
      <c r="K16" s="104">
        <v>28</v>
      </c>
    </row>
    <row r="17" spans="1:11" s="42" customFormat="1" ht="18" customHeight="1">
      <c r="B17" s="60" t="s">
        <v>119</v>
      </c>
      <c r="C17" s="82"/>
      <c r="D17" s="149"/>
      <c r="E17" s="150">
        <v>-277</v>
      </c>
      <c r="F17" s="151"/>
      <c r="G17" s="150">
        <v>0</v>
      </c>
      <c r="H17" s="147"/>
      <c r="I17" s="104">
        <v>-277</v>
      </c>
      <c r="J17" s="106"/>
      <c r="K17" s="104">
        <v>0</v>
      </c>
    </row>
    <row r="18" spans="1:11" ht="18" customHeight="1">
      <c r="B18" s="65" t="s">
        <v>209</v>
      </c>
      <c r="C18" s="152"/>
      <c r="D18" s="153"/>
      <c r="E18" s="104">
        <v>-19445</v>
      </c>
      <c r="F18" s="106"/>
      <c r="G18" s="104">
        <v>32829</v>
      </c>
      <c r="H18" s="153"/>
      <c r="I18" s="104">
        <v>-2905</v>
      </c>
      <c r="J18" s="106"/>
      <c r="K18" s="104">
        <v>0</v>
      </c>
    </row>
    <row r="19" spans="1:11" ht="18" customHeight="1">
      <c r="B19" s="65" t="s">
        <v>120</v>
      </c>
      <c r="C19" s="148"/>
      <c r="D19" s="65"/>
      <c r="E19" s="104"/>
      <c r="F19" s="106"/>
      <c r="G19" s="104"/>
      <c r="H19" s="65"/>
      <c r="I19" s="104"/>
      <c r="J19" s="106"/>
      <c r="K19" s="104"/>
    </row>
    <row r="20" spans="1:11" ht="18" customHeight="1">
      <c r="B20" s="65" t="s">
        <v>121</v>
      </c>
      <c r="C20" s="148"/>
      <c r="D20" s="65"/>
      <c r="E20" s="104">
        <v>3771</v>
      </c>
      <c r="F20" s="106"/>
      <c r="G20" s="104">
        <v>732</v>
      </c>
      <c r="H20" s="65"/>
      <c r="I20" s="104">
        <v>3771</v>
      </c>
      <c r="J20" s="106"/>
      <c r="K20" s="104">
        <v>732</v>
      </c>
    </row>
    <row r="21" spans="1:11" ht="18" customHeight="1">
      <c r="B21" s="65" t="s">
        <v>145</v>
      </c>
      <c r="C21" s="152"/>
      <c r="D21" s="153"/>
      <c r="E21" s="104">
        <v>404180</v>
      </c>
      <c r="F21" s="106"/>
      <c r="G21" s="104">
        <v>336419</v>
      </c>
      <c r="H21" s="153"/>
      <c r="I21" s="104">
        <v>41964</v>
      </c>
      <c r="J21" s="106"/>
      <c r="K21" s="104">
        <v>7819</v>
      </c>
    </row>
    <row r="22" spans="1:11" ht="18" customHeight="1">
      <c r="B22" s="65" t="s">
        <v>122</v>
      </c>
      <c r="C22" s="148"/>
      <c r="D22" s="65"/>
      <c r="E22" s="104">
        <v>3677</v>
      </c>
      <c r="F22" s="106"/>
      <c r="G22" s="104">
        <v>17832</v>
      </c>
      <c r="H22" s="65"/>
      <c r="I22" s="104">
        <v>1097</v>
      </c>
      <c r="J22" s="106"/>
      <c r="K22" s="104">
        <v>1115</v>
      </c>
    </row>
    <row r="23" spans="1:11" ht="18" customHeight="1">
      <c r="B23" s="65" t="s">
        <v>62</v>
      </c>
      <c r="C23" s="148"/>
      <c r="D23" s="65"/>
      <c r="E23" s="104">
        <v>-1501870</v>
      </c>
      <c r="F23" s="106"/>
      <c r="G23" s="104">
        <v>-1756900</v>
      </c>
      <c r="H23" s="65"/>
      <c r="I23" s="104">
        <v>-408157</v>
      </c>
      <c r="J23" s="106"/>
      <c r="K23" s="104">
        <v>-449868</v>
      </c>
    </row>
    <row r="24" spans="1:11" ht="18" customHeight="1">
      <c r="B24" s="65" t="s">
        <v>70</v>
      </c>
      <c r="C24" s="148"/>
      <c r="D24" s="65"/>
      <c r="E24" s="104">
        <v>269731</v>
      </c>
      <c r="F24" s="106"/>
      <c r="G24" s="104">
        <v>305366</v>
      </c>
      <c r="H24" s="65"/>
      <c r="I24" s="104">
        <v>269361</v>
      </c>
      <c r="J24" s="106"/>
      <c r="K24" s="104">
        <v>304668</v>
      </c>
    </row>
    <row r="25" spans="1:11" ht="18" customHeight="1">
      <c r="A25" s="154" t="s">
        <v>123</v>
      </c>
      <c r="B25" s="145"/>
      <c r="C25" s="65"/>
      <c r="D25" s="65"/>
      <c r="E25" s="104"/>
      <c r="F25" s="106"/>
      <c r="G25" s="104"/>
      <c r="H25" s="65"/>
      <c r="I25" s="104"/>
      <c r="J25" s="106"/>
      <c r="K25" s="104"/>
    </row>
    <row r="26" spans="1:11" ht="18" customHeight="1">
      <c r="B26" s="65" t="s">
        <v>21</v>
      </c>
      <c r="C26" s="65"/>
      <c r="D26" s="65"/>
      <c r="E26" s="104">
        <v>940504</v>
      </c>
      <c r="F26" s="106"/>
      <c r="G26" s="104">
        <v>-1791855</v>
      </c>
      <c r="H26" s="65"/>
      <c r="I26" s="104">
        <v>50537</v>
      </c>
      <c r="J26" s="106"/>
      <c r="K26" s="104">
        <v>37207</v>
      </c>
    </row>
    <row r="27" spans="1:11" ht="18" customHeight="1">
      <c r="B27" s="65" t="s">
        <v>150</v>
      </c>
      <c r="C27" s="65"/>
      <c r="D27" s="65"/>
      <c r="E27" s="104">
        <v>225811</v>
      </c>
      <c r="F27" s="106"/>
      <c r="G27" s="104">
        <v>-24951</v>
      </c>
      <c r="H27" s="65"/>
      <c r="I27" s="104">
        <v>-2639</v>
      </c>
      <c r="J27" s="106"/>
      <c r="K27" s="104">
        <v>8295</v>
      </c>
    </row>
    <row r="28" spans="1:11" ht="18" customHeight="1">
      <c r="B28" s="65" t="s">
        <v>16</v>
      </c>
      <c r="C28" s="65"/>
      <c r="D28" s="65"/>
      <c r="E28" s="104">
        <v>314743</v>
      </c>
      <c r="F28" s="106"/>
      <c r="G28" s="104">
        <v>405661</v>
      </c>
      <c r="H28" s="65"/>
      <c r="I28" s="104">
        <v>270</v>
      </c>
      <c r="J28" s="106"/>
      <c r="K28" s="104">
        <v>69</v>
      </c>
    </row>
    <row r="29" spans="1:11" ht="18" customHeight="1">
      <c r="B29" s="65" t="s">
        <v>15</v>
      </c>
      <c r="C29" s="65"/>
      <c r="D29" s="65"/>
      <c r="E29" s="104">
        <v>78494</v>
      </c>
      <c r="F29" s="106"/>
      <c r="G29" s="104">
        <v>258439</v>
      </c>
      <c r="H29" s="65"/>
      <c r="I29" s="104">
        <v>929559</v>
      </c>
      <c r="J29" s="106"/>
      <c r="K29" s="104">
        <v>258439</v>
      </c>
    </row>
    <row r="30" spans="1:11" ht="18" customHeight="1">
      <c r="B30" s="65" t="s">
        <v>17</v>
      </c>
      <c r="C30" s="65"/>
      <c r="D30" s="65"/>
      <c r="E30" s="104">
        <v>-57802</v>
      </c>
      <c r="F30" s="106"/>
      <c r="G30" s="104">
        <v>-54140</v>
      </c>
      <c r="H30" s="65"/>
      <c r="I30" s="104">
        <v>0</v>
      </c>
      <c r="J30" s="106"/>
      <c r="K30" s="104">
        <v>-3900</v>
      </c>
    </row>
    <row r="31" spans="1:11" ht="18" customHeight="1">
      <c r="B31" s="65" t="s">
        <v>26</v>
      </c>
      <c r="C31" s="65"/>
      <c r="D31" s="65"/>
      <c r="E31" s="104">
        <v>203</v>
      </c>
      <c r="F31" s="106"/>
      <c r="G31" s="104">
        <v>-107</v>
      </c>
      <c r="H31" s="65"/>
      <c r="I31" s="104">
        <v>202</v>
      </c>
      <c r="J31" s="106"/>
      <c r="K31" s="104">
        <v>0</v>
      </c>
    </row>
    <row r="32" spans="1:11" ht="18" customHeight="1">
      <c r="B32" s="65" t="s">
        <v>155</v>
      </c>
      <c r="C32" s="148"/>
      <c r="D32" s="65"/>
      <c r="E32" s="104">
        <v>-242844</v>
      </c>
      <c r="F32" s="106"/>
      <c r="G32" s="104">
        <v>-413901</v>
      </c>
      <c r="H32" s="65"/>
      <c r="I32" s="104">
        <v>-252234</v>
      </c>
      <c r="J32" s="106"/>
      <c r="K32" s="104">
        <v>-278347</v>
      </c>
    </row>
    <row r="33" spans="1:11" ht="18" customHeight="1">
      <c r="B33" s="65" t="s">
        <v>37</v>
      </c>
      <c r="C33" s="148"/>
      <c r="D33" s="65"/>
      <c r="E33" s="104">
        <v>3582</v>
      </c>
      <c r="F33" s="106"/>
      <c r="G33" s="104">
        <v>8624</v>
      </c>
      <c r="H33" s="65"/>
      <c r="I33" s="104">
        <v>3533</v>
      </c>
      <c r="J33" s="106"/>
      <c r="K33" s="104">
        <v>8572</v>
      </c>
    </row>
    <row r="34" spans="1:11" ht="18" customHeight="1">
      <c r="B34" s="65" t="s">
        <v>43</v>
      </c>
      <c r="C34" s="148"/>
      <c r="D34" s="65"/>
      <c r="E34" s="105">
        <v>-4292</v>
      </c>
      <c r="F34" s="106"/>
      <c r="G34" s="105">
        <v>0</v>
      </c>
      <c r="H34" s="65"/>
      <c r="I34" s="105">
        <v>-4292</v>
      </c>
      <c r="J34" s="106"/>
      <c r="K34" s="105">
        <v>0</v>
      </c>
    </row>
    <row r="35" spans="1:11" ht="6" customHeight="1">
      <c r="A35" s="65"/>
      <c r="B35" s="65"/>
      <c r="C35" s="65"/>
      <c r="D35" s="65"/>
      <c r="E35" s="4"/>
      <c r="F35" s="106"/>
      <c r="G35" s="4"/>
      <c r="H35" s="65"/>
      <c r="I35" s="4"/>
      <c r="J35" s="106"/>
      <c r="K35" s="4"/>
    </row>
    <row r="36" spans="1:11" ht="18" customHeight="1">
      <c r="A36" s="155" t="s">
        <v>124</v>
      </c>
      <c r="B36" s="156"/>
      <c r="C36" s="65"/>
      <c r="D36" s="65"/>
      <c r="E36" s="104">
        <f>SUM(E10:E34)</f>
        <v>842985</v>
      </c>
      <c r="F36" s="106"/>
      <c r="G36" s="104">
        <f>SUM(G10:G34)</f>
        <v>-2125381</v>
      </c>
      <c r="H36" s="65"/>
      <c r="I36" s="104">
        <f>SUM(I10:I34)</f>
        <v>710085</v>
      </c>
      <c r="J36" s="106"/>
      <c r="K36" s="104">
        <f>SUM(K10:K34)</f>
        <v>15929</v>
      </c>
    </row>
    <row r="37" spans="1:11" ht="18" customHeight="1">
      <c r="B37" s="65" t="s">
        <v>157</v>
      </c>
      <c r="C37" s="65"/>
      <c r="D37" s="65"/>
      <c r="E37" s="104">
        <v>1505140</v>
      </c>
      <c r="F37" s="106"/>
      <c r="G37" s="104">
        <v>1751547</v>
      </c>
      <c r="H37" s="65"/>
      <c r="I37" s="104">
        <v>404558</v>
      </c>
      <c r="J37" s="106"/>
      <c r="K37" s="104">
        <v>435790</v>
      </c>
    </row>
    <row r="38" spans="1:11" ht="18" customHeight="1">
      <c r="B38" s="65" t="s">
        <v>158</v>
      </c>
      <c r="C38" s="65"/>
      <c r="D38" s="65"/>
      <c r="E38" s="104">
        <v>-248852</v>
      </c>
      <c r="F38" s="106"/>
      <c r="G38" s="104">
        <v>-271417</v>
      </c>
      <c r="H38" s="65"/>
      <c r="I38" s="104">
        <v>-247614</v>
      </c>
      <c r="J38" s="106"/>
      <c r="K38" s="104">
        <v>-271065</v>
      </c>
    </row>
    <row r="39" spans="1:11" ht="18" customHeight="1">
      <c r="B39" s="65" t="s">
        <v>159</v>
      </c>
      <c r="C39" s="65"/>
      <c r="D39" s="65"/>
      <c r="E39" s="105">
        <v>-14182</v>
      </c>
      <c r="F39" s="106"/>
      <c r="G39" s="105">
        <v>-756</v>
      </c>
      <c r="H39" s="65"/>
      <c r="I39" s="105">
        <v>-3670</v>
      </c>
      <c r="J39" s="106"/>
      <c r="K39" s="105">
        <v>-3</v>
      </c>
    </row>
    <row r="40" spans="1:11" ht="6" customHeight="1">
      <c r="A40" s="65"/>
      <c r="B40" s="65"/>
      <c r="C40" s="65"/>
      <c r="D40" s="65"/>
      <c r="E40" s="4"/>
      <c r="F40" s="106"/>
      <c r="G40" s="4"/>
      <c r="H40" s="65"/>
      <c r="I40" s="4"/>
      <c r="J40" s="106"/>
      <c r="K40" s="4"/>
    </row>
    <row r="41" spans="1:11" ht="18" customHeight="1">
      <c r="A41" s="65" t="s">
        <v>189</v>
      </c>
      <c r="B41" s="65"/>
      <c r="C41" s="65"/>
      <c r="D41" s="65"/>
      <c r="E41" s="105">
        <f>SUM(E36:E39)</f>
        <v>2085091</v>
      </c>
      <c r="F41" s="106"/>
      <c r="G41" s="105">
        <f>SUM(G36:G39)</f>
        <v>-646007</v>
      </c>
      <c r="H41" s="65"/>
      <c r="I41" s="105">
        <f>SUM(I36:I39)</f>
        <v>863359</v>
      </c>
      <c r="J41" s="106"/>
      <c r="K41" s="105">
        <f>SUM(K36:K39)</f>
        <v>180651</v>
      </c>
    </row>
    <row r="42" spans="1:11" ht="18" customHeight="1">
      <c r="A42" s="65"/>
      <c r="B42" s="65"/>
      <c r="C42" s="65"/>
      <c r="D42" s="65"/>
      <c r="E42" s="104"/>
      <c r="F42" s="106"/>
      <c r="G42" s="104"/>
      <c r="H42" s="65"/>
      <c r="I42" s="104"/>
      <c r="J42" s="106"/>
      <c r="K42" s="104"/>
    </row>
    <row r="43" spans="1:11" ht="13.5" customHeight="1">
      <c r="A43" s="65"/>
      <c r="B43" s="65"/>
      <c r="C43" s="65"/>
      <c r="D43" s="65"/>
      <c r="E43" s="104"/>
      <c r="F43" s="106"/>
      <c r="G43" s="104"/>
      <c r="H43" s="65"/>
      <c r="I43" s="104"/>
      <c r="J43" s="106"/>
      <c r="K43" s="104"/>
    </row>
    <row r="44" spans="1:11" ht="18" customHeight="1">
      <c r="A44" s="65"/>
      <c r="B44" s="65"/>
      <c r="C44" s="65"/>
      <c r="D44" s="65"/>
      <c r="E44" s="104"/>
      <c r="F44" s="106"/>
      <c r="G44" s="104"/>
      <c r="H44" s="65"/>
      <c r="I44" s="104"/>
      <c r="J44" s="106"/>
      <c r="K44" s="104"/>
    </row>
    <row r="45" spans="1:11" ht="18" customHeight="1">
      <c r="A45" s="65"/>
      <c r="B45" s="65"/>
      <c r="C45" s="65"/>
      <c r="D45" s="65"/>
      <c r="E45" s="104"/>
      <c r="F45" s="106"/>
      <c r="G45" s="104"/>
      <c r="H45" s="65"/>
      <c r="I45" s="104"/>
      <c r="J45" s="106"/>
      <c r="K45" s="104"/>
    </row>
    <row r="46" spans="1:11" ht="18" customHeight="1">
      <c r="A46" s="221" t="s">
        <v>199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</row>
    <row r="47" spans="1:11" ht="18" customHeight="1">
      <c r="A47" s="65"/>
      <c r="B47" s="65"/>
      <c r="C47" s="65"/>
      <c r="D47" s="65"/>
      <c r="E47" s="104"/>
      <c r="F47" s="106"/>
      <c r="G47" s="104"/>
      <c r="H47" s="65"/>
      <c r="I47" s="104"/>
      <c r="J47" s="106"/>
      <c r="K47" s="104"/>
    </row>
    <row r="48" spans="1:11" ht="18" customHeight="1">
      <c r="A48" s="65"/>
      <c r="B48" s="65"/>
      <c r="C48" s="65"/>
      <c r="D48" s="65"/>
      <c r="E48" s="104"/>
      <c r="F48" s="106"/>
      <c r="G48" s="104"/>
      <c r="H48" s="65"/>
      <c r="I48" s="104"/>
      <c r="J48" s="106"/>
      <c r="K48" s="104"/>
    </row>
    <row r="49" spans="1:11" ht="22.35" customHeight="1">
      <c r="A49" s="157" t="s">
        <v>29</v>
      </c>
      <c r="B49" s="157"/>
      <c r="C49" s="158"/>
      <c r="D49" s="158"/>
      <c r="E49" s="7"/>
      <c r="F49" s="159"/>
      <c r="G49" s="7"/>
      <c r="H49" s="158"/>
      <c r="I49" s="7"/>
      <c r="J49" s="159"/>
      <c r="K49" s="7"/>
    </row>
    <row r="50" spans="1:11" ht="18" customHeight="1">
      <c r="A50" s="136" t="s">
        <v>0</v>
      </c>
      <c r="B50" s="136"/>
      <c r="C50" s="137"/>
      <c r="D50" s="137"/>
      <c r="E50" s="1"/>
      <c r="F50" s="138"/>
      <c r="G50" s="1"/>
      <c r="H50" s="137"/>
      <c r="I50" s="1"/>
      <c r="J50" s="138"/>
      <c r="K50" s="1"/>
    </row>
    <row r="51" spans="1:11" s="139" customFormat="1" ht="18" customHeight="1">
      <c r="A51" s="136" t="s">
        <v>196</v>
      </c>
      <c r="B51" s="136"/>
      <c r="C51" s="137"/>
      <c r="D51" s="137"/>
      <c r="E51" s="1"/>
      <c r="F51" s="138"/>
      <c r="G51" s="1"/>
      <c r="H51" s="137"/>
      <c r="I51" s="1"/>
      <c r="J51" s="138"/>
      <c r="K51" s="1"/>
    </row>
    <row r="52" spans="1:11" ht="18" customHeight="1">
      <c r="A52" s="140" t="str">
        <f>A3</f>
        <v>สำหรับรอบระยะเวลาสามเดือนสิ้นสุดวันที่ 31 มีนาคม พ.ศ. 2568</v>
      </c>
      <c r="B52" s="140"/>
      <c r="C52" s="141"/>
      <c r="D52" s="141"/>
      <c r="E52" s="2"/>
      <c r="F52" s="142"/>
      <c r="G52" s="2"/>
      <c r="H52" s="141"/>
      <c r="I52" s="2"/>
      <c r="J52" s="142"/>
      <c r="K52" s="2"/>
    </row>
    <row r="53" spans="1:11" ht="18" customHeight="1">
      <c r="A53" s="136"/>
      <c r="B53" s="136"/>
      <c r="C53" s="137"/>
      <c r="D53" s="137"/>
      <c r="E53" s="1"/>
      <c r="F53" s="138"/>
      <c r="G53" s="1"/>
      <c r="H53" s="137"/>
      <c r="I53" s="1"/>
      <c r="J53" s="138"/>
      <c r="K53" s="1"/>
    </row>
    <row r="54" spans="1:11" ht="18" customHeight="1">
      <c r="A54" s="136"/>
      <c r="B54" s="136"/>
      <c r="C54" s="137"/>
      <c r="D54" s="137"/>
      <c r="E54" s="222" t="s">
        <v>2</v>
      </c>
      <c r="F54" s="222"/>
      <c r="G54" s="222"/>
      <c r="H54" s="40"/>
      <c r="I54" s="222" t="s">
        <v>3</v>
      </c>
      <c r="J54" s="222"/>
      <c r="K54" s="222"/>
    </row>
    <row r="55" spans="1:11" ht="18" customHeight="1">
      <c r="A55" s="137"/>
      <c r="B55" s="137"/>
      <c r="C55" s="137"/>
      <c r="D55" s="137"/>
      <c r="E55" s="143" t="s">
        <v>141</v>
      </c>
      <c r="F55" s="143"/>
      <c r="G55" s="143" t="s">
        <v>141</v>
      </c>
      <c r="H55" s="103"/>
      <c r="I55" s="143" t="s">
        <v>141</v>
      </c>
      <c r="J55" s="143"/>
      <c r="K55" s="143" t="s">
        <v>141</v>
      </c>
    </row>
    <row r="56" spans="1:11" ht="18" customHeight="1">
      <c r="A56" s="65"/>
      <c r="B56" s="65"/>
      <c r="C56" s="144"/>
      <c r="D56" s="144"/>
      <c r="E56" s="50" t="s">
        <v>142</v>
      </c>
      <c r="F56" s="51"/>
      <c r="G56" s="50" t="s">
        <v>7</v>
      </c>
      <c r="H56" s="144"/>
      <c r="I56" s="50" t="s">
        <v>142</v>
      </c>
      <c r="J56" s="51"/>
      <c r="K56" s="50" t="s">
        <v>7</v>
      </c>
    </row>
    <row r="57" spans="1:11" ht="18" customHeight="1">
      <c r="A57" s="65"/>
      <c r="B57" s="65"/>
      <c r="C57" s="160"/>
      <c r="D57" s="54"/>
      <c r="E57" s="101" t="s">
        <v>9</v>
      </c>
      <c r="F57" s="102"/>
      <c r="G57" s="101" t="s">
        <v>9</v>
      </c>
      <c r="H57" s="102"/>
      <c r="I57" s="101" t="s">
        <v>9</v>
      </c>
      <c r="J57" s="102"/>
      <c r="K57" s="101" t="s">
        <v>9</v>
      </c>
    </row>
    <row r="58" spans="1:11" ht="3.95" customHeight="1">
      <c r="C58" s="160"/>
    </row>
    <row r="59" spans="1:11" ht="17.45" customHeight="1">
      <c r="A59" s="145" t="s">
        <v>125</v>
      </c>
      <c r="B59" s="145"/>
      <c r="C59" s="160"/>
      <c r="D59" s="65"/>
      <c r="E59" s="4"/>
      <c r="F59" s="106"/>
      <c r="G59" s="4"/>
      <c r="H59" s="65"/>
      <c r="I59" s="4"/>
      <c r="J59" s="106"/>
      <c r="K59" s="4"/>
    </row>
    <row r="60" spans="1:11" ht="17.45" customHeight="1">
      <c r="A60" s="65" t="s">
        <v>183</v>
      </c>
      <c r="C60" s="160"/>
      <c r="D60" s="65"/>
      <c r="E60" s="104"/>
      <c r="F60" s="106"/>
      <c r="G60" s="104"/>
      <c r="H60" s="65"/>
      <c r="I60" s="104"/>
      <c r="J60" s="106"/>
      <c r="K60" s="104"/>
    </row>
    <row r="61" spans="1:11" ht="17.45" customHeight="1">
      <c r="A61" s="65"/>
      <c r="B61" s="34" t="s">
        <v>184</v>
      </c>
      <c r="C61" s="160"/>
      <c r="D61" s="65"/>
      <c r="E61" s="104">
        <v>-300000</v>
      </c>
      <c r="F61" s="106"/>
      <c r="G61" s="104">
        <v>0</v>
      </c>
      <c r="H61" s="65"/>
      <c r="I61" s="104">
        <v>-300000</v>
      </c>
      <c r="J61" s="106"/>
      <c r="K61" s="104">
        <v>0</v>
      </c>
    </row>
    <row r="62" spans="1:11" ht="17.45" customHeight="1">
      <c r="A62" s="65" t="s">
        <v>187</v>
      </c>
      <c r="C62" s="160"/>
      <c r="D62" s="65"/>
      <c r="E62" s="104">
        <v>0</v>
      </c>
      <c r="F62" s="106"/>
      <c r="G62" s="104">
        <v>0</v>
      </c>
      <c r="H62" s="65"/>
      <c r="I62" s="104">
        <v>-850000</v>
      </c>
      <c r="J62" s="106"/>
      <c r="K62" s="104">
        <v>-2556038</v>
      </c>
    </row>
    <row r="63" spans="1:11" ht="17.45" customHeight="1">
      <c r="A63" s="65" t="s">
        <v>186</v>
      </c>
      <c r="C63" s="160"/>
      <c r="D63" s="65"/>
      <c r="E63" s="104">
        <v>0</v>
      </c>
      <c r="F63" s="106"/>
      <c r="G63" s="104">
        <v>0</v>
      </c>
      <c r="H63" s="65"/>
      <c r="I63" s="104">
        <v>2400000</v>
      </c>
      <c r="J63" s="106"/>
      <c r="K63" s="104">
        <v>10000</v>
      </c>
    </row>
    <row r="64" spans="1:11" ht="17.45" customHeight="1">
      <c r="A64" s="65" t="s">
        <v>160</v>
      </c>
      <c r="C64" s="160"/>
      <c r="D64" s="65"/>
      <c r="E64" s="106">
        <v>0</v>
      </c>
      <c r="F64" s="106"/>
      <c r="G64" s="106">
        <v>0</v>
      </c>
      <c r="H64" s="65"/>
      <c r="I64" s="104">
        <v>276038</v>
      </c>
      <c r="J64" s="106"/>
      <c r="K64" s="104">
        <v>1640000</v>
      </c>
    </row>
    <row r="65" spans="1:11" ht="17.45" customHeight="1">
      <c r="A65" s="65" t="s">
        <v>126</v>
      </c>
      <c r="B65" s="65"/>
      <c r="C65" s="160"/>
      <c r="D65" s="65"/>
      <c r="E65" s="104">
        <v>0</v>
      </c>
      <c r="F65" s="106"/>
      <c r="G65" s="104">
        <v>0</v>
      </c>
      <c r="H65" s="65"/>
      <c r="I65" s="104">
        <v>-25322</v>
      </c>
      <c r="J65" s="106"/>
      <c r="K65" s="104">
        <v>-26962</v>
      </c>
    </row>
    <row r="66" spans="1:11" ht="17.45" customHeight="1">
      <c r="A66" s="65" t="s">
        <v>182</v>
      </c>
      <c r="B66" s="65"/>
      <c r="C66" s="160"/>
      <c r="D66" s="65"/>
      <c r="E66" s="104">
        <v>0</v>
      </c>
      <c r="F66" s="106"/>
      <c r="G66" s="104">
        <v>-432</v>
      </c>
      <c r="H66" s="65"/>
      <c r="I66" s="104">
        <v>0</v>
      </c>
      <c r="J66" s="106"/>
      <c r="K66" s="104">
        <v>-68</v>
      </c>
    </row>
    <row r="67" spans="1:11" ht="17.45" customHeight="1">
      <c r="A67" s="65" t="s">
        <v>127</v>
      </c>
      <c r="B67" s="65"/>
      <c r="C67" s="160"/>
      <c r="D67" s="65"/>
      <c r="E67" s="104">
        <v>273</v>
      </c>
      <c r="F67" s="106"/>
      <c r="G67" s="104">
        <v>291</v>
      </c>
      <c r="H67" s="65"/>
      <c r="I67" s="104">
        <v>262</v>
      </c>
      <c r="J67" s="106"/>
      <c r="K67" s="104">
        <v>291</v>
      </c>
    </row>
    <row r="68" spans="1:11" ht="17.45" customHeight="1">
      <c r="A68" s="65" t="s">
        <v>128</v>
      </c>
      <c r="B68" s="65"/>
      <c r="C68" s="160"/>
      <c r="D68" s="65"/>
      <c r="E68" s="105">
        <v>-26605</v>
      </c>
      <c r="F68" s="106"/>
      <c r="G68" s="105">
        <v>-2653</v>
      </c>
      <c r="H68" s="65"/>
      <c r="I68" s="105">
        <v>-10754</v>
      </c>
      <c r="J68" s="106"/>
      <c r="K68" s="105">
        <v>0</v>
      </c>
    </row>
    <row r="69" spans="1:11" ht="3.95" customHeight="1">
      <c r="A69" s="65"/>
      <c r="B69" s="65"/>
      <c r="C69" s="160"/>
      <c r="D69" s="65"/>
      <c r="E69" s="4"/>
      <c r="F69" s="106"/>
      <c r="G69" s="4"/>
      <c r="H69" s="65"/>
      <c r="I69" s="4"/>
      <c r="J69" s="106"/>
      <c r="K69" s="4"/>
    </row>
    <row r="70" spans="1:11" ht="17.45" customHeight="1">
      <c r="A70" s="65" t="s">
        <v>190</v>
      </c>
      <c r="B70" s="65"/>
      <c r="C70" s="160"/>
      <c r="D70" s="65"/>
      <c r="E70" s="105">
        <f>SUM(E60:E68)</f>
        <v>-326332</v>
      </c>
      <c r="F70" s="106"/>
      <c r="G70" s="105">
        <f>SUM(G60:G68)</f>
        <v>-2794</v>
      </c>
      <c r="H70" s="65"/>
      <c r="I70" s="105">
        <f>SUM(I60:I68)</f>
        <v>1490224</v>
      </c>
      <c r="J70" s="106"/>
      <c r="K70" s="105">
        <f>SUM(K60:K68)</f>
        <v>-932777</v>
      </c>
    </row>
    <row r="71" spans="1:11" ht="9.9499999999999993" customHeight="1">
      <c r="A71" s="65"/>
      <c r="B71" s="65"/>
      <c r="C71" s="160"/>
      <c r="D71" s="65"/>
      <c r="E71" s="4"/>
      <c r="F71" s="106"/>
      <c r="G71" s="4"/>
      <c r="H71" s="65"/>
      <c r="I71" s="4"/>
      <c r="J71" s="106"/>
      <c r="K71" s="4"/>
    </row>
    <row r="72" spans="1:11" ht="17.45" customHeight="1">
      <c r="A72" s="161" t="s">
        <v>129</v>
      </c>
      <c r="C72" s="160"/>
      <c r="D72" s="65"/>
      <c r="E72" s="4"/>
      <c r="F72" s="106"/>
      <c r="G72" s="4"/>
      <c r="H72" s="65"/>
      <c r="I72" s="4"/>
      <c r="J72" s="106"/>
      <c r="K72" s="4"/>
    </row>
    <row r="73" spans="1:11" ht="17.45" customHeight="1">
      <c r="A73" s="162" t="s">
        <v>130</v>
      </c>
      <c r="C73" s="160"/>
      <c r="D73" s="65"/>
      <c r="E73" s="34"/>
      <c r="F73" s="34"/>
      <c r="G73" s="34"/>
      <c r="I73" s="34"/>
      <c r="J73" s="34"/>
      <c r="K73" s="34"/>
    </row>
    <row r="74" spans="1:11" ht="17.45" customHeight="1">
      <c r="A74" s="162"/>
      <c r="B74" s="34" t="s">
        <v>131</v>
      </c>
      <c r="C74" s="160"/>
      <c r="D74" s="65"/>
      <c r="E74" s="4">
        <v>8441</v>
      </c>
      <c r="F74" s="106"/>
      <c r="G74" s="4">
        <v>8988</v>
      </c>
      <c r="H74" s="65"/>
      <c r="I74" s="104">
        <v>0</v>
      </c>
      <c r="J74" s="106"/>
      <c r="K74" s="104">
        <v>0</v>
      </c>
    </row>
    <row r="75" spans="1:11" ht="17.45" customHeight="1">
      <c r="A75" s="162" t="s">
        <v>161</v>
      </c>
      <c r="C75" s="160"/>
      <c r="D75" s="65"/>
      <c r="E75" s="104">
        <v>78480</v>
      </c>
      <c r="F75" s="106"/>
      <c r="G75" s="104">
        <v>0</v>
      </c>
      <c r="H75" s="65"/>
      <c r="I75" s="104">
        <v>78480</v>
      </c>
      <c r="J75" s="106"/>
      <c r="K75" s="104">
        <v>0</v>
      </c>
    </row>
    <row r="76" spans="1:11" ht="17.45" customHeight="1">
      <c r="A76" s="162" t="s">
        <v>162</v>
      </c>
      <c r="C76" s="160"/>
      <c r="D76" s="65"/>
      <c r="E76" s="150"/>
      <c r="F76" s="106"/>
      <c r="G76" s="104"/>
      <c r="H76" s="65"/>
      <c r="I76" s="104"/>
      <c r="J76" s="106"/>
      <c r="K76" s="104"/>
    </row>
    <row r="77" spans="1:11" ht="17.45" customHeight="1">
      <c r="A77" s="162"/>
      <c r="B77" s="34" t="s">
        <v>163</v>
      </c>
      <c r="C77" s="160"/>
      <c r="D77" s="65"/>
      <c r="E77" s="104">
        <v>40000</v>
      </c>
      <c r="F77" s="106"/>
      <c r="G77" s="104">
        <v>3291956</v>
      </c>
      <c r="H77" s="65"/>
      <c r="I77" s="104">
        <v>40000</v>
      </c>
      <c r="J77" s="106"/>
      <c r="K77" s="104">
        <v>3291956</v>
      </c>
    </row>
    <row r="78" spans="1:11" ht="17.45" customHeight="1">
      <c r="A78" s="162" t="s">
        <v>164</v>
      </c>
      <c r="C78" s="160"/>
      <c r="D78" s="65"/>
      <c r="E78" s="104"/>
      <c r="F78" s="106"/>
      <c r="G78" s="104"/>
      <c r="H78" s="65"/>
      <c r="I78" s="104"/>
      <c r="J78" s="106"/>
      <c r="K78" s="104"/>
    </row>
    <row r="79" spans="1:11" ht="17.45" customHeight="1">
      <c r="A79" s="162"/>
      <c r="B79" s="34" t="s">
        <v>163</v>
      </c>
      <c r="C79" s="160"/>
      <c r="D79" s="65"/>
      <c r="E79" s="104">
        <v>-2070000</v>
      </c>
      <c r="F79" s="106"/>
      <c r="G79" s="104">
        <v>-4200000</v>
      </c>
      <c r="H79" s="65"/>
      <c r="I79" s="104">
        <v>-2070000</v>
      </c>
      <c r="J79" s="106"/>
      <c r="K79" s="104">
        <v>-4200000</v>
      </c>
    </row>
    <row r="80" spans="1:11" ht="17.45" customHeight="1">
      <c r="A80" s="65" t="s">
        <v>165</v>
      </c>
      <c r="B80" s="65"/>
      <c r="C80" s="160"/>
      <c r="D80" s="65"/>
      <c r="E80" s="104">
        <v>1590369</v>
      </c>
      <c r="F80" s="106"/>
      <c r="G80" s="104">
        <v>1759544</v>
      </c>
      <c r="H80" s="65"/>
      <c r="I80" s="104">
        <v>1590369</v>
      </c>
      <c r="J80" s="106"/>
      <c r="K80" s="104">
        <v>1759544</v>
      </c>
    </row>
    <row r="81" spans="1:11" ht="17.45" customHeight="1">
      <c r="A81" s="65" t="s">
        <v>185</v>
      </c>
      <c r="B81" s="65"/>
      <c r="C81" s="160"/>
      <c r="D81" s="65"/>
      <c r="E81" s="104">
        <v>-1671800</v>
      </c>
      <c r="F81" s="106"/>
      <c r="G81" s="104">
        <v>0</v>
      </c>
      <c r="H81" s="65"/>
      <c r="I81" s="104">
        <v>-1671800</v>
      </c>
      <c r="J81" s="106"/>
      <c r="K81" s="104">
        <v>0</v>
      </c>
    </row>
    <row r="82" spans="1:11" ht="17.45" customHeight="1">
      <c r="A82" s="65" t="s">
        <v>173</v>
      </c>
      <c r="B82" s="65"/>
      <c r="C82" s="160"/>
      <c r="D82" s="65"/>
      <c r="E82" s="105">
        <v>-5227</v>
      </c>
      <c r="F82" s="106"/>
      <c r="G82" s="105">
        <v>-3059</v>
      </c>
      <c r="H82" s="65"/>
      <c r="I82" s="105">
        <v>-2037</v>
      </c>
      <c r="J82" s="106"/>
      <c r="K82" s="105">
        <v>-657</v>
      </c>
    </row>
    <row r="83" spans="1:11" ht="3.95" customHeight="1">
      <c r="A83" s="65"/>
      <c r="B83" s="65"/>
      <c r="C83" s="160"/>
      <c r="D83" s="65"/>
      <c r="F83" s="106"/>
      <c r="H83" s="65"/>
      <c r="J83" s="106"/>
    </row>
    <row r="84" spans="1:11" ht="17.45" customHeight="1">
      <c r="A84" s="34" t="s">
        <v>191</v>
      </c>
      <c r="B84" s="161"/>
      <c r="C84" s="65"/>
      <c r="D84" s="65"/>
      <c r="E84" s="105">
        <f>SUM(E74:E83)</f>
        <v>-2029737</v>
      </c>
      <c r="F84" s="106"/>
      <c r="G84" s="105">
        <f>SUM(G74:G83)</f>
        <v>857429</v>
      </c>
      <c r="H84" s="65"/>
      <c r="I84" s="105">
        <f>SUM(I74:I83)</f>
        <v>-2034988</v>
      </c>
      <c r="J84" s="106"/>
      <c r="K84" s="105">
        <f>SUM(K74:K83)</f>
        <v>850843</v>
      </c>
    </row>
    <row r="85" spans="1:11" ht="9.9499999999999993" customHeight="1">
      <c r="A85" s="65"/>
      <c r="B85" s="65"/>
      <c r="C85" s="65"/>
      <c r="D85" s="65"/>
      <c r="E85" s="4"/>
      <c r="F85" s="106"/>
      <c r="G85" s="4"/>
      <c r="H85" s="65"/>
      <c r="I85" s="4"/>
      <c r="J85" s="106"/>
      <c r="K85" s="4"/>
    </row>
    <row r="86" spans="1:11" ht="17.45" customHeight="1">
      <c r="A86" s="145" t="s">
        <v>213</v>
      </c>
      <c r="B86" s="145"/>
      <c r="C86" s="65"/>
      <c r="D86" s="65"/>
      <c r="E86" s="104">
        <f>SUM(E41,E70,E84)</f>
        <v>-270978</v>
      </c>
      <c r="F86" s="6"/>
      <c r="G86" s="6">
        <f>SUM(G41,G70,G84)</f>
        <v>208628</v>
      </c>
      <c r="H86" s="65"/>
      <c r="I86" s="6">
        <f>SUM(I41,I70,I84)</f>
        <v>318595</v>
      </c>
      <c r="J86" s="106"/>
      <c r="K86" s="6">
        <f>SUM(K41,K70,K84)</f>
        <v>98717</v>
      </c>
    </row>
    <row r="87" spans="1:11" ht="17.45" customHeight="1">
      <c r="A87" s="65" t="s">
        <v>210</v>
      </c>
      <c r="B87" s="65"/>
      <c r="C87" s="65"/>
      <c r="D87" s="65"/>
      <c r="E87" s="28">
        <v>2452687</v>
      </c>
      <c r="F87" s="106"/>
      <c r="G87" s="28">
        <v>614731</v>
      </c>
      <c r="H87" s="65"/>
      <c r="I87" s="28">
        <v>830652</v>
      </c>
      <c r="J87" s="106"/>
      <c r="K87" s="28">
        <v>230567</v>
      </c>
    </row>
    <row r="88" spans="1:11" ht="17.45" customHeight="1">
      <c r="A88" s="65" t="s">
        <v>166</v>
      </c>
      <c r="B88" s="65"/>
      <c r="C88" s="65"/>
      <c r="D88" s="65"/>
      <c r="E88" s="28"/>
      <c r="F88" s="106"/>
      <c r="G88" s="28"/>
      <c r="H88" s="65"/>
      <c r="I88" s="28"/>
      <c r="J88" s="106"/>
      <c r="K88" s="28"/>
    </row>
    <row r="89" spans="1:11" ht="17.45" customHeight="1">
      <c r="B89" s="65" t="s">
        <v>167</v>
      </c>
      <c r="C89" s="65"/>
      <c r="D89" s="65"/>
      <c r="E89" s="28">
        <v>14016</v>
      </c>
      <c r="F89" s="106"/>
      <c r="G89" s="104">
        <v>0</v>
      </c>
      <c r="H89" s="65"/>
      <c r="I89" s="104">
        <v>0</v>
      </c>
      <c r="J89" s="106"/>
      <c r="K89" s="104">
        <v>0</v>
      </c>
    </row>
    <row r="90" spans="1:11" ht="17.45" customHeight="1">
      <c r="A90" s="65" t="s">
        <v>188</v>
      </c>
      <c r="B90" s="65"/>
      <c r="C90" s="65"/>
      <c r="D90" s="65"/>
      <c r="E90" s="34"/>
      <c r="F90" s="34"/>
      <c r="G90" s="34"/>
      <c r="I90" s="34"/>
      <c r="J90" s="34"/>
      <c r="K90" s="34"/>
    </row>
    <row r="91" spans="1:11" ht="17.45" customHeight="1">
      <c r="A91" s="65"/>
      <c r="B91" s="65" t="s">
        <v>139</v>
      </c>
      <c r="C91" s="65"/>
      <c r="D91" s="65"/>
      <c r="E91" s="5">
        <v>422</v>
      </c>
      <c r="F91" s="106"/>
      <c r="G91" s="5">
        <v>4348</v>
      </c>
      <c r="H91" s="65"/>
      <c r="I91" s="105">
        <v>0</v>
      </c>
      <c r="J91" s="106"/>
      <c r="K91" s="105">
        <v>0</v>
      </c>
    </row>
    <row r="92" spans="1:11" ht="3.95" customHeight="1">
      <c r="A92" s="65"/>
      <c r="B92" s="65"/>
      <c r="C92" s="65"/>
      <c r="D92" s="65"/>
      <c r="F92" s="106"/>
      <c r="H92" s="65"/>
      <c r="J92" s="106"/>
    </row>
    <row r="93" spans="1:11" ht="17.45" customHeight="1" thickBot="1">
      <c r="A93" s="145" t="s">
        <v>132</v>
      </c>
      <c r="B93" s="65"/>
      <c r="C93" s="69"/>
      <c r="D93" s="153"/>
      <c r="E93" s="8">
        <f>SUM(E86:E91)</f>
        <v>2196147</v>
      </c>
      <c r="F93" s="106"/>
      <c r="G93" s="8">
        <f>SUM(G86:G91)</f>
        <v>827707</v>
      </c>
      <c r="H93" s="153"/>
      <c r="I93" s="8">
        <f>SUM(I86:I91)</f>
        <v>1149247</v>
      </c>
      <c r="J93" s="106"/>
      <c r="K93" s="8">
        <f>SUM(K86:K91)</f>
        <v>329284</v>
      </c>
    </row>
    <row r="94" spans="1:11" ht="9.9499999999999993" customHeight="1" thickTop="1">
      <c r="C94" s="69"/>
      <c r="D94" s="153"/>
      <c r="F94" s="106"/>
      <c r="H94" s="153"/>
      <c r="J94" s="106"/>
    </row>
    <row r="95" spans="1:11" ht="17.45" customHeight="1">
      <c r="A95" s="161" t="s">
        <v>133</v>
      </c>
      <c r="C95" s="69"/>
      <c r="D95" s="153"/>
      <c r="F95" s="106"/>
      <c r="H95" s="153"/>
      <c r="J95" s="106"/>
    </row>
    <row r="96" spans="1:11" ht="3.95" customHeight="1">
      <c r="C96" s="69"/>
      <c r="D96" s="153"/>
      <c r="F96" s="106"/>
      <c r="H96" s="153"/>
      <c r="J96" s="106"/>
    </row>
    <row r="97" spans="1:11" ht="17.45" customHeight="1">
      <c r="A97" s="65" t="s">
        <v>134</v>
      </c>
      <c r="B97" s="65"/>
      <c r="C97" s="148"/>
      <c r="D97" s="65"/>
      <c r="E97" s="104">
        <v>2883</v>
      </c>
      <c r="F97" s="106"/>
      <c r="G97" s="104">
        <v>1813</v>
      </c>
      <c r="H97" s="65"/>
      <c r="I97" s="104">
        <v>0</v>
      </c>
      <c r="J97" s="106"/>
      <c r="K97" s="104">
        <v>0</v>
      </c>
    </row>
    <row r="98" spans="1:11" ht="17.45" customHeight="1">
      <c r="A98" s="34" t="s">
        <v>135</v>
      </c>
      <c r="C98" s="69"/>
      <c r="D98" s="153"/>
      <c r="E98" s="104">
        <v>3713</v>
      </c>
      <c r="F98" s="106"/>
      <c r="G98" s="104">
        <v>0</v>
      </c>
      <c r="H98" s="153"/>
      <c r="I98" s="104">
        <v>3713</v>
      </c>
      <c r="J98" s="106"/>
      <c r="K98" s="104">
        <v>0</v>
      </c>
    </row>
    <row r="99" spans="1:11" ht="15.75" customHeight="1">
      <c r="B99" s="161"/>
      <c r="C99" s="69"/>
      <c r="D99" s="153"/>
      <c r="F99" s="106"/>
      <c r="H99" s="153"/>
      <c r="J99" s="106"/>
    </row>
    <row r="100" spans="1:11" ht="15.75" customHeight="1">
      <c r="B100" s="161"/>
      <c r="C100" s="69"/>
      <c r="D100" s="153"/>
      <c r="F100" s="106"/>
      <c r="H100" s="153"/>
      <c r="J100" s="106"/>
    </row>
    <row r="101" spans="1:11" ht="21" customHeight="1">
      <c r="A101" s="221" t="s">
        <v>202</v>
      </c>
      <c r="B101" s="221"/>
      <c r="C101" s="221"/>
      <c r="D101" s="221"/>
      <c r="E101" s="221"/>
      <c r="F101" s="221"/>
      <c r="G101" s="221"/>
      <c r="H101" s="221"/>
      <c r="I101" s="221"/>
      <c r="J101" s="221"/>
      <c r="K101" s="221"/>
    </row>
    <row r="102" spans="1:11" ht="14.25" customHeight="1">
      <c r="A102" s="78"/>
      <c r="B102" s="78"/>
      <c r="C102" s="78"/>
      <c r="D102" s="78"/>
      <c r="E102" s="78"/>
      <c r="F102" s="78"/>
      <c r="G102" s="78"/>
      <c r="H102" s="78"/>
      <c r="I102" s="78"/>
      <c r="J102" s="78"/>
    </row>
    <row r="103" spans="1:11" ht="22.35" customHeight="1">
      <c r="A103" s="157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103" s="157"/>
      <c r="C103" s="158"/>
      <c r="D103" s="158"/>
      <c r="E103" s="5"/>
      <c r="F103" s="105"/>
      <c r="G103" s="5"/>
      <c r="H103" s="158"/>
      <c r="I103" s="5"/>
      <c r="J103" s="105"/>
      <c r="K103" s="5"/>
    </row>
  </sheetData>
  <mergeCells count="6">
    <mergeCell ref="E5:G5"/>
    <mergeCell ref="I5:K5"/>
    <mergeCell ref="E54:G54"/>
    <mergeCell ref="I54:K54"/>
    <mergeCell ref="A101:K101"/>
    <mergeCell ref="A46:K46"/>
  </mergeCells>
  <pageMargins left="0.8" right="0.5" top="0.5" bottom="0.6" header="0.49" footer="0.4"/>
  <pageSetup paperSize="9" scale="90" firstPageNumber="7" fitToHeight="0" orientation="portrait" useFirstPageNumber="1" horizontalDpi="1200" verticalDpi="1200" r:id="rId1"/>
  <headerFooter>
    <oddFooter>&amp;R&amp;"Browallia New,Regular"&amp;12&amp;P</oddFooter>
  </headerFooter>
  <rowBreaks count="1" manualBreakCount="1">
    <brk id="49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75AD2AE9DC2C4FAE2E3165245EE8C1" ma:contentTypeVersion="12" ma:contentTypeDescription="Create a new document." ma:contentTypeScope="" ma:versionID="fee2a6ecbe2bcf7c5c74c23cde41a589">
  <xsd:schema xmlns:xsd="http://www.w3.org/2001/XMLSchema" xmlns:xs="http://www.w3.org/2001/XMLSchema" xmlns:p="http://schemas.microsoft.com/office/2006/metadata/properties" xmlns:ns2="7d5ca8a3-c2d1-435a-8691-3c2480d66409" xmlns:ns3="e4cb2b32-8ec7-47cf-880d-e5cab8e11081" targetNamespace="http://schemas.microsoft.com/office/2006/metadata/properties" ma:root="true" ma:fieldsID="eb7d1c1a53b747cf00311009dadb4686" ns2:_="" ns3:_="">
    <xsd:import namespace="7d5ca8a3-c2d1-435a-8691-3c2480d66409"/>
    <xsd:import namespace="e4cb2b32-8ec7-47cf-880d-e5cab8e110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ca8a3-c2d1-435a-8691-3c2480d664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cb2b32-8ec7-47cf-880d-e5cab8e1108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f08638-ad57-43e7-b4be-bc5bb9c2e803}" ma:internalName="TaxCatchAll" ma:showField="CatchAllData" ma:web="e4cb2b32-8ec7-47cf-880d-e5cab8e110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ca8a3-c2d1-435a-8691-3c2480d66409">
      <Terms xmlns="http://schemas.microsoft.com/office/infopath/2007/PartnerControls"/>
    </lcf76f155ced4ddcb4097134ff3c332f>
    <TaxCatchAll xmlns="e4cb2b32-8ec7-47cf-880d-e5cab8e11081" xsi:nil="true"/>
  </documentManagement>
</p:properties>
</file>

<file path=customXml/itemProps1.xml><?xml version="1.0" encoding="utf-8"?>
<ds:datastoreItem xmlns:ds="http://schemas.openxmlformats.org/officeDocument/2006/customXml" ds:itemID="{FDDF5DD0-D681-46CE-84C1-2223506FC0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ca8a3-c2d1-435a-8691-3c2480d66409"/>
    <ds:schemaRef ds:uri="e4cb2b32-8ec7-47cf-880d-e5cab8e110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59370D-C670-4740-80D7-526169BB08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753CE9-6C70-48F8-A9BE-6930B632D0B1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e4cb2b32-8ec7-47cf-880d-e5cab8e11081"/>
    <ds:schemaRef ds:uri="7d5ca8a3-c2d1-435a-8691-3c2480d66409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2-3</vt:lpstr>
      <vt:lpstr>4 (3 M)</vt:lpstr>
      <vt:lpstr>5</vt:lpstr>
      <vt:lpstr>6</vt:lpstr>
      <vt:lpstr>7-8</vt:lpstr>
      <vt:lpstr>'2-3'!Print_Area</vt:lpstr>
      <vt:lpstr>'5'!Print_Area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Por</dc:creator>
  <cp:keywords/>
  <dc:description/>
  <cp:lastModifiedBy>Yaowaluk Harnkitroong</cp:lastModifiedBy>
  <cp:revision/>
  <cp:lastPrinted>2025-05-14T11:46:19Z</cp:lastPrinted>
  <dcterms:created xsi:type="dcterms:W3CDTF">1999-05-15T03:54:17Z</dcterms:created>
  <dcterms:modified xsi:type="dcterms:W3CDTF">2025-05-14T11:49:23Z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0x010100EA75AD2AE9DC2C4FAE2E3165245EE8C1</vt:lpwstr>
  </property>
  <property fmtid="{D5CDD505-2E9C-101B-9397-08002B2CF9AE}" pid="3" name="MediaServiceImageTags">
    <vt:lpwstr/>
  </property>
</Properties>
</file>