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Sutatta.d\Desktop\Blinkk\FS\2Q25\ELCID\"/>
    </mc:Choice>
  </mc:AlternateContent>
  <xr:revisionPtr revIDLastSave="0" documentId="13_ncr:1_{133CBF12-1961-4701-8039-6B8B5ED7A694}" xr6:coauthVersionLast="47" xr6:coauthVersionMax="47" xr10:uidLastSave="{00000000-0000-0000-0000-000000000000}"/>
  <bookViews>
    <workbookView xWindow="-120" yWindow="-120" windowWidth="29040" windowHeight="15720" xr2:uid="{8A09631E-11FB-4619-8834-953338CB3119}"/>
  </bookViews>
  <sheets>
    <sheet name="2-3" sheetId="1" r:id="rId1"/>
    <sheet name="4 (3M)" sheetId="2" r:id="rId2"/>
    <sheet name="5 (6M)" sheetId="3" r:id="rId3"/>
    <sheet name="6" sheetId="4" r:id="rId4"/>
    <sheet name="7" sheetId="5" r:id="rId5"/>
    <sheet name="8-9" sheetId="6" r:id="rId6"/>
  </sheets>
  <definedNames>
    <definedName name="_xlnm.Print_Area" localSheetId="0">'2-3'!$A$1:$J$120</definedName>
    <definedName name="_xlnm.Print_Area" localSheetId="1">'4 (3M)'!$A$1:$J$67</definedName>
    <definedName name="_xlnm.Print_Area" localSheetId="2">'5 (6M)'!$A$1:$J$72</definedName>
    <definedName name="_xlnm.Print_Area" localSheetId="3">'6'!$A$1:$AB$41</definedName>
    <definedName name="_xlnm.Print_Area" localSheetId="4">'7'!$A$1:$T$36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9" i="6" l="1"/>
  <c r="I89" i="6"/>
  <c r="G89" i="6"/>
  <c r="E89" i="6"/>
  <c r="K75" i="6"/>
  <c r="I75" i="6"/>
  <c r="G75" i="6"/>
  <c r="E75" i="6"/>
  <c r="A55" i="6"/>
  <c r="K38" i="6"/>
  <c r="K43" i="6" s="1"/>
  <c r="I38" i="6"/>
  <c r="I43" i="6" s="1"/>
  <c r="G38" i="6"/>
  <c r="G43" i="6" s="1"/>
  <c r="E38" i="6"/>
  <c r="E43" i="6" s="1"/>
  <c r="A1" i="6"/>
  <c r="P27" i="5"/>
  <c r="N27" i="5"/>
  <c r="L27" i="5"/>
  <c r="H27" i="5"/>
  <c r="F27" i="5"/>
  <c r="D27" i="5"/>
  <c r="R25" i="5"/>
  <c r="R24" i="5"/>
  <c r="T24" i="5" s="1"/>
  <c r="R23" i="5"/>
  <c r="T23" i="5" s="1"/>
  <c r="R22" i="5"/>
  <c r="T22" i="5" s="1"/>
  <c r="P20" i="5"/>
  <c r="N20" i="5"/>
  <c r="L20" i="5"/>
  <c r="J20" i="5"/>
  <c r="H20" i="5"/>
  <c r="F20" i="5"/>
  <c r="D20" i="5"/>
  <c r="R18" i="5"/>
  <c r="T18" i="5" s="1"/>
  <c r="R17" i="5"/>
  <c r="T17" i="5" s="1"/>
  <c r="R16" i="5"/>
  <c r="T16" i="5" s="1"/>
  <c r="R15" i="5"/>
  <c r="T15" i="5" s="1"/>
  <c r="Z32" i="4"/>
  <c r="T32" i="4"/>
  <c r="R32" i="4"/>
  <c r="P32" i="4"/>
  <c r="N32" i="4"/>
  <c r="L32" i="4"/>
  <c r="H32" i="4"/>
  <c r="F32" i="4"/>
  <c r="D32" i="4"/>
  <c r="V30" i="4"/>
  <c r="X30" i="4" s="1"/>
  <c r="AB30" i="4" s="1"/>
  <c r="V29" i="4"/>
  <c r="X29" i="4" s="1"/>
  <c r="AB29" i="4" s="1"/>
  <c r="V28" i="4"/>
  <c r="J28" i="4"/>
  <c r="X28" i="4" s="1"/>
  <c r="AB28" i="4" s="1"/>
  <c r="V27" i="4"/>
  <c r="X27" i="4" s="1"/>
  <c r="AB27" i="4" s="1"/>
  <c r="V26" i="4"/>
  <c r="X26" i="4" s="1"/>
  <c r="AB26" i="4" s="1"/>
  <c r="Z24" i="4"/>
  <c r="T24" i="4"/>
  <c r="R24" i="4"/>
  <c r="P24" i="4"/>
  <c r="N24" i="4"/>
  <c r="L24" i="4"/>
  <c r="J24" i="4"/>
  <c r="H24" i="4"/>
  <c r="F24" i="4"/>
  <c r="D24" i="4"/>
  <c r="V22" i="4"/>
  <c r="X22" i="4" s="1"/>
  <c r="AB22" i="4" s="1"/>
  <c r="V21" i="4"/>
  <c r="X21" i="4" s="1"/>
  <c r="AB21" i="4" s="1"/>
  <c r="V20" i="4"/>
  <c r="X20" i="4" s="1"/>
  <c r="AB20" i="4" s="1"/>
  <c r="V19" i="4"/>
  <c r="X19" i="4" s="1"/>
  <c r="AB19" i="4" s="1"/>
  <c r="V18" i="4"/>
  <c r="X18" i="4" s="1"/>
  <c r="AB18" i="4" s="1"/>
  <c r="V17" i="4"/>
  <c r="X17" i="4" s="1"/>
  <c r="J58" i="3"/>
  <c r="F58" i="3"/>
  <c r="D58" i="3"/>
  <c r="J53" i="3"/>
  <c r="F53" i="3"/>
  <c r="D53" i="3"/>
  <c r="J45" i="3"/>
  <c r="H45" i="3"/>
  <c r="F45" i="3"/>
  <c r="D45" i="3"/>
  <c r="J36" i="3"/>
  <c r="H36" i="3"/>
  <c r="F36" i="3"/>
  <c r="D36" i="3"/>
  <c r="J20" i="3"/>
  <c r="H20" i="3"/>
  <c r="F20" i="3"/>
  <c r="D20" i="3"/>
  <c r="J13" i="3"/>
  <c r="H13" i="3"/>
  <c r="F13" i="3"/>
  <c r="D13" i="3"/>
  <c r="J53" i="2"/>
  <c r="F53" i="2"/>
  <c r="D53" i="2"/>
  <c r="J47" i="2"/>
  <c r="F47" i="2"/>
  <c r="D47" i="2"/>
  <c r="J39" i="2"/>
  <c r="H39" i="2"/>
  <c r="F39" i="2"/>
  <c r="D39" i="2"/>
  <c r="J20" i="2"/>
  <c r="H20" i="2"/>
  <c r="F20" i="2"/>
  <c r="D20" i="2"/>
  <c r="J13" i="2"/>
  <c r="H13" i="2"/>
  <c r="F13" i="2"/>
  <c r="D13" i="2"/>
  <c r="A120" i="1"/>
  <c r="J106" i="1"/>
  <c r="J109" i="1" s="1"/>
  <c r="H106" i="1"/>
  <c r="H109" i="1" s="1"/>
  <c r="F106" i="1"/>
  <c r="F109" i="1" s="1"/>
  <c r="D106" i="1"/>
  <c r="D109" i="1" s="1"/>
  <c r="J86" i="1"/>
  <c r="H86" i="1"/>
  <c r="F86" i="1"/>
  <c r="D86" i="1"/>
  <c r="J76" i="1"/>
  <c r="H76" i="1"/>
  <c r="F76" i="1"/>
  <c r="D76" i="1"/>
  <c r="A57" i="1"/>
  <c r="A55" i="1"/>
  <c r="J38" i="1"/>
  <c r="H38" i="1"/>
  <c r="F38" i="1"/>
  <c r="D38" i="1"/>
  <c r="J23" i="1"/>
  <c r="J40" i="1" s="1"/>
  <c r="H23" i="1"/>
  <c r="F23" i="1"/>
  <c r="D23" i="1"/>
  <c r="G91" i="6" l="1"/>
  <c r="G96" i="6" s="1"/>
  <c r="I91" i="6"/>
  <c r="I96" i="6" s="1"/>
  <c r="K91" i="6"/>
  <c r="K96" i="6" s="1"/>
  <c r="T20" i="5"/>
  <c r="R20" i="5"/>
  <c r="H40" i="1"/>
  <c r="E91" i="6"/>
  <c r="E96" i="6" s="1"/>
  <c r="D22" i="3"/>
  <c r="D25" i="3" s="1"/>
  <c r="D28" i="3" s="1"/>
  <c r="D47" i="3" s="1"/>
  <c r="F22" i="2"/>
  <c r="F25" i="2" s="1"/>
  <c r="F28" i="2" s="1"/>
  <c r="F41" i="2" s="1"/>
  <c r="F40" i="1"/>
  <c r="J32" i="4"/>
  <c r="J22" i="3"/>
  <c r="J25" i="3" s="1"/>
  <c r="J28" i="3" s="1"/>
  <c r="J47" i="3" s="1"/>
  <c r="F22" i="3"/>
  <c r="F25" i="3" s="1"/>
  <c r="F28" i="3" s="1"/>
  <c r="F47" i="3" s="1"/>
  <c r="H22" i="3"/>
  <c r="H25" i="3" s="1"/>
  <c r="H28" i="3" s="1"/>
  <c r="J25" i="5" s="1"/>
  <c r="H22" i="2"/>
  <c r="H25" i="2" s="1"/>
  <c r="H28" i="2" s="1"/>
  <c r="H44" i="2" s="1"/>
  <c r="H47" i="2" s="1"/>
  <c r="J22" i="2"/>
  <c r="J25" i="2" s="1"/>
  <c r="J28" i="2" s="1"/>
  <c r="J41" i="2" s="1"/>
  <c r="D22" i="2"/>
  <c r="D25" i="2" s="1"/>
  <c r="D28" i="2" s="1"/>
  <c r="D41" i="2" s="1"/>
  <c r="D40" i="1"/>
  <c r="F88" i="1"/>
  <c r="F111" i="1" s="1"/>
  <c r="D88" i="1"/>
  <c r="D111" i="1" s="1"/>
  <c r="H88" i="1"/>
  <c r="H111" i="1" s="1"/>
  <c r="J88" i="1"/>
  <c r="J111" i="1" s="1"/>
  <c r="X32" i="4"/>
  <c r="X24" i="4"/>
  <c r="AB17" i="4"/>
  <c r="AB24" i="4" s="1"/>
  <c r="AB32" i="4"/>
  <c r="V24" i="4"/>
  <c r="V32" i="4"/>
  <c r="R27" i="5"/>
  <c r="H47" i="3" l="1"/>
  <c r="H55" i="3" s="1"/>
  <c r="H58" i="3" s="1"/>
  <c r="H50" i="3"/>
  <c r="H53" i="3" s="1"/>
  <c r="H41" i="2"/>
  <c r="H50" i="2" s="1"/>
  <c r="H53" i="2" s="1"/>
  <c r="T25" i="5"/>
  <c r="T27" i="5" s="1"/>
  <c r="J27" i="5"/>
</calcChain>
</file>

<file path=xl/sharedStrings.xml><?xml version="1.0" encoding="utf-8"?>
<sst xmlns="http://schemas.openxmlformats.org/spreadsheetml/2006/main" count="476" uniqueCount="235">
  <si>
    <t>บริษัท ศรีสวัสดิ์ แคปปิตอล 1969 จำกัด (มหาชน)</t>
  </si>
  <si>
    <t xml:space="preserve">งบฐานะการเงิน </t>
  </si>
  <si>
    <t>ณ วันที่ 30 มิถุนายน พ.ศ. 2568</t>
  </si>
  <si>
    <t>ข้อมูลทางการเงินรวม</t>
  </si>
  <si>
    <t>ข้อมูลทางการเงินเฉพาะกิจการ</t>
  </si>
  <si>
    <t>ยังไม่ได้ตรวจสอบ</t>
  </si>
  <si>
    <t>ตรวจสอบแล้ว</t>
  </si>
  <si>
    <t>30 มิถุนายน</t>
  </si>
  <si>
    <t>31 ธันวาคม</t>
  </si>
  <si>
    <t>พ.ศ. 2568</t>
  </si>
  <si>
    <t>พ.ศ. 2567</t>
  </si>
  <si>
    <t>หมายเหตุ</t>
  </si>
  <si>
    <t>พันบาท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</si>
  <si>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</si>
  <si>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</si>
  <si>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</si>
  <si>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ส่วนของเงินให้สินเชื่อแก่ลูกหนี้และดอกเบี้ยค้างรับ</t>
  </si>
  <si>
    <t xml:space="preserve">   ที่ถึงกำหนดชำระภายในหนึ่งปี - สุทธิ</t>
  </si>
  <si>
    <t>8</t>
  </si>
  <si>
    <t>ลูกหนี้กิจการที่เกี่ยวข้องกัน</t>
  </si>
  <si>
    <t>21 ฉ)</t>
  </si>
  <si>
    <t>ลูกหนี้หมุนเวียนอื่น</t>
  </si>
  <si>
    <t xml:space="preserve">เงินให้กู้ยืมระยะสั้นแก่กิจการที่เกี่ยวข้องกันและดอกเบี้ยค้างรับ </t>
  </si>
  <si>
    <t>21 ง)</t>
  </si>
  <si>
    <t>ทรัพย์สินรอการขาย - สุทธิ</t>
  </si>
  <si>
    <t>สินทรัพย์หมุนเวียนอื่น</t>
  </si>
  <si>
    <t>10</t>
  </si>
  <si>
    <t>รวมสินทรัพย์หมุนเวียน</t>
  </si>
  <si>
    <t>สินทรัพย์ไม่หมุนเวียน</t>
  </si>
  <si>
    <t>สินทรัพย์ทางการเงินที่วัดมูลค่าด้วยมูลค่ายุติธรรมผ่านกำไรหรือขาดทุน</t>
  </si>
  <si>
    <t>11.1</t>
  </si>
  <si>
    <t>สินทรัพย์ทางการเงินที่วัดมูลค่าด้วยมูลค่ายุติธรรมผ่านกำไรขาดทุนเบ็ดเสร็จอื่น</t>
  </si>
  <si>
    <t>11.2</t>
  </si>
  <si>
    <t>เงินลงทุนในบริษัทย่อย</t>
  </si>
  <si>
    <t>12</t>
  </si>
  <si>
    <t>เงินให้กู้ยืมระยะยาวแก่กิจการที่เกี่ยวข้องกันและดอกเบี้ยค้างรับ</t>
  </si>
  <si>
    <t>21 จ)</t>
  </si>
  <si>
    <t>เงินให้สินเชื่อแก่ลูกหนี้และดอกเบี้ยค้างรับ - สุทธิ</t>
  </si>
  <si>
    <t xml:space="preserve">ที่ดิน อาคารและอุปกรณ์ - สุทธิ </t>
  </si>
  <si>
    <t>สินทรัพย์สิทธิการใช้ - สุทธิ</t>
  </si>
  <si>
    <t>สินทรัพย์ไม่มีตัวตน - สุทธิ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</si>
  <si>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</si>
  <si>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</si>
  <si>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</si>
  <si>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</si>
  <si>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กรรมการ______________________________        กรรมการ______________________________   </t>
  </si>
  <si>
    <t>หมายเหตุประกอบข้อมูลทางการเงินเป็นส่วนหนึ่งของข้อมูลทางการเงินระหว่างกาลนี้</t>
  </si>
  <si>
    <r>
      <t>งบฐานะการเงิน</t>
    </r>
    <r>
      <rPr>
        <sz val="12"/>
        <rFont val="Browallia New"/>
        <family val="2"/>
      </rPr>
      <t xml:space="preserve"> (ต่อ)</t>
    </r>
  </si>
  <si>
    <t>หนี้สินและส่วนของเจ้าของ</t>
  </si>
  <si>
    <t>หนี้สินหมุนเวียน</t>
  </si>
  <si>
    <t>เงินกู้ยืมระยะสั้นจากสถาบันการเงิน</t>
  </si>
  <si>
    <t>13</t>
  </si>
  <si>
    <t>เจ้าหนี้หมุนเวียนอื่น</t>
  </si>
  <si>
    <t>เงินกู้ยืมระยะสั้นจากบุคคลหรือกิจการที่เกี่ยวข้องกัน</t>
  </si>
  <si>
    <t>21 ช)</t>
  </si>
  <si>
    <t>ส่วนของหุ้นกู้ไม่ด้อยสิทธิและไม่มีหลักประกันที่ถึงกำหนดชำระภายในหนึ่งปี</t>
  </si>
  <si>
    <t>15</t>
  </si>
  <si>
    <t>หนี้สินตามสัญญาเช่าส่วนที่ถึงกำหนดชำระภายในหนึ่งปี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</si>
  <si>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</si>
  <si>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</si>
  <si>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</si>
  <si>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</si>
  <si>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หุ้นกู้ไม่ด้อยสิทธิและไม่มีหลักประกัน</t>
  </si>
  <si>
    <t>หนี้สินตามสัญญาเช่า</t>
  </si>
  <si>
    <t>หนี้สินภาษีเงินได้รอการตัดบัญชี</t>
  </si>
  <si>
    <t>ภาระผูกพันผลประโยชน์พนักงาน</t>
  </si>
  <si>
    <t>ประมาณการค่ารื้อถอน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</si>
  <si>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</si>
  <si>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</si>
  <si>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</si>
  <si>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</si>
  <si>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 xml:space="preserve">   ทุนจดทะเบียน</t>
  </si>
  <si>
    <t xml:space="preserve">      หุ้นสามัญจำนวน 6,769,087,043 หุ้น มูลค่าที่ตราไว้หุ้นละ 1 บาท</t>
  </si>
  <si>
    <t xml:space="preserve">          (พ.ศ. 2567 : จำนวน 6,636,360,929 หุ้น)</t>
  </si>
  <si>
    <t xml:space="preserve">   ทุนที่ออกและชำระแล้ว</t>
  </si>
  <si>
    <t xml:space="preserve">      หุ้นสามัญจำนวน 6,769,084,776 หุ้น มูลค่าที่ได้รับชำระแล้วหุ้นละ 1 บาท</t>
  </si>
  <si>
    <t xml:space="preserve">          (พ.ศ. 2567 : จำนวน 6,636,359,847 หุ้น)</t>
  </si>
  <si>
    <t>ส่วนเกินมูลค่าหุ้นสามัญ</t>
  </si>
  <si>
    <t>กำไรสะสม</t>
  </si>
  <si>
    <t xml:space="preserve">   จัดสรรแล้ว - ทุนสำรองตามกฎหมาย</t>
  </si>
  <si>
    <t xml:space="preserve">   ยังไม่ได้จัดสรร</t>
  </si>
  <si>
    <t>ส่วนต่ำกว่าทุนจากการรวมธุรกิจภายใต้การควบคุมเดียวกัน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</si>
  <si>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</si>
  <si>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</si>
  <si>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</si>
  <si>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</si>
  <si>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</si>
  <si>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r>
      <t xml:space="preserve">งบกำไรขาดทุนเบ็ดเสร็จ </t>
    </r>
    <r>
      <rPr>
        <sz val="12"/>
        <color theme="1"/>
        <rFont val="Browallia New"/>
        <family val="2"/>
      </rPr>
      <t>(ยังไม่ได้ตรวจสอบ)</t>
    </r>
  </si>
  <si>
    <t>สำหรับรอบระยะเวลาสามเดือนสิ้นสุดวันที่ 30 มิถุนายน พ.ศ. 2568</t>
  </si>
  <si>
    <t>รายได้</t>
  </si>
  <si>
    <t>รายได้ดอกเบี้ย</t>
  </si>
  <si>
    <t>รายได้อื่น</t>
  </si>
  <si>
    <t>รวมรายได้</t>
  </si>
  <si>
    <t>ค่าใช้จ่าย</t>
  </si>
  <si>
    <t>ค่าใช้จ่ายในการบริการ</t>
  </si>
  <si>
    <t>ค่าใช้จ่ายในการบริหาร</t>
  </si>
  <si>
    <t>ผลขาดทุนด้านเครดิตที่คาดว่าจะเกิดขึ้น</t>
  </si>
  <si>
    <t>รวมค่าใช้จ่าย</t>
  </si>
  <si>
    <t>กำไรจากกิจกรรมดำเนินงาน</t>
  </si>
  <si>
    <t>ต้นทุนทางการเงิน</t>
  </si>
  <si>
    <t>กำไรก่อนภาษีเงินได้</t>
  </si>
  <si>
    <t>ค่าใช้จ่ายภาษีเงินได้</t>
  </si>
  <si>
    <t>กำไรสำหรับรอบระยะเวลา</t>
  </si>
  <si>
    <t>กำไรเบ็ดเสร็จอื่น</t>
  </si>
  <si>
    <t>รายการที่จะจัดประเภทรายการใหม่เข้าไปไว้ในกำไรหรือขาดทุนในภายหลัง</t>
  </si>
  <si>
    <t>การเปลี่ยนแปลงในมูลค่ายุติธรรมของเงินลงทุนในตราสารหนี้ที่วัดมูลค่า</t>
  </si>
  <si>
    <t xml:space="preserve">   ด้วยมูลค่ายุติธรรมผ่านกำไรขาดทุนเบ็ดเสร็จอื่น</t>
  </si>
  <si>
    <t>ผลต่างของอัตราแลกเปลี่ยนจากเงินลงทุนสุทธิในหน่วยงานต่างประเทศ</t>
  </si>
  <si>
    <t>ผลต่างของอัตราแลกเปลี่ยนจากการแปลงค่างบการเงิน</t>
  </si>
  <si>
    <t>ภาษีเงินได้ที่เกี่ยวกับรายการที่จะจัดประเภทรายการใหม่</t>
  </si>
  <si>
    <t xml:space="preserve">   เข้าไปไว้ในกำไรหรือขาดทุนในภายหลัง</t>
  </si>
  <si>
    <t>รวมรายการที่จะจัดประเภทรายการใหม่เข้าไปไว้ในกำไรหรือขาดทุนในภายหลัง</t>
  </si>
  <si>
    <t>กำไรเบ็ดเสร็จรวมสำหรับรอบระยะเวลา</t>
  </si>
  <si>
    <t>การแบ่งปันกำไร</t>
  </si>
  <si>
    <t>ส่วนของผู้เป็นเจ้าของของบริษัท</t>
  </si>
  <si>
    <t>ส่วนที่เป็นของส่วนได้เสียที่ไม่มีอำนาจควบคุม</t>
  </si>
  <si>
    <t>การแบ่งปันกำไรเบ็ดเสร็จรวม</t>
  </si>
  <si>
    <t>กำไรต่อหุ้น</t>
  </si>
  <si>
    <t>กำไรต่อหุ้นขั้นพื้นฐาน (บาทต่อหุ้น)</t>
  </si>
  <si>
    <t>กรรมการ______________________________        กรรมการ______________________________</t>
  </si>
  <si>
    <t>สำหรับรอบระยะเวลาหกเดือนสิ้นสุดวันที่ 30 มิถุนายน พ.ศ. 2568</t>
  </si>
  <si>
    <t>รายการที่จะไม่จัดประเภทรายการใหม่เข้าไปไว้ในกำไรหรือขาดทุนในภายหลัง</t>
  </si>
  <si>
    <t>การวัดมูลค่าใหม่ของภาระผูกพันผลประโยชน์หลังออกจากงาน</t>
  </si>
  <si>
    <t>ภาษีเงินได้ที่เกี่ยวกับรายการที่จะไม่จัดประเภทรายการใหม่</t>
  </si>
  <si>
    <t>รวมรายการที่จะไม่จัดประเภทรายการใหม่เข้าไปไว้ในกำไรหรือขาดทุนในภายหลัง</t>
  </si>
  <si>
    <r>
      <t xml:space="preserve">งบการเปลี่ยนแปลงส่วนของเจ้าของ </t>
    </r>
    <r>
      <rPr>
        <sz val="12"/>
        <rFont val="Browallia New"/>
        <family val="2"/>
      </rPr>
      <t>(ยังไม่ได้ตรวจสอบ)</t>
    </r>
  </si>
  <si>
    <t>ส่วนของผู้เป็นเจ้าของของบริษัทใหญ่</t>
  </si>
  <si>
    <t>ส่วนของทุน</t>
  </si>
  <si>
    <t>การเปลี่ยนแปลงใน</t>
  </si>
  <si>
    <t>มูลค่ายุติธรรมของ</t>
  </si>
  <si>
    <t>ผลต่างของ</t>
  </si>
  <si>
    <t>ส่วนต่ำกว่า</t>
  </si>
  <si>
    <t>เงินลงทุนในตราสารหนี้</t>
  </si>
  <si>
    <t>อัตราแลกเปลี่ยน</t>
  </si>
  <si>
    <t>รวมองค์</t>
  </si>
  <si>
    <t>จัดสรรแล้ว</t>
  </si>
  <si>
    <t>ทุนจากการรวม</t>
  </si>
  <si>
    <t>การวัดมูลค่าใหม่ของ</t>
  </si>
  <si>
    <t>ที่วัดมูลค่าด้วย</t>
  </si>
  <si>
    <t>จากเงินลงทุนสุทธิ</t>
  </si>
  <si>
    <t>ประกอบอื่น</t>
  </si>
  <si>
    <t>รวมส่วนของ</t>
  </si>
  <si>
    <t>ส่วนได้เสีย</t>
  </si>
  <si>
    <t>ทุนที่ออก</t>
  </si>
  <si>
    <t>ส่วนเกิน</t>
  </si>
  <si>
    <t>- ทุนสำรอง</t>
  </si>
  <si>
    <t>ธุรกิจภายใต้การ</t>
  </si>
  <si>
    <t>ภาระผูกพันผลประโยชน์</t>
  </si>
  <si>
    <t>มูลค่ายุติธรรมผ่านกำไร</t>
  </si>
  <si>
    <t>ในหน่วยงาน</t>
  </si>
  <si>
    <t>จากการแปลงค่า</t>
  </si>
  <si>
    <t>ของส่วนของ</t>
  </si>
  <si>
    <t>ผู้เป็นเจ้าของ</t>
  </si>
  <si>
    <t>ที่ไม่มีอำนาจ</t>
  </si>
  <si>
    <t>และชำระแล้ว</t>
  </si>
  <si>
    <t>มูลค่าหุ้นสามัญ</t>
  </si>
  <si>
    <t>ตามกฎหมาย</t>
  </si>
  <si>
    <t>ที่ยังไม่ได้จัดสรร</t>
  </si>
  <si>
    <t>ควบคุมเดียวกัน</t>
  </si>
  <si>
    <t>หลังออกจากงาน</t>
  </si>
  <si>
    <t>ขาดทุนเบ็ดเสร็จอื่น</t>
  </si>
  <si>
    <t>ต่างประเทศ</t>
  </si>
  <si>
    <t>งบการเงิน</t>
  </si>
  <si>
    <t>เจ้าของ</t>
  </si>
  <si>
    <t>ของบริษัทใหญ่</t>
  </si>
  <si>
    <t>ควบคุม</t>
  </si>
  <si>
    <t>ยอดคงเหลือ ณ วันที่ 1 มกราคม พ.ศ. 2567</t>
  </si>
  <si>
    <t>การจัดประเภทรายการใหม่</t>
  </si>
  <si>
    <t>การเพิ่มทุนในหุ้นสามัญของบริษัทย่อย</t>
  </si>
  <si>
    <t>-</t>
  </si>
  <si>
    <t>การเพิ่มหุ้นสามัญ</t>
  </si>
  <si>
    <t>เงินปันผลจ่าย</t>
  </si>
  <si>
    <t>ยอดคงเหลือ ณ วันที่ 30 มิถุนายน พ.ศ. 2567</t>
  </si>
  <si>
    <t>ยอดคงเหลือ ณ วันที่ 1 มกราคม พ.ศ. 2568</t>
  </si>
  <si>
    <t>ยอดคงเหลือ ณ วันที่ 30 มิถุนายน พ.ศ. 2568</t>
  </si>
  <si>
    <t>กรรมการ_________________________________________     กรรมการ_____________________________________</t>
  </si>
  <si>
    <t>ที่วัดมูลค่าด้วยมูลค่ายุติธรรม</t>
  </si>
  <si>
    <t>รวมองค์ประกอบอื่น</t>
  </si>
  <si>
    <t>ผ่านกำไรขาดทุนเบ็ดเสร็จอื่น</t>
  </si>
  <si>
    <t>ของส่วนของเจ้าของ</t>
  </si>
  <si>
    <r>
      <t xml:space="preserve">งบกระแสเงินสด </t>
    </r>
    <r>
      <rPr>
        <sz val="12"/>
        <rFont val="Browallia New"/>
        <family val="2"/>
      </rPr>
      <t>(ยังไม่ได้ตรวจสอบ)</t>
    </r>
  </si>
  <si>
    <t>กระแสเงินสดจากกิจกรรมดำเนินงาน</t>
  </si>
  <si>
    <t>รายการปรับปรุง</t>
  </si>
  <si>
    <t>ค่าเสื่อมราคาและค่าตัดจำหน่าย</t>
  </si>
  <si>
    <t>ค่าตัดจำหน่ายต้นทุนในการออกหุ้นกู้</t>
  </si>
  <si>
    <t>ค่าตัดจำหน่ายดอกเบี้ยจ่ายล่วงหน้า</t>
  </si>
  <si>
    <t>ขาดทุนจากการจำหน่ายและตัดจำหน่ายสินทรัพย์</t>
  </si>
  <si>
    <t>ขาดทุนจากการจำหน่ายทรัพย์สินรอการขาย</t>
  </si>
  <si>
    <t>กำไรจากการยกเลิกสัญญาเช่า</t>
  </si>
  <si>
    <t xml:space="preserve">โอนกลับการปรับลดมูลค่าทรัพย์สินรอการขาย </t>
  </si>
  <si>
    <t>ขาดทุนจากสินทรัพย์ทางการเงินที่วัดมูลค่า</t>
  </si>
  <si>
    <t xml:space="preserve">  ด้วยมูลค่ายุติธรรมผ่านกำไรหรือขาดทุน</t>
  </si>
  <si>
    <t>ค่าใช้จ่ายประมาณการหนี้สิน</t>
  </si>
  <si>
    <t>รายได้เงินปันผล</t>
  </si>
  <si>
    <t xml:space="preserve">การเปลี่ยนแปลงของเงินทุนหมุนเวียน </t>
  </si>
  <si>
    <t>เงินสดได้มาจาก (ใช้ไปใน) กิจกรรมดำเนินงาน</t>
  </si>
  <si>
    <t>ดอกเบี้ยรับ</t>
  </si>
  <si>
    <t>จ่ายดอกเบี้ย</t>
  </si>
  <si>
    <t>ภาษีเงินได้จ่าย</t>
  </si>
  <si>
    <t>เงินสดสุทธิได้มาจาก (ใช้ไปใน) กิจกรรมดำเนินงาน</t>
  </si>
  <si>
    <r>
      <t>งบกระแสเงินสด</t>
    </r>
    <r>
      <rPr>
        <sz val="12"/>
        <rFont val="Browallia New"/>
        <family val="2"/>
      </rPr>
      <t xml:space="preserve"> (ยังไม่ได้ตรวจสอบ) (ต่อ)</t>
    </r>
  </si>
  <si>
    <t>กระแสเงินสดจากกิจกรรมลงทุน</t>
  </si>
  <si>
    <t>เงินสดรับจากการจำหน่ายสินทรัพย์ทางการเงินที่วัดมูลค่าด้วย</t>
  </si>
  <si>
    <t>มูลค่ายุติธรรมผ่านกำไรหรือขาดทุน</t>
  </si>
  <si>
    <t>เงินสดจ่ายซื้อสินทรัพย์ทางการเงินที่วัดมูลค่าด้วย</t>
  </si>
  <si>
    <t>เงินสดรับจากเงินให้กู้ยืมระยะสั้นแก่กิจการที่เกี่ยวข้องกัน</t>
  </si>
  <si>
    <t>เงินสดจ่ายเงินให้กู้ยืมระยะสั้นแก่กิจการที่เกี่ยวข้องกัน</t>
  </si>
  <si>
    <t>เงินสดรับจากเงินให้กู้ยืมระยะยาวแก่กิจการที่เกี่ยวข้องกัน</t>
  </si>
  <si>
    <t>เงินสดจ่ายเพื่อซื้อเงินลงทุนในบริษัทย่อย</t>
  </si>
  <si>
    <t>เงินสดจ่ายเพื่อซื้ออุปกรณ์</t>
  </si>
  <si>
    <t>เงินสดรับจากการจำหน่ายสินทรัพย์</t>
  </si>
  <si>
    <t>เงินสดจ่ายซื้อสินทรัพย์ไม่มีตัวตน</t>
  </si>
  <si>
    <t>เงินสดรับเงินปันผล</t>
  </si>
  <si>
    <t>เงินสดสุทธิ (ใช้ไปใน) ได้มาจากกิจกรรมลงทุน</t>
  </si>
  <si>
    <t>กระแสเงินสดจากกิจกรรมจัดหาเงิน</t>
  </si>
  <si>
    <t>เงินสดรับจากการเพิ่มทุนของบริษัทย่อยจากส่วนได้เสียที่ไม่มีอำนาจควบคุม</t>
  </si>
  <si>
    <t>เงินสดรับจากเงินกู้ยืมระยะสั้นจากสถาบันการเงิน</t>
  </si>
  <si>
    <t>เงินสดจ่ายเงินกู้ยืมระยะสั้นจากสถาบันการเงิน</t>
  </si>
  <si>
    <t>เงินสดรับจากเงินกู้ยืมระยะสั้นจากบุคคลหรือกิจการที่เกี่ยวข้องกัน</t>
  </si>
  <si>
    <t>เงินสดจ่ายเงินกู้ยืมระยะสั้นจากบุคคลหรือกิจการที่เกี่ยวข้องกัน</t>
  </si>
  <si>
    <t>เงินสดจ่ายเงินกู้ยืมระยะยาวจากบุคคลหรือกิจการที่เกี่ยวข้องกัน</t>
  </si>
  <si>
    <t>เงินสดรับสุทธิจากการออกหุ้นกู้ - สุทธิ</t>
  </si>
  <si>
    <t>เงินสดจ่ายชำระคืนหุ้นกู้</t>
  </si>
  <si>
    <t>จ่ายคืนเงินต้นของสัญญาเช่า</t>
  </si>
  <si>
    <t>เงินสดสุทธิ (ใช้ไปใน) ได้มาจากกิจกรรมจัดหาเงิน</t>
  </si>
  <si>
    <t>เงินสดและรายการเทียบเท่าเงินสด (ลดลง) เพิ่มขึ้นสุทธิ</t>
  </si>
  <si>
    <t>เงินสดและรายการเทียบเท่าเงินสดต้นรอบระยะเวลา</t>
  </si>
  <si>
    <t>(ขาดทุน) กำไรจากอัตราแลกเปลี่ยนของเงินสดและรายการเทียบเท่าเงินสด</t>
  </si>
  <si>
    <t>เงินสดและรายการเทียบเท่าเงินสดสิ้นรอบระยะเวลา</t>
  </si>
  <si>
    <t>รายการที่ไม่ใช่เงินสด</t>
  </si>
  <si>
    <t>เจ้าหนี้ค่าซื้ออุปกรณ์</t>
  </si>
  <si>
    <t>การได้มาซึ่งสินทรัพย์สิทธิการใช้ภายใต้สัญญาเช่า</t>
  </si>
  <si>
    <t>การยกเลิกสัญญาเช่า</t>
  </si>
  <si>
    <t>จ่ายหุ้นปันผล</t>
  </si>
  <si>
    <t xml:space="preserve">กรรมการ______________________________        กรรมการ______________________________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</si>
</sst>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87" formatCode="#,##0;[Blue]\(#,##0\)"/>
    <numFmt numFmtId="188" formatCode="#,##0;\(#,##0\);\-"/>
    <numFmt numFmtId="189" formatCode="#,##0;\(#,##0\)"/>
    <numFmt numFmtId="190" formatCode="_(&quot;$&quot;* #,##0_);_(&quot;$&quot;* \(#,##0\);_(&quot;$&quot;* &quot;-&quot;_);_(@_)"/>
    <numFmt numFmtId="191" formatCode="_-* #,##0.00_-;\-* #,##0.00_-;_-* \-??_-;_-@_-"/>
    <numFmt numFmtId="192" formatCode="#,##0;\(#,##0\);\-;@"/>
    <numFmt numFmtId="193" formatCode="#,##0;\(#,##0\);&quot;-&quot;;@"/>
    <numFmt numFmtId="194" formatCode="_(* #,##0_);_(* \(#,##0\);_(* \-_)&quot;     &quot;;_(@_)"/>
    <numFmt numFmtId="195" formatCode="0.0%"/>
    <numFmt numFmtId="196" formatCode="_-* #,##0_-;\-* #,##0_-;_-* \-??_-;_-@_-"/>
    <numFmt numFmtId="197" formatCode="_(* #,##0.00_);_(* \(#,##0.00\);_(* &quot;-&quot;??_);_(@_)"/>
    <numFmt numFmtId="198" formatCode="#,##0.00;\(#,##0.00\);&quot;-&quot;;@"/>
    <numFmt numFmtId="199" formatCode="#,##0.0;\(#,##0.0\);&quot;-&quot;;@"/>
    <numFmt numFmtId="200" formatCode="#,##0_);[Blue]\(#,##0\)"/>
  </numFmts>
  <fonts count="15">
    <font>
      <sz val="11"/>
      <color theme="1"/>
      <name val="Tahoma"/>
      <family val="2"/>
      <scheme val="minor"/>
    </font>
    <font>
      <sz val="10"/>
      <name val="ApFont"/>
    </font>
    <font>
      <b/>
      <sz val="12"/>
      <name val="Browallia New"/>
      <family val="2"/>
    </font>
    <font>
      <sz val="12"/>
      <name val="Browallia New"/>
      <family val="2"/>
    </font>
    <font>
      <sz val="14"/>
      <name val="Cordia New"/>
      <family val="2"/>
    </font>
    <font>
      <b/>
      <u/>
      <sz val="12"/>
      <name val="Browallia New"/>
      <family val="2"/>
    </font>
    <font>
      <u/>
      <sz val="12"/>
      <name val="Browallia New"/>
      <family val="2"/>
    </font>
    <font>
      <i/>
      <sz val="12"/>
      <name val="Browallia New"/>
      <family val="2"/>
    </font>
    <font>
      <sz val="10"/>
      <color indexed="8"/>
      <name val="Arial"/>
      <family val="2"/>
    </font>
    <font>
      <sz val="10"/>
      <name val="Browallia New"/>
      <family val="2"/>
    </font>
    <font>
      <b/>
      <sz val="12"/>
      <color theme="1"/>
      <name val="Browallia New"/>
      <family val="2"/>
    </font>
    <font>
      <sz val="12"/>
      <color theme="1"/>
      <name val="Browallia New"/>
      <family val="2"/>
    </font>
    <font>
      <b/>
      <sz val="11"/>
      <name val="Browallia New"/>
      <family val="2"/>
    </font>
    <font>
      <sz val="11"/>
      <name val="Browallia New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190" fontId="8" fillId="0" borderId="0"/>
    <xf numFmtId="191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197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0" fontId="14" fillId="0" borderId="0"/>
  </cellStyleXfs>
  <cellXfs count="241">
    <xf numFmtId="0" fontId="0" fillId="0" borderId="0" xfId="0"/>
    <xf numFmtId="187" fontId="2" fillId="0" borderId="0" xfId="3" applyNumberFormat="1" applyFont="1" applyAlignment="1">
      <alignment vertical="center"/>
    </xf>
    <xf numFmtId="188" fontId="2" fillId="0" borderId="0" xfId="3" applyNumberFormat="1" applyFont="1" applyAlignment="1">
      <alignment vertical="center"/>
    </xf>
    <xf numFmtId="187" fontId="3" fillId="0" borderId="0" xfId="3" applyNumberFormat="1" applyFont="1" applyAlignment="1">
      <alignment vertical="center"/>
    </xf>
    <xf numFmtId="187" fontId="2" fillId="0" borderId="1" xfId="3" applyNumberFormat="1" applyFont="1" applyBorder="1" applyAlignment="1">
      <alignment vertical="center"/>
    </xf>
    <xf numFmtId="188" fontId="2" fillId="0" borderId="1" xfId="3" applyNumberFormat="1" applyFont="1" applyBorder="1" applyAlignment="1">
      <alignment vertical="center"/>
    </xf>
    <xf numFmtId="187" fontId="2" fillId="0" borderId="0" xfId="3" applyNumberFormat="1" applyFont="1" applyAlignment="1">
      <alignment horizontal="left" vertical="center"/>
    </xf>
    <xf numFmtId="49" fontId="2" fillId="0" borderId="0" xfId="3" applyNumberFormat="1" applyFont="1" applyAlignment="1">
      <alignment horizontal="left" vertical="center"/>
    </xf>
    <xf numFmtId="188" fontId="2" fillId="0" borderId="0" xfId="3" applyNumberFormat="1" applyFont="1" applyAlignment="1">
      <alignment horizontal="left" vertical="center"/>
    </xf>
    <xf numFmtId="188" fontId="3" fillId="0" borderId="0" xfId="4" applyNumberFormat="1" applyFont="1" applyAlignment="1">
      <alignment vertical="center"/>
    </xf>
    <xf numFmtId="188" fontId="2" fillId="0" borderId="0" xfId="3" applyNumberFormat="1" applyFont="1" applyAlignment="1">
      <alignment horizontal="right" vertical="center"/>
    </xf>
    <xf numFmtId="49" fontId="3" fillId="0" borderId="0" xfId="5" applyNumberFormat="1" applyFont="1" applyAlignment="1">
      <alignment vertical="center"/>
    </xf>
    <xf numFmtId="0" fontId="3" fillId="0" borderId="0" xfId="5" applyFont="1" applyAlignment="1">
      <alignment vertical="center"/>
    </xf>
    <xf numFmtId="189" fontId="2" fillId="0" borderId="0" xfId="5" quotePrefix="1" applyNumberFormat="1" applyFont="1" applyAlignment="1">
      <alignment horizontal="right" vertical="center"/>
    </xf>
    <xf numFmtId="188" fontId="3" fillId="0" borderId="0" xfId="5" applyNumberFormat="1" applyFont="1" applyAlignment="1">
      <alignment vertical="center"/>
    </xf>
    <xf numFmtId="188" fontId="2" fillId="0" borderId="0" xfId="5" quotePrefix="1" applyNumberFormat="1" applyFont="1" applyAlignment="1">
      <alignment horizontal="right" vertical="center"/>
    </xf>
    <xf numFmtId="49" fontId="5" fillId="0" borderId="0" xfId="5" applyNumberFormat="1" applyFont="1" applyAlignment="1">
      <alignment horizontal="center" vertical="center"/>
    </xf>
    <xf numFmtId="0" fontId="5" fillId="0" borderId="0" xfId="5" applyFont="1" applyAlignment="1">
      <alignment horizontal="center" vertical="center"/>
    </xf>
    <xf numFmtId="188" fontId="2" fillId="0" borderId="0" xfId="5" applyNumberFormat="1" applyFont="1" applyAlignment="1">
      <alignment horizontal="right" vertical="center"/>
    </xf>
    <xf numFmtId="188" fontId="5" fillId="0" borderId="0" xfId="5" applyNumberFormat="1" applyFont="1" applyAlignment="1">
      <alignment horizontal="center" vertical="center"/>
    </xf>
    <xf numFmtId="49" fontId="2" fillId="0" borderId="3" xfId="5" applyNumberFormat="1" applyFont="1" applyBorder="1" applyAlignment="1">
      <alignment horizontal="center" vertical="center"/>
    </xf>
    <xf numFmtId="0" fontId="2" fillId="0" borderId="0" xfId="5" applyFont="1" applyAlignment="1">
      <alignment horizontal="center" vertical="center"/>
    </xf>
    <xf numFmtId="188" fontId="2" fillId="0" borderId="3" xfId="5" applyNumberFormat="1" applyFont="1" applyBorder="1" applyAlignment="1">
      <alignment horizontal="right" vertical="center"/>
    </xf>
    <xf numFmtId="188" fontId="2" fillId="0" borderId="0" xfId="5" applyNumberFormat="1" applyFont="1" applyAlignment="1">
      <alignment horizontal="center" vertical="center"/>
    </xf>
    <xf numFmtId="49" fontId="6" fillId="0" borderId="0" xfId="3" applyNumberFormat="1" applyFont="1" applyAlignment="1">
      <alignment horizontal="center" vertical="center"/>
    </xf>
    <xf numFmtId="187" fontId="6" fillId="0" borderId="0" xfId="3" applyNumberFormat="1" applyFont="1" applyAlignment="1">
      <alignment vertical="center"/>
    </xf>
    <xf numFmtId="188" fontId="6" fillId="0" borderId="0" xfId="3" applyNumberFormat="1" applyFont="1" applyAlignment="1">
      <alignment vertical="center"/>
    </xf>
    <xf numFmtId="0" fontId="3" fillId="0" borderId="0" xfId="3" applyFont="1" applyAlignment="1">
      <alignment vertical="center"/>
    </xf>
    <xf numFmtId="49" fontId="3" fillId="0" borderId="0" xfId="3" applyNumberFormat="1" applyFont="1" applyAlignment="1">
      <alignment horizontal="center" vertical="center"/>
    </xf>
    <xf numFmtId="188" fontId="3" fillId="0" borderId="0" xfId="3" applyNumberFormat="1" applyFont="1" applyAlignment="1">
      <alignment vertical="center"/>
    </xf>
    <xf numFmtId="187" fontId="3" fillId="0" borderId="0" xfId="3" applyNumberFormat="1" applyFont="1"/>
    <xf numFmtId="188" fontId="3" fillId="0" borderId="0" xfId="3" applyNumberFormat="1" applyFont="1" applyAlignment="1">
      <alignment horizontal="right" vertical="center"/>
    </xf>
    <xf numFmtId="188" fontId="3" fillId="0" borderId="0" xfId="4" applyNumberFormat="1" applyFont="1" applyAlignment="1">
      <alignment horizontal="right" vertical="center"/>
    </xf>
    <xf numFmtId="187" fontId="3" fillId="0" borderId="0" xfId="3" applyNumberFormat="1" applyFont="1" applyAlignment="1">
      <alignment horizontal="center" vertical="center"/>
    </xf>
    <xf numFmtId="187" fontId="3" fillId="0" borderId="0" xfId="3" applyNumberFormat="1" applyFont="1" applyAlignment="1">
      <alignment horizontal="right" vertical="center"/>
    </xf>
    <xf numFmtId="188" fontId="3" fillId="0" borderId="1" xfId="3" applyNumberFormat="1" applyFont="1" applyBorder="1" applyAlignment="1">
      <alignment horizontal="right" vertical="center"/>
    </xf>
    <xf numFmtId="0" fontId="2" fillId="0" borderId="0" xfId="3" applyFont="1" applyAlignment="1">
      <alignment vertical="center"/>
    </xf>
    <xf numFmtId="49" fontId="7" fillId="0" borderId="0" xfId="3" applyNumberFormat="1" applyFont="1" applyAlignment="1">
      <alignment horizontal="center" vertical="center"/>
    </xf>
    <xf numFmtId="188" fontId="3" fillId="0" borderId="1" xfId="3" applyNumberFormat="1" applyFont="1" applyBorder="1" applyAlignment="1">
      <alignment vertical="center"/>
    </xf>
    <xf numFmtId="10" fontId="6" fillId="0" borderId="0" xfId="2" applyNumberFormat="1" applyFont="1" applyFill="1" applyAlignment="1">
      <alignment vertical="center"/>
    </xf>
    <xf numFmtId="188" fontId="3" fillId="0" borderId="4" xfId="3" applyNumberFormat="1" applyFont="1" applyBorder="1" applyAlignment="1">
      <alignment vertical="center"/>
    </xf>
    <xf numFmtId="189" fontId="3" fillId="0" borderId="0" xfId="6" applyNumberFormat="1" applyFont="1" applyAlignment="1">
      <alignment horizontal="center" vertical="center"/>
    </xf>
    <xf numFmtId="0" fontId="3" fillId="0" borderId="1" xfId="5" applyFont="1" applyBorder="1" applyAlignment="1">
      <alignment vertical="center"/>
    </xf>
    <xf numFmtId="49" fontId="3" fillId="0" borderId="1" xfId="3" applyNumberFormat="1" applyFont="1" applyBorder="1" applyAlignment="1">
      <alignment horizontal="center" vertical="center"/>
    </xf>
    <xf numFmtId="187" fontId="3" fillId="0" borderId="1" xfId="3" applyNumberFormat="1" applyFont="1" applyBorder="1" applyAlignment="1">
      <alignment vertical="center"/>
    </xf>
    <xf numFmtId="187" fontId="2" fillId="0" borderId="1" xfId="3" applyNumberFormat="1" applyFont="1" applyBorder="1" applyAlignment="1">
      <alignment horizontal="left" vertical="center"/>
    </xf>
    <xf numFmtId="188" fontId="6" fillId="0" borderId="0" xfId="3" applyNumberFormat="1" applyFont="1" applyAlignment="1">
      <alignment horizontal="center" vertical="center"/>
    </xf>
    <xf numFmtId="0" fontId="3" fillId="0" borderId="0" xfId="3" applyFont="1" applyAlignment="1">
      <alignment horizontal="center" vertical="center"/>
    </xf>
    <xf numFmtId="187" fontId="3" fillId="0" borderId="0" xfId="3" applyNumberFormat="1" applyFont="1" applyAlignment="1">
      <alignment vertical="center" shrinkToFit="1"/>
    </xf>
    <xf numFmtId="188" fontId="3" fillId="0" borderId="0" xfId="3" applyNumberFormat="1" applyFont="1" applyAlignment="1">
      <alignment vertical="center" shrinkToFit="1"/>
    </xf>
    <xf numFmtId="0" fontId="3" fillId="0" borderId="0" xfId="3" applyFont="1" applyAlignment="1">
      <alignment horizontal="left" vertical="center"/>
    </xf>
    <xf numFmtId="9" fontId="3" fillId="0" borderId="0" xfId="2" applyFont="1" applyFill="1" applyAlignment="1">
      <alignment vertical="center"/>
    </xf>
    <xf numFmtId="0" fontId="3" fillId="0" borderId="0" xfId="7" applyNumberFormat="1" applyFont="1" applyAlignment="1">
      <alignment horizontal="center" vertical="center"/>
    </xf>
    <xf numFmtId="49" fontId="3" fillId="0" borderId="0" xfId="7" applyNumberFormat="1" applyFont="1" applyAlignment="1">
      <alignment horizontal="center" vertical="center"/>
    </xf>
    <xf numFmtId="188" fontId="3" fillId="0" borderId="0" xfId="8" applyNumberFormat="1" applyFont="1" applyAlignment="1">
      <alignment horizontal="right" vertical="center"/>
    </xf>
    <xf numFmtId="188" fontId="3" fillId="0" borderId="1" xfId="8" applyNumberFormat="1" applyFont="1" applyBorder="1" applyAlignment="1">
      <alignment horizontal="right" vertical="center"/>
    </xf>
    <xf numFmtId="0" fontId="2" fillId="0" borderId="0" xfId="9" applyFont="1" applyAlignment="1">
      <alignment vertical="center"/>
    </xf>
    <xf numFmtId="0" fontId="3" fillId="0" borderId="0" xfId="10" applyFont="1" applyAlignment="1">
      <alignment vertical="center"/>
    </xf>
    <xf numFmtId="189" fontId="9" fillId="0" borderId="0" xfId="6" applyNumberFormat="1" applyFont="1" applyAlignment="1">
      <alignment horizontal="center" vertical="center"/>
    </xf>
    <xf numFmtId="187" fontId="3" fillId="0" borderId="3" xfId="3" applyNumberFormat="1" applyFont="1" applyBorder="1" applyAlignment="1">
      <alignment vertical="center"/>
    </xf>
    <xf numFmtId="49" fontId="3" fillId="0" borderId="3" xfId="3" applyNumberFormat="1" applyFont="1" applyBorder="1" applyAlignment="1">
      <alignment horizontal="center" vertical="center"/>
    </xf>
    <xf numFmtId="188" fontId="3" fillId="0" borderId="3" xfId="3" applyNumberFormat="1" applyFont="1" applyBorder="1" applyAlignment="1">
      <alignment vertical="center"/>
    </xf>
    <xf numFmtId="37" fontId="10" fillId="0" borderId="0" xfId="4" applyNumberFormat="1" applyFont="1" applyAlignment="1">
      <alignment vertical="center"/>
    </xf>
    <xf numFmtId="0" fontId="11" fillId="0" borderId="0" xfId="4" applyFont="1" applyAlignment="1">
      <alignment horizontal="center" vertical="center"/>
    </xf>
    <xf numFmtId="191" fontId="11" fillId="0" borderId="0" xfId="8" applyFont="1" applyAlignment="1">
      <alignment horizontal="center" vertical="center"/>
    </xf>
    <xf numFmtId="0" fontId="11" fillId="0" borderId="0" xfId="4" applyFont="1" applyAlignment="1">
      <alignment vertical="center"/>
    </xf>
    <xf numFmtId="0" fontId="10" fillId="0" borderId="0" xfId="4" applyFont="1" applyAlignment="1">
      <alignment vertical="center"/>
    </xf>
    <xf numFmtId="188" fontId="11" fillId="0" borderId="0" xfId="4" applyNumberFormat="1" applyFont="1" applyAlignment="1">
      <alignment horizontal="center" vertical="center"/>
    </xf>
    <xf numFmtId="0" fontId="2" fillId="0" borderId="2" xfId="4" applyFont="1" applyBorder="1" applyAlignment="1">
      <alignment vertical="center"/>
    </xf>
    <xf numFmtId="0" fontId="11" fillId="0" borderId="2" xfId="4" applyFont="1" applyBorder="1" applyAlignment="1">
      <alignment horizontal="center" vertical="center"/>
    </xf>
    <xf numFmtId="191" fontId="11" fillId="0" borderId="2" xfId="8" applyFont="1" applyBorder="1" applyAlignment="1">
      <alignment horizontal="center" vertical="center"/>
    </xf>
    <xf numFmtId="0" fontId="10" fillId="0" borderId="0" xfId="4" applyFont="1" applyAlignment="1">
      <alignment horizontal="center" vertical="center"/>
    </xf>
    <xf numFmtId="188" fontId="11" fillId="0" borderId="0" xfId="4" applyNumberFormat="1" applyFont="1" applyAlignment="1">
      <alignment vertical="center"/>
    </xf>
    <xf numFmtId="188" fontId="10" fillId="0" borderId="0" xfId="5" quotePrefix="1" applyNumberFormat="1" applyFont="1" applyAlignment="1">
      <alignment horizontal="right" vertical="center"/>
    </xf>
    <xf numFmtId="187" fontId="10" fillId="0" borderId="0" xfId="3" applyNumberFormat="1" applyFont="1" applyAlignment="1">
      <alignment horizontal="right" vertical="center"/>
    </xf>
    <xf numFmtId="192" fontId="10" fillId="0" borderId="0" xfId="4" applyNumberFormat="1" applyFont="1" applyAlignment="1">
      <alignment horizontal="right" vertical="center"/>
    </xf>
    <xf numFmtId="193" fontId="10" fillId="0" borderId="0" xfId="9" applyNumberFormat="1" applyFont="1" applyAlignment="1">
      <alignment horizontal="right" vertical="center"/>
    </xf>
    <xf numFmtId="0" fontId="11" fillId="0" borderId="0" xfId="11" applyFont="1" applyAlignment="1">
      <alignment vertical="center"/>
    </xf>
    <xf numFmtId="192" fontId="10" fillId="0" borderId="2" xfId="4" applyNumberFormat="1" applyFont="1" applyBorder="1" applyAlignment="1">
      <alignment horizontal="right" vertical="center"/>
    </xf>
    <xf numFmtId="194" fontId="10" fillId="0" borderId="0" xfId="4" applyNumberFormat="1" applyFont="1" applyAlignment="1">
      <alignment horizontal="center" vertical="center"/>
    </xf>
    <xf numFmtId="0" fontId="2" fillId="0" borderId="0" xfId="4" applyFont="1" applyAlignment="1">
      <alignment vertical="center"/>
    </xf>
    <xf numFmtId="0" fontId="3" fillId="0" borderId="0" xfId="4" applyFont="1" applyAlignment="1">
      <alignment horizontal="center" vertical="center"/>
    </xf>
    <xf numFmtId="195" fontId="3" fillId="0" borderId="0" xfId="2" applyNumberFormat="1" applyFont="1" applyFill="1" applyAlignment="1">
      <alignment horizontal="center" vertical="center"/>
    </xf>
    <xf numFmtId="196" fontId="3" fillId="0" borderId="0" xfId="8" applyNumberFormat="1" applyFont="1" applyAlignment="1">
      <alignment horizontal="center" vertical="center"/>
    </xf>
    <xf numFmtId="0" fontId="3" fillId="0" borderId="0" xfId="4" applyFont="1" applyAlignment="1">
      <alignment vertical="center"/>
    </xf>
    <xf numFmtId="0" fontId="3" fillId="0" borderId="0" xfId="4" applyFont="1" applyAlignment="1">
      <alignment horizontal="left" vertical="center"/>
    </xf>
    <xf numFmtId="188" fontId="3" fillId="0" borderId="0" xfId="8" applyNumberFormat="1" applyFont="1" applyAlignment="1">
      <alignment vertical="center"/>
    </xf>
    <xf numFmtId="188" fontId="3" fillId="0" borderId="0" xfId="4" applyNumberFormat="1" applyFont="1" applyAlignment="1">
      <alignment horizontal="center" vertical="center"/>
    </xf>
    <xf numFmtId="0" fontId="2" fillId="0" borderId="0" xfId="4" applyFont="1" applyAlignment="1">
      <alignment horizontal="left" vertical="center"/>
    </xf>
    <xf numFmtId="188" fontId="3" fillId="0" borderId="5" xfId="4" applyNumberFormat="1" applyFont="1" applyBorder="1" applyAlignment="1">
      <alignment horizontal="right" vertical="center"/>
    </xf>
    <xf numFmtId="38" fontId="3" fillId="0" borderId="0" xfId="12" applyNumberFormat="1" applyFont="1" applyAlignment="1">
      <alignment horizontal="center" vertical="center"/>
    </xf>
    <xf numFmtId="38" fontId="3" fillId="0" borderId="0" xfId="12" applyNumberFormat="1" applyFont="1" applyAlignment="1">
      <alignment vertical="center"/>
    </xf>
    <xf numFmtId="188" fontId="3" fillId="0" borderId="0" xfId="12" applyNumberFormat="1" applyFont="1" applyAlignment="1">
      <alignment horizontal="right" vertical="center"/>
    </xf>
    <xf numFmtId="188" fontId="3" fillId="0" borderId="4" xfId="4" applyNumberFormat="1" applyFont="1" applyBorder="1" applyAlignment="1">
      <alignment horizontal="right" vertical="center"/>
    </xf>
    <xf numFmtId="192" fontId="2" fillId="0" borderId="0" xfId="4" applyNumberFormat="1" applyFont="1" applyAlignment="1">
      <alignment horizontal="right" vertical="center"/>
    </xf>
    <xf numFmtId="194" fontId="2" fillId="0" borderId="0" xfId="4" applyNumberFormat="1" applyFont="1" applyAlignment="1">
      <alignment horizontal="center" vertical="center"/>
    </xf>
    <xf numFmtId="191" fontId="2" fillId="0" borderId="0" xfId="8" applyFont="1" applyAlignment="1">
      <alignment horizontal="right" vertical="center"/>
    </xf>
    <xf numFmtId="0" fontId="2" fillId="0" borderId="0" xfId="10" applyFont="1" applyAlignment="1">
      <alignment vertical="center"/>
    </xf>
    <xf numFmtId="0" fontId="2" fillId="0" borderId="0" xfId="4" applyFont="1" applyAlignment="1">
      <alignment horizontal="center" vertical="center"/>
    </xf>
    <xf numFmtId="0" fontId="7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193" fontId="3" fillId="0" borderId="0" xfId="10" applyNumberFormat="1" applyFont="1" applyAlignment="1">
      <alignment horizontal="right" vertical="center"/>
    </xf>
    <xf numFmtId="193" fontId="3" fillId="0" borderId="0" xfId="10" applyNumberFormat="1" applyFont="1" applyAlignment="1">
      <alignment horizontal="center" vertical="center"/>
    </xf>
    <xf numFmtId="188" fontId="3" fillId="0" borderId="6" xfId="4" applyNumberFormat="1" applyFont="1" applyBorder="1" applyAlignment="1">
      <alignment horizontal="right" vertical="center"/>
    </xf>
    <xf numFmtId="0" fontId="11" fillId="0" borderId="0" xfId="10" applyFont="1" applyAlignment="1">
      <alignment vertical="center"/>
    </xf>
    <xf numFmtId="193" fontId="3" fillId="0" borderId="0" xfId="3" applyNumberFormat="1" applyFont="1" applyAlignment="1">
      <alignment vertical="center"/>
    </xf>
    <xf numFmtId="38" fontId="2" fillId="0" borderId="0" xfId="10" quotePrefix="1" applyNumberFormat="1" applyFont="1" applyAlignment="1">
      <alignment horizontal="left" vertical="center"/>
    </xf>
    <xf numFmtId="38" fontId="3" fillId="0" borderId="0" xfId="10" quotePrefix="1" applyNumberFormat="1" applyFont="1" applyAlignment="1">
      <alignment horizontal="left" vertical="center"/>
    </xf>
    <xf numFmtId="193" fontId="3" fillId="0" borderId="0" xfId="12" applyNumberFormat="1" applyFont="1" applyAlignment="1">
      <alignment horizontal="right" vertical="center"/>
    </xf>
    <xf numFmtId="38" fontId="3" fillId="0" borderId="0" xfId="10" applyNumberFormat="1" applyFont="1" applyAlignment="1">
      <alignment vertical="center"/>
    </xf>
    <xf numFmtId="193" fontId="3" fillId="0" borderId="4" xfId="13" applyNumberFormat="1" applyFont="1" applyFill="1" applyBorder="1" applyAlignment="1">
      <alignment horizontal="right" vertical="center"/>
    </xf>
    <xf numFmtId="38" fontId="2" fillId="0" borderId="0" xfId="12" quotePrefix="1" applyNumberFormat="1" applyFont="1" applyAlignment="1">
      <alignment horizontal="left" vertical="center"/>
    </xf>
    <xf numFmtId="38" fontId="3" fillId="0" borderId="0" xfId="12" quotePrefix="1" applyNumberFormat="1" applyFont="1" applyAlignment="1">
      <alignment horizontal="left" vertical="center"/>
    </xf>
    <xf numFmtId="38" fontId="7" fillId="0" borderId="0" xfId="12" applyNumberFormat="1" applyFont="1" applyAlignment="1">
      <alignment horizontal="center" vertical="center"/>
    </xf>
    <xf numFmtId="198" fontId="3" fillId="0" borderId="4" xfId="13" applyNumberFormat="1" applyFont="1" applyFill="1" applyBorder="1" applyAlignment="1">
      <alignment horizontal="right" vertical="center"/>
    </xf>
    <xf numFmtId="198" fontId="3" fillId="0" borderId="0" xfId="13" applyNumberFormat="1" applyFont="1" applyFill="1" applyBorder="1" applyAlignment="1">
      <alignment horizontal="right" vertical="center"/>
    </xf>
    <xf numFmtId="0" fontId="3" fillId="0" borderId="1" xfId="4" applyFont="1" applyBorder="1" applyAlignment="1">
      <alignment horizontal="center" vertical="center"/>
    </xf>
    <xf numFmtId="191" fontId="3" fillId="0" borderId="1" xfId="8" applyFont="1" applyBorder="1" applyAlignment="1">
      <alignment horizontal="center" vertical="center"/>
    </xf>
    <xf numFmtId="0" fontId="10" fillId="0" borderId="2" xfId="4" applyFont="1" applyBorder="1" applyAlignment="1">
      <alignment vertical="center"/>
    </xf>
    <xf numFmtId="0" fontId="10" fillId="0" borderId="2" xfId="4" applyFont="1" applyBorder="1" applyAlignment="1">
      <alignment horizontal="center" vertical="center"/>
    </xf>
    <xf numFmtId="10" fontId="2" fillId="0" borderId="0" xfId="2" applyNumberFormat="1" applyFont="1" applyFill="1" applyAlignment="1">
      <alignment horizontal="right" vertical="center"/>
    </xf>
    <xf numFmtId="3" fontId="3" fillId="0" borderId="0" xfId="10" applyNumberFormat="1" applyFont="1" applyAlignment="1">
      <alignment vertical="center"/>
    </xf>
    <xf numFmtId="0" fontId="3" fillId="0" borderId="0" xfId="10" applyFont="1"/>
    <xf numFmtId="193" fontId="3" fillId="0" borderId="1" xfId="3" applyNumberFormat="1" applyFont="1" applyBorder="1" applyAlignment="1">
      <alignment vertical="center"/>
    </xf>
    <xf numFmtId="193" fontId="3" fillId="0" borderId="4" xfId="10" applyNumberFormat="1" applyFont="1" applyBorder="1" applyAlignment="1">
      <alignment horizontal="right" vertical="center"/>
    </xf>
    <xf numFmtId="4" fontId="3" fillId="0" borderId="1" xfId="1" applyFont="1" applyFill="1" applyBorder="1" applyAlignment="1">
      <alignment horizontal="center" vertical="center"/>
    </xf>
    <xf numFmtId="37" fontId="2" fillId="0" borderId="0" xfId="4" applyNumberFormat="1" applyFont="1" applyAlignment="1">
      <alignment vertical="center"/>
    </xf>
    <xf numFmtId="193" fontId="3" fillId="0" borderId="0" xfId="9" applyNumberFormat="1" applyFont="1" applyAlignment="1">
      <alignment horizontal="right" vertical="center"/>
    </xf>
    <xf numFmtId="188" fontId="3" fillId="0" borderId="0" xfId="9" applyNumberFormat="1" applyFont="1" applyAlignment="1">
      <alignment horizontal="right" vertical="center"/>
    </xf>
    <xf numFmtId="188" fontId="3" fillId="0" borderId="0" xfId="9" applyNumberFormat="1" applyFont="1" applyAlignment="1">
      <alignment vertical="center"/>
    </xf>
    <xf numFmtId="0" fontId="3" fillId="0" borderId="0" xfId="9" applyFont="1" applyAlignment="1">
      <alignment vertical="center"/>
    </xf>
    <xf numFmtId="0" fontId="2" fillId="0" borderId="0" xfId="9" applyFont="1" applyAlignment="1">
      <alignment horizontal="left" vertical="center"/>
    </xf>
    <xf numFmtId="0" fontId="2" fillId="0" borderId="1" xfId="9" applyFont="1" applyBorder="1" applyAlignment="1">
      <alignment horizontal="left" vertical="center"/>
    </xf>
    <xf numFmtId="193" fontId="2" fillId="0" borderId="1" xfId="9" applyNumberFormat="1" applyFont="1" applyBorder="1" applyAlignment="1">
      <alignment horizontal="left" vertical="center"/>
    </xf>
    <xf numFmtId="193" fontId="3" fillId="0" borderId="1" xfId="9" applyNumberFormat="1" applyFont="1" applyBorder="1" applyAlignment="1">
      <alignment horizontal="right" vertical="center"/>
    </xf>
    <xf numFmtId="188" fontId="3" fillId="0" borderId="1" xfId="9" applyNumberFormat="1" applyFont="1" applyBorder="1" applyAlignment="1">
      <alignment horizontal="right" vertical="center"/>
    </xf>
    <xf numFmtId="188" fontId="3" fillId="0" borderId="1" xfId="9" applyNumberFormat="1" applyFont="1" applyBorder="1" applyAlignment="1">
      <alignment vertical="center"/>
    </xf>
    <xf numFmtId="193" fontId="2" fillId="0" borderId="0" xfId="9" applyNumberFormat="1" applyFont="1" applyAlignment="1">
      <alignment horizontal="left" vertical="center"/>
    </xf>
    <xf numFmtId="0" fontId="12" fillId="0" borderId="0" xfId="14" applyFont="1" applyAlignment="1">
      <alignment horizontal="center" vertical="center"/>
    </xf>
    <xf numFmtId="0" fontId="13" fillId="0" borderId="0" xfId="9" applyFont="1" applyAlignment="1">
      <alignment vertical="center"/>
    </xf>
    <xf numFmtId="188" fontId="12" fillId="0" borderId="0" xfId="14" applyNumberFormat="1" applyFont="1" applyAlignment="1">
      <alignment horizontal="center" vertical="center"/>
    </xf>
    <xf numFmtId="188" fontId="12" fillId="0" borderId="0" xfId="14" applyNumberFormat="1" applyFont="1" applyAlignment="1">
      <alignment vertical="center"/>
    </xf>
    <xf numFmtId="188" fontId="12" fillId="0" borderId="0" xfId="10" applyNumberFormat="1" applyFont="1" applyAlignment="1">
      <alignment horizontal="center" vertical="center" wrapText="1"/>
    </xf>
    <xf numFmtId="188" fontId="12" fillId="0" borderId="0" xfId="14" applyNumberFormat="1" applyFont="1" applyAlignment="1">
      <alignment horizontal="right" vertical="center"/>
    </xf>
    <xf numFmtId="188" fontId="12" fillId="0" borderId="6" xfId="10" applyNumberFormat="1" applyFont="1" applyBorder="1" applyAlignment="1">
      <alignment vertical="center" wrapText="1"/>
    </xf>
    <xf numFmtId="188" fontId="12" fillId="0" borderId="0" xfId="10" applyNumberFormat="1" applyFont="1" applyAlignment="1">
      <alignment horizontal="right" vertical="center"/>
    </xf>
    <xf numFmtId="188" fontId="13" fillId="0" borderId="0" xfId="9" applyNumberFormat="1" applyFont="1" applyAlignment="1">
      <alignment vertical="center"/>
    </xf>
    <xf numFmtId="188" fontId="12" fillId="0" borderId="0" xfId="14" quotePrefix="1" applyNumberFormat="1" applyFont="1" applyAlignment="1">
      <alignment horizontal="right" vertical="center"/>
    </xf>
    <xf numFmtId="188" fontId="12" fillId="0" borderId="0" xfId="9" applyNumberFormat="1" applyFont="1" applyAlignment="1">
      <alignment horizontal="right" vertical="center"/>
    </xf>
    <xf numFmtId="0" fontId="12" fillId="0" borderId="2" xfId="4" applyFont="1" applyBorder="1" applyAlignment="1">
      <alignment horizontal="center" vertical="center"/>
    </xf>
    <xf numFmtId="188" fontId="12" fillId="0" borderId="1" xfId="14" applyNumberFormat="1" applyFont="1" applyBorder="1" applyAlignment="1">
      <alignment horizontal="right" vertical="center"/>
    </xf>
    <xf numFmtId="0" fontId="12" fillId="0" borderId="0" xfId="4" applyFont="1" applyAlignment="1">
      <alignment horizontal="center" vertical="center"/>
    </xf>
    <xf numFmtId="0" fontId="12" fillId="0" borderId="0" xfId="14" quotePrefix="1" applyFont="1" applyAlignment="1">
      <alignment horizontal="left" vertical="center"/>
    </xf>
    <xf numFmtId="0" fontId="13" fillId="0" borderId="0" xfId="14" applyFont="1" applyAlignment="1">
      <alignment vertical="center"/>
    </xf>
    <xf numFmtId="193" fontId="13" fillId="0" borderId="0" xfId="15" applyNumberFormat="1" applyFont="1" applyFill="1" applyBorder="1" applyAlignment="1">
      <alignment horizontal="right" vertical="center"/>
    </xf>
    <xf numFmtId="188" fontId="13" fillId="0" borderId="0" xfId="15" applyNumberFormat="1" applyFont="1" applyFill="1" applyAlignment="1">
      <alignment horizontal="right" vertical="center"/>
    </xf>
    <xf numFmtId="0" fontId="13" fillId="0" borderId="0" xfId="14" quotePrefix="1" applyFont="1" applyAlignment="1">
      <alignment horizontal="left" vertical="center"/>
    </xf>
    <xf numFmtId="0" fontId="13" fillId="0" borderId="0" xfId="14" applyFont="1" applyAlignment="1">
      <alignment horizontal="center" vertical="center"/>
    </xf>
    <xf numFmtId="188" fontId="13" fillId="0" borderId="0" xfId="15" applyNumberFormat="1" applyFont="1" applyFill="1" applyBorder="1" applyAlignment="1">
      <alignment horizontal="right" vertical="center"/>
    </xf>
    <xf numFmtId="188" fontId="13" fillId="0" borderId="1" xfId="15" applyNumberFormat="1" applyFont="1" applyFill="1" applyBorder="1" applyAlignment="1">
      <alignment horizontal="right" vertical="center"/>
    </xf>
    <xf numFmtId="193" fontId="13" fillId="0" borderId="1" xfId="15" applyNumberFormat="1" applyFont="1" applyFill="1" applyBorder="1" applyAlignment="1">
      <alignment horizontal="right" vertical="center"/>
    </xf>
    <xf numFmtId="0" fontId="13" fillId="0" borderId="0" xfId="14" applyFont="1" applyAlignment="1">
      <alignment horizontal="left" vertical="center"/>
    </xf>
    <xf numFmtId="188" fontId="13" fillId="0" borderId="0" xfId="16" applyNumberFormat="1" applyFont="1" applyFill="1" applyAlignment="1">
      <alignment horizontal="right" vertical="center"/>
    </xf>
    <xf numFmtId="188" fontId="13" fillId="0" borderId="0" xfId="16" applyNumberFormat="1" applyFont="1" applyFill="1" applyBorder="1" applyAlignment="1">
      <alignment horizontal="right" vertical="center"/>
    </xf>
    <xf numFmtId="193" fontId="12" fillId="0" borderId="0" xfId="3" applyNumberFormat="1" applyFont="1" applyAlignment="1">
      <alignment vertical="center"/>
    </xf>
    <xf numFmtId="188" fontId="13" fillId="0" borderId="4" xfId="16" applyNumberFormat="1" applyFont="1" applyFill="1" applyBorder="1" applyAlignment="1">
      <alignment horizontal="right" vertical="center"/>
    </xf>
    <xf numFmtId="0" fontId="13" fillId="0" borderId="0" xfId="14" quotePrefix="1" applyFont="1" applyAlignment="1">
      <alignment horizontal="left" vertical="center" wrapText="1"/>
    </xf>
    <xf numFmtId="0" fontId="13" fillId="0" borderId="0" xfId="3" applyFont="1"/>
    <xf numFmtId="0" fontId="2" fillId="0" borderId="0" xfId="14" quotePrefix="1" applyFont="1" applyAlignment="1">
      <alignment horizontal="left" vertical="center"/>
    </xf>
    <xf numFmtId="0" fontId="3" fillId="0" borderId="0" xfId="14" applyFont="1" applyAlignment="1">
      <alignment vertical="center"/>
    </xf>
    <xf numFmtId="188" fontId="3" fillId="0" borderId="0" xfId="16" applyNumberFormat="1" applyFont="1" applyFill="1" applyBorder="1" applyAlignment="1">
      <alignment horizontal="right" vertical="center"/>
    </xf>
    <xf numFmtId="188" fontId="3" fillId="0" borderId="0" xfId="16" applyNumberFormat="1" applyFont="1" applyFill="1" applyAlignment="1">
      <alignment horizontal="right" vertical="center"/>
    </xf>
    <xf numFmtId="188" fontId="3" fillId="0" borderId="1" xfId="16" applyNumberFormat="1" applyFont="1" applyFill="1" applyBorder="1" applyAlignment="1">
      <alignment horizontal="right" vertical="center"/>
    </xf>
    <xf numFmtId="0" fontId="2" fillId="0" borderId="0" xfId="14" applyFont="1" applyAlignment="1">
      <alignment horizontal="center" vertical="center"/>
    </xf>
    <xf numFmtId="188" fontId="2" fillId="0" borderId="0" xfId="14" applyNumberFormat="1" applyFont="1" applyAlignment="1">
      <alignment vertical="center"/>
    </xf>
    <xf numFmtId="188" fontId="2" fillId="0" borderId="0" xfId="14" applyNumberFormat="1" applyFont="1" applyAlignment="1">
      <alignment horizontal="right" vertical="center"/>
    </xf>
    <xf numFmtId="188" fontId="2" fillId="0" borderId="6" xfId="10" applyNumberFormat="1" applyFont="1" applyBorder="1" applyAlignment="1">
      <alignment vertical="center" wrapText="1"/>
    </xf>
    <xf numFmtId="188" fontId="2" fillId="0" borderId="0" xfId="10" applyNumberFormat="1" applyFont="1" applyAlignment="1">
      <alignment horizontal="right" vertical="center"/>
    </xf>
    <xf numFmtId="188" fontId="2" fillId="0" borderId="0" xfId="14" quotePrefix="1" applyNumberFormat="1" applyFont="1" applyAlignment="1">
      <alignment horizontal="right" vertical="center"/>
    </xf>
    <xf numFmtId="188" fontId="2" fillId="0" borderId="0" xfId="9" applyNumberFormat="1" applyFont="1" applyAlignment="1">
      <alignment horizontal="right" vertical="center"/>
    </xf>
    <xf numFmtId="0" fontId="2" fillId="0" borderId="2" xfId="4" applyFont="1" applyBorder="1" applyAlignment="1">
      <alignment horizontal="center" vertical="center"/>
    </xf>
    <xf numFmtId="188" fontId="2" fillId="0" borderId="1" xfId="14" applyNumberFormat="1" applyFont="1" applyBorder="1" applyAlignment="1">
      <alignment horizontal="right" vertical="center"/>
    </xf>
    <xf numFmtId="0" fontId="2" fillId="0" borderId="0" xfId="14" quotePrefix="1" applyFont="1" applyAlignment="1">
      <alignment horizontal="left" vertical="center" wrapText="1"/>
    </xf>
    <xf numFmtId="193" fontId="3" fillId="0" borderId="0" xfId="15" applyNumberFormat="1" applyFont="1" applyFill="1" applyBorder="1" applyAlignment="1">
      <alignment horizontal="right" vertical="center"/>
    </xf>
    <xf numFmtId="188" fontId="3" fillId="0" borderId="0" xfId="15" applyNumberFormat="1" applyFont="1" applyFill="1" applyAlignment="1">
      <alignment horizontal="right" vertical="center"/>
    </xf>
    <xf numFmtId="0" fontId="3" fillId="0" borderId="0" xfId="14" quotePrefix="1" applyFont="1" applyAlignment="1">
      <alignment horizontal="left" vertical="center"/>
    </xf>
    <xf numFmtId="0" fontId="3" fillId="0" borderId="0" xfId="14" applyFont="1" applyAlignment="1">
      <alignment horizontal="center" vertical="center"/>
    </xf>
    <xf numFmtId="0" fontId="3" fillId="0" borderId="0" xfId="14" applyFont="1" applyAlignment="1">
      <alignment horizontal="left" vertical="center"/>
    </xf>
    <xf numFmtId="188" fontId="3" fillId="0" borderId="1" xfId="15" applyNumberFormat="1" applyFont="1" applyFill="1" applyBorder="1" applyAlignment="1">
      <alignment horizontal="right" vertical="center"/>
    </xf>
    <xf numFmtId="188" fontId="3" fillId="0" borderId="0" xfId="15" applyNumberFormat="1" applyFont="1" applyFill="1" applyBorder="1" applyAlignment="1">
      <alignment horizontal="right" vertical="center"/>
    </xf>
    <xf numFmtId="193" fontId="3" fillId="0" borderId="1" xfId="15" applyNumberFormat="1" applyFont="1" applyFill="1" applyBorder="1" applyAlignment="1">
      <alignment horizontal="right" vertical="center"/>
    </xf>
    <xf numFmtId="193" fontId="2" fillId="0" borderId="0" xfId="3" applyNumberFormat="1" applyFont="1" applyAlignment="1">
      <alignment vertical="center"/>
    </xf>
    <xf numFmtId="188" fontId="3" fillId="0" borderId="4" xfId="16" applyNumberFormat="1" applyFont="1" applyFill="1" applyBorder="1" applyAlignment="1">
      <alignment horizontal="right" vertical="center"/>
    </xf>
    <xf numFmtId="187" fontId="3" fillId="0" borderId="0" xfId="3" applyNumberFormat="1" applyFont="1" applyAlignment="1">
      <alignment horizontal="centerContinuous" vertical="center"/>
    </xf>
    <xf numFmtId="3" fontId="3" fillId="0" borderId="0" xfId="1" applyNumberFormat="1" applyFont="1" applyFill="1" applyAlignment="1">
      <alignment horizontal="centerContinuous" vertical="center"/>
    </xf>
    <xf numFmtId="193" fontId="3" fillId="0" borderId="0" xfId="3" applyNumberFormat="1" applyFont="1" applyAlignment="1">
      <alignment horizontal="centerContinuous" vertical="center"/>
    </xf>
    <xf numFmtId="187" fontId="3" fillId="0" borderId="0" xfId="3" applyNumberFormat="1" applyFont="1" applyAlignment="1">
      <alignment horizontal="left" vertical="center"/>
    </xf>
    <xf numFmtId="187" fontId="3" fillId="0" borderId="1" xfId="3" applyNumberFormat="1" applyFont="1" applyBorder="1" applyAlignment="1">
      <alignment horizontal="centerContinuous" vertical="center"/>
    </xf>
    <xf numFmtId="3" fontId="3" fillId="0" borderId="1" xfId="1" applyNumberFormat="1" applyFont="1" applyFill="1" applyBorder="1" applyAlignment="1">
      <alignment horizontal="centerContinuous" vertical="center"/>
    </xf>
    <xf numFmtId="193" fontId="3" fillId="0" borderId="1" xfId="3" applyNumberFormat="1" applyFont="1" applyBorder="1" applyAlignment="1">
      <alignment horizontal="centerContinuous" vertical="center"/>
    </xf>
    <xf numFmtId="187" fontId="6" fillId="0" borderId="0" xfId="3" applyNumberFormat="1" applyFont="1" applyAlignment="1">
      <alignment horizontal="center" vertical="center"/>
    </xf>
    <xf numFmtId="3" fontId="2" fillId="0" borderId="0" xfId="1" applyNumberFormat="1" applyFont="1" applyFill="1" applyAlignment="1">
      <alignment horizontal="right" vertical="center"/>
    </xf>
    <xf numFmtId="193" fontId="5" fillId="0" borderId="0" xfId="5" applyNumberFormat="1" applyFont="1" applyAlignment="1">
      <alignment horizontal="center" vertical="center"/>
    </xf>
    <xf numFmtId="192" fontId="2" fillId="0" borderId="2" xfId="4" applyNumberFormat="1" applyFont="1" applyBorder="1" applyAlignment="1">
      <alignment horizontal="right" vertical="center"/>
    </xf>
    <xf numFmtId="193" fontId="2" fillId="0" borderId="0" xfId="5" applyNumberFormat="1" applyFont="1" applyAlignment="1">
      <alignment horizontal="center" vertical="center"/>
    </xf>
    <xf numFmtId="187" fontId="7" fillId="0" borderId="0" xfId="3" applyNumberFormat="1" applyFont="1" applyAlignment="1">
      <alignment vertical="center"/>
    </xf>
    <xf numFmtId="193" fontId="3" fillId="0" borderId="0" xfId="3" applyNumberFormat="1" applyFont="1" applyAlignment="1">
      <alignment horizontal="right" vertical="center"/>
    </xf>
    <xf numFmtId="187" fontId="3" fillId="0" borderId="0" xfId="17" applyNumberFormat="1" applyFont="1" applyAlignment="1">
      <alignment horizontal="center" vertical="center"/>
    </xf>
    <xf numFmtId="187" fontId="7" fillId="0" borderId="0" xfId="3" applyNumberFormat="1" applyFont="1" applyAlignment="1">
      <alignment horizontal="center" vertical="center"/>
    </xf>
    <xf numFmtId="0" fontId="3" fillId="0" borderId="0" xfId="17" applyFont="1" applyAlignment="1">
      <alignment horizontal="center" vertical="center"/>
    </xf>
    <xf numFmtId="0" fontId="2" fillId="0" borderId="0" xfId="11" applyFont="1" applyAlignment="1">
      <alignment vertical="center"/>
    </xf>
    <xf numFmtId="3" fontId="3" fillId="0" borderId="0" xfId="1" applyNumberFormat="1" applyFont="1" applyFill="1" applyAlignment="1">
      <alignment horizontal="right" vertical="center"/>
    </xf>
    <xf numFmtId="0" fontId="3" fillId="0" borderId="0" xfId="11" applyFont="1" applyAlignment="1">
      <alignment vertical="center"/>
    </xf>
    <xf numFmtId="49" fontId="3" fillId="0" borderId="0" xfId="11" applyNumberFormat="1" applyFont="1" applyAlignment="1">
      <alignment vertical="center"/>
    </xf>
    <xf numFmtId="199" fontId="3" fillId="0" borderId="0" xfId="3" applyNumberFormat="1" applyFont="1" applyAlignment="1">
      <alignment vertical="center"/>
    </xf>
    <xf numFmtId="199" fontId="3" fillId="0" borderId="0" xfId="3" applyNumberFormat="1" applyFont="1" applyAlignment="1">
      <alignment horizontal="right" vertical="center"/>
    </xf>
    <xf numFmtId="0" fontId="3" fillId="0" borderId="1" xfId="3" applyFont="1" applyBorder="1" applyAlignment="1">
      <alignment vertical="center"/>
    </xf>
    <xf numFmtId="3" fontId="3" fillId="0" borderId="1" xfId="1" applyNumberFormat="1" applyFont="1" applyFill="1" applyBorder="1" applyAlignment="1">
      <alignment horizontal="right" vertical="center"/>
    </xf>
    <xf numFmtId="193" fontId="3" fillId="0" borderId="1" xfId="3" applyNumberFormat="1" applyFont="1" applyBorder="1" applyAlignment="1">
      <alignment horizontal="right" vertical="center"/>
    </xf>
    <xf numFmtId="200" fontId="3" fillId="0" borderId="0" xfId="3" applyNumberFormat="1" applyFont="1" applyAlignment="1">
      <alignment horizontal="center" vertical="center"/>
    </xf>
    <xf numFmtId="3" fontId="3" fillId="0" borderId="0" xfId="1" applyNumberFormat="1" applyFont="1" applyFill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3" fontId="3" fillId="0" borderId="1" xfId="1" applyNumberFormat="1" applyFont="1" applyFill="1" applyBorder="1" applyAlignment="1">
      <alignment vertical="center"/>
    </xf>
    <xf numFmtId="193" fontId="3" fillId="0" borderId="4" xfId="3" applyNumberFormat="1" applyFont="1" applyBorder="1" applyAlignment="1">
      <alignment vertical="center"/>
    </xf>
    <xf numFmtId="3" fontId="3" fillId="0" borderId="4" xfId="1" applyNumberFormat="1" applyFont="1" applyFill="1" applyBorder="1" applyAlignment="1">
      <alignment vertical="center"/>
    </xf>
    <xf numFmtId="193" fontId="3" fillId="0" borderId="0" xfId="1" applyNumberFormat="1" applyFont="1" applyFill="1" applyAlignment="1">
      <alignment vertical="center"/>
    </xf>
    <xf numFmtId="193" fontId="3" fillId="0" borderId="0" xfId="11" applyNumberFormat="1" applyFont="1" applyAlignment="1">
      <alignment horizontal="center" vertical="center"/>
    </xf>
    <xf numFmtId="193" fontId="3" fillId="0" borderId="0" xfId="11" applyNumberFormat="1" applyFont="1" applyAlignment="1">
      <alignment horizontal="right" vertical="center"/>
    </xf>
    <xf numFmtId="193" fontId="3" fillId="0" borderId="1" xfId="10" applyNumberFormat="1" applyFont="1" applyBorder="1" applyAlignment="1">
      <alignment horizontal="right" vertical="center"/>
    </xf>
    <xf numFmtId="188" fontId="2" fillId="0" borderId="2" xfId="4" applyNumberFormat="1" applyFont="1" applyBorder="1" applyAlignment="1">
      <alignment horizontal="center" vertical="center"/>
    </xf>
    <xf numFmtId="189" fontId="3" fillId="0" borderId="0" xfId="6" applyNumberFormat="1" applyFont="1" applyAlignment="1">
      <alignment horizontal="center" vertical="center"/>
    </xf>
    <xf numFmtId="187" fontId="2" fillId="0" borderId="0" xfId="3" applyNumberFormat="1" applyFont="1" applyAlignment="1">
      <alignment horizontal="left" vertical="center"/>
    </xf>
    <xf numFmtId="187" fontId="2" fillId="0" borderId="1" xfId="3" applyNumberFormat="1" applyFont="1" applyBorder="1" applyAlignment="1">
      <alignment horizontal="left" vertical="center"/>
    </xf>
    <xf numFmtId="188" fontId="10" fillId="0" borderId="2" xfId="4" applyNumberFormat="1" applyFont="1" applyBorder="1" applyAlignment="1">
      <alignment horizontal="center" vertical="center"/>
    </xf>
    <xf numFmtId="0" fontId="3" fillId="0" borderId="1" xfId="4" applyFont="1" applyBorder="1" applyAlignment="1">
      <alignment horizontal="left" vertical="center"/>
    </xf>
    <xf numFmtId="188" fontId="12" fillId="0" borderId="1" xfId="14" applyNumberFormat="1" applyFont="1" applyBorder="1" applyAlignment="1">
      <alignment horizontal="center" vertical="center"/>
    </xf>
    <xf numFmtId="188" fontId="12" fillId="0" borderId="0" xfId="10" applyNumberFormat="1" applyFont="1" applyAlignment="1">
      <alignment horizontal="center" vertical="center" wrapText="1"/>
    </xf>
    <xf numFmtId="188" fontId="12" fillId="0" borderId="7" xfId="10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horizontal="left" vertical="center"/>
    </xf>
    <xf numFmtId="188" fontId="2" fillId="0" borderId="1" xfId="14" applyNumberFormat="1" applyFont="1" applyBorder="1" applyAlignment="1">
      <alignment horizontal="center" vertical="center"/>
    </xf>
    <xf numFmtId="188" fontId="2" fillId="0" borderId="7" xfId="10" applyNumberFormat="1" applyFont="1" applyBorder="1" applyAlignment="1">
      <alignment horizontal="center" vertical="center" wrapText="1"/>
    </xf>
  </cellXfs>
  <cellStyles count="18">
    <cellStyle name="Comma" xfId="1" builtinId="3"/>
    <cellStyle name="Comma 2" xfId="7" xr:uid="{C637988B-1888-4815-9541-47B4BE01FFE0}"/>
    <cellStyle name="Comma 62 3 2" xfId="13" xr:uid="{46F108E9-F302-4CD2-A231-2E4A4E700992}"/>
    <cellStyle name="Comma_CE-Thai 2 2" xfId="16" xr:uid="{5C426EA5-5427-4A4A-81FE-A156E7B41165}"/>
    <cellStyle name="Comma_CE-Thai 2 2 2" xfId="15" xr:uid="{0376D7E7-1664-42B5-AA69-A67C3185A70D}"/>
    <cellStyle name="Excel Built-in Comma" xfId="8" xr:uid="{9FC9327A-D209-4811-BD29-69ADA3FA08E5}"/>
    <cellStyle name="Normal" xfId="0" builtinId="0"/>
    <cellStyle name="Normal 12" xfId="17" xr:uid="{440BDC4B-4A4B-4FE7-A119-F523FE8160DC}"/>
    <cellStyle name="Normal 17" xfId="3" xr:uid="{A9F8DE55-16AB-4C00-A5D0-B8BF03CFD680}"/>
    <cellStyle name="Normal 2 10 4" xfId="4" xr:uid="{9C6A3574-37BD-4F39-B210-2FEA5F2C01C5}"/>
    <cellStyle name="Normal 2 2 15" xfId="6" xr:uid="{B73C5132-F455-4BAE-B578-6193E36701CD}"/>
    <cellStyle name="Normal 2 2 3" xfId="10" xr:uid="{30F4EF77-C720-4880-B495-7AD94904FDFF}"/>
    <cellStyle name="Normal 2 4" xfId="5" xr:uid="{5383AB68-836C-4D70-9BED-C562D6F1D322}"/>
    <cellStyle name="Normal 2 7" xfId="9" xr:uid="{B67F1C12-D40C-4226-B24C-E9F63F3746D4}"/>
    <cellStyle name="Normal 59 2 2" xfId="11" xr:uid="{F1FD4D3A-B4F4-48BE-873D-B673AD818E63}"/>
    <cellStyle name="Normal_B185-Bs&amp;plT-Ye12'2006" xfId="12" xr:uid="{C25FDF15-F1A6-4F8D-A0D6-82AC9E06667A}"/>
    <cellStyle name="Normal_CE-Thai" xfId="14" xr:uid="{1195A167-8AAD-4CAC-AA57-0D90D73C0193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3A032-6090-4586-9FFF-B331E9ECB9CE}">
  <sheetPr>
    <tabColor theme="9" tint="0.59999389629810485"/>
    <pageSetUpPr fitToPage="1"/>
  </sheetPr>
  <dimension ref="A1:J120"/>
  <sheetViews>
    <sheetView tabSelected="1" view="pageBreakPreview" zoomScaleNormal="100" zoomScaleSheetLayoutView="100" workbookViewId="0">
      <selection activeCell="N12" sqref="N12"/>
    </sheetView>
  </sheetViews>
  <sheetFormatPr defaultColWidth="10.875" defaultRowHeight="18.75" customHeight="1"/>
  <cols>
    <col min="1" max="1" width="52.125" style="3" customWidth="1"/>
    <col min="2" max="2" width="7.125" style="28" customWidth="1"/>
    <col min="3" max="3" width="0.875" style="3" customWidth="1"/>
    <col min="4" max="4" width="12.875" style="29" customWidth="1"/>
    <col min="5" max="5" width="0.875" style="29" customWidth="1"/>
    <col min="6" max="6" width="12" style="29" customWidth="1"/>
    <col min="7" max="7" width="0.875" style="29" customWidth="1"/>
    <col min="8" max="8" width="12.625" style="29" customWidth="1"/>
    <col min="9" max="9" width="0.875" style="29" customWidth="1"/>
    <col min="10" max="10" width="12" style="29" customWidth="1"/>
    <col min="11" max="16384" width="10.875" style="3"/>
  </cols>
  <sheetData>
    <row r="1" spans="1:10" ht="20.85" customHeight="1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</row>
    <row r="2" spans="1:10" ht="20.85" customHeight="1">
      <c r="A2" s="1" t="s">
        <v>1</v>
      </c>
      <c r="B2" s="1"/>
      <c r="C2" s="1"/>
      <c r="D2" s="2"/>
      <c r="E2" s="2"/>
      <c r="F2" s="2"/>
      <c r="G2" s="2"/>
      <c r="H2" s="2"/>
      <c r="I2" s="2"/>
      <c r="J2" s="2"/>
    </row>
    <row r="3" spans="1:10" ht="20.85" customHeight="1">
      <c r="A3" s="4" t="s">
        <v>2</v>
      </c>
      <c r="B3" s="4"/>
      <c r="C3" s="4"/>
      <c r="D3" s="5"/>
      <c r="E3" s="5"/>
      <c r="F3" s="5"/>
      <c r="G3" s="5"/>
      <c r="H3" s="5"/>
      <c r="I3" s="5"/>
      <c r="J3" s="5"/>
    </row>
    <row r="4" spans="1:10" ht="21" customHeight="1">
      <c r="A4" s="6"/>
      <c r="B4" s="7"/>
      <c r="C4" s="6"/>
      <c r="D4" s="8"/>
      <c r="E4" s="8"/>
      <c r="F4" s="8"/>
      <c r="G4" s="8"/>
      <c r="H4" s="8"/>
      <c r="I4" s="8"/>
      <c r="J4" s="8"/>
    </row>
    <row r="5" spans="1:10" ht="21" customHeight="1">
      <c r="A5" s="6"/>
      <c r="B5" s="7"/>
      <c r="C5" s="6"/>
      <c r="D5" s="229" t="s">
        <v>3</v>
      </c>
      <c r="E5" s="229"/>
      <c r="F5" s="229"/>
      <c r="G5" s="9"/>
      <c r="H5" s="229" t="s">
        <v>4</v>
      </c>
      <c r="I5" s="229"/>
      <c r="J5" s="229"/>
    </row>
    <row r="6" spans="1:10" ht="21" customHeight="1">
      <c r="A6" s="6"/>
      <c r="B6" s="7"/>
      <c r="C6" s="6"/>
      <c r="D6" s="10" t="s">
        <v>5</v>
      </c>
      <c r="E6" s="8"/>
      <c r="F6" s="10" t="s">
        <v>6</v>
      </c>
      <c r="G6" s="8"/>
      <c r="H6" s="10" t="s">
        <v>5</v>
      </c>
      <c r="I6" s="8"/>
      <c r="J6" s="10" t="s">
        <v>6</v>
      </c>
    </row>
    <row r="7" spans="1:10" ht="21" customHeight="1">
      <c r="B7" s="11"/>
      <c r="C7" s="12"/>
      <c r="D7" s="13" t="s">
        <v>7</v>
      </c>
      <c r="E7" s="14"/>
      <c r="F7" s="15" t="s">
        <v>8</v>
      </c>
      <c r="G7" s="14"/>
      <c r="H7" s="13" t="s">
        <v>7</v>
      </c>
      <c r="I7" s="14"/>
      <c r="J7" s="15" t="s">
        <v>8</v>
      </c>
    </row>
    <row r="8" spans="1:10" ht="21" customHeight="1">
      <c r="A8" s="1"/>
      <c r="B8" s="16"/>
      <c r="C8" s="17"/>
      <c r="D8" s="18" t="s">
        <v>9</v>
      </c>
      <c r="E8" s="19"/>
      <c r="F8" s="18" t="s">
        <v>10</v>
      </c>
      <c r="G8" s="19"/>
      <c r="H8" s="18" t="s">
        <v>9</v>
      </c>
      <c r="I8" s="19"/>
      <c r="J8" s="18" t="s">
        <v>10</v>
      </c>
    </row>
    <row r="9" spans="1:10" ht="21" customHeight="1">
      <c r="B9" s="20" t="s">
        <v>11</v>
      </c>
      <c r="C9" s="21"/>
      <c r="D9" s="22" t="s">
        <v>12</v>
      </c>
      <c r="E9" s="23"/>
      <c r="F9" s="22" t="s">
        <v>12</v>
      </c>
      <c r="G9" s="23"/>
      <c r="H9" s="22" t="s">
        <v>12</v>
      </c>
      <c r="I9" s="23"/>
      <c r="J9" s="22" t="s">
        <v>12</v>
      </c>
    </row>
    <row r="10" spans="1:10" ht="21" customHeight="1">
      <c r="A10" s="6" t="s">
        <v>13</v>
      </c>
      <c r="B10" s="24"/>
      <c r="C10" s="25"/>
      <c r="D10" s="26"/>
      <c r="E10" s="26"/>
      <c r="F10" s="26"/>
      <c r="G10" s="26"/>
      <c r="H10" s="26"/>
      <c r="I10" s="26"/>
      <c r="J10" s="26"/>
    </row>
    <row r="11" spans="1:10" ht="8.1" customHeight="1">
      <c r="A11" s="6"/>
      <c r="B11" s="24"/>
      <c r="C11" s="25"/>
      <c r="D11" s="26"/>
      <c r="E11" s="26"/>
      <c r="F11" s="26"/>
      <c r="G11" s="26"/>
      <c r="H11" s="26"/>
      <c r="I11" s="26"/>
      <c r="J11" s="26"/>
    </row>
    <row r="12" spans="1:10" ht="21" customHeight="1">
      <c r="A12" s="6" t="s">
        <v>14</v>
      </c>
      <c r="B12" s="24"/>
      <c r="C12" s="25"/>
      <c r="D12" s="26"/>
      <c r="E12" s="26"/>
      <c r="F12" s="26"/>
      <c r="G12" s="26"/>
      <c r="H12" s="26"/>
      <c r="I12" s="26"/>
      <c r="J12" s="26"/>
    </row>
    <row r="13" spans="1:10" ht="8.1" customHeight="1">
      <c r="A13" s="6"/>
      <c r="B13" s="24"/>
      <c r="C13" s="25"/>
      <c r="D13" s="26"/>
      <c r="E13" s="26"/>
      <c r="F13" s="26"/>
      <c r="G13" s="26"/>
      <c r="H13" s="26"/>
      <c r="I13" s="26"/>
      <c r="J13" s="26"/>
    </row>
    <row r="14" spans="1:10" s="30" customFormat="1" ht="21" customHeight="1">
      <c r="A14" s="27" t="s">
        <v>15</v>
      </c>
      <c r="B14" s="28"/>
      <c r="C14" s="3"/>
      <c r="D14" s="29">
        <v>1071446</v>
      </c>
      <c r="E14" s="29"/>
      <c r="F14" s="29">
        <v>2452687</v>
      </c>
      <c r="G14" s="29"/>
      <c r="H14" s="29">
        <v>275487</v>
      </c>
      <c r="I14" s="29"/>
      <c r="J14" s="29">
        <v>830652</v>
      </c>
    </row>
    <row r="15" spans="1:10" s="30" customFormat="1" ht="21" customHeight="1">
      <c r="A15" s="27" t="s">
        <v>16</v>
      </c>
      <c r="B15" s="28"/>
      <c r="C15" s="3"/>
      <c r="D15" s="29"/>
      <c r="E15" s="29"/>
      <c r="F15" s="29"/>
      <c r="G15" s="29"/>
      <c r="H15" s="29"/>
      <c r="I15" s="29"/>
      <c r="J15" s="29"/>
    </row>
    <row r="16" spans="1:10" s="30" customFormat="1" ht="21" customHeight="1">
      <c r="A16" s="27" t="s">
        <v>17</v>
      </c>
      <c r="B16" s="28" t="s">
        <v>18</v>
      </c>
      <c r="C16" s="3"/>
      <c r="D16" s="29">
        <v>15260329</v>
      </c>
      <c r="E16" s="29"/>
      <c r="F16" s="3">
        <v>15479467</v>
      </c>
      <c r="G16" s="29"/>
      <c r="H16" s="29">
        <v>338573</v>
      </c>
      <c r="I16" s="29"/>
      <c r="J16" s="29">
        <v>365820</v>
      </c>
    </row>
    <row r="17" spans="1:10" s="30" customFormat="1" ht="21" customHeight="1">
      <c r="A17" s="27" t="s">
        <v>19</v>
      </c>
      <c r="B17" s="28" t="s">
        <v>20</v>
      </c>
      <c r="C17" s="3"/>
      <c r="D17" s="31">
        <v>30511</v>
      </c>
      <c r="E17" s="31"/>
      <c r="F17" s="32">
        <v>103459</v>
      </c>
      <c r="G17" s="31"/>
      <c r="H17" s="31">
        <v>6194</v>
      </c>
      <c r="I17" s="31"/>
      <c r="J17" s="29">
        <v>935790</v>
      </c>
    </row>
    <row r="18" spans="1:10" s="30" customFormat="1" ht="21" customHeight="1">
      <c r="A18" s="27" t="s">
        <v>21</v>
      </c>
      <c r="B18" s="33">
        <v>9</v>
      </c>
      <c r="C18" s="3"/>
      <c r="D18" s="31">
        <v>866543</v>
      </c>
      <c r="E18" s="31"/>
      <c r="F18" s="34">
        <v>1306030</v>
      </c>
      <c r="G18" s="31"/>
      <c r="H18" s="31">
        <v>11361</v>
      </c>
      <c r="I18" s="31"/>
      <c r="J18" s="31">
        <v>11632</v>
      </c>
    </row>
    <row r="19" spans="1:10" s="30" customFormat="1" ht="21" customHeight="1">
      <c r="A19" s="27" t="s">
        <v>22</v>
      </c>
      <c r="B19" s="28" t="s">
        <v>23</v>
      </c>
      <c r="C19" s="3"/>
      <c r="D19" s="31">
        <v>0</v>
      </c>
      <c r="E19" s="31"/>
      <c r="F19" s="29">
        <v>0</v>
      </c>
      <c r="G19" s="31"/>
      <c r="H19" s="31">
        <v>25015432</v>
      </c>
      <c r="I19" s="31"/>
      <c r="J19" s="29">
        <v>28344625</v>
      </c>
    </row>
    <row r="20" spans="1:10" s="30" customFormat="1" ht="21" customHeight="1">
      <c r="A20" s="27" t="s">
        <v>24</v>
      </c>
      <c r="B20" s="28"/>
      <c r="C20" s="3"/>
      <c r="D20" s="31">
        <v>250517</v>
      </c>
      <c r="E20" s="31"/>
      <c r="F20" s="31">
        <v>330657</v>
      </c>
      <c r="G20" s="31"/>
      <c r="H20" s="31">
        <v>0</v>
      </c>
      <c r="I20" s="31"/>
      <c r="J20" s="31">
        <v>0</v>
      </c>
    </row>
    <row r="21" spans="1:10" s="30" customFormat="1" ht="21" customHeight="1">
      <c r="A21" s="27" t="s">
        <v>25</v>
      </c>
      <c r="B21" s="28" t="s">
        <v>26</v>
      </c>
      <c r="C21" s="3"/>
      <c r="D21" s="35">
        <v>349607</v>
      </c>
      <c r="E21" s="31"/>
      <c r="F21" s="35">
        <v>222605</v>
      </c>
      <c r="G21" s="31"/>
      <c r="H21" s="35">
        <v>10173</v>
      </c>
      <c r="I21" s="31"/>
      <c r="J21" s="35">
        <v>2966</v>
      </c>
    </row>
    <row r="22" spans="1:10" s="30" customFormat="1" ht="8.1" customHeight="1">
      <c r="A22" s="27"/>
      <c r="B22" s="28"/>
      <c r="C22" s="3"/>
      <c r="D22" s="29"/>
      <c r="E22" s="29"/>
      <c r="G22" s="29"/>
      <c r="H22" s="29"/>
      <c r="I22" s="29"/>
    </row>
    <row r="23" spans="1:10" s="30" customFormat="1" ht="21" customHeight="1">
      <c r="A23" s="36" t="s">
        <v>27</v>
      </c>
      <c r="B23" s="37"/>
      <c r="C23" s="3"/>
      <c r="D23" s="38">
        <f>SUM(D10:D22)</f>
        <v>17828953</v>
      </c>
      <c r="E23" s="29"/>
      <c r="F23" s="38">
        <f>SUM(F14:F21)</f>
        <v>19894905</v>
      </c>
      <c r="G23" s="29"/>
      <c r="H23" s="38">
        <f>SUM(H10:H22)</f>
        <v>25657220</v>
      </c>
      <c r="I23" s="29"/>
      <c r="J23" s="38">
        <f>SUM(J13:J21)</f>
        <v>30491485</v>
      </c>
    </row>
    <row r="24" spans="1:10" s="30" customFormat="1" ht="12.75" customHeight="1">
      <c r="A24" s="36"/>
      <c r="B24" s="37"/>
      <c r="C24" s="3"/>
      <c r="D24" s="29"/>
      <c r="E24" s="29"/>
      <c r="F24" s="29"/>
      <c r="G24" s="29"/>
      <c r="H24" s="29"/>
      <c r="I24" s="29"/>
      <c r="J24" s="29"/>
    </row>
    <row r="25" spans="1:10" ht="21" customHeight="1">
      <c r="A25" s="6" t="s">
        <v>28</v>
      </c>
      <c r="B25" s="24"/>
      <c r="C25" s="25"/>
      <c r="D25" s="39"/>
      <c r="E25" s="26"/>
      <c r="F25" s="26"/>
      <c r="G25" s="26"/>
      <c r="H25" s="26"/>
      <c r="I25" s="26"/>
      <c r="J25" s="26"/>
    </row>
    <row r="26" spans="1:10" ht="8.1" customHeight="1">
      <c r="A26" s="6"/>
      <c r="B26" s="24"/>
      <c r="C26" s="25"/>
      <c r="D26" s="26"/>
      <c r="E26" s="26"/>
      <c r="F26" s="26"/>
      <c r="G26" s="26"/>
      <c r="H26" s="26"/>
      <c r="I26" s="26"/>
      <c r="J26" s="26"/>
    </row>
    <row r="27" spans="1:10" s="30" customFormat="1" ht="21" customHeight="1">
      <c r="A27" s="27" t="s">
        <v>29</v>
      </c>
      <c r="B27" s="28" t="s">
        <v>30</v>
      </c>
      <c r="C27" s="3"/>
      <c r="D27" s="31">
        <v>28014</v>
      </c>
      <c r="E27" s="31"/>
      <c r="F27" s="31">
        <v>30242</v>
      </c>
      <c r="G27" s="31"/>
      <c r="H27" s="31">
        <v>28014</v>
      </c>
      <c r="I27" s="31"/>
      <c r="J27" s="31">
        <v>30242</v>
      </c>
    </row>
    <row r="28" spans="1:10" s="30" customFormat="1" ht="21" customHeight="1">
      <c r="A28" s="27" t="s">
        <v>31</v>
      </c>
      <c r="B28" s="28" t="s">
        <v>32</v>
      </c>
      <c r="C28" s="3"/>
      <c r="D28" s="31">
        <v>38841</v>
      </c>
      <c r="E28" s="31"/>
      <c r="F28" s="31">
        <v>55505</v>
      </c>
      <c r="G28" s="31"/>
      <c r="H28" s="31">
        <v>38841</v>
      </c>
      <c r="I28" s="31"/>
      <c r="J28" s="31">
        <v>55505</v>
      </c>
    </row>
    <row r="29" spans="1:10" s="30" customFormat="1" ht="21" customHeight="1">
      <c r="A29" s="27" t="s">
        <v>33</v>
      </c>
      <c r="B29" s="28" t="s">
        <v>34</v>
      </c>
      <c r="C29" s="3"/>
      <c r="D29" s="32">
        <v>0</v>
      </c>
      <c r="E29" s="31"/>
      <c r="F29" s="32">
        <v>0</v>
      </c>
      <c r="G29" s="31"/>
      <c r="H29" s="32">
        <v>218627</v>
      </c>
      <c r="I29" s="32"/>
      <c r="J29" s="31">
        <v>193305</v>
      </c>
    </row>
    <row r="30" spans="1:10" s="30" customFormat="1" ht="21" customHeight="1">
      <c r="A30" s="27" t="s">
        <v>35</v>
      </c>
      <c r="B30" s="28" t="s">
        <v>36</v>
      </c>
      <c r="C30" s="3"/>
      <c r="D30" s="31">
        <v>0</v>
      </c>
      <c r="E30" s="31"/>
      <c r="F30" s="31">
        <v>0</v>
      </c>
      <c r="G30" s="31"/>
      <c r="H30" s="31">
        <v>556765</v>
      </c>
      <c r="I30" s="31"/>
      <c r="J30" s="31">
        <v>904960</v>
      </c>
    </row>
    <row r="31" spans="1:10" s="30" customFormat="1" ht="21" customHeight="1">
      <c r="A31" s="27" t="s">
        <v>37</v>
      </c>
      <c r="B31" s="28" t="s">
        <v>18</v>
      </c>
      <c r="C31" s="3"/>
      <c r="D31" s="31">
        <v>11839160</v>
      </c>
      <c r="E31" s="31"/>
      <c r="F31" s="31">
        <v>14855987</v>
      </c>
      <c r="G31" s="31"/>
      <c r="H31" s="31">
        <v>602871</v>
      </c>
      <c r="I31" s="31"/>
      <c r="J31" s="31">
        <v>711013</v>
      </c>
    </row>
    <row r="32" spans="1:10" s="30" customFormat="1" ht="21" customHeight="1">
      <c r="A32" s="27" t="s">
        <v>38</v>
      </c>
      <c r="B32" s="28"/>
      <c r="C32" s="3"/>
      <c r="D32" s="31">
        <v>189666</v>
      </c>
      <c r="E32" s="31"/>
      <c r="F32" s="31">
        <v>236469</v>
      </c>
      <c r="G32" s="31"/>
      <c r="H32" s="31">
        <v>85113</v>
      </c>
      <c r="I32" s="31"/>
      <c r="J32" s="31">
        <v>96864</v>
      </c>
    </row>
    <row r="33" spans="1:10" s="30" customFormat="1" ht="21" customHeight="1">
      <c r="A33" s="27" t="s">
        <v>39</v>
      </c>
      <c r="B33" s="28"/>
      <c r="C33" s="3"/>
      <c r="D33" s="31">
        <v>35209</v>
      </c>
      <c r="E33" s="31"/>
      <c r="F33" s="31">
        <v>46355</v>
      </c>
      <c r="G33" s="31"/>
      <c r="H33" s="31">
        <v>23861</v>
      </c>
      <c r="I33" s="31"/>
      <c r="J33" s="31">
        <v>31612</v>
      </c>
    </row>
    <row r="34" spans="1:10" s="30" customFormat="1" ht="21" customHeight="1">
      <c r="A34" s="27" t="s">
        <v>40</v>
      </c>
      <c r="B34" s="28"/>
      <c r="C34" s="3"/>
      <c r="D34" s="31">
        <v>79784</v>
      </c>
      <c r="E34" s="31"/>
      <c r="F34" s="31">
        <v>46718</v>
      </c>
      <c r="G34" s="31"/>
      <c r="H34" s="31">
        <v>42678</v>
      </c>
      <c r="I34" s="31"/>
      <c r="J34" s="31">
        <v>28856</v>
      </c>
    </row>
    <row r="35" spans="1:10" s="30" customFormat="1" ht="21" customHeight="1">
      <c r="A35" s="27" t="s">
        <v>41</v>
      </c>
      <c r="B35" s="28"/>
      <c r="C35" s="3"/>
      <c r="D35" s="31">
        <v>81486</v>
      </c>
      <c r="E35" s="31"/>
      <c r="F35" s="31">
        <v>63262</v>
      </c>
      <c r="G35" s="31"/>
      <c r="H35" s="31">
        <v>35603</v>
      </c>
      <c r="I35" s="31"/>
      <c r="J35" s="31">
        <v>31472</v>
      </c>
    </row>
    <row r="36" spans="1:10" s="30" customFormat="1" ht="21" customHeight="1">
      <c r="A36" s="27" t="s">
        <v>42</v>
      </c>
      <c r="B36" s="28"/>
      <c r="C36" s="3"/>
      <c r="D36" s="35">
        <v>1805</v>
      </c>
      <c r="E36" s="31"/>
      <c r="F36" s="38">
        <v>2604</v>
      </c>
      <c r="G36" s="31"/>
      <c r="H36" s="38">
        <v>78</v>
      </c>
      <c r="I36" s="31"/>
      <c r="J36" s="38">
        <v>653</v>
      </c>
    </row>
    <row r="37" spans="1:10" s="30" customFormat="1" ht="8.1" customHeight="1">
      <c r="A37" s="27"/>
      <c r="B37" s="28"/>
      <c r="C37" s="3"/>
      <c r="D37" s="29"/>
      <c r="E37" s="29"/>
    </row>
    <row r="38" spans="1:10" s="30" customFormat="1" ht="21" customHeight="1">
      <c r="A38" s="36" t="s">
        <v>43</v>
      </c>
      <c r="B38" s="37"/>
      <c r="C38" s="3"/>
      <c r="D38" s="38">
        <f>SUM(D27:D36)</f>
        <v>12293965</v>
      </c>
      <c r="E38" s="29"/>
      <c r="F38" s="38">
        <f>SUM(F27:F36)</f>
        <v>15337142</v>
      </c>
      <c r="G38" s="29"/>
      <c r="H38" s="38">
        <f>SUM(H27:H36)</f>
        <v>1632451</v>
      </c>
      <c r="I38" s="29"/>
      <c r="J38" s="38">
        <f>SUM(J27:J36)</f>
        <v>2084482</v>
      </c>
    </row>
    <row r="39" spans="1:10" s="30" customFormat="1" ht="8.1" customHeight="1">
      <c r="A39" s="27"/>
      <c r="B39" s="28"/>
      <c r="C39" s="3"/>
      <c r="D39" s="29"/>
      <c r="E39" s="29"/>
      <c r="F39" s="29"/>
      <c r="G39" s="29"/>
      <c r="H39" s="29"/>
      <c r="I39" s="29"/>
      <c r="J39" s="29"/>
    </row>
    <row r="40" spans="1:10" s="30" customFormat="1" ht="21" customHeight="1" thickBot="1">
      <c r="A40" s="36" t="s">
        <v>44</v>
      </c>
      <c r="B40" s="37"/>
      <c r="C40" s="3"/>
      <c r="D40" s="40">
        <f>SUM(D23,D38)</f>
        <v>30122918</v>
      </c>
      <c r="E40" s="29"/>
      <c r="F40" s="40">
        <f>SUM(F23,F38)</f>
        <v>35232047</v>
      </c>
      <c r="G40" s="29"/>
      <c r="H40" s="40">
        <f>SUM(H23,H38)</f>
        <v>27289671</v>
      </c>
      <c r="I40" s="29"/>
      <c r="J40" s="40">
        <f>SUM(J23,J38)</f>
        <v>32575967</v>
      </c>
    </row>
    <row r="41" spans="1:10" s="30" customFormat="1" ht="21" customHeight="1" thickTop="1">
      <c r="A41" s="36"/>
      <c r="B41" s="37"/>
      <c r="C41" s="3"/>
      <c r="D41" s="29"/>
      <c r="E41" s="29"/>
      <c r="F41" s="29"/>
      <c r="G41" s="29"/>
      <c r="H41" s="29"/>
      <c r="I41" s="29"/>
      <c r="J41" s="29"/>
    </row>
    <row r="42" spans="1:10" s="30" customFormat="1" ht="21" customHeight="1">
      <c r="A42" s="36"/>
      <c r="B42" s="37"/>
      <c r="C42" s="3"/>
      <c r="D42" s="29"/>
      <c r="E42" s="29"/>
      <c r="F42" s="29"/>
      <c r="G42" s="29"/>
      <c r="H42" s="29"/>
      <c r="I42" s="29"/>
      <c r="J42" s="29"/>
    </row>
    <row r="43" spans="1:10" s="30" customFormat="1" ht="21" customHeight="1">
      <c r="A43" s="36"/>
      <c r="B43" s="37"/>
      <c r="C43" s="3"/>
      <c r="D43" s="29"/>
      <c r="E43" s="29"/>
      <c r="F43" s="29"/>
      <c r="G43" s="29"/>
      <c r="H43" s="29"/>
      <c r="I43" s="29"/>
      <c r="J43" s="29"/>
    </row>
    <row r="44" spans="1:10" s="30" customFormat="1" ht="21" customHeight="1">
      <c r="A44" s="36"/>
      <c r="B44" s="37"/>
      <c r="C44" s="3"/>
      <c r="D44" s="29"/>
      <c r="E44" s="29"/>
      <c r="F44" s="29"/>
      <c r="G44" s="29"/>
      <c r="H44" s="29"/>
      <c r="I44" s="29"/>
      <c r="J44" s="29"/>
    </row>
    <row r="45" spans="1:10" s="30" customFormat="1" ht="21" customHeight="1">
      <c r="A45" s="36"/>
      <c r="B45" s="37"/>
      <c r="C45" s="3"/>
      <c r="D45" s="29"/>
      <c r="E45" s="29"/>
      <c r="F45" s="29"/>
      <c r="G45" s="29"/>
      <c r="H45" s="29"/>
      <c r="I45" s="29"/>
      <c r="J45" s="29"/>
    </row>
    <row r="46" spans="1:10" s="30" customFormat="1" ht="21" customHeight="1">
      <c r="A46" s="36"/>
      <c r="B46" s="37"/>
      <c r="C46" s="3"/>
      <c r="D46" s="29"/>
      <c r="E46" s="29"/>
      <c r="F46" s="29"/>
      <c r="G46" s="29"/>
      <c r="H46" s="29"/>
      <c r="I46" s="29"/>
      <c r="J46" s="29"/>
    </row>
    <row r="47" spans="1:10" s="30" customFormat="1" ht="21" customHeight="1">
      <c r="A47" s="36"/>
      <c r="B47" s="37"/>
      <c r="C47" s="3"/>
      <c r="D47" s="29"/>
      <c r="E47" s="29"/>
      <c r="F47" s="29"/>
      <c r="G47" s="29"/>
      <c r="H47" s="29"/>
      <c r="I47" s="29"/>
      <c r="J47" s="29"/>
    </row>
    <row r="48" spans="1:10" s="30" customFormat="1" ht="21" customHeight="1">
      <c r="A48" s="36"/>
      <c r="B48" s="37"/>
      <c r="C48" s="3"/>
      <c r="D48" s="29"/>
      <c r="E48" s="29"/>
      <c r="F48" s="29"/>
      <c r="G48" s="29"/>
      <c r="H48" s="29"/>
      <c r="I48" s="29"/>
      <c r="J48" s="29"/>
    </row>
    <row r="49" spans="1:10" s="30" customFormat="1" ht="17.25" customHeight="1">
      <c r="A49" s="36"/>
      <c r="B49" s="37"/>
      <c r="C49" s="3"/>
      <c r="D49" s="29"/>
      <c r="E49" s="29"/>
      <c r="F49" s="29"/>
      <c r="G49" s="29"/>
      <c r="H49" s="29"/>
      <c r="I49" s="29"/>
      <c r="J49" s="29"/>
    </row>
    <row r="50" spans="1:10" s="30" customFormat="1" ht="21" customHeight="1">
      <c r="A50" s="230" t="s">
        <v>45</v>
      </c>
      <c r="B50" s="230"/>
      <c r="C50" s="230"/>
      <c r="D50" s="230"/>
      <c r="E50" s="230"/>
      <c r="F50" s="230"/>
      <c r="G50" s="230"/>
      <c r="H50" s="230"/>
      <c r="I50" s="230"/>
      <c r="J50" s="230"/>
    </row>
    <row r="51" spans="1:10" s="30" customFormat="1" ht="21" customHeight="1">
      <c r="A51" s="6"/>
      <c r="B51" s="37"/>
      <c r="C51" s="3"/>
      <c r="D51" s="29"/>
      <c r="E51" s="29"/>
      <c r="F51" s="29"/>
      <c r="G51" s="29"/>
      <c r="H51" s="29"/>
      <c r="I51" s="29"/>
      <c r="J51" s="29"/>
    </row>
    <row r="52" spans="1:10" s="30" customFormat="1" ht="16.5" customHeight="1">
      <c r="A52" s="6"/>
      <c r="B52" s="37"/>
      <c r="C52" s="3"/>
      <c r="D52" s="29"/>
      <c r="E52" s="29"/>
      <c r="F52" s="29"/>
      <c r="G52" s="29"/>
      <c r="H52" s="29"/>
      <c r="I52" s="29"/>
      <c r="J52" s="29"/>
    </row>
    <row r="53" spans="1:10" s="30" customFormat="1" ht="3" customHeight="1">
      <c r="A53" s="6"/>
      <c r="B53" s="37"/>
      <c r="C53" s="3"/>
      <c r="D53" s="29"/>
      <c r="E53" s="29"/>
      <c r="F53" s="29"/>
      <c r="G53" s="29"/>
      <c r="H53" s="29"/>
      <c r="I53" s="29"/>
      <c r="J53" s="29"/>
    </row>
    <row r="54" spans="1:10" ht="21.95" customHeight="1">
      <c r="A54" s="42" t="s">
        <v>46</v>
      </c>
      <c r="B54" s="43"/>
      <c r="C54" s="44"/>
      <c r="D54" s="38"/>
      <c r="E54" s="38"/>
      <c r="F54" s="38"/>
      <c r="G54" s="38"/>
      <c r="H54" s="38"/>
      <c r="I54" s="38"/>
      <c r="J54" s="38"/>
    </row>
    <row r="55" spans="1:10" ht="20.85" customHeight="1">
      <c r="A55" s="231" t="str">
        <f>A1</f>
        <v>บริษัท ศรีสวัสดิ์ แคปปิตอล 1969 จำกัด (มหาชน)</v>
      </c>
      <c r="B55" s="231"/>
      <c r="C55" s="231"/>
      <c r="D55" s="231"/>
      <c r="E55" s="231"/>
      <c r="F55" s="231"/>
      <c r="G55" s="231"/>
      <c r="H55" s="231"/>
      <c r="I55" s="231"/>
      <c r="J55" s="231"/>
    </row>
    <row r="56" spans="1:10" ht="20.85" customHeight="1">
      <c r="A56" s="231" t="s">
        <v>47</v>
      </c>
      <c r="B56" s="231"/>
      <c r="C56" s="231"/>
      <c r="D56" s="231"/>
      <c r="E56" s="231"/>
      <c r="F56" s="231"/>
      <c r="G56" s="231"/>
      <c r="H56" s="231"/>
      <c r="I56" s="231"/>
      <c r="J56" s="231"/>
    </row>
    <row r="57" spans="1:10" ht="20.85" customHeight="1">
      <c r="A57" s="232" t="str">
        <f>A3</f>
        <v>ณ วันที่ 30 มิถุนายน พ.ศ. 2568</v>
      </c>
      <c r="B57" s="232"/>
      <c r="C57" s="232"/>
      <c r="D57" s="232"/>
      <c r="E57" s="232"/>
      <c r="F57" s="232"/>
      <c r="G57" s="232"/>
      <c r="H57" s="232"/>
      <c r="I57" s="232"/>
      <c r="J57" s="232"/>
    </row>
    <row r="58" spans="1:10" ht="18" customHeight="1">
      <c r="A58" s="6"/>
      <c r="B58" s="7"/>
      <c r="C58" s="6"/>
      <c r="D58" s="8"/>
      <c r="E58" s="8"/>
      <c r="F58" s="8"/>
      <c r="G58" s="8"/>
      <c r="H58" s="8"/>
      <c r="I58" s="8"/>
      <c r="J58" s="8"/>
    </row>
    <row r="59" spans="1:10" ht="18" customHeight="1">
      <c r="A59" s="6"/>
      <c r="B59" s="7"/>
      <c r="C59" s="6"/>
      <c r="D59" s="229" t="s">
        <v>3</v>
      </c>
      <c r="E59" s="229"/>
      <c r="F59" s="229"/>
      <c r="G59" s="9"/>
      <c r="H59" s="229" t="s">
        <v>4</v>
      </c>
      <c r="I59" s="229"/>
      <c r="J59" s="229"/>
    </row>
    <row r="60" spans="1:10" ht="18" customHeight="1">
      <c r="A60" s="33"/>
      <c r="C60" s="33"/>
      <c r="D60" s="10" t="s">
        <v>5</v>
      </c>
      <c r="E60" s="8"/>
      <c r="F60" s="10" t="s">
        <v>6</v>
      </c>
      <c r="G60" s="8"/>
      <c r="H60" s="10" t="s">
        <v>5</v>
      </c>
      <c r="I60" s="8"/>
      <c r="J60" s="10" t="s">
        <v>6</v>
      </c>
    </row>
    <row r="61" spans="1:10" ht="18" customHeight="1">
      <c r="A61" s="33"/>
      <c r="B61" s="11"/>
      <c r="C61" s="12"/>
      <c r="D61" s="13" t="s">
        <v>7</v>
      </c>
      <c r="E61" s="14"/>
      <c r="F61" s="15" t="s">
        <v>8</v>
      </c>
      <c r="G61" s="14"/>
      <c r="H61" s="13" t="s">
        <v>7</v>
      </c>
      <c r="I61" s="14"/>
      <c r="J61" s="15" t="s">
        <v>8</v>
      </c>
    </row>
    <row r="62" spans="1:10" ht="18" customHeight="1">
      <c r="B62" s="16"/>
      <c r="C62" s="17"/>
      <c r="D62" s="18" t="s">
        <v>9</v>
      </c>
      <c r="E62" s="19"/>
      <c r="F62" s="18" t="s">
        <v>10</v>
      </c>
      <c r="G62" s="19"/>
      <c r="H62" s="18" t="s">
        <v>9</v>
      </c>
      <c r="I62" s="19"/>
      <c r="J62" s="18" t="s">
        <v>10</v>
      </c>
    </row>
    <row r="63" spans="1:10" ht="18" customHeight="1">
      <c r="B63" s="20" t="s">
        <v>11</v>
      </c>
      <c r="C63" s="21"/>
      <c r="D63" s="22" t="s">
        <v>12</v>
      </c>
      <c r="E63" s="23"/>
      <c r="F63" s="22" t="s">
        <v>12</v>
      </c>
      <c r="G63" s="23"/>
      <c r="H63" s="22" t="s">
        <v>12</v>
      </c>
      <c r="I63" s="23"/>
      <c r="J63" s="22" t="s">
        <v>12</v>
      </c>
    </row>
    <row r="64" spans="1:10" ht="18" customHeight="1">
      <c r="A64" s="6" t="s">
        <v>48</v>
      </c>
      <c r="B64" s="24"/>
      <c r="C64" s="25"/>
      <c r="D64" s="46"/>
      <c r="E64" s="26"/>
      <c r="F64" s="46"/>
      <c r="G64" s="26"/>
      <c r="H64" s="46"/>
      <c r="I64" s="26"/>
      <c r="J64" s="46"/>
    </row>
    <row r="65" spans="1:10" ht="5.0999999999999996" customHeight="1">
      <c r="A65" s="6"/>
      <c r="B65" s="24"/>
      <c r="C65" s="25"/>
      <c r="D65" s="46"/>
      <c r="E65" s="26"/>
      <c r="F65" s="46"/>
      <c r="G65" s="26"/>
      <c r="H65" s="46"/>
      <c r="I65" s="26"/>
      <c r="J65" s="46"/>
    </row>
    <row r="66" spans="1:10" ht="18" customHeight="1">
      <c r="A66" s="6" t="s">
        <v>49</v>
      </c>
      <c r="B66" s="24"/>
      <c r="C66" s="25"/>
      <c r="D66" s="26"/>
      <c r="E66" s="26"/>
      <c r="F66" s="26"/>
      <c r="G66" s="26"/>
      <c r="H66" s="26"/>
      <c r="I66" s="26"/>
      <c r="J66" s="26"/>
    </row>
    <row r="67" spans="1:10" ht="5.0999999999999996" customHeight="1">
      <c r="A67" s="6"/>
      <c r="B67" s="24"/>
      <c r="C67" s="25"/>
      <c r="D67" s="26"/>
      <c r="E67" s="26"/>
      <c r="F67" s="26"/>
      <c r="G67" s="26"/>
      <c r="H67" s="26"/>
      <c r="I67" s="26"/>
      <c r="J67" s="26"/>
    </row>
    <row r="68" spans="1:10" ht="18" customHeight="1">
      <c r="A68" s="27" t="s">
        <v>50</v>
      </c>
      <c r="B68" s="28" t="s">
        <v>51</v>
      </c>
      <c r="D68" s="31">
        <v>79435</v>
      </c>
      <c r="E68" s="31"/>
      <c r="F68" s="31">
        <v>19920</v>
      </c>
      <c r="G68" s="31"/>
      <c r="H68" s="31">
        <v>79435</v>
      </c>
      <c r="I68" s="31"/>
      <c r="J68" s="31">
        <v>19920</v>
      </c>
    </row>
    <row r="69" spans="1:10" ht="18" customHeight="1">
      <c r="A69" s="27" t="s">
        <v>52</v>
      </c>
      <c r="B69" s="47">
        <v>14</v>
      </c>
      <c r="D69" s="31">
        <v>1010317</v>
      </c>
      <c r="E69" s="31"/>
      <c r="F69" s="31">
        <v>1598596</v>
      </c>
      <c r="G69" s="31"/>
      <c r="H69" s="31">
        <v>638871</v>
      </c>
      <c r="I69" s="31"/>
      <c r="J69" s="31">
        <v>1223598</v>
      </c>
    </row>
    <row r="70" spans="1:10" ht="18" customHeight="1">
      <c r="A70" s="27" t="s">
        <v>53</v>
      </c>
      <c r="B70" s="28" t="s">
        <v>54</v>
      </c>
      <c r="D70" s="31">
        <v>10184200</v>
      </c>
      <c r="E70" s="31"/>
      <c r="F70" s="31">
        <v>14964200</v>
      </c>
      <c r="G70" s="31"/>
      <c r="H70" s="31">
        <v>10184200</v>
      </c>
      <c r="I70" s="32"/>
      <c r="J70" s="31">
        <v>14964200</v>
      </c>
    </row>
    <row r="71" spans="1:10" ht="18" customHeight="1">
      <c r="A71" s="27" t="s">
        <v>55</v>
      </c>
      <c r="B71" s="28" t="s">
        <v>56</v>
      </c>
      <c r="D71" s="31">
        <v>1759377</v>
      </c>
      <c r="E71" s="31"/>
      <c r="F71" s="31">
        <v>1922826</v>
      </c>
      <c r="G71" s="31"/>
      <c r="H71" s="31">
        <v>1759377</v>
      </c>
      <c r="I71" s="32"/>
      <c r="J71" s="31">
        <v>1922826</v>
      </c>
    </row>
    <row r="72" spans="1:10" ht="18" customHeight="1">
      <c r="A72" s="27" t="s">
        <v>57</v>
      </c>
      <c r="D72" s="31">
        <v>11183</v>
      </c>
      <c r="E72" s="31"/>
      <c r="F72" s="31">
        <v>15879</v>
      </c>
      <c r="G72" s="31"/>
      <c r="H72" s="31">
        <v>4220</v>
      </c>
      <c r="I72" s="31"/>
      <c r="J72" s="31">
        <v>6780</v>
      </c>
    </row>
    <row r="73" spans="1:10" ht="18" customHeight="1">
      <c r="A73" s="27" t="s">
        <v>58</v>
      </c>
      <c r="D73" s="31">
        <v>142355</v>
      </c>
      <c r="E73" s="31"/>
      <c r="F73" s="31">
        <v>188196</v>
      </c>
      <c r="G73" s="31"/>
      <c r="H73" s="31">
        <v>34718</v>
      </c>
      <c r="I73" s="31"/>
      <c r="J73" s="31">
        <v>40604</v>
      </c>
    </row>
    <row r="74" spans="1:10" ht="18" customHeight="1">
      <c r="A74" s="27" t="s">
        <v>59</v>
      </c>
      <c r="D74" s="35">
        <v>33537</v>
      </c>
      <c r="E74" s="31"/>
      <c r="F74" s="35">
        <v>31611</v>
      </c>
      <c r="G74" s="31"/>
      <c r="H74" s="35">
        <v>27545</v>
      </c>
      <c r="I74" s="31"/>
      <c r="J74" s="35">
        <v>25736</v>
      </c>
    </row>
    <row r="75" spans="1:10" s="30" customFormat="1" ht="5.0999999999999996" customHeight="1">
      <c r="A75" s="27"/>
      <c r="B75" s="28"/>
      <c r="C75" s="3"/>
      <c r="D75" s="29"/>
      <c r="E75" s="29"/>
      <c r="F75" s="29"/>
      <c r="G75" s="29"/>
      <c r="H75" s="29"/>
      <c r="I75" s="29"/>
      <c r="J75" s="29"/>
    </row>
    <row r="76" spans="1:10" s="30" customFormat="1" ht="18" customHeight="1">
      <c r="A76" s="36" t="s">
        <v>60</v>
      </c>
      <c r="B76" s="37"/>
      <c r="C76" s="3"/>
      <c r="D76" s="38">
        <f>SUM(D68:D74)</f>
        <v>13220404</v>
      </c>
      <c r="E76" s="29"/>
      <c r="F76" s="38">
        <f>SUM(F68:F74)</f>
        <v>18741228</v>
      </c>
      <c r="G76" s="29"/>
      <c r="H76" s="38">
        <f>SUM(H68:H74)</f>
        <v>12728366</v>
      </c>
      <c r="I76" s="29"/>
      <c r="J76" s="38">
        <f>SUM(J68:J74)</f>
        <v>18203664</v>
      </c>
    </row>
    <row r="77" spans="1:10" s="30" customFormat="1" ht="6.75" customHeight="1">
      <c r="A77" s="36"/>
      <c r="B77" s="37"/>
      <c r="C77" s="3"/>
      <c r="D77" s="29"/>
      <c r="E77" s="29"/>
      <c r="F77" s="29"/>
      <c r="G77" s="29"/>
      <c r="H77" s="29"/>
      <c r="I77" s="29"/>
      <c r="J77" s="29"/>
    </row>
    <row r="78" spans="1:10" ht="18" customHeight="1">
      <c r="A78" s="6" t="s">
        <v>61</v>
      </c>
      <c r="B78" s="24"/>
      <c r="C78" s="25"/>
      <c r="D78" s="26"/>
      <c r="E78" s="26"/>
      <c r="F78" s="26"/>
      <c r="G78" s="26"/>
      <c r="H78" s="26"/>
      <c r="I78" s="26"/>
      <c r="J78" s="26"/>
    </row>
    <row r="79" spans="1:10" ht="5.0999999999999996" customHeight="1">
      <c r="A79" s="6"/>
      <c r="B79" s="24"/>
      <c r="C79" s="25"/>
      <c r="D79" s="26"/>
      <c r="E79" s="26"/>
      <c r="F79" s="26"/>
      <c r="G79" s="26"/>
      <c r="H79" s="26"/>
      <c r="I79" s="26"/>
      <c r="J79" s="26"/>
    </row>
    <row r="80" spans="1:10" ht="18" customHeight="1">
      <c r="A80" s="27" t="s">
        <v>62</v>
      </c>
      <c r="B80" s="28" t="s">
        <v>56</v>
      </c>
      <c r="D80" s="31">
        <v>5840571</v>
      </c>
      <c r="E80" s="31"/>
      <c r="F80" s="31">
        <v>5750384</v>
      </c>
      <c r="G80" s="31"/>
      <c r="H80" s="31">
        <v>5840571</v>
      </c>
      <c r="I80" s="31"/>
      <c r="J80" s="31">
        <v>5750384</v>
      </c>
    </row>
    <row r="81" spans="1:10" ht="18" customHeight="1">
      <c r="A81" s="27" t="s">
        <v>63</v>
      </c>
      <c r="D81" s="31">
        <v>26022</v>
      </c>
      <c r="E81" s="31"/>
      <c r="F81" s="31">
        <v>31560</v>
      </c>
      <c r="G81" s="31"/>
      <c r="H81" s="31">
        <v>20850</v>
      </c>
      <c r="I81" s="31"/>
      <c r="J81" s="31">
        <v>25205</v>
      </c>
    </row>
    <row r="82" spans="1:10" ht="18" customHeight="1">
      <c r="A82" s="27" t="s">
        <v>64</v>
      </c>
      <c r="D82" s="31">
        <v>37445</v>
      </c>
      <c r="E82" s="31"/>
      <c r="F82" s="31">
        <v>57451</v>
      </c>
      <c r="G82" s="31"/>
      <c r="H82" s="31">
        <v>0</v>
      </c>
      <c r="I82" s="32"/>
      <c r="J82" s="32">
        <v>0</v>
      </c>
    </row>
    <row r="83" spans="1:10" ht="18" customHeight="1">
      <c r="A83" s="27" t="s">
        <v>65</v>
      </c>
      <c r="D83" s="31">
        <v>35875</v>
      </c>
      <c r="E83" s="31"/>
      <c r="F83" s="31">
        <v>35018</v>
      </c>
      <c r="G83" s="31"/>
      <c r="H83" s="31">
        <v>12644</v>
      </c>
      <c r="I83" s="31"/>
      <c r="J83" s="31">
        <v>14741</v>
      </c>
    </row>
    <row r="84" spans="1:10" ht="18" customHeight="1">
      <c r="A84" s="27" t="s">
        <v>66</v>
      </c>
      <c r="D84" s="38">
        <v>3383</v>
      </c>
      <c r="E84" s="31"/>
      <c r="F84" s="35">
        <v>4831</v>
      </c>
      <c r="G84" s="31"/>
      <c r="H84" s="35">
        <v>281</v>
      </c>
      <c r="I84" s="31"/>
      <c r="J84" s="35">
        <v>1728</v>
      </c>
    </row>
    <row r="85" spans="1:10" s="30" customFormat="1" ht="5.0999999999999996" customHeight="1">
      <c r="A85" s="27"/>
      <c r="B85" s="28"/>
      <c r="C85" s="3"/>
      <c r="D85" s="29"/>
      <c r="E85" s="29"/>
      <c r="F85" s="29"/>
      <c r="G85" s="29"/>
      <c r="H85" s="29"/>
      <c r="I85" s="29"/>
      <c r="J85" s="29"/>
    </row>
    <row r="86" spans="1:10" s="30" customFormat="1" ht="18" customHeight="1">
      <c r="A86" s="36" t="s">
        <v>67</v>
      </c>
      <c r="B86" s="37"/>
      <c r="C86" s="3"/>
      <c r="D86" s="38">
        <f>SUM(D80:D84)</f>
        <v>5943296</v>
      </c>
      <c r="E86" s="29"/>
      <c r="F86" s="38">
        <f>SUM(F80:F85)</f>
        <v>5879244</v>
      </c>
      <c r="G86" s="29"/>
      <c r="H86" s="38">
        <f>SUM(H80:H85)</f>
        <v>5874346</v>
      </c>
      <c r="I86" s="29"/>
      <c r="J86" s="38">
        <f>SUM(J80:J85)</f>
        <v>5792058</v>
      </c>
    </row>
    <row r="87" spans="1:10" ht="5.0999999999999996" customHeight="1">
      <c r="A87" s="27"/>
    </row>
    <row r="88" spans="1:10" ht="18" customHeight="1">
      <c r="A88" s="1" t="s">
        <v>68</v>
      </c>
      <c r="C88" s="48"/>
      <c r="D88" s="38">
        <f>+SUM(D76,D86)</f>
        <v>19163700</v>
      </c>
      <c r="F88" s="38">
        <f>+SUM(F76,F86)</f>
        <v>24620472</v>
      </c>
      <c r="G88" s="49"/>
      <c r="H88" s="38">
        <f>+SUM(H76,H86)</f>
        <v>18602712</v>
      </c>
      <c r="J88" s="38">
        <f>+SUM(J76,J86)</f>
        <v>23995722</v>
      </c>
    </row>
    <row r="89" spans="1:10" ht="7.5" customHeight="1">
      <c r="A89" s="1"/>
      <c r="C89" s="48"/>
      <c r="D89" s="49"/>
      <c r="F89" s="49"/>
      <c r="G89" s="49"/>
      <c r="H89" s="49"/>
      <c r="J89" s="49"/>
    </row>
    <row r="90" spans="1:10" ht="18" customHeight="1">
      <c r="A90" s="1" t="s">
        <v>69</v>
      </c>
    </row>
    <row r="91" spans="1:10" ht="5.0999999999999996" customHeight="1">
      <c r="A91" s="1"/>
    </row>
    <row r="92" spans="1:10" ht="18" customHeight="1">
      <c r="A92" s="27" t="s">
        <v>70</v>
      </c>
    </row>
    <row r="93" spans="1:10" ht="18" customHeight="1">
      <c r="A93" s="50" t="s">
        <v>71</v>
      </c>
      <c r="F93" s="51"/>
    </row>
    <row r="94" spans="1:10" ht="18" customHeight="1">
      <c r="A94" s="50" t="s">
        <v>72</v>
      </c>
      <c r="F94" s="51"/>
    </row>
    <row r="95" spans="1:10" ht="18" customHeight="1" thickBot="1">
      <c r="A95" s="3" t="s">
        <v>73</v>
      </c>
      <c r="B95" s="47">
        <v>17</v>
      </c>
      <c r="D95" s="40">
        <v>6769087</v>
      </c>
      <c r="F95" s="40">
        <v>6636361</v>
      </c>
      <c r="H95" s="40">
        <v>6769087</v>
      </c>
      <c r="J95" s="40">
        <v>6636361</v>
      </c>
    </row>
    <row r="96" spans="1:10" ht="18" customHeight="1" thickTop="1">
      <c r="A96" s="50" t="s">
        <v>74</v>
      </c>
    </row>
    <row r="97" spans="1:10" ht="18" customHeight="1">
      <c r="A97" s="50" t="s">
        <v>75</v>
      </c>
    </row>
    <row r="98" spans="1:10" ht="18" customHeight="1">
      <c r="A98" s="3" t="s">
        <v>76</v>
      </c>
      <c r="B98" s="47">
        <v>17</v>
      </c>
      <c r="D98" s="29">
        <v>6769085</v>
      </c>
      <c r="F98" s="29">
        <v>6636360</v>
      </c>
      <c r="H98" s="29">
        <v>6769085</v>
      </c>
      <c r="J98" s="29">
        <v>6636360</v>
      </c>
    </row>
    <row r="99" spans="1:10" ht="18" customHeight="1">
      <c r="A99" s="3" t="s">
        <v>77</v>
      </c>
      <c r="B99" s="47">
        <v>17</v>
      </c>
      <c r="D99" s="29">
        <v>18549728</v>
      </c>
      <c r="F99" s="29">
        <v>18549728</v>
      </c>
      <c r="H99" s="29">
        <v>18549728</v>
      </c>
      <c r="J99" s="29">
        <v>18549728</v>
      </c>
    </row>
    <row r="100" spans="1:10" ht="18" customHeight="1">
      <c r="A100" s="27" t="s">
        <v>78</v>
      </c>
      <c r="D100" s="31"/>
      <c r="H100" s="31"/>
    </row>
    <row r="101" spans="1:10" ht="18" customHeight="1">
      <c r="A101" s="50" t="s">
        <v>79</v>
      </c>
      <c r="B101" s="52">
        <v>18</v>
      </c>
      <c r="D101" s="29">
        <v>329063</v>
      </c>
      <c r="F101" s="29">
        <v>329063</v>
      </c>
      <c r="H101" s="29">
        <v>329063</v>
      </c>
      <c r="J101" s="29">
        <v>329063</v>
      </c>
    </row>
    <row r="102" spans="1:10" ht="18" customHeight="1">
      <c r="A102" s="50" t="s">
        <v>80</v>
      </c>
      <c r="B102" s="53"/>
      <c r="D102" s="31">
        <v>2174778</v>
      </c>
      <c r="F102" s="29">
        <v>1955035</v>
      </c>
      <c r="H102" s="29">
        <v>710687</v>
      </c>
      <c r="J102" s="29">
        <v>734517</v>
      </c>
    </row>
    <row r="103" spans="1:10" ht="18" customHeight="1">
      <c r="A103" s="50" t="s">
        <v>81</v>
      </c>
      <c r="B103" s="53"/>
      <c r="D103" s="54">
        <v>-17004543</v>
      </c>
      <c r="F103" s="54">
        <v>-17004543</v>
      </c>
      <c r="H103" s="54">
        <v>-17676423</v>
      </c>
      <c r="I103" s="31"/>
      <c r="J103" s="54">
        <v>-17676423</v>
      </c>
    </row>
    <row r="104" spans="1:10" ht="18" customHeight="1">
      <c r="A104" s="3" t="s">
        <v>82</v>
      </c>
      <c r="D104" s="38">
        <v>-49627</v>
      </c>
      <c r="F104" s="55">
        <v>-40906</v>
      </c>
      <c r="H104" s="55">
        <v>4819</v>
      </c>
      <c r="I104" s="31"/>
      <c r="J104" s="55">
        <v>7000</v>
      </c>
    </row>
    <row r="105" spans="1:10" ht="5.0999999999999996" customHeight="1">
      <c r="A105" s="27"/>
    </row>
    <row r="106" spans="1:10" ht="18" customHeight="1">
      <c r="A106" s="56" t="s">
        <v>83</v>
      </c>
      <c r="D106" s="29">
        <f>SUM(D98:D104)</f>
        <v>10768484</v>
      </c>
      <c r="F106" s="29">
        <f>SUM(F98:F104)</f>
        <v>10424737</v>
      </c>
      <c r="H106" s="29">
        <f>SUM(H98:H104)</f>
        <v>8686959</v>
      </c>
      <c r="J106" s="29">
        <f>SUM(J98:J104)</f>
        <v>8580245</v>
      </c>
    </row>
    <row r="107" spans="1:10" ht="18" customHeight="1">
      <c r="A107" s="57" t="s">
        <v>84</v>
      </c>
      <c r="D107" s="38">
        <v>190734</v>
      </c>
      <c r="F107" s="38">
        <v>186838</v>
      </c>
      <c r="H107" s="38">
        <v>0</v>
      </c>
      <c r="J107" s="35">
        <v>0</v>
      </c>
    </row>
    <row r="108" spans="1:10" s="30" customFormat="1" ht="5.0999999999999996" customHeight="1">
      <c r="A108" s="27"/>
      <c r="B108" s="28"/>
      <c r="C108" s="3"/>
      <c r="D108" s="29"/>
      <c r="E108" s="29"/>
      <c r="F108" s="29"/>
      <c r="G108" s="29"/>
      <c r="H108" s="29"/>
      <c r="I108" s="29"/>
      <c r="J108" s="29"/>
    </row>
    <row r="109" spans="1:10" ht="18" customHeight="1">
      <c r="A109" s="36" t="s">
        <v>85</v>
      </c>
      <c r="D109" s="38">
        <f>SUM(D106:D107)</f>
        <v>10959218</v>
      </c>
      <c r="F109" s="38">
        <f>SUM(F106:F107)</f>
        <v>10611575</v>
      </c>
      <c r="H109" s="38">
        <f>SUM(H106:H107)</f>
        <v>8686959</v>
      </c>
      <c r="J109" s="38">
        <f>SUM(J106:J107)</f>
        <v>8580245</v>
      </c>
    </row>
    <row r="110" spans="1:10" ht="5.0999999999999996" customHeight="1">
      <c r="A110" s="27"/>
    </row>
    <row r="111" spans="1:10" ht="18" customHeight="1" thickBot="1">
      <c r="A111" s="36" t="s">
        <v>86</v>
      </c>
      <c r="D111" s="40">
        <f>+D109+D88</f>
        <v>30122918</v>
      </c>
      <c r="F111" s="40">
        <f>+F109+F88</f>
        <v>35232047</v>
      </c>
      <c r="H111" s="40">
        <f>+H109+H88</f>
        <v>27289671</v>
      </c>
      <c r="J111" s="40">
        <f>+J109+J88</f>
        <v>32575967</v>
      </c>
    </row>
    <row r="112" spans="1:10" ht="13.5" customHeight="1" thickTop="1"/>
    <row r="113" spans="1:10" ht="13.5" customHeight="1"/>
    <row r="114" spans="1:10" ht="13.5" customHeight="1"/>
    <row r="115" spans="1:10" ht="13.5" customHeight="1"/>
    <row r="116" spans="1:10" ht="18" customHeight="1">
      <c r="A116" s="230" t="s">
        <v>45</v>
      </c>
      <c r="B116" s="230"/>
      <c r="C116" s="230"/>
      <c r="D116" s="230"/>
      <c r="E116" s="230"/>
      <c r="F116" s="230"/>
      <c r="G116" s="230"/>
      <c r="H116" s="230"/>
      <c r="I116" s="230"/>
      <c r="J116" s="230"/>
    </row>
    <row r="117" spans="1:10" ht="18" customHeight="1">
      <c r="A117" s="41"/>
      <c r="B117" s="41"/>
      <c r="C117" s="41"/>
      <c r="D117" s="41"/>
      <c r="E117" s="41"/>
      <c r="F117" s="41"/>
      <c r="G117" s="41"/>
      <c r="H117" s="41"/>
      <c r="I117" s="41"/>
      <c r="J117" s="41"/>
    </row>
    <row r="118" spans="1:10" ht="18" customHeight="1">
      <c r="A118" s="41"/>
      <c r="B118" s="41"/>
      <c r="C118" s="41"/>
      <c r="D118" s="41"/>
      <c r="E118" s="41"/>
      <c r="F118" s="41"/>
      <c r="G118" s="41"/>
      <c r="H118" s="41"/>
      <c r="I118" s="41"/>
      <c r="J118" s="41"/>
    </row>
    <row r="119" spans="1:10" ht="5.25" customHeight="1">
      <c r="A119" s="58"/>
      <c r="B119" s="58"/>
      <c r="C119" s="58"/>
      <c r="D119" s="58"/>
      <c r="E119" s="58"/>
      <c r="F119" s="58"/>
      <c r="G119" s="58"/>
      <c r="H119" s="58"/>
      <c r="I119" s="58"/>
      <c r="J119" s="58"/>
    </row>
    <row r="120" spans="1:10" ht="21.95" customHeight="1">
      <c r="A120" s="59" t="str">
        <f>+A54</f>
        <v>หมายเหตุประกอบข้อมูลทางการเงินเป็นส่วนหนึ่งของข้อมูลทางการเงินระหว่างกาลนี้</v>
      </c>
      <c r="B120" s="60"/>
      <c r="C120" s="59"/>
      <c r="D120" s="61"/>
      <c r="E120" s="61"/>
      <c r="F120" s="61"/>
      <c r="G120" s="61"/>
      <c r="H120" s="61"/>
      <c r="I120" s="61"/>
      <c r="J120" s="61"/>
    </row>
  </sheetData>
  <mergeCells count="9">
    <mergeCell ref="D59:F59"/>
    <mergeCell ref="H59:J59"/>
    <mergeCell ref="A116:J116"/>
    <mergeCell ref="D5:F5"/>
    <mergeCell ref="H5:J5"/>
    <mergeCell ref="A50:J50"/>
    <mergeCell ref="A55:J55"/>
    <mergeCell ref="A56:J56"/>
    <mergeCell ref="A57:J57"/>
  </mergeCells>
  <pageMargins left="0.8" right="0.5" top="0.5" bottom="0.6" header="0.49" footer="0.4"/>
  <pageSetup paperSize="9" scale="74" firstPageNumber="2" fitToHeight="0" orientation="portrait" useFirstPageNumber="1" horizontalDpi="1200" verticalDpi="1200" r:id="rId1"/>
  <headerFooter>
    <oddFooter>&amp;R&amp;"Browallia New,Regular"&amp;12&amp;P</oddFooter>
  </headerFooter>
  <rowBreaks count="1" manualBreakCount="1">
    <brk id="54" max="9" man="1"/>
  </rowBreaks>
  <ignoredErrors>
    <ignoredError sqref="B16 B21 B27:B29 B31 B68 B71 B8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355B2-0E3D-458A-8F90-C2E0BCC6B1BB}">
  <sheetPr>
    <tabColor theme="9" tint="0.59999389629810485"/>
    <pageSetUpPr fitToPage="1"/>
  </sheetPr>
  <dimension ref="A1:J67"/>
  <sheetViews>
    <sheetView view="pageBreakPreview" zoomScaleNormal="97" zoomScaleSheetLayoutView="100" workbookViewId="0">
      <selection activeCell="A22" sqref="A22"/>
    </sheetView>
  </sheetViews>
  <sheetFormatPr defaultColWidth="8.375" defaultRowHeight="18.95" customHeight="1"/>
  <cols>
    <col min="1" max="1" width="52" style="65" customWidth="1"/>
    <col min="2" max="2" width="7.625" style="63" customWidth="1"/>
    <col min="3" max="3" width="0.625" style="63" customWidth="1"/>
    <col min="4" max="4" width="12.625" style="63" customWidth="1"/>
    <col min="5" max="5" width="0.625" style="63" customWidth="1"/>
    <col min="6" max="6" width="12.625" style="63" customWidth="1"/>
    <col min="7" max="7" width="0.625" style="63" customWidth="1"/>
    <col min="8" max="8" width="12.625" style="64" customWidth="1"/>
    <col min="9" max="9" width="0.625" style="63" customWidth="1"/>
    <col min="10" max="10" width="12.625" style="64" customWidth="1"/>
    <col min="11" max="16384" width="8.375" style="65"/>
  </cols>
  <sheetData>
    <row r="1" spans="1:10" ht="18.95" customHeight="1">
      <c r="A1" s="62" t="s">
        <v>0</v>
      </c>
    </row>
    <row r="2" spans="1:10" ht="18.95" customHeight="1">
      <c r="A2" s="66" t="s">
        <v>87</v>
      </c>
      <c r="D2" s="67"/>
      <c r="F2" s="67"/>
    </row>
    <row r="3" spans="1:10" ht="18.95" customHeight="1">
      <c r="A3" s="68" t="s">
        <v>88</v>
      </c>
      <c r="B3" s="69"/>
      <c r="C3" s="69"/>
      <c r="D3" s="69"/>
      <c r="E3" s="69"/>
      <c r="F3" s="69"/>
      <c r="G3" s="69"/>
      <c r="H3" s="70"/>
      <c r="I3" s="69"/>
      <c r="J3" s="70"/>
    </row>
    <row r="4" spans="1:10" ht="18" customHeight="1"/>
    <row r="5" spans="1:10" ht="18" customHeight="1">
      <c r="A5" s="66"/>
      <c r="C5" s="71"/>
      <c r="D5" s="233" t="s">
        <v>3</v>
      </c>
      <c r="E5" s="233"/>
      <c r="F5" s="233"/>
      <c r="G5" s="72"/>
      <c r="H5" s="233" t="s">
        <v>4</v>
      </c>
      <c r="I5" s="233"/>
      <c r="J5" s="233"/>
    </row>
    <row r="6" spans="1:10" ht="18" customHeight="1">
      <c r="A6" s="66"/>
      <c r="C6" s="71"/>
      <c r="D6" s="73" t="s">
        <v>7</v>
      </c>
      <c r="E6" s="74"/>
      <c r="F6" s="73" t="s">
        <v>7</v>
      </c>
      <c r="G6" s="75"/>
      <c r="H6" s="73" t="s">
        <v>7</v>
      </c>
      <c r="I6" s="74"/>
      <c r="J6" s="73" t="s">
        <v>7</v>
      </c>
    </row>
    <row r="7" spans="1:10" ht="18" customHeight="1">
      <c r="A7" s="66"/>
      <c r="B7" s="71"/>
      <c r="C7" s="71"/>
      <c r="D7" s="76" t="s">
        <v>9</v>
      </c>
      <c r="E7" s="76"/>
      <c r="F7" s="76" t="s">
        <v>10</v>
      </c>
      <c r="G7" s="77"/>
      <c r="H7" s="76" t="s">
        <v>9</v>
      </c>
      <c r="I7" s="76"/>
      <c r="J7" s="76" t="s">
        <v>10</v>
      </c>
    </row>
    <row r="8" spans="1:10" ht="18" customHeight="1">
      <c r="A8" s="66"/>
      <c r="B8" s="66"/>
      <c r="C8" s="71"/>
      <c r="D8" s="78" t="s">
        <v>12</v>
      </c>
      <c r="E8" s="79"/>
      <c r="F8" s="78" t="s">
        <v>12</v>
      </c>
      <c r="G8" s="79"/>
      <c r="H8" s="78" t="s">
        <v>12</v>
      </c>
      <c r="I8" s="79"/>
      <c r="J8" s="78" t="s">
        <v>12</v>
      </c>
    </row>
    <row r="9" spans="1:10" ht="18" customHeight="1">
      <c r="A9" s="80" t="s">
        <v>89</v>
      </c>
      <c r="B9" s="66"/>
      <c r="C9" s="81"/>
      <c r="D9" s="81"/>
      <c r="E9" s="81"/>
      <c r="F9" s="81"/>
      <c r="G9" s="81"/>
      <c r="H9" s="82"/>
      <c r="I9" s="81"/>
      <c r="J9" s="83"/>
    </row>
    <row r="10" spans="1:10" ht="18" customHeight="1">
      <c r="A10" s="84" t="s">
        <v>90</v>
      </c>
      <c r="B10" s="81"/>
      <c r="C10" s="81"/>
      <c r="D10" s="54">
        <v>1412670</v>
      </c>
      <c r="E10" s="54"/>
      <c r="F10" s="54">
        <v>1754399</v>
      </c>
      <c r="G10" s="54"/>
      <c r="H10" s="54">
        <v>383850</v>
      </c>
      <c r="I10" s="54"/>
      <c r="J10" s="54">
        <v>457387</v>
      </c>
    </row>
    <row r="11" spans="1:10" ht="18" customHeight="1">
      <c r="A11" s="85" t="s">
        <v>91</v>
      </c>
      <c r="B11" s="81"/>
      <c r="C11" s="81"/>
      <c r="D11" s="55">
        <v>203477</v>
      </c>
      <c r="E11" s="86"/>
      <c r="F11" s="55">
        <v>229577</v>
      </c>
      <c r="G11" s="86"/>
      <c r="H11" s="55">
        <v>20601</v>
      </c>
      <c r="I11" s="86"/>
      <c r="J11" s="55">
        <v>19151</v>
      </c>
    </row>
    <row r="12" spans="1:10" ht="5.0999999999999996" customHeight="1">
      <c r="A12" s="85"/>
      <c r="B12" s="81"/>
      <c r="C12" s="81"/>
      <c r="D12" s="32"/>
      <c r="E12" s="87"/>
      <c r="F12" s="32"/>
      <c r="G12" s="87"/>
      <c r="H12" s="32"/>
      <c r="I12" s="87"/>
      <c r="J12" s="32"/>
    </row>
    <row r="13" spans="1:10" ht="18" customHeight="1">
      <c r="A13" s="88" t="s">
        <v>92</v>
      </c>
      <c r="B13" s="81"/>
      <c r="C13" s="81"/>
      <c r="D13" s="89">
        <f>SUM(D10:D11)</f>
        <v>1616147</v>
      </c>
      <c r="E13" s="32"/>
      <c r="F13" s="89">
        <f>SUM(F10:F11)</f>
        <v>1983976</v>
      </c>
      <c r="G13" s="32"/>
      <c r="H13" s="89">
        <f>SUM(H10:H11)</f>
        <v>404451</v>
      </c>
      <c r="I13" s="32"/>
      <c r="J13" s="89">
        <f>SUM(J10:J11)</f>
        <v>476538</v>
      </c>
    </row>
    <row r="14" spans="1:10" ht="8.1" customHeight="1">
      <c r="A14" s="88"/>
      <c r="B14" s="81"/>
      <c r="C14" s="81"/>
      <c r="D14" s="32"/>
      <c r="E14" s="87"/>
      <c r="F14" s="32"/>
      <c r="G14" s="87"/>
      <c r="H14" s="32"/>
      <c r="I14" s="87"/>
      <c r="J14" s="32"/>
    </row>
    <row r="15" spans="1:10" ht="18" customHeight="1">
      <c r="A15" s="88" t="s">
        <v>93</v>
      </c>
      <c r="B15" s="81"/>
      <c r="C15" s="81"/>
      <c r="D15" s="32"/>
      <c r="E15" s="87"/>
      <c r="F15" s="32"/>
      <c r="G15" s="87"/>
      <c r="H15" s="32"/>
      <c r="I15" s="87"/>
      <c r="J15" s="32"/>
    </row>
    <row r="16" spans="1:10" ht="18" customHeight="1">
      <c r="A16" s="84" t="s">
        <v>94</v>
      </c>
      <c r="B16" s="81"/>
      <c r="C16" s="81"/>
      <c r="D16" s="54">
        <v>234040</v>
      </c>
      <c r="E16" s="54"/>
      <c r="F16" s="54">
        <v>351148</v>
      </c>
      <c r="G16" s="54"/>
      <c r="H16" s="54">
        <v>423</v>
      </c>
      <c r="I16" s="54"/>
      <c r="J16" s="54">
        <v>293</v>
      </c>
    </row>
    <row r="17" spans="1:10" ht="18" customHeight="1">
      <c r="A17" s="84" t="s">
        <v>95</v>
      </c>
      <c r="B17" s="81"/>
      <c r="C17" s="81"/>
      <c r="D17" s="54">
        <v>430012</v>
      </c>
      <c r="E17" s="54"/>
      <c r="F17" s="54">
        <v>705939</v>
      </c>
      <c r="G17" s="54"/>
      <c r="H17" s="54">
        <v>30492</v>
      </c>
      <c r="I17" s="54"/>
      <c r="J17" s="54">
        <v>60596</v>
      </c>
    </row>
    <row r="18" spans="1:10" ht="18" customHeight="1">
      <c r="A18" s="84" t="s">
        <v>96</v>
      </c>
      <c r="B18" s="81"/>
      <c r="C18" s="81"/>
      <c r="D18" s="55">
        <v>448988</v>
      </c>
      <c r="E18" s="54"/>
      <c r="F18" s="55">
        <v>351459</v>
      </c>
      <c r="G18" s="54"/>
      <c r="H18" s="55">
        <v>19565</v>
      </c>
      <c r="I18" s="54"/>
      <c r="J18" s="55">
        <v>34721</v>
      </c>
    </row>
    <row r="19" spans="1:10" ht="5.0999999999999996" customHeight="1">
      <c r="A19" s="80"/>
      <c r="B19" s="81"/>
      <c r="C19" s="81"/>
      <c r="D19" s="32"/>
      <c r="E19" s="87"/>
      <c r="F19" s="32"/>
      <c r="G19" s="87"/>
      <c r="H19" s="32"/>
      <c r="I19" s="87"/>
      <c r="J19" s="32"/>
    </row>
    <row r="20" spans="1:10" ht="18" customHeight="1">
      <c r="A20" s="80" t="s">
        <v>97</v>
      </c>
      <c r="B20" s="81"/>
      <c r="C20" s="81"/>
      <c r="D20" s="89">
        <f>SUM(D16:D18)</f>
        <v>1113040</v>
      </c>
      <c r="E20" s="32"/>
      <c r="F20" s="89">
        <f>SUM(F16:F18)</f>
        <v>1408546</v>
      </c>
      <c r="G20" s="32"/>
      <c r="H20" s="89">
        <f>SUM(H16:H18)</f>
        <v>50480</v>
      </c>
      <c r="I20" s="32"/>
      <c r="J20" s="89">
        <f>SUM(J16:J18)</f>
        <v>95610</v>
      </c>
    </row>
    <row r="21" spans="1:10" ht="8.1" customHeight="1">
      <c r="A21" s="80"/>
      <c r="B21" s="81"/>
      <c r="C21" s="81"/>
      <c r="D21" s="32"/>
      <c r="E21" s="87"/>
      <c r="F21" s="32"/>
      <c r="G21" s="87"/>
      <c r="H21" s="32"/>
      <c r="I21" s="87"/>
      <c r="J21" s="32"/>
    </row>
    <row r="22" spans="1:10" ht="18" customHeight="1">
      <c r="A22" s="80" t="s">
        <v>98</v>
      </c>
      <c r="B22" s="81"/>
      <c r="C22" s="81"/>
      <c r="D22" s="32">
        <f>D13-D20</f>
        <v>503107</v>
      </c>
      <c r="E22" s="87"/>
      <c r="F22" s="32">
        <f>F13-F20</f>
        <v>575430</v>
      </c>
      <c r="G22" s="87"/>
      <c r="H22" s="32">
        <f>H13-H20</f>
        <v>353971</v>
      </c>
      <c r="I22" s="87"/>
      <c r="J22" s="32">
        <f>J13-J20</f>
        <v>380928</v>
      </c>
    </row>
    <row r="23" spans="1:10" ht="18" customHeight="1">
      <c r="A23" s="84" t="s">
        <v>99</v>
      </c>
      <c r="B23" s="81"/>
      <c r="C23" s="81"/>
      <c r="D23" s="55">
        <v>-262979</v>
      </c>
      <c r="E23" s="87"/>
      <c r="F23" s="55">
        <v>-309338</v>
      </c>
      <c r="G23" s="87"/>
      <c r="H23" s="55">
        <v>-262636</v>
      </c>
      <c r="I23" s="87"/>
      <c r="J23" s="55">
        <v>-308416</v>
      </c>
    </row>
    <row r="24" spans="1:10" ht="5.0999999999999996" customHeight="1">
      <c r="A24" s="84"/>
      <c r="B24" s="81"/>
      <c r="C24" s="81"/>
      <c r="D24" s="32"/>
      <c r="E24" s="87"/>
      <c r="F24" s="32"/>
      <c r="G24" s="87"/>
      <c r="H24" s="32"/>
      <c r="I24" s="87"/>
      <c r="J24" s="32"/>
    </row>
    <row r="25" spans="1:10" ht="18" customHeight="1">
      <c r="A25" s="80" t="s">
        <v>100</v>
      </c>
      <c r="B25" s="90"/>
      <c r="C25" s="91"/>
      <c r="D25" s="92">
        <f>SUM(D22:D24)</f>
        <v>240128</v>
      </c>
      <c r="E25" s="92"/>
      <c r="F25" s="92">
        <f>SUM(F22:F24)</f>
        <v>266092</v>
      </c>
      <c r="G25" s="92"/>
      <c r="H25" s="92">
        <f>SUM(H22:H24)</f>
        <v>91335</v>
      </c>
      <c r="I25" s="92"/>
      <c r="J25" s="92">
        <f>SUM(J22:J24)</f>
        <v>72512</v>
      </c>
    </row>
    <row r="26" spans="1:10" ht="18" customHeight="1">
      <c r="A26" s="84" t="s">
        <v>101</v>
      </c>
      <c r="B26" s="81"/>
      <c r="C26" s="81"/>
      <c r="D26" s="55">
        <v>-52967</v>
      </c>
      <c r="E26" s="87"/>
      <c r="F26" s="55">
        <v>-53845</v>
      </c>
      <c r="G26" s="87"/>
      <c r="H26" s="55">
        <v>-18280</v>
      </c>
      <c r="I26" s="87"/>
      <c r="J26" s="55">
        <v>-14966</v>
      </c>
    </row>
    <row r="27" spans="1:10" ht="5.0999999999999996" customHeight="1">
      <c r="A27" s="84"/>
      <c r="B27" s="81"/>
      <c r="C27" s="81"/>
      <c r="D27" s="32"/>
      <c r="E27" s="87"/>
      <c r="F27" s="32"/>
      <c r="G27" s="87"/>
      <c r="H27" s="32"/>
      <c r="I27" s="87"/>
      <c r="J27" s="32"/>
    </row>
    <row r="28" spans="1:10" ht="18" customHeight="1" thickBot="1">
      <c r="A28" s="80" t="s">
        <v>102</v>
      </c>
      <c r="B28" s="81"/>
      <c r="C28" s="81"/>
      <c r="D28" s="93">
        <f>SUM(D25:D26)</f>
        <v>187161</v>
      </c>
      <c r="E28" s="32"/>
      <c r="F28" s="93">
        <f>SUM(F25:F26)</f>
        <v>212247</v>
      </c>
      <c r="G28" s="32"/>
      <c r="H28" s="93">
        <f>SUM(H25:H26)</f>
        <v>73055</v>
      </c>
      <c r="I28" s="32"/>
      <c r="J28" s="93">
        <f>SUM(J25:J26)</f>
        <v>57546</v>
      </c>
    </row>
    <row r="29" spans="1:10" ht="8.1" customHeight="1" thickTop="1">
      <c r="A29" s="80"/>
      <c r="B29" s="81"/>
      <c r="C29" s="81"/>
      <c r="D29" s="94"/>
      <c r="E29" s="95"/>
      <c r="F29" s="94"/>
      <c r="G29" s="95"/>
      <c r="H29" s="96"/>
      <c r="I29" s="95"/>
      <c r="J29" s="96"/>
    </row>
    <row r="30" spans="1:10" ht="18" customHeight="1">
      <c r="A30" s="97" t="s">
        <v>103</v>
      </c>
      <c r="B30" s="98"/>
      <c r="C30" s="98"/>
      <c r="D30" s="94"/>
      <c r="E30" s="95"/>
      <c r="F30" s="94"/>
      <c r="G30" s="95"/>
      <c r="H30" s="96"/>
      <c r="I30" s="95"/>
      <c r="J30" s="96"/>
    </row>
    <row r="31" spans="1:10" s="84" customFormat="1" ht="18" customHeight="1">
      <c r="A31" s="99" t="s">
        <v>104</v>
      </c>
      <c r="B31" s="100"/>
      <c r="C31" s="100"/>
      <c r="D31" s="101"/>
      <c r="E31" s="102"/>
      <c r="F31" s="101"/>
      <c r="G31" s="102"/>
      <c r="H31" s="101"/>
      <c r="I31" s="102"/>
      <c r="J31" s="101"/>
    </row>
    <row r="32" spans="1:10" s="84" customFormat="1" ht="18" customHeight="1">
      <c r="A32" s="57" t="s">
        <v>105</v>
      </c>
      <c r="B32" s="100"/>
      <c r="C32" s="100"/>
      <c r="D32" s="101"/>
      <c r="E32" s="102"/>
      <c r="F32" s="101"/>
      <c r="G32" s="102"/>
      <c r="H32" s="101"/>
      <c r="I32" s="102"/>
      <c r="J32" s="101"/>
    </row>
    <row r="33" spans="1:10" s="84" customFormat="1" ht="18" customHeight="1">
      <c r="A33" s="57" t="s">
        <v>106</v>
      </c>
      <c r="B33" s="100"/>
      <c r="C33" s="100"/>
      <c r="D33" s="101">
        <v>-2726</v>
      </c>
      <c r="E33" s="102"/>
      <c r="F33" s="101">
        <v>0</v>
      </c>
      <c r="G33" s="102"/>
      <c r="H33" s="101">
        <v>-2726</v>
      </c>
      <c r="I33" s="102"/>
      <c r="J33" s="101">
        <v>0</v>
      </c>
    </row>
    <row r="34" spans="1:10" s="84" customFormat="1" ht="18" customHeight="1">
      <c r="A34" s="57" t="s">
        <v>107</v>
      </c>
      <c r="B34" s="100"/>
      <c r="C34" s="100"/>
      <c r="D34" s="101">
        <v>-13572</v>
      </c>
      <c r="E34" s="102"/>
      <c r="F34" s="101">
        <v>0</v>
      </c>
      <c r="G34" s="102"/>
      <c r="H34" s="101">
        <v>0</v>
      </c>
      <c r="I34" s="102"/>
      <c r="J34" s="101">
        <v>0</v>
      </c>
    </row>
    <row r="35" spans="1:10" s="84" customFormat="1" ht="18" customHeight="1">
      <c r="A35" s="57" t="s">
        <v>108</v>
      </c>
      <c r="B35" s="100"/>
      <c r="C35" s="100"/>
      <c r="D35" s="54">
        <v>-9464</v>
      </c>
      <c r="E35" s="87"/>
      <c r="F35" s="54">
        <v>3747</v>
      </c>
      <c r="G35" s="87"/>
      <c r="H35" s="54">
        <v>0</v>
      </c>
      <c r="I35" s="87"/>
      <c r="J35" s="54">
        <v>0</v>
      </c>
    </row>
    <row r="36" spans="1:10" s="84" customFormat="1" ht="18" customHeight="1">
      <c r="A36" s="57" t="s">
        <v>109</v>
      </c>
      <c r="B36" s="100"/>
      <c r="C36" s="100"/>
      <c r="D36" s="54"/>
      <c r="E36" s="87"/>
      <c r="F36" s="54"/>
      <c r="G36" s="87"/>
      <c r="H36" s="54"/>
      <c r="I36" s="87"/>
      <c r="J36" s="54"/>
    </row>
    <row r="37" spans="1:10" s="84" customFormat="1" ht="18" customHeight="1">
      <c r="A37" s="57" t="s">
        <v>110</v>
      </c>
      <c r="B37" s="100"/>
      <c r="C37" s="100"/>
      <c r="D37" s="55">
        <v>3259</v>
      </c>
      <c r="E37" s="87"/>
      <c r="F37" s="55">
        <v>0</v>
      </c>
      <c r="G37" s="87"/>
      <c r="H37" s="55">
        <v>545</v>
      </c>
      <c r="I37" s="87"/>
      <c r="J37" s="55">
        <v>0</v>
      </c>
    </row>
    <row r="38" spans="1:10" s="104" customFormat="1" ht="3.95" customHeight="1">
      <c r="A38" s="84"/>
      <c r="B38" s="81"/>
      <c r="C38" s="81"/>
      <c r="D38" s="103"/>
      <c r="E38" s="87"/>
      <c r="F38" s="103"/>
      <c r="G38" s="87"/>
      <c r="H38" s="103"/>
      <c r="I38" s="87"/>
      <c r="J38" s="103"/>
    </row>
    <row r="39" spans="1:10" s="84" customFormat="1" ht="18" customHeight="1">
      <c r="A39" s="57" t="s">
        <v>111</v>
      </c>
      <c r="B39" s="100"/>
      <c r="C39" s="100"/>
      <c r="D39" s="55">
        <f>SUM(D32:D37)</f>
        <v>-22503</v>
      </c>
      <c r="E39" s="87"/>
      <c r="F39" s="55">
        <f>SUM(F32:F37)</f>
        <v>3747</v>
      </c>
      <c r="G39" s="87"/>
      <c r="H39" s="55">
        <f>SUM(H32:H37)</f>
        <v>-2181</v>
      </c>
      <c r="I39" s="87"/>
      <c r="J39" s="55">
        <f>SUM(J32:J37)</f>
        <v>0</v>
      </c>
    </row>
    <row r="40" spans="1:10" s="84" customFormat="1" ht="5.0999999999999996" customHeight="1">
      <c r="A40" s="57"/>
      <c r="B40" s="100"/>
      <c r="C40" s="100"/>
      <c r="D40" s="105"/>
      <c r="E40" s="102"/>
      <c r="F40" s="105"/>
      <c r="G40" s="102"/>
      <c r="H40" s="105"/>
      <c r="I40" s="102"/>
      <c r="J40" s="105"/>
    </row>
    <row r="41" spans="1:10" s="104" customFormat="1" ht="18" customHeight="1">
      <c r="A41" s="97" t="s">
        <v>112</v>
      </c>
      <c r="B41" s="100"/>
      <c r="C41" s="100"/>
      <c r="D41" s="55">
        <f>D28+D39</f>
        <v>164658</v>
      </c>
      <c r="E41" s="87"/>
      <c r="F41" s="55">
        <f>F28+F39</f>
        <v>215994</v>
      </c>
      <c r="G41" s="87"/>
      <c r="H41" s="55">
        <f>H28+H39</f>
        <v>70874</v>
      </c>
      <c r="I41" s="87"/>
      <c r="J41" s="55">
        <f>J28+J39</f>
        <v>57546</v>
      </c>
    </row>
    <row r="42" spans="1:10" ht="8.1" customHeight="1">
      <c r="A42" s="80"/>
      <c r="B42" s="81"/>
      <c r="C42" s="81"/>
      <c r="D42" s="32"/>
      <c r="E42" s="32"/>
      <c r="F42" s="32"/>
      <c r="G42" s="32"/>
      <c r="H42" s="32"/>
      <c r="I42" s="32"/>
      <c r="J42" s="32"/>
    </row>
    <row r="43" spans="1:10" ht="18" customHeight="1">
      <c r="A43" s="106" t="s">
        <v>113</v>
      </c>
      <c r="B43" s="81"/>
      <c r="C43" s="81"/>
      <c r="D43" s="32"/>
      <c r="E43" s="32"/>
      <c r="F43" s="32"/>
      <c r="G43" s="32"/>
      <c r="H43" s="32"/>
      <c r="I43" s="32"/>
      <c r="J43" s="32"/>
    </row>
    <row r="44" spans="1:10" ht="18" customHeight="1">
      <c r="A44" s="107" t="s">
        <v>114</v>
      </c>
      <c r="B44" s="90"/>
      <c r="C44" s="91"/>
      <c r="D44" s="54">
        <v>191858</v>
      </c>
      <c r="E44" s="108"/>
      <c r="F44" s="54">
        <v>200733</v>
      </c>
      <c r="G44" s="108"/>
      <c r="H44" s="54">
        <f>H28</f>
        <v>73055</v>
      </c>
      <c r="I44" s="108"/>
      <c r="J44" s="54">
        <v>57546</v>
      </c>
    </row>
    <row r="45" spans="1:10" ht="18" customHeight="1">
      <c r="A45" s="109" t="s">
        <v>115</v>
      </c>
      <c r="B45" s="90"/>
      <c r="C45" s="91"/>
      <c r="D45" s="55">
        <v>-4697</v>
      </c>
      <c r="E45" s="101"/>
      <c r="F45" s="55">
        <v>11514</v>
      </c>
      <c r="G45" s="101"/>
      <c r="H45" s="55">
        <v>0</v>
      </c>
      <c r="I45" s="101"/>
      <c r="J45" s="55">
        <v>0</v>
      </c>
    </row>
    <row r="46" spans="1:10" ht="5.0999999999999996" customHeight="1">
      <c r="A46" s="80"/>
      <c r="B46" s="98"/>
      <c r="C46" s="98"/>
      <c r="D46" s="94"/>
      <c r="E46" s="95"/>
      <c r="F46" s="94"/>
      <c r="G46" s="95"/>
      <c r="H46" s="94"/>
      <c r="I46" s="95"/>
      <c r="J46" s="94"/>
    </row>
    <row r="47" spans="1:10" ht="18" customHeight="1" thickBot="1">
      <c r="A47" s="91"/>
      <c r="B47" s="90"/>
      <c r="C47" s="91"/>
      <c r="D47" s="110">
        <f>SUM(D44:D45)</f>
        <v>187161</v>
      </c>
      <c r="E47" s="108"/>
      <c r="F47" s="110">
        <f>SUM(F44:F45)</f>
        <v>212247</v>
      </c>
      <c r="G47" s="108"/>
      <c r="H47" s="110">
        <f>SUM(H44:H45)</f>
        <v>73055</v>
      </c>
      <c r="I47" s="108"/>
      <c r="J47" s="110">
        <f>SUM(J44:J45)</f>
        <v>57546</v>
      </c>
    </row>
    <row r="48" spans="1:10" ht="7.5" customHeight="1" thickTop="1">
      <c r="A48" s="88"/>
      <c r="B48" s="81"/>
      <c r="C48" s="81"/>
      <c r="D48" s="32"/>
      <c r="E48" s="87"/>
      <c r="F48" s="32"/>
      <c r="G48" s="87"/>
      <c r="H48" s="32"/>
      <c r="I48" s="87"/>
      <c r="J48" s="32"/>
    </row>
    <row r="49" spans="1:10" ht="18" customHeight="1">
      <c r="A49" s="106" t="s">
        <v>116</v>
      </c>
      <c r="B49" s="90"/>
      <c r="C49" s="91"/>
      <c r="D49" s="57"/>
      <c r="E49" s="102"/>
      <c r="F49" s="57"/>
      <c r="G49" s="102"/>
      <c r="H49" s="57"/>
      <c r="I49" s="102"/>
      <c r="J49" s="57"/>
    </row>
    <row r="50" spans="1:10" ht="18" customHeight="1">
      <c r="A50" s="107" t="s">
        <v>114</v>
      </c>
      <c r="B50" s="90"/>
      <c r="C50" s="91"/>
      <c r="D50" s="54">
        <v>174435</v>
      </c>
      <c r="E50" s="108"/>
      <c r="F50" s="54">
        <v>203543</v>
      </c>
      <c r="G50" s="108"/>
      <c r="H50" s="54">
        <f>H41</f>
        <v>70874</v>
      </c>
      <c r="I50" s="108"/>
      <c r="J50" s="54">
        <v>57546</v>
      </c>
    </row>
    <row r="51" spans="1:10" s="104" customFormat="1" ht="18" customHeight="1">
      <c r="A51" s="109" t="s">
        <v>115</v>
      </c>
      <c r="B51" s="90"/>
      <c r="C51" s="91"/>
      <c r="D51" s="55">
        <v>-9777</v>
      </c>
      <c r="E51" s="101"/>
      <c r="F51" s="55">
        <v>12451</v>
      </c>
      <c r="G51" s="101"/>
      <c r="H51" s="55">
        <v>0</v>
      </c>
      <c r="I51" s="101"/>
      <c r="J51" s="55">
        <v>0</v>
      </c>
    </row>
    <row r="52" spans="1:10" ht="5.0999999999999996" customHeight="1">
      <c r="A52" s="80"/>
      <c r="B52" s="98"/>
      <c r="C52" s="98"/>
      <c r="D52" s="94"/>
      <c r="E52" s="95"/>
      <c r="F52" s="94"/>
      <c r="G52" s="95"/>
      <c r="H52" s="94"/>
      <c r="I52" s="95"/>
      <c r="J52" s="94"/>
    </row>
    <row r="53" spans="1:10" ht="18" customHeight="1" thickBot="1">
      <c r="A53" s="91"/>
      <c r="B53" s="90"/>
      <c r="C53" s="91"/>
      <c r="D53" s="110">
        <f>SUM(D50:D52)</f>
        <v>164658</v>
      </c>
      <c r="E53" s="108"/>
      <c r="F53" s="110">
        <f>SUM(F50:F52)</f>
        <v>215994</v>
      </c>
      <c r="G53" s="108"/>
      <c r="H53" s="110">
        <f>SUM(H50:H52)</f>
        <v>70874</v>
      </c>
      <c r="I53" s="108"/>
      <c r="J53" s="110">
        <f>SUM(J50:J52)</f>
        <v>57546</v>
      </c>
    </row>
    <row r="54" spans="1:10" ht="7.5" customHeight="1" thickTop="1">
      <c r="A54" s="88"/>
      <c r="B54" s="81"/>
      <c r="C54" s="81"/>
      <c r="D54" s="32"/>
      <c r="E54" s="87"/>
      <c r="F54" s="32"/>
      <c r="G54" s="87"/>
      <c r="H54" s="32"/>
      <c r="I54" s="87"/>
      <c r="J54" s="32"/>
    </row>
    <row r="55" spans="1:10" ht="18" customHeight="1">
      <c r="A55" s="111" t="s">
        <v>117</v>
      </c>
      <c r="B55" s="90"/>
      <c r="C55" s="91"/>
      <c r="D55" s="57"/>
      <c r="E55" s="102"/>
      <c r="F55" s="57"/>
      <c r="G55" s="102"/>
      <c r="H55" s="57"/>
      <c r="I55" s="102"/>
      <c r="J55" s="57"/>
    </row>
    <row r="56" spans="1:10" ht="5.0999999999999996" customHeight="1">
      <c r="A56" s="80"/>
      <c r="B56" s="98"/>
      <c r="C56" s="98"/>
      <c r="D56" s="94"/>
      <c r="E56" s="95"/>
      <c r="F56" s="94"/>
      <c r="G56" s="95"/>
      <c r="H56" s="94"/>
      <c r="I56" s="95"/>
      <c r="J56" s="94"/>
    </row>
    <row r="57" spans="1:10" ht="18" customHeight="1" thickBot="1">
      <c r="A57" s="112" t="s">
        <v>118</v>
      </c>
      <c r="B57" s="81"/>
      <c r="C57" s="113"/>
      <c r="D57" s="114">
        <v>0.03</v>
      </c>
      <c r="E57" s="108"/>
      <c r="F57" s="114">
        <v>3.0247454930112289E-2</v>
      </c>
      <c r="G57" s="108"/>
      <c r="H57" s="114">
        <v>0.01</v>
      </c>
      <c r="I57" s="108"/>
      <c r="J57" s="114">
        <v>8.6713198199012704E-3</v>
      </c>
    </row>
    <row r="58" spans="1:10" ht="18" customHeight="1" thickTop="1">
      <c r="A58" s="112"/>
      <c r="B58" s="81"/>
      <c r="C58" s="113"/>
      <c r="D58" s="115"/>
      <c r="E58" s="108"/>
      <c r="F58" s="115"/>
      <c r="G58" s="108"/>
      <c r="H58" s="115"/>
      <c r="I58" s="108"/>
      <c r="J58" s="115"/>
    </row>
    <row r="59" spans="1:10" ht="18" customHeight="1">
      <c r="A59" s="112"/>
      <c r="B59" s="81"/>
      <c r="C59" s="113"/>
      <c r="D59" s="115"/>
      <c r="E59" s="108"/>
      <c r="F59" s="115"/>
      <c r="G59" s="108"/>
      <c r="H59" s="115"/>
      <c r="I59" s="108"/>
      <c r="J59" s="115"/>
    </row>
    <row r="60" spans="1:10" ht="18" customHeight="1">
      <c r="A60" s="112"/>
      <c r="B60" s="81"/>
      <c r="C60" s="113"/>
      <c r="D60" s="115"/>
      <c r="E60" s="108"/>
      <c r="F60" s="115"/>
      <c r="G60" s="108"/>
      <c r="H60" s="115"/>
      <c r="I60" s="108"/>
      <c r="J60" s="115"/>
    </row>
    <row r="61" spans="1:10" ht="18" customHeight="1">
      <c r="A61" s="112"/>
      <c r="B61" s="81"/>
      <c r="C61" s="113"/>
      <c r="D61" s="115"/>
      <c r="E61" s="108"/>
      <c r="F61" s="115"/>
      <c r="G61" s="108"/>
      <c r="H61" s="115"/>
      <c r="I61" s="108"/>
      <c r="J61" s="115"/>
    </row>
    <row r="63" spans="1:10" ht="15" customHeight="1">
      <c r="A63" s="230" t="s">
        <v>119</v>
      </c>
      <c r="B63" s="230"/>
      <c r="C63" s="230"/>
      <c r="D63" s="230"/>
      <c r="E63" s="230"/>
      <c r="F63" s="230"/>
      <c r="G63" s="230"/>
      <c r="H63" s="230"/>
      <c r="I63" s="230"/>
      <c r="J63" s="230"/>
    </row>
    <row r="64" spans="1:10" ht="15" customHeight="1">
      <c r="A64" s="41"/>
      <c r="B64" s="41"/>
      <c r="C64" s="41"/>
      <c r="D64" s="41"/>
      <c r="E64" s="41"/>
      <c r="F64" s="41"/>
      <c r="G64" s="41"/>
      <c r="H64" s="41"/>
      <c r="I64" s="41"/>
      <c r="J64" s="41"/>
    </row>
    <row r="65" spans="1:10" ht="15" customHeight="1">
      <c r="A65" s="41"/>
      <c r="B65" s="41"/>
      <c r="C65" s="41"/>
      <c r="D65" s="41"/>
      <c r="E65" s="41"/>
      <c r="F65" s="41"/>
      <c r="G65" s="41"/>
      <c r="H65" s="41"/>
      <c r="I65" s="41"/>
      <c r="J65" s="41"/>
    </row>
    <row r="66" spans="1:10" ht="15" customHeight="1">
      <c r="A66" s="41"/>
      <c r="B66" s="41"/>
      <c r="C66" s="41"/>
      <c r="D66" s="41"/>
      <c r="E66" s="41"/>
      <c r="F66" s="41"/>
      <c r="G66" s="41"/>
      <c r="H66" s="41"/>
      <c r="I66" s="41"/>
      <c r="J66" s="41"/>
    </row>
    <row r="67" spans="1:10" ht="21.75" customHeight="1">
      <c r="A67" s="42" t="s">
        <v>46</v>
      </c>
      <c r="B67" s="116"/>
      <c r="C67" s="116"/>
      <c r="D67" s="116"/>
      <c r="E67" s="116"/>
      <c r="F67" s="116"/>
      <c r="G67" s="116"/>
      <c r="H67" s="117"/>
      <c r="I67" s="116"/>
      <c r="J67" s="117"/>
    </row>
  </sheetData>
  <mergeCells count="3">
    <mergeCell ref="D5:F5"/>
    <mergeCell ref="H5:J5"/>
    <mergeCell ref="A63:J63"/>
  </mergeCells>
  <pageMargins left="0.8" right="0.5" top="0.5" bottom="0.6" header="0.49" footer="0.4"/>
  <pageSetup paperSize="9" scale="74" firstPageNumber="4" fitToHeight="0" orientation="portrait" useFirstPageNumber="1" horizontalDpi="1200" verticalDpi="1200" r:id="rId1"/>
  <headerFooter>
    <oddFooter>&amp;R&amp;"Browallia New,Regular"&amp;12&amp;P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05ABD-A726-4D41-AEDA-51572F749CDA}">
  <sheetPr>
    <tabColor theme="9" tint="0.59999389629810485"/>
    <pageSetUpPr fitToPage="1"/>
  </sheetPr>
  <dimension ref="A1:J72"/>
  <sheetViews>
    <sheetView view="pageBreakPreview" zoomScaleNormal="100" zoomScaleSheetLayoutView="100" workbookViewId="0">
      <selection activeCell="A31" sqref="A31"/>
    </sheetView>
  </sheetViews>
  <sheetFormatPr defaultColWidth="8.375" defaultRowHeight="21.75" customHeight="1"/>
  <cols>
    <col min="1" max="1" width="54.25" style="65" customWidth="1"/>
    <col min="2" max="2" width="7.625" style="63" customWidth="1"/>
    <col min="3" max="3" width="0.625" style="63" customWidth="1"/>
    <col min="4" max="4" width="12.75" style="63" customWidth="1"/>
    <col min="5" max="5" width="0.625" style="63" customWidth="1"/>
    <col min="6" max="6" width="12.75" style="63" customWidth="1"/>
    <col min="7" max="7" width="0.625" style="63" customWidth="1"/>
    <col min="8" max="8" width="12.75" style="64" customWidth="1"/>
    <col min="9" max="9" width="0.625" style="63" customWidth="1"/>
    <col min="10" max="10" width="12.75" style="64" customWidth="1"/>
    <col min="11" max="16384" width="8.375" style="65"/>
  </cols>
  <sheetData>
    <row r="1" spans="1:10" ht="18.95" customHeight="1">
      <c r="A1" s="62" t="s">
        <v>0</v>
      </c>
    </row>
    <row r="2" spans="1:10" ht="18.95" customHeight="1">
      <c r="A2" s="66" t="s">
        <v>87</v>
      </c>
      <c r="D2" s="67"/>
      <c r="F2" s="67"/>
    </row>
    <row r="3" spans="1:10" ht="18.95" customHeight="1">
      <c r="A3" s="118" t="s">
        <v>120</v>
      </c>
      <c r="B3" s="69"/>
      <c r="C3" s="69"/>
      <c r="D3" s="69"/>
      <c r="E3" s="69"/>
      <c r="F3" s="69"/>
      <c r="G3" s="69"/>
      <c r="H3" s="70"/>
      <c r="I3" s="69"/>
      <c r="J3" s="70"/>
    </row>
    <row r="4" spans="1:10" ht="16.5" customHeight="1"/>
    <row r="5" spans="1:10" ht="18" customHeight="1">
      <c r="A5" s="66"/>
      <c r="C5" s="71"/>
      <c r="D5" s="233" t="s">
        <v>3</v>
      </c>
      <c r="E5" s="233"/>
      <c r="F5" s="233"/>
      <c r="G5" s="72"/>
      <c r="H5" s="233" t="s">
        <v>4</v>
      </c>
      <c r="I5" s="233"/>
      <c r="J5" s="233"/>
    </row>
    <row r="6" spans="1:10" ht="18" customHeight="1">
      <c r="A6" s="66"/>
      <c r="C6" s="71"/>
      <c r="D6" s="73" t="s">
        <v>7</v>
      </c>
      <c r="E6" s="74"/>
      <c r="F6" s="73" t="s">
        <v>7</v>
      </c>
      <c r="G6" s="75"/>
      <c r="H6" s="73" t="s">
        <v>7</v>
      </c>
      <c r="I6" s="74"/>
      <c r="J6" s="73" t="s">
        <v>7</v>
      </c>
    </row>
    <row r="7" spans="1:10" ht="18" customHeight="1">
      <c r="A7" s="66"/>
      <c r="B7" s="71"/>
      <c r="C7" s="71"/>
      <c r="D7" s="76" t="s">
        <v>9</v>
      </c>
      <c r="E7" s="76"/>
      <c r="F7" s="76" t="s">
        <v>10</v>
      </c>
      <c r="G7" s="77"/>
      <c r="H7" s="76" t="s">
        <v>9</v>
      </c>
      <c r="I7" s="76"/>
      <c r="J7" s="76" t="s">
        <v>10</v>
      </c>
    </row>
    <row r="8" spans="1:10" ht="18" customHeight="1">
      <c r="A8" s="66"/>
      <c r="B8" s="119" t="s">
        <v>11</v>
      </c>
      <c r="C8" s="71"/>
      <c r="D8" s="78" t="s">
        <v>12</v>
      </c>
      <c r="E8" s="79"/>
      <c r="F8" s="78" t="s">
        <v>12</v>
      </c>
      <c r="G8" s="79"/>
      <c r="H8" s="78" t="s">
        <v>12</v>
      </c>
      <c r="I8" s="79"/>
      <c r="J8" s="78" t="s">
        <v>12</v>
      </c>
    </row>
    <row r="9" spans="1:10" ht="18" customHeight="1">
      <c r="A9" s="80" t="s">
        <v>89</v>
      </c>
      <c r="B9" s="81"/>
      <c r="C9" s="81"/>
      <c r="D9" s="81"/>
      <c r="E9" s="81"/>
      <c r="F9" s="81"/>
      <c r="G9" s="81"/>
      <c r="H9" s="83"/>
      <c r="I9" s="81"/>
      <c r="J9" s="83"/>
    </row>
    <row r="10" spans="1:10" ht="18" customHeight="1">
      <c r="A10" s="84" t="s">
        <v>90</v>
      </c>
      <c r="B10" s="81"/>
      <c r="C10" s="81"/>
      <c r="D10" s="54">
        <v>2914540</v>
      </c>
      <c r="E10" s="54"/>
      <c r="F10" s="54">
        <v>3511299</v>
      </c>
      <c r="G10" s="54"/>
      <c r="H10" s="54">
        <v>792007</v>
      </c>
      <c r="I10" s="54"/>
      <c r="J10" s="54">
        <v>907255</v>
      </c>
    </row>
    <row r="11" spans="1:10" ht="18" customHeight="1">
      <c r="A11" s="85" t="s">
        <v>91</v>
      </c>
      <c r="B11" s="81">
        <v>20</v>
      </c>
      <c r="C11" s="81"/>
      <c r="D11" s="55">
        <v>446313</v>
      </c>
      <c r="E11" s="86"/>
      <c r="F11" s="55">
        <v>540419</v>
      </c>
      <c r="G11" s="86"/>
      <c r="H11" s="55">
        <v>35010</v>
      </c>
      <c r="I11" s="86"/>
      <c r="J11" s="55">
        <v>41185</v>
      </c>
    </row>
    <row r="12" spans="1:10" ht="3.95" customHeight="1">
      <c r="A12" s="85"/>
      <c r="B12" s="81"/>
      <c r="C12" s="81"/>
      <c r="D12" s="32"/>
      <c r="E12" s="87"/>
      <c r="F12" s="32"/>
      <c r="G12" s="87"/>
      <c r="H12" s="32"/>
      <c r="I12" s="87"/>
      <c r="J12" s="32"/>
    </row>
    <row r="13" spans="1:10" ht="18" customHeight="1">
      <c r="A13" s="88" t="s">
        <v>92</v>
      </c>
      <c r="B13" s="81"/>
      <c r="C13" s="81"/>
      <c r="D13" s="89">
        <f>SUM(D10:D11)</f>
        <v>3360853</v>
      </c>
      <c r="E13" s="32"/>
      <c r="F13" s="89">
        <f>SUM(F10:F11)</f>
        <v>4051718</v>
      </c>
      <c r="G13" s="32"/>
      <c r="H13" s="89">
        <f>SUM(H10:H11)</f>
        <v>827017</v>
      </c>
      <c r="I13" s="32"/>
      <c r="J13" s="89">
        <f>SUM(J10:J11)</f>
        <v>948440</v>
      </c>
    </row>
    <row r="14" spans="1:10" ht="3.95" customHeight="1">
      <c r="A14" s="88"/>
      <c r="B14" s="81"/>
      <c r="C14" s="81"/>
      <c r="D14" s="32"/>
      <c r="E14" s="87"/>
      <c r="F14" s="32"/>
      <c r="G14" s="87"/>
      <c r="H14" s="32"/>
      <c r="I14" s="87"/>
      <c r="J14" s="32"/>
    </row>
    <row r="15" spans="1:10" ht="18" customHeight="1">
      <c r="A15" s="88" t="s">
        <v>93</v>
      </c>
      <c r="B15" s="81"/>
      <c r="C15" s="81"/>
      <c r="D15" s="32"/>
      <c r="E15" s="87"/>
      <c r="F15" s="32"/>
      <c r="G15" s="87"/>
      <c r="H15" s="32"/>
      <c r="I15" s="87"/>
      <c r="J15" s="32"/>
    </row>
    <row r="16" spans="1:10" ht="18" customHeight="1">
      <c r="A16" s="84" t="s">
        <v>94</v>
      </c>
      <c r="B16" s="81"/>
      <c r="C16" s="81"/>
      <c r="D16" s="54">
        <v>499928</v>
      </c>
      <c r="E16" s="54"/>
      <c r="F16" s="54">
        <v>746958</v>
      </c>
      <c r="G16" s="54"/>
      <c r="H16" s="54">
        <v>683</v>
      </c>
      <c r="I16" s="54"/>
      <c r="J16" s="54">
        <v>1384</v>
      </c>
    </row>
    <row r="17" spans="1:10" ht="18" customHeight="1">
      <c r="A17" s="84" t="s">
        <v>95</v>
      </c>
      <c r="B17" s="81"/>
      <c r="C17" s="81"/>
      <c r="D17" s="54">
        <v>1005557</v>
      </c>
      <c r="E17" s="54"/>
      <c r="F17" s="54">
        <v>1565348</v>
      </c>
      <c r="G17" s="54"/>
      <c r="H17" s="54">
        <v>73240</v>
      </c>
      <c r="I17" s="54"/>
      <c r="J17" s="54">
        <v>117503</v>
      </c>
    </row>
    <row r="18" spans="1:10" ht="18" customHeight="1">
      <c r="A18" s="84" t="s">
        <v>96</v>
      </c>
      <c r="B18" s="81"/>
      <c r="C18" s="81"/>
      <c r="D18" s="55">
        <v>853168</v>
      </c>
      <c r="E18" s="54"/>
      <c r="F18" s="55">
        <v>687878</v>
      </c>
      <c r="G18" s="54"/>
      <c r="H18" s="55">
        <v>61529</v>
      </c>
      <c r="I18" s="54"/>
      <c r="J18" s="55">
        <v>42540</v>
      </c>
    </row>
    <row r="19" spans="1:10" ht="5.0999999999999996" customHeight="1">
      <c r="A19" s="80"/>
      <c r="B19" s="81"/>
      <c r="C19" s="81"/>
      <c r="D19" s="32"/>
      <c r="E19" s="87"/>
      <c r="F19" s="32"/>
      <c r="G19" s="87"/>
      <c r="H19" s="32"/>
      <c r="I19" s="87"/>
      <c r="J19" s="32"/>
    </row>
    <row r="20" spans="1:10" ht="18" customHeight="1">
      <c r="A20" s="80" t="s">
        <v>97</v>
      </c>
      <c r="B20" s="81"/>
      <c r="C20" s="81"/>
      <c r="D20" s="89">
        <f>SUM(D16:D18)</f>
        <v>2358653</v>
      </c>
      <c r="E20" s="32"/>
      <c r="F20" s="89">
        <f>SUM(F16:F18)</f>
        <v>3000184</v>
      </c>
      <c r="G20" s="32"/>
      <c r="H20" s="89">
        <f>SUM(H16:H18)</f>
        <v>135452</v>
      </c>
      <c r="I20" s="32"/>
      <c r="J20" s="89">
        <f>SUM(J16:J18)</f>
        <v>161427</v>
      </c>
    </row>
    <row r="21" spans="1:10" ht="3.95" customHeight="1">
      <c r="A21" s="80"/>
      <c r="B21" s="81"/>
      <c r="C21" s="81"/>
      <c r="D21" s="32"/>
      <c r="E21" s="87"/>
      <c r="F21" s="32"/>
      <c r="G21" s="87"/>
      <c r="H21" s="32"/>
      <c r="I21" s="87"/>
      <c r="J21" s="32"/>
    </row>
    <row r="22" spans="1:10" ht="18" customHeight="1">
      <c r="A22" s="80" t="s">
        <v>98</v>
      </c>
      <c r="B22" s="81"/>
      <c r="C22" s="81"/>
      <c r="D22" s="32">
        <f>D13-D20</f>
        <v>1002200</v>
      </c>
      <c r="E22" s="87"/>
      <c r="F22" s="32">
        <f>F13-F20</f>
        <v>1051534</v>
      </c>
      <c r="G22" s="87"/>
      <c r="H22" s="32">
        <f>H13-H20</f>
        <v>691565</v>
      </c>
      <c r="I22" s="87"/>
      <c r="J22" s="32">
        <f>J13-J20</f>
        <v>787013</v>
      </c>
    </row>
    <row r="23" spans="1:10" ht="18" customHeight="1">
      <c r="A23" s="84" t="s">
        <v>99</v>
      </c>
      <c r="B23" s="81"/>
      <c r="C23" s="81"/>
      <c r="D23" s="55">
        <v>-536962</v>
      </c>
      <c r="E23" s="87"/>
      <c r="F23" s="55">
        <v>-614704</v>
      </c>
      <c r="G23" s="87"/>
      <c r="H23" s="55">
        <v>-536249</v>
      </c>
      <c r="I23" s="87"/>
      <c r="J23" s="55">
        <v>-613084</v>
      </c>
    </row>
    <row r="24" spans="1:10" ht="3.95" customHeight="1">
      <c r="A24" s="84"/>
      <c r="B24" s="81"/>
      <c r="C24" s="81"/>
      <c r="D24" s="32"/>
      <c r="E24" s="87"/>
      <c r="F24" s="32"/>
      <c r="G24" s="87"/>
      <c r="H24" s="32"/>
      <c r="I24" s="87"/>
      <c r="J24" s="32"/>
    </row>
    <row r="25" spans="1:10" ht="18" customHeight="1">
      <c r="A25" s="80" t="s">
        <v>100</v>
      </c>
      <c r="B25" s="90"/>
      <c r="C25" s="91"/>
      <c r="D25" s="92">
        <f>SUM(D22:D24)</f>
        <v>465238</v>
      </c>
      <c r="E25" s="92"/>
      <c r="F25" s="92">
        <f>SUM(F22:F24)</f>
        <v>436830</v>
      </c>
      <c r="G25" s="92"/>
      <c r="H25" s="92">
        <f>SUM(H22:H24)</f>
        <v>155316</v>
      </c>
      <c r="I25" s="92"/>
      <c r="J25" s="92">
        <f>SUM(J22:J24)</f>
        <v>173929</v>
      </c>
    </row>
    <row r="26" spans="1:10" ht="18" customHeight="1">
      <c r="A26" s="84" t="s">
        <v>101</v>
      </c>
      <c r="B26" s="81"/>
      <c r="C26" s="81"/>
      <c r="D26" s="55">
        <v>-99871</v>
      </c>
      <c r="E26" s="87"/>
      <c r="F26" s="55">
        <v>-123141</v>
      </c>
      <c r="G26" s="87"/>
      <c r="H26" s="55">
        <v>-31156</v>
      </c>
      <c r="I26" s="87"/>
      <c r="J26" s="55">
        <v>-35319</v>
      </c>
    </row>
    <row r="27" spans="1:10" ht="3.95" customHeight="1">
      <c r="A27" s="84"/>
      <c r="B27" s="81"/>
      <c r="C27" s="81"/>
      <c r="D27" s="32"/>
      <c r="E27" s="87"/>
      <c r="F27" s="32"/>
      <c r="G27" s="87"/>
      <c r="H27" s="32"/>
      <c r="I27" s="87"/>
      <c r="J27" s="32"/>
    </row>
    <row r="28" spans="1:10" ht="18" customHeight="1" thickBot="1">
      <c r="A28" s="80" t="s">
        <v>102</v>
      </c>
      <c r="B28" s="81"/>
      <c r="C28" s="81"/>
      <c r="D28" s="93">
        <f>SUM(D25:D26)</f>
        <v>365367</v>
      </c>
      <c r="E28" s="32"/>
      <c r="F28" s="93">
        <f>SUM(F25:F26)</f>
        <v>313689</v>
      </c>
      <c r="G28" s="32"/>
      <c r="H28" s="93">
        <f>SUM(H25:H26)</f>
        <v>124160</v>
      </c>
      <c r="I28" s="32"/>
      <c r="J28" s="93">
        <f>SUM(J25:J26)</f>
        <v>138610</v>
      </c>
    </row>
    <row r="29" spans="1:10" ht="3.95" customHeight="1" thickTop="1">
      <c r="A29" s="80"/>
      <c r="B29" s="81"/>
      <c r="C29" s="81"/>
      <c r="D29" s="94"/>
      <c r="E29" s="95"/>
      <c r="F29" s="94"/>
      <c r="G29" s="95"/>
      <c r="H29" s="96"/>
      <c r="I29" s="95"/>
      <c r="J29" s="96"/>
    </row>
    <row r="30" spans="1:10" ht="18" customHeight="1">
      <c r="A30" s="97" t="s">
        <v>103</v>
      </c>
      <c r="B30" s="98"/>
      <c r="C30" s="98"/>
      <c r="D30" s="120"/>
      <c r="E30" s="95"/>
      <c r="F30" s="120"/>
      <c r="G30" s="95"/>
      <c r="H30" s="120"/>
      <c r="I30" s="95"/>
      <c r="J30" s="120"/>
    </row>
    <row r="31" spans="1:10" ht="18" customHeight="1">
      <c r="A31" s="99" t="s">
        <v>121</v>
      </c>
      <c r="B31" s="100"/>
      <c r="C31" s="100"/>
      <c r="D31" s="101"/>
      <c r="E31" s="102"/>
      <c r="F31" s="101"/>
      <c r="G31" s="102"/>
      <c r="H31" s="101"/>
      <c r="I31" s="102"/>
      <c r="J31" s="101"/>
    </row>
    <row r="32" spans="1:10" s="104" customFormat="1" ht="18" customHeight="1">
      <c r="A32" s="57" t="s">
        <v>122</v>
      </c>
      <c r="B32" s="100"/>
      <c r="C32" s="100"/>
      <c r="D32" s="54">
        <v>0</v>
      </c>
      <c r="E32" s="57"/>
      <c r="F32" s="54">
        <v>877</v>
      </c>
      <c r="G32" s="57"/>
      <c r="H32" s="54">
        <v>0</v>
      </c>
      <c r="I32" s="57"/>
      <c r="J32" s="121">
        <v>1047</v>
      </c>
    </row>
    <row r="33" spans="1:10" s="104" customFormat="1" ht="18" customHeight="1">
      <c r="A33" s="57" t="s">
        <v>123</v>
      </c>
      <c r="B33" s="100"/>
      <c r="C33" s="100"/>
      <c r="D33" s="101"/>
      <c r="E33" s="102"/>
      <c r="F33" s="101"/>
      <c r="G33" s="102"/>
      <c r="H33" s="101"/>
      <c r="I33" s="102"/>
      <c r="J33" s="101"/>
    </row>
    <row r="34" spans="1:10" s="104" customFormat="1" ht="18" customHeight="1">
      <c r="A34" s="57" t="s">
        <v>110</v>
      </c>
      <c r="B34" s="100"/>
      <c r="C34" s="100"/>
      <c r="D34" s="55">
        <v>0</v>
      </c>
      <c r="E34" s="102"/>
      <c r="F34" s="55">
        <v>-175</v>
      </c>
      <c r="G34" s="102"/>
      <c r="H34" s="55">
        <v>0</v>
      </c>
      <c r="I34" s="102"/>
      <c r="J34" s="55">
        <v>-209</v>
      </c>
    </row>
    <row r="35" spans="1:10" s="104" customFormat="1" ht="3.95" customHeight="1">
      <c r="A35" s="84"/>
      <c r="B35" s="81"/>
      <c r="C35" s="81"/>
      <c r="D35" s="103"/>
      <c r="E35" s="87"/>
      <c r="F35" s="103"/>
      <c r="G35" s="87"/>
      <c r="H35" s="103"/>
      <c r="I35" s="87"/>
      <c r="J35" s="103"/>
    </row>
    <row r="36" spans="1:10" s="104" customFormat="1" ht="18" customHeight="1">
      <c r="A36" s="57" t="s">
        <v>124</v>
      </c>
      <c r="B36" s="100"/>
      <c r="C36" s="100"/>
      <c r="D36" s="228">
        <f>SUM(D32:D34)</f>
        <v>0</v>
      </c>
      <c r="E36" s="102"/>
      <c r="F36" s="228">
        <f>SUM(F32:F34)</f>
        <v>702</v>
      </c>
      <c r="G36" s="102"/>
      <c r="H36" s="228">
        <f>SUM(H32:H34)</f>
        <v>0</v>
      </c>
      <c r="I36" s="102"/>
      <c r="J36" s="228">
        <f>SUM(J32:J34)</f>
        <v>838</v>
      </c>
    </row>
    <row r="37" spans="1:10" s="84" customFormat="1" ht="18" customHeight="1">
      <c r="A37" s="99" t="s">
        <v>104</v>
      </c>
      <c r="B37" s="100"/>
      <c r="C37" s="100"/>
      <c r="D37" s="101"/>
      <c r="E37" s="102"/>
      <c r="F37" s="101"/>
      <c r="G37" s="102"/>
      <c r="H37" s="101"/>
      <c r="I37" s="102"/>
      <c r="J37" s="101"/>
    </row>
    <row r="38" spans="1:10" s="84" customFormat="1" ht="18" customHeight="1">
      <c r="A38" s="57" t="s">
        <v>105</v>
      </c>
      <c r="B38" s="100"/>
      <c r="C38" s="100"/>
      <c r="D38" s="101"/>
      <c r="E38" s="102"/>
      <c r="F38" s="101"/>
      <c r="G38" s="102"/>
      <c r="H38" s="101"/>
      <c r="I38" s="102"/>
      <c r="J38" s="101"/>
    </row>
    <row r="39" spans="1:10" s="84" customFormat="1" ht="18" customHeight="1">
      <c r="A39" s="57" t="s">
        <v>106</v>
      </c>
      <c r="B39" s="100"/>
      <c r="C39" s="100"/>
      <c r="D39" s="101">
        <v>-2726</v>
      </c>
      <c r="E39" s="102"/>
      <c r="F39" s="101">
        <v>0</v>
      </c>
      <c r="G39" s="102"/>
      <c r="H39" s="101">
        <v>-2726</v>
      </c>
      <c r="I39" s="102"/>
      <c r="J39" s="101">
        <v>0</v>
      </c>
    </row>
    <row r="40" spans="1:10" s="84" customFormat="1" ht="18" customHeight="1">
      <c r="A40" s="122" t="s">
        <v>107</v>
      </c>
      <c r="B40" s="100"/>
      <c r="C40" s="100"/>
      <c r="D40" s="101">
        <v>444</v>
      </c>
      <c r="E40" s="102"/>
      <c r="F40" s="101">
        <v>0</v>
      </c>
      <c r="G40" s="102"/>
      <c r="H40" s="101">
        <v>0</v>
      </c>
      <c r="I40" s="102"/>
      <c r="J40" s="101">
        <v>0</v>
      </c>
    </row>
    <row r="41" spans="1:10" s="84" customFormat="1" ht="18" customHeight="1">
      <c r="A41" s="57" t="s">
        <v>108</v>
      </c>
      <c r="B41" s="100"/>
      <c r="C41" s="100"/>
      <c r="D41" s="105">
        <v>-9074</v>
      </c>
      <c r="E41" s="102"/>
      <c r="F41" s="105">
        <v>9148</v>
      </c>
      <c r="G41" s="102"/>
      <c r="H41" s="105">
        <v>0</v>
      </c>
      <c r="I41" s="102"/>
      <c r="J41" s="105">
        <v>0</v>
      </c>
    </row>
    <row r="42" spans="1:10" s="84" customFormat="1" ht="18" customHeight="1">
      <c r="A42" s="122" t="s">
        <v>109</v>
      </c>
      <c r="B42" s="100"/>
      <c r="C42" s="100"/>
      <c r="D42" s="105"/>
      <c r="E42" s="102"/>
      <c r="F42" s="105"/>
      <c r="G42" s="102"/>
      <c r="H42" s="105"/>
      <c r="I42" s="102"/>
      <c r="J42" s="105"/>
    </row>
    <row r="43" spans="1:10" s="84" customFormat="1" ht="18" customHeight="1">
      <c r="A43" s="122" t="s">
        <v>110</v>
      </c>
      <c r="B43" s="100"/>
      <c r="C43" s="100"/>
      <c r="D43" s="123">
        <v>456</v>
      </c>
      <c r="E43" s="102"/>
      <c r="F43" s="123">
        <v>0</v>
      </c>
      <c r="G43" s="102"/>
      <c r="H43" s="123">
        <v>545</v>
      </c>
      <c r="I43" s="102"/>
      <c r="J43" s="123">
        <v>0</v>
      </c>
    </row>
    <row r="44" spans="1:10" s="104" customFormat="1" ht="3.95" customHeight="1">
      <c r="A44" s="84"/>
      <c r="B44" s="81"/>
      <c r="C44" s="81"/>
      <c r="D44" s="103"/>
      <c r="E44" s="87"/>
      <c r="F44" s="103"/>
      <c r="G44" s="87"/>
      <c r="H44" s="103"/>
      <c r="I44" s="87"/>
      <c r="J44" s="103"/>
    </row>
    <row r="45" spans="1:10" s="84" customFormat="1" ht="18" customHeight="1">
      <c r="A45" s="57" t="s">
        <v>111</v>
      </c>
      <c r="B45" s="100"/>
      <c r="C45" s="100"/>
      <c r="D45" s="123">
        <f>SUM(D38:D43)</f>
        <v>-10900</v>
      </c>
      <c r="E45" s="102"/>
      <c r="F45" s="123">
        <f>SUM(F38:F43)</f>
        <v>9148</v>
      </c>
      <c r="G45" s="102"/>
      <c r="H45" s="123">
        <f>SUM(H38:H43)</f>
        <v>-2181</v>
      </c>
      <c r="I45" s="102"/>
      <c r="J45" s="123">
        <f>SUM(J38:J43)</f>
        <v>0</v>
      </c>
    </row>
    <row r="46" spans="1:10" s="84" customFormat="1" ht="6" customHeight="1">
      <c r="A46" s="57"/>
      <c r="B46" s="100"/>
      <c r="C46" s="100"/>
      <c r="D46" s="105"/>
      <c r="E46" s="102"/>
      <c r="F46" s="105"/>
      <c r="G46" s="102"/>
      <c r="H46" s="105"/>
      <c r="I46" s="102"/>
      <c r="J46" s="105"/>
    </row>
    <row r="47" spans="1:10" s="104" customFormat="1" ht="18" customHeight="1" thickBot="1">
      <c r="A47" s="97" t="s">
        <v>112</v>
      </c>
      <c r="B47" s="100"/>
      <c r="C47" s="100"/>
      <c r="D47" s="124">
        <f>D28+D36+D45</f>
        <v>354467</v>
      </c>
      <c r="E47" s="102"/>
      <c r="F47" s="124">
        <f>F28+F36+F45</f>
        <v>323539</v>
      </c>
      <c r="G47" s="102"/>
      <c r="H47" s="124">
        <f>H28+H36+H45</f>
        <v>121979</v>
      </c>
      <c r="I47" s="102"/>
      <c r="J47" s="124">
        <f>J28+J36+J45</f>
        <v>139448</v>
      </c>
    </row>
    <row r="48" spans="1:10" ht="5.0999999999999996" customHeight="1" thickTop="1">
      <c r="A48" s="80"/>
      <c r="B48" s="81"/>
      <c r="C48" s="81"/>
      <c r="D48" s="32"/>
      <c r="E48" s="32"/>
      <c r="F48" s="32"/>
      <c r="G48" s="32"/>
      <c r="H48" s="32"/>
      <c r="I48" s="32"/>
      <c r="J48" s="32"/>
    </row>
    <row r="49" spans="1:10" ht="18" customHeight="1">
      <c r="A49" s="106" t="s">
        <v>113</v>
      </c>
      <c r="B49" s="81"/>
      <c r="C49" s="81"/>
      <c r="D49" s="32"/>
      <c r="E49" s="32"/>
      <c r="F49" s="32"/>
      <c r="G49" s="32"/>
      <c r="H49" s="32"/>
      <c r="I49" s="32"/>
      <c r="J49" s="32"/>
    </row>
    <row r="50" spans="1:10" ht="18" customHeight="1">
      <c r="A50" s="107" t="s">
        <v>114</v>
      </c>
      <c r="B50" s="90"/>
      <c r="C50" s="91"/>
      <c r="D50" s="54">
        <v>367733</v>
      </c>
      <c r="E50" s="108"/>
      <c r="F50" s="54">
        <v>295425</v>
      </c>
      <c r="G50" s="108"/>
      <c r="H50" s="54">
        <f>H28</f>
        <v>124160</v>
      </c>
      <c r="I50" s="108"/>
      <c r="J50" s="54">
        <v>138610</v>
      </c>
    </row>
    <row r="51" spans="1:10" ht="18" customHeight="1">
      <c r="A51" s="109" t="s">
        <v>115</v>
      </c>
      <c r="B51" s="90"/>
      <c r="C51" s="91"/>
      <c r="D51" s="55">
        <v>-2366</v>
      </c>
      <c r="E51" s="101"/>
      <c r="F51" s="55">
        <v>18264</v>
      </c>
      <c r="G51" s="101"/>
      <c r="H51" s="55">
        <v>0</v>
      </c>
      <c r="I51" s="101"/>
      <c r="J51" s="55">
        <v>0</v>
      </c>
    </row>
    <row r="52" spans="1:10" ht="3.95" customHeight="1">
      <c r="A52" s="80"/>
      <c r="B52" s="98"/>
      <c r="C52" s="98"/>
      <c r="D52" s="94"/>
      <c r="E52" s="95"/>
      <c r="F52" s="94"/>
      <c r="G52" s="95"/>
      <c r="H52" s="94"/>
      <c r="I52" s="95"/>
      <c r="J52" s="94"/>
    </row>
    <row r="53" spans="1:10" ht="18" customHeight="1" thickBot="1">
      <c r="A53" s="91"/>
      <c r="B53" s="90"/>
      <c r="C53" s="91"/>
      <c r="D53" s="110">
        <f>SUM(D50:D51)</f>
        <v>365367</v>
      </c>
      <c r="E53" s="108"/>
      <c r="F53" s="110">
        <f>SUM(F50:F51)</f>
        <v>313689</v>
      </c>
      <c r="G53" s="108"/>
      <c r="H53" s="110">
        <f>SUM(H50:H51)</f>
        <v>124160</v>
      </c>
      <c r="I53" s="108"/>
      <c r="J53" s="110">
        <f>SUM(J50:J51)</f>
        <v>138610</v>
      </c>
    </row>
    <row r="54" spans="1:10" ht="18" customHeight="1" thickTop="1">
      <c r="A54" s="106" t="s">
        <v>116</v>
      </c>
      <c r="B54" s="90"/>
      <c r="C54" s="91"/>
      <c r="D54" s="57"/>
      <c r="E54" s="102"/>
      <c r="F54" s="57"/>
      <c r="G54" s="102"/>
      <c r="H54" s="57"/>
      <c r="I54" s="102"/>
      <c r="J54" s="57"/>
    </row>
    <row r="55" spans="1:10" ht="18" customHeight="1">
      <c r="A55" s="107" t="s">
        <v>114</v>
      </c>
      <c r="B55" s="90"/>
      <c r="C55" s="91"/>
      <c r="D55" s="54">
        <v>359012</v>
      </c>
      <c r="E55" s="108"/>
      <c r="F55" s="54">
        <v>303006</v>
      </c>
      <c r="G55" s="108"/>
      <c r="H55" s="54">
        <f>H47</f>
        <v>121979</v>
      </c>
      <c r="I55" s="108"/>
      <c r="J55" s="54">
        <v>139448</v>
      </c>
    </row>
    <row r="56" spans="1:10" s="104" customFormat="1" ht="18" customHeight="1">
      <c r="A56" s="109" t="s">
        <v>115</v>
      </c>
      <c r="B56" s="90"/>
      <c r="C56" s="91"/>
      <c r="D56" s="55">
        <v>-4545</v>
      </c>
      <c r="E56" s="101"/>
      <c r="F56" s="55">
        <v>20533</v>
      </c>
      <c r="G56" s="101"/>
      <c r="H56" s="55">
        <v>0</v>
      </c>
      <c r="I56" s="101"/>
      <c r="J56" s="55">
        <v>0</v>
      </c>
    </row>
    <row r="57" spans="1:10" ht="3.95" customHeight="1">
      <c r="A57" s="80"/>
      <c r="B57" s="98"/>
      <c r="C57" s="98"/>
      <c r="D57" s="94"/>
      <c r="E57" s="95"/>
      <c r="F57" s="94"/>
      <c r="G57" s="95"/>
      <c r="H57" s="94"/>
      <c r="I57" s="95"/>
      <c r="J57" s="94"/>
    </row>
    <row r="58" spans="1:10" ht="18" customHeight="1" thickBot="1">
      <c r="A58" s="91"/>
      <c r="B58" s="90"/>
      <c r="C58" s="91"/>
      <c r="D58" s="110">
        <f>SUM(D55:D57)</f>
        <v>354467</v>
      </c>
      <c r="E58" s="108"/>
      <c r="F58" s="110">
        <f>SUM(F55:F57)</f>
        <v>323539</v>
      </c>
      <c r="G58" s="108"/>
      <c r="H58" s="110">
        <f>SUM(H55:H57)</f>
        <v>121979</v>
      </c>
      <c r="I58" s="108"/>
      <c r="J58" s="110">
        <f>SUM(J55:J57)</f>
        <v>139448</v>
      </c>
    </row>
    <row r="59" spans="1:10" ht="4.5" customHeight="1" thickTop="1">
      <c r="A59" s="88"/>
      <c r="B59" s="81"/>
      <c r="C59" s="81"/>
      <c r="D59" s="32"/>
      <c r="E59" s="87"/>
      <c r="F59" s="32"/>
      <c r="G59" s="87"/>
      <c r="H59" s="32"/>
      <c r="I59" s="87"/>
      <c r="J59" s="32"/>
    </row>
    <row r="60" spans="1:10" ht="18" customHeight="1">
      <c r="A60" s="111" t="s">
        <v>117</v>
      </c>
      <c r="B60" s="90"/>
      <c r="C60" s="91"/>
      <c r="D60" s="57"/>
      <c r="E60" s="102"/>
      <c r="F60" s="57"/>
      <c r="G60" s="102"/>
      <c r="H60" s="57"/>
      <c r="I60" s="102"/>
      <c r="J60" s="57"/>
    </row>
    <row r="61" spans="1:10" ht="3.95" customHeight="1">
      <c r="A61" s="80"/>
      <c r="B61" s="98"/>
      <c r="C61" s="98"/>
      <c r="D61" s="94"/>
      <c r="E61" s="95"/>
      <c r="F61" s="94"/>
      <c r="G61" s="95"/>
      <c r="H61" s="94"/>
      <c r="I61" s="95"/>
      <c r="J61" s="94"/>
    </row>
    <row r="62" spans="1:10" ht="18" customHeight="1" thickBot="1">
      <c r="A62" s="112" t="s">
        <v>118</v>
      </c>
      <c r="B62" s="81"/>
      <c r="C62" s="113"/>
      <c r="D62" s="114">
        <v>0.05</v>
      </c>
      <c r="E62" s="108"/>
      <c r="F62" s="114">
        <v>4.4516120282805632E-2</v>
      </c>
      <c r="G62" s="108"/>
      <c r="H62" s="114">
        <v>2.0886449800794411E-2</v>
      </c>
      <c r="I62" s="108"/>
      <c r="J62" s="114">
        <v>2.0886449800794411E-2</v>
      </c>
    </row>
    <row r="63" spans="1:10" ht="15" customHeight="1" thickTop="1">
      <c r="A63" s="112"/>
      <c r="B63" s="81"/>
      <c r="C63" s="113"/>
      <c r="D63" s="115"/>
      <c r="E63" s="115"/>
      <c r="F63" s="115"/>
      <c r="G63" s="108"/>
      <c r="H63" s="115"/>
      <c r="I63" s="115"/>
      <c r="J63" s="115"/>
    </row>
    <row r="64" spans="1:10" ht="15" customHeight="1">
      <c r="A64" s="112"/>
      <c r="B64" s="81"/>
      <c r="C64" s="113"/>
      <c r="D64" s="115"/>
      <c r="E64" s="115"/>
      <c r="F64" s="115"/>
      <c r="G64" s="108"/>
      <c r="H64" s="115"/>
      <c r="I64" s="115"/>
      <c r="J64" s="115"/>
    </row>
    <row r="65" spans="1:10" ht="15" customHeight="1">
      <c r="A65" s="112"/>
      <c r="B65" s="81"/>
      <c r="C65" s="113"/>
      <c r="D65" s="115"/>
      <c r="E65" s="115"/>
      <c r="F65" s="115"/>
      <c r="G65" s="108"/>
      <c r="H65" s="115"/>
      <c r="I65" s="115"/>
      <c r="J65" s="115"/>
    </row>
    <row r="66" spans="1:10" ht="15" customHeight="1">
      <c r="A66" s="112"/>
      <c r="B66" s="81"/>
      <c r="C66" s="113"/>
      <c r="D66" s="115"/>
      <c r="E66" s="115"/>
      <c r="F66" s="115"/>
      <c r="G66" s="108"/>
      <c r="H66" s="115"/>
      <c r="I66" s="115"/>
      <c r="J66" s="115"/>
    </row>
    <row r="67" spans="1:10" ht="7.5" customHeight="1">
      <c r="A67" s="112"/>
      <c r="B67" s="81"/>
      <c r="C67" s="113"/>
      <c r="D67" s="115"/>
      <c r="E67" s="115"/>
      <c r="F67" s="115"/>
      <c r="G67" s="108"/>
      <c r="H67" s="115"/>
      <c r="I67" s="115"/>
      <c r="J67" s="115"/>
    </row>
    <row r="68" spans="1:10" ht="15" customHeight="1">
      <c r="A68" s="230" t="s">
        <v>119</v>
      </c>
      <c r="B68" s="230"/>
      <c r="C68" s="230"/>
      <c r="D68" s="230"/>
      <c r="E68" s="230"/>
      <c r="F68" s="230"/>
      <c r="G68" s="230"/>
      <c r="H68" s="230"/>
      <c r="I68" s="230"/>
      <c r="J68" s="230"/>
    </row>
    <row r="69" spans="1:10" ht="15" customHeight="1">
      <c r="A69" s="41"/>
      <c r="B69" s="41"/>
      <c r="C69" s="41"/>
      <c r="D69" s="41"/>
      <c r="E69" s="41"/>
      <c r="F69" s="41"/>
      <c r="G69" s="41"/>
      <c r="H69" s="41"/>
      <c r="I69" s="41"/>
      <c r="J69" s="41"/>
    </row>
    <row r="70" spans="1:10" ht="15" customHeight="1">
      <c r="A70" s="41"/>
      <c r="B70" s="41"/>
      <c r="C70" s="41"/>
      <c r="D70" s="41"/>
      <c r="E70" s="41"/>
      <c r="F70" s="41"/>
      <c r="G70" s="41"/>
      <c r="H70" s="41"/>
      <c r="I70" s="41"/>
      <c r="J70" s="41"/>
    </row>
    <row r="71" spans="1:10" ht="6.75" customHeight="1">
      <c r="A71" s="112"/>
      <c r="B71" s="81"/>
      <c r="C71" s="113"/>
      <c r="D71" s="115"/>
      <c r="E71" s="108"/>
      <c r="F71" s="115"/>
      <c r="G71" s="108"/>
      <c r="H71" s="115"/>
      <c r="I71" s="108"/>
      <c r="J71" s="115"/>
    </row>
    <row r="72" spans="1:10" ht="21.75" customHeight="1">
      <c r="A72" s="42" t="s">
        <v>46</v>
      </c>
      <c r="B72" s="116"/>
      <c r="C72" s="116"/>
      <c r="D72" s="125"/>
      <c r="E72" s="116"/>
      <c r="F72" s="125"/>
      <c r="G72" s="116"/>
      <c r="H72" s="125"/>
      <c r="I72" s="116"/>
      <c r="J72" s="125"/>
    </row>
  </sheetData>
  <mergeCells count="3">
    <mergeCell ref="D5:F5"/>
    <mergeCell ref="H5:J5"/>
    <mergeCell ref="A68:J68"/>
  </mergeCells>
  <pageMargins left="0.8" right="0.5" top="0.5" bottom="0.6" header="0.49" footer="0.4"/>
  <pageSetup paperSize="9" scale="72" firstPageNumber="5" fitToHeight="0" orientation="portrait" useFirstPageNumber="1" horizontalDpi="1200" verticalDpi="1200" r:id="rId1"/>
  <headerFooter>
    <oddFooter>&amp;R&amp;"Browallia New,Regular"&amp;12&amp;P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ADD06-964B-4170-9354-C2CC2737F19A}">
  <sheetPr>
    <tabColor theme="9" tint="0.59999389629810485"/>
    <pageSetUpPr fitToPage="1"/>
  </sheetPr>
  <dimension ref="A1:AB41"/>
  <sheetViews>
    <sheetView view="pageBreakPreview" zoomScaleNormal="115" zoomScaleSheetLayoutView="100" workbookViewId="0">
      <selection activeCell="F49" sqref="F49"/>
    </sheetView>
  </sheetViews>
  <sheetFormatPr defaultRowHeight="17.25"/>
  <cols>
    <col min="1" max="1" width="30.625" style="130" customWidth="1"/>
    <col min="2" max="2" width="6.625" style="127" customWidth="1"/>
    <col min="3" max="3" width="0.625" style="127" customWidth="1"/>
    <col min="4" max="4" width="9.875" style="128" customWidth="1"/>
    <col min="5" max="5" width="0.625" style="128" customWidth="1"/>
    <col min="6" max="6" width="10.375" style="128" customWidth="1"/>
    <col min="7" max="7" width="0.625" style="128" customWidth="1"/>
    <col min="8" max="8" width="8.875" style="129" customWidth="1"/>
    <col min="9" max="9" width="0.625" style="129" customWidth="1"/>
    <col min="10" max="10" width="11" style="129" customWidth="1"/>
    <col min="11" max="11" width="0.625" style="129" customWidth="1"/>
    <col min="12" max="12" width="11.375" style="129" customWidth="1"/>
    <col min="13" max="13" width="0.625" style="129" customWidth="1"/>
    <col min="14" max="14" width="15.875" style="129" customWidth="1"/>
    <col min="15" max="15" width="0.625" style="129" customWidth="1"/>
    <col min="16" max="16" width="15.75" style="129" customWidth="1"/>
    <col min="17" max="17" width="0.625" style="129" customWidth="1"/>
    <col min="18" max="18" width="12.625" style="129" bestFit="1" customWidth="1"/>
    <col min="19" max="19" width="0.625" style="129" customWidth="1"/>
    <col min="20" max="20" width="12" style="129" customWidth="1"/>
    <col min="21" max="21" width="0.625" style="129" customWidth="1"/>
    <col min="22" max="22" width="9.25" style="129" bestFit="1" customWidth="1"/>
    <col min="23" max="23" width="0.625" style="129" customWidth="1"/>
    <col min="24" max="24" width="10.375" style="129" customWidth="1"/>
    <col min="25" max="25" width="0.625" style="129" customWidth="1"/>
    <col min="26" max="26" width="8.75" style="129" customWidth="1"/>
    <col min="27" max="27" width="0.625" style="129" customWidth="1"/>
    <col min="28" max="28" width="9.625" style="129" customWidth="1"/>
    <col min="29" max="108" width="9.125" style="130"/>
    <col min="109" max="109" width="26.375" style="130" customWidth="1"/>
    <col min="110" max="110" width="6.375" style="130" customWidth="1"/>
    <col min="111" max="111" width="0.375" style="130" customWidth="1"/>
    <col min="112" max="112" width="8.375" style="130" customWidth="1"/>
    <col min="113" max="113" width="0.375" style="130" customWidth="1"/>
    <col min="114" max="114" width="10" style="130" customWidth="1"/>
    <col min="115" max="115" width="0.375" style="130" customWidth="1"/>
    <col min="116" max="116" width="10.375" style="130" customWidth="1"/>
    <col min="117" max="117" width="0.375" style="130" customWidth="1"/>
    <col min="118" max="118" width="8.375" style="130" customWidth="1"/>
    <col min="119" max="119" width="0.375" style="130" customWidth="1"/>
    <col min="120" max="120" width="10.375" style="130" customWidth="1"/>
    <col min="121" max="121" width="0.375" style="130" customWidth="1"/>
    <col min="122" max="122" width="11.375" style="130" customWidth="1"/>
    <col min="123" max="123" width="0.375" style="130" customWidth="1"/>
    <col min="124" max="124" width="8" style="130" customWidth="1"/>
    <col min="125" max="125" width="0.375" style="130" customWidth="1"/>
    <col min="126" max="126" width="10.375" style="130" customWidth="1"/>
    <col min="127" max="127" width="0.375" style="130" customWidth="1"/>
    <col min="128" max="128" width="13.375" style="130" customWidth="1"/>
    <col min="129" max="129" width="0.375" style="130" customWidth="1"/>
    <col min="130" max="130" width="10" style="130" customWidth="1"/>
    <col min="131" max="131" width="0.375" style="130" customWidth="1"/>
    <col min="132" max="132" width="10.375" style="130" customWidth="1"/>
    <col min="133" max="133" width="0.375" style="130" customWidth="1"/>
    <col min="134" max="134" width="9.375" style="130" customWidth="1"/>
    <col min="135" max="135" width="9.125" style="130"/>
    <col min="136" max="137" width="12" style="130" bestFit="1" customWidth="1"/>
    <col min="138" max="364" width="9.125" style="130"/>
    <col min="365" max="365" width="26.375" style="130" customWidth="1"/>
    <col min="366" max="366" width="6.375" style="130" customWidth="1"/>
    <col min="367" max="367" width="0.375" style="130" customWidth="1"/>
    <col min="368" max="368" width="8.375" style="130" customWidth="1"/>
    <col min="369" max="369" width="0.375" style="130" customWidth="1"/>
    <col min="370" max="370" width="10" style="130" customWidth="1"/>
    <col min="371" max="371" width="0.375" style="130" customWidth="1"/>
    <col min="372" max="372" width="10.375" style="130" customWidth="1"/>
    <col min="373" max="373" width="0.375" style="130" customWidth="1"/>
    <col min="374" max="374" width="8.375" style="130" customWidth="1"/>
    <col min="375" max="375" width="0.375" style="130" customWidth="1"/>
    <col min="376" max="376" width="10.375" style="130" customWidth="1"/>
    <col min="377" max="377" width="0.375" style="130" customWidth="1"/>
    <col min="378" max="378" width="11.375" style="130" customWidth="1"/>
    <col min="379" max="379" width="0.375" style="130" customWidth="1"/>
    <col min="380" max="380" width="8" style="130" customWidth="1"/>
    <col min="381" max="381" width="0.375" style="130" customWidth="1"/>
    <col min="382" max="382" width="10.375" style="130" customWidth="1"/>
    <col min="383" max="383" width="0.375" style="130" customWidth="1"/>
    <col min="384" max="384" width="13.375" style="130" customWidth="1"/>
    <col min="385" max="385" width="0.375" style="130" customWidth="1"/>
    <col min="386" max="386" width="10" style="130" customWidth="1"/>
    <col min="387" max="387" width="0.375" style="130" customWidth="1"/>
    <col min="388" max="388" width="10.375" style="130" customWidth="1"/>
    <col min="389" max="389" width="0.375" style="130" customWidth="1"/>
    <col min="390" max="390" width="9.375" style="130" customWidth="1"/>
    <col min="391" max="391" width="9.125" style="130"/>
    <col min="392" max="393" width="12" style="130" bestFit="1" customWidth="1"/>
    <col min="394" max="620" width="9.125" style="130"/>
    <col min="621" max="621" width="26.375" style="130" customWidth="1"/>
    <col min="622" max="622" width="6.375" style="130" customWidth="1"/>
    <col min="623" max="623" width="0.375" style="130" customWidth="1"/>
    <col min="624" max="624" width="8.375" style="130" customWidth="1"/>
    <col min="625" max="625" width="0.375" style="130" customWidth="1"/>
    <col min="626" max="626" width="10" style="130" customWidth="1"/>
    <col min="627" max="627" width="0.375" style="130" customWidth="1"/>
    <col min="628" max="628" width="10.375" style="130" customWidth="1"/>
    <col min="629" max="629" width="0.375" style="130" customWidth="1"/>
    <col min="630" max="630" width="8.375" style="130" customWidth="1"/>
    <col min="631" max="631" width="0.375" style="130" customWidth="1"/>
    <col min="632" max="632" width="10.375" style="130" customWidth="1"/>
    <col min="633" max="633" width="0.375" style="130" customWidth="1"/>
    <col min="634" max="634" width="11.375" style="130" customWidth="1"/>
    <col min="635" max="635" width="0.375" style="130" customWidth="1"/>
    <col min="636" max="636" width="8" style="130" customWidth="1"/>
    <col min="637" max="637" width="0.375" style="130" customWidth="1"/>
    <col min="638" max="638" width="10.375" style="130" customWidth="1"/>
    <col min="639" max="639" width="0.375" style="130" customWidth="1"/>
    <col min="640" max="640" width="13.375" style="130" customWidth="1"/>
    <col min="641" max="641" width="0.375" style="130" customWidth="1"/>
    <col min="642" max="642" width="10" style="130" customWidth="1"/>
    <col min="643" max="643" width="0.375" style="130" customWidth="1"/>
    <col min="644" max="644" width="10.375" style="130" customWidth="1"/>
    <col min="645" max="645" width="0.375" style="130" customWidth="1"/>
    <col min="646" max="646" width="9.375" style="130" customWidth="1"/>
    <col min="647" max="647" width="9.125" style="130"/>
    <col min="648" max="649" width="12" style="130" bestFit="1" customWidth="1"/>
    <col min="650" max="876" width="9.125" style="130"/>
    <col min="877" max="877" width="26.375" style="130" customWidth="1"/>
    <col min="878" max="878" width="6.375" style="130" customWidth="1"/>
    <col min="879" max="879" width="0.375" style="130" customWidth="1"/>
    <col min="880" max="880" width="8.375" style="130" customWidth="1"/>
    <col min="881" max="881" width="0.375" style="130" customWidth="1"/>
    <col min="882" max="882" width="10" style="130" customWidth="1"/>
    <col min="883" max="883" width="0.375" style="130" customWidth="1"/>
    <col min="884" max="884" width="10.375" style="130" customWidth="1"/>
    <col min="885" max="885" width="0.375" style="130" customWidth="1"/>
    <col min="886" max="886" width="8.375" style="130" customWidth="1"/>
    <col min="887" max="887" width="0.375" style="130" customWidth="1"/>
    <col min="888" max="888" width="10.375" style="130" customWidth="1"/>
    <col min="889" max="889" width="0.375" style="130" customWidth="1"/>
    <col min="890" max="890" width="11.375" style="130" customWidth="1"/>
    <col min="891" max="891" width="0.375" style="130" customWidth="1"/>
    <col min="892" max="892" width="8" style="130" customWidth="1"/>
    <col min="893" max="893" width="0.375" style="130" customWidth="1"/>
    <col min="894" max="894" width="10.375" style="130" customWidth="1"/>
    <col min="895" max="895" width="0.375" style="130" customWidth="1"/>
    <col min="896" max="896" width="13.375" style="130" customWidth="1"/>
    <col min="897" max="897" width="0.375" style="130" customWidth="1"/>
    <col min="898" max="898" width="10" style="130" customWidth="1"/>
    <col min="899" max="899" width="0.375" style="130" customWidth="1"/>
    <col min="900" max="900" width="10.375" style="130" customWidth="1"/>
    <col min="901" max="901" width="0.375" style="130" customWidth="1"/>
    <col min="902" max="902" width="9.375" style="130" customWidth="1"/>
    <col min="903" max="903" width="9.125" style="130"/>
    <col min="904" max="905" width="12" style="130" bestFit="1" customWidth="1"/>
    <col min="906" max="1132" width="9.125" style="130"/>
    <col min="1133" max="1133" width="26.375" style="130" customWidth="1"/>
    <col min="1134" max="1134" width="6.375" style="130" customWidth="1"/>
    <col min="1135" max="1135" width="0.375" style="130" customWidth="1"/>
    <col min="1136" max="1136" width="8.375" style="130" customWidth="1"/>
    <col min="1137" max="1137" width="0.375" style="130" customWidth="1"/>
    <col min="1138" max="1138" width="10" style="130" customWidth="1"/>
    <col min="1139" max="1139" width="0.375" style="130" customWidth="1"/>
    <col min="1140" max="1140" width="10.375" style="130" customWidth="1"/>
    <col min="1141" max="1141" width="0.375" style="130" customWidth="1"/>
    <col min="1142" max="1142" width="8.375" style="130" customWidth="1"/>
    <col min="1143" max="1143" width="0.375" style="130" customWidth="1"/>
    <col min="1144" max="1144" width="10.375" style="130" customWidth="1"/>
    <col min="1145" max="1145" width="0.375" style="130" customWidth="1"/>
    <col min="1146" max="1146" width="11.375" style="130" customWidth="1"/>
    <col min="1147" max="1147" width="0.375" style="130" customWidth="1"/>
    <col min="1148" max="1148" width="8" style="130" customWidth="1"/>
    <col min="1149" max="1149" width="0.375" style="130" customWidth="1"/>
    <col min="1150" max="1150" width="10.375" style="130" customWidth="1"/>
    <col min="1151" max="1151" width="0.375" style="130" customWidth="1"/>
    <col min="1152" max="1152" width="13.375" style="130" customWidth="1"/>
    <col min="1153" max="1153" width="0.375" style="130" customWidth="1"/>
    <col min="1154" max="1154" width="10" style="130" customWidth="1"/>
    <col min="1155" max="1155" width="0.375" style="130" customWidth="1"/>
    <col min="1156" max="1156" width="10.375" style="130" customWidth="1"/>
    <col min="1157" max="1157" width="0.375" style="130" customWidth="1"/>
    <col min="1158" max="1158" width="9.375" style="130" customWidth="1"/>
    <col min="1159" max="1159" width="9.125" style="130"/>
    <col min="1160" max="1161" width="12" style="130" bestFit="1" customWidth="1"/>
    <col min="1162" max="1388" width="9.125" style="130"/>
    <col min="1389" max="1389" width="26.375" style="130" customWidth="1"/>
    <col min="1390" max="1390" width="6.375" style="130" customWidth="1"/>
    <col min="1391" max="1391" width="0.375" style="130" customWidth="1"/>
    <col min="1392" max="1392" width="8.375" style="130" customWidth="1"/>
    <col min="1393" max="1393" width="0.375" style="130" customWidth="1"/>
    <col min="1394" max="1394" width="10" style="130" customWidth="1"/>
    <col min="1395" max="1395" width="0.375" style="130" customWidth="1"/>
    <col min="1396" max="1396" width="10.375" style="130" customWidth="1"/>
    <col min="1397" max="1397" width="0.375" style="130" customWidth="1"/>
    <col min="1398" max="1398" width="8.375" style="130" customWidth="1"/>
    <col min="1399" max="1399" width="0.375" style="130" customWidth="1"/>
    <col min="1400" max="1400" width="10.375" style="130" customWidth="1"/>
    <col min="1401" max="1401" width="0.375" style="130" customWidth="1"/>
    <col min="1402" max="1402" width="11.375" style="130" customWidth="1"/>
    <col min="1403" max="1403" width="0.375" style="130" customWidth="1"/>
    <col min="1404" max="1404" width="8" style="130" customWidth="1"/>
    <col min="1405" max="1405" width="0.375" style="130" customWidth="1"/>
    <col min="1406" max="1406" width="10.375" style="130" customWidth="1"/>
    <col min="1407" max="1407" width="0.375" style="130" customWidth="1"/>
    <col min="1408" max="1408" width="13.375" style="130" customWidth="1"/>
    <col min="1409" max="1409" width="0.375" style="130" customWidth="1"/>
    <col min="1410" max="1410" width="10" style="130" customWidth="1"/>
    <col min="1411" max="1411" width="0.375" style="130" customWidth="1"/>
    <col min="1412" max="1412" width="10.375" style="130" customWidth="1"/>
    <col min="1413" max="1413" width="0.375" style="130" customWidth="1"/>
    <col min="1414" max="1414" width="9.375" style="130" customWidth="1"/>
    <col min="1415" max="1415" width="9.125" style="130"/>
    <col min="1416" max="1417" width="12" style="130" bestFit="1" customWidth="1"/>
    <col min="1418" max="1644" width="9.125" style="130"/>
    <col min="1645" max="1645" width="26.375" style="130" customWidth="1"/>
    <col min="1646" max="1646" width="6.375" style="130" customWidth="1"/>
    <col min="1647" max="1647" width="0.375" style="130" customWidth="1"/>
    <col min="1648" max="1648" width="8.375" style="130" customWidth="1"/>
    <col min="1649" max="1649" width="0.375" style="130" customWidth="1"/>
    <col min="1650" max="1650" width="10" style="130" customWidth="1"/>
    <col min="1651" max="1651" width="0.375" style="130" customWidth="1"/>
    <col min="1652" max="1652" width="10.375" style="130" customWidth="1"/>
    <col min="1653" max="1653" width="0.375" style="130" customWidth="1"/>
    <col min="1654" max="1654" width="8.375" style="130" customWidth="1"/>
    <col min="1655" max="1655" width="0.375" style="130" customWidth="1"/>
    <col min="1656" max="1656" width="10.375" style="130" customWidth="1"/>
    <col min="1657" max="1657" width="0.375" style="130" customWidth="1"/>
    <col min="1658" max="1658" width="11.375" style="130" customWidth="1"/>
    <col min="1659" max="1659" width="0.375" style="130" customWidth="1"/>
    <col min="1660" max="1660" width="8" style="130" customWidth="1"/>
    <col min="1661" max="1661" width="0.375" style="130" customWidth="1"/>
    <col min="1662" max="1662" width="10.375" style="130" customWidth="1"/>
    <col min="1663" max="1663" width="0.375" style="130" customWidth="1"/>
    <col min="1664" max="1664" width="13.375" style="130" customWidth="1"/>
    <col min="1665" max="1665" width="0.375" style="130" customWidth="1"/>
    <col min="1666" max="1666" width="10" style="130" customWidth="1"/>
    <col min="1667" max="1667" width="0.375" style="130" customWidth="1"/>
    <col min="1668" max="1668" width="10.375" style="130" customWidth="1"/>
    <col min="1669" max="1669" width="0.375" style="130" customWidth="1"/>
    <col min="1670" max="1670" width="9.375" style="130" customWidth="1"/>
    <col min="1671" max="1671" width="9.125" style="130"/>
    <col min="1672" max="1673" width="12" style="130" bestFit="1" customWidth="1"/>
    <col min="1674" max="1900" width="9.125" style="130"/>
    <col min="1901" max="1901" width="26.375" style="130" customWidth="1"/>
    <col min="1902" max="1902" width="6.375" style="130" customWidth="1"/>
    <col min="1903" max="1903" width="0.375" style="130" customWidth="1"/>
    <col min="1904" max="1904" width="8.375" style="130" customWidth="1"/>
    <col min="1905" max="1905" width="0.375" style="130" customWidth="1"/>
    <col min="1906" max="1906" width="10" style="130" customWidth="1"/>
    <col min="1907" max="1907" width="0.375" style="130" customWidth="1"/>
    <col min="1908" max="1908" width="10.375" style="130" customWidth="1"/>
    <col min="1909" max="1909" width="0.375" style="130" customWidth="1"/>
    <col min="1910" max="1910" width="8.375" style="130" customWidth="1"/>
    <col min="1911" max="1911" width="0.375" style="130" customWidth="1"/>
    <col min="1912" max="1912" width="10.375" style="130" customWidth="1"/>
    <col min="1913" max="1913" width="0.375" style="130" customWidth="1"/>
    <col min="1914" max="1914" width="11.375" style="130" customWidth="1"/>
    <col min="1915" max="1915" width="0.375" style="130" customWidth="1"/>
    <col min="1916" max="1916" width="8" style="130" customWidth="1"/>
    <col min="1917" max="1917" width="0.375" style="130" customWidth="1"/>
    <col min="1918" max="1918" width="10.375" style="130" customWidth="1"/>
    <col min="1919" max="1919" width="0.375" style="130" customWidth="1"/>
    <col min="1920" max="1920" width="13.375" style="130" customWidth="1"/>
    <col min="1921" max="1921" width="0.375" style="130" customWidth="1"/>
    <col min="1922" max="1922" width="10" style="130" customWidth="1"/>
    <col min="1923" max="1923" width="0.375" style="130" customWidth="1"/>
    <col min="1924" max="1924" width="10.375" style="130" customWidth="1"/>
    <col min="1925" max="1925" width="0.375" style="130" customWidth="1"/>
    <col min="1926" max="1926" width="9.375" style="130" customWidth="1"/>
    <col min="1927" max="1927" width="9.125" style="130"/>
    <col min="1928" max="1929" width="12" style="130" bestFit="1" customWidth="1"/>
    <col min="1930" max="2156" width="9.125" style="130"/>
    <col min="2157" max="2157" width="26.375" style="130" customWidth="1"/>
    <col min="2158" max="2158" width="6.375" style="130" customWidth="1"/>
    <col min="2159" max="2159" width="0.375" style="130" customWidth="1"/>
    <col min="2160" max="2160" width="8.375" style="130" customWidth="1"/>
    <col min="2161" max="2161" width="0.375" style="130" customWidth="1"/>
    <col min="2162" max="2162" width="10" style="130" customWidth="1"/>
    <col min="2163" max="2163" width="0.375" style="130" customWidth="1"/>
    <col min="2164" max="2164" width="10.375" style="130" customWidth="1"/>
    <col min="2165" max="2165" width="0.375" style="130" customWidth="1"/>
    <col min="2166" max="2166" width="8.375" style="130" customWidth="1"/>
    <col min="2167" max="2167" width="0.375" style="130" customWidth="1"/>
    <col min="2168" max="2168" width="10.375" style="130" customWidth="1"/>
    <col min="2169" max="2169" width="0.375" style="130" customWidth="1"/>
    <col min="2170" max="2170" width="11.375" style="130" customWidth="1"/>
    <col min="2171" max="2171" width="0.375" style="130" customWidth="1"/>
    <col min="2172" max="2172" width="8" style="130" customWidth="1"/>
    <col min="2173" max="2173" width="0.375" style="130" customWidth="1"/>
    <col min="2174" max="2174" width="10.375" style="130" customWidth="1"/>
    <col min="2175" max="2175" width="0.375" style="130" customWidth="1"/>
    <col min="2176" max="2176" width="13.375" style="130" customWidth="1"/>
    <col min="2177" max="2177" width="0.375" style="130" customWidth="1"/>
    <col min="2178" max="2178" width="10" style="130" customWidth="1"/>
    <col min="2179" max="2179" width="0.375" style="130" customWidth="1"/>
    <col min="2180" max="2180" width="10.375" style="130" customWidth="1"/>
    <col min="2181" max="2181" width="0.375" style="130" customWidth="1"/>
    <col min="2182" max="2182" width="9.375" style="130" customWidth="1"/>
    <col min="2183" max="2183" width="9.125" style="130"/>
    <col min="2184" max="2185" width="12" style="130" bestFit="1" customWidth="1"/>
    <col min="2186" max="2412" width="9.125" style="130"/>
    <col min="2413" max="2413" width="26.375" style="130" customWidth="1"/>
    <col min="2414" max="2414" width="6.375" style="130" customWidth="1"/>
    <col min="2415" max="2415" width="0.375" style="130" customWidth="1"/>
    <col min="2416" max="2416" width="8.375" style="130" customWidth="1"/>
    <col min="2417" max="2417" width="0.375" style="130" customWidth="1"/>
    <col min="2418" max="2418" width="10" style="130" customWidth="1"/>
    <col min="2419" max="2419" width="0.375" style="130" customWidth="1"/>
    <col min="2420" max="2420" width="10.375" style="130" customWidth="1"/>
    <col min="2421" max="2421" width="0.375" style="130" customWidth="1"/>
    <col min="2422" max="2422" width="8.375" style="130" customWidth="1"/>
    <col min="2423" max="2423" width="0.375" style="130" customWidth="1"/>
    <col min="2424" max="2424" width="10.375" style="130" customWidth="1"/>
    <col min="2425" max="2425" width="0.375" style="130" customWidth="1"/>
    <col min="2426" max="2426" width="11.375" style="130" customWidth="1"/>
    <col min="2427" max="2427" width="0.375" style="130" customWidth="1"/>
    <col min="2428" max="2428" width="8" style="130" customWidth="1"/>
    <col min="2429" max="2429" width="0.375" style="130" customWidth="1"/>
    <col min="2430" max="2430" width="10.375" style="130" customWidth="1"/>
    <col min="2431" max="2431" width="0.375" style="130" customWidth="1"/>
    <col min="2432" max="2432" width="13.375" style="130" customWidth="1"/>
    <col min="2433" max="2433" width="0.375" style="130" customWidth="1"/>
    <col min="2434" max="2434" width="10" style="130" customWidth="1"/>
    <col min="2435" max="2435" width="0.375" style="130" customWidth="1"/>
    <col min="2436" max="2436" width="10.375" style="130" customWidth="1"/>
    <col min="2437" max="2437" width="0.375" style="130" customWidth="1"/>
    <col min="2438" max="2438" width="9.375" style="130" customWidth="1"/>
    <col min="2439" max="2439" width="9.125" style="130"/>
    <col min="2440" max="2441" width="12" style="130" bestFit="1" customWidth="1"/>
    <col min="2442" max="2668" width="9.125" style="130"/>
    <col min="2669" max="2669" width="26.375" style="130" customWidth="1"/>
    <col min="2670" max="2670" width="6.375" style="130" customWidth="1"/>
    <col min="2671" max="2671" width="0.375" style="130" customWidth="1"/>
    <col min="2672" max="2672" width="8.375" style="130" customWidth="1"/>
    <col min="2673" max="2673" width="0.375" style="130" customWidth="1"/>
    <col min="2674" max="2674" width="10" style="130" customWidth="1"/>
    <col min="2675" max="2675" width="0.375" style="130" customWidth="1"/>
    <col min="2676" max="2676" width="10.375" style="130" customWidth="1"/>
    <col min="2677" max="2677" width="0.375" style="130" customWidth="1"/>
    <col min="2678" max="2678" width="8.375" style="130" customWidth="1"/>
    <col min="2679" max="2679" width="0.375" style="130" customWidth="1"/>
    <col min="2680" max="2680" width="10.375" style="130" customWidth="1"/>
    <col min="2681" max="2681" width="0.375" style="130" customWidth="1"/>
    <col min="2682" max="2682" width="11.375" style="130" customWidth="1"/>
    <col min="2683" max="2683" width="0.375" style="130" customWidth="1"/>
    <col min="2684" max="2684" width="8" style="130" customWidth="1"/>
    <col min="2685" max="2685" width="0.375" style="130" customWidth="1"/>
    <col min="2686" max="2686" width="10.375" style="130" customWidth="1"/>
    <col min="2687" max="2687" width="0.375" style="130" customWidth="1"/>
    <col min="2688" max="2688" width="13.375" style="130" customWidth="1"/>
    <col min="2689" max="2689" width="0.375" style="130" customWidth="1"/>
    <col min="2690" max="2690" width="10" style="130" customWidth="1"/>
    <col min="2691" max="2691" width="0.375" style="130" customWidth="1"/>
    <col min="2692" max="2692" width="10.375" style="130" customWidth="1"/>
    <col min="2693" max="2693" width="0.375" style="130" customWidth="1"/>
    <col min="2694" max="2694" width="9.375" style="130" customWidth="1"/>
    <col min="2695" max="2695" width="9.125" style="130"/>
    <col min="2696" max="2697" width="12" style="130" bestFit="1" customWidth="1"/>
    <col min="2698" max="2924" width="9.125" style="130"/>
    <col min="2925" max="2925" width="26.375" style="130" customWidth="1"/>
    <col min="2926" max="2926" width="6.375" style="130" customWidth="1"/>
    <col min="2927" max="2927" width="0.375" style="130" customWidth="1"/>
    <col min="2928" max="2928" width="8.375" style="130" customWidth="1"/>
    <col min="2929" max="2929" width="0.375" style="130" customWidth="1"/>
    <col min="2930" max="2930" width="10" style="130" customWidth="1"/>
    <col min="2931" max="2931" width="0.375" style="130" customWidth="1"/>
    <col min="2932" max="2932" width="10.375" style="130" customWidth="1"/>
    <col min="2933" max="2933" width="0.375" style="130" customWidth="1"/>
    <col min="2934" max="2934" width="8.375" style="130" customWidth="1"/>
    <col min="2935" max="2935" width="0.375" style="130" customWidth="1"/>
    <col min="2936" max="2936" width="10.375" style="130" customWidth="1"/>
    <col min="2937" max="2937" width="0.375" style="130" customWidth="1"/>
    <col min="2938" max="2938" width="11.375" style="130" customWidth="1"/>
    <col min="2939" max="2939" width="0.375" style="130" customWidth="1"/>
    <col min="2940" max="2940" width="8" style="130" customWidth="1"/>
    <col min="2941" max="2941" width="0.375" style="130" customWidth="1"/>
    <col min="2942" max="2942" width="10.375" style="130" customWidth="1"/>
    <col min="2943" max="2943" width="0.375" style="130" customWidth="1"/>
    <col min="2944" max="2944" width="13.375" style="130" customWidth="1"/>
    <col min="2945" max="2945" width="0.375" style="130" customWidth="1"/>
    <col min="2946" max="2946" width="10" style="130" customWidth="1"/>
    <col min="2947" max="2947" width="0.375" style="130" customWidth="1"/>
    <col min="2948" max="2948" width="10.375" style="130" customWidth="1"/>
    <col min="2949" max="2949" width="0.375" style="130" customWidth="1"/>
    <col min="2950" max="2950" width="9.375" style="130" customWidth="1"/>
    <col min="2951" max="2951" width="9.125" style="130"/>
    <col min="2952" max="2953" width="12" style="130" bestFit="1" customWidth="1"/>
    <col min="2954" max="3180" width="9.125" style="130"/>
    <col min="3181" max="3181" width="26.375" style="130" customWidth="1"/>
    <col min="3182" max="3182" width="6.375" style="130" customWidth="1"/>
    <col min="3183" max="3183" width="0.375" style="130" customWidth="1"/>
    <col min="3184" max="3184" width="8.375" style="130" customWidth="1"/>
    <col min="3185" max="3185" width="0.375" style="130" customWidth="1"/>
    <col min="3186" max="3186" width="10" style="130" customWidth="1"/>
    <col min="3187" max="3187" width="0.375" style="130" customWidth="1"/>
    <col min="3188" max="3188" width="10.375" style="130" customWidth="1"/>
    <col min="3189" max="3189" width="0.375" style="130" customWidth="1"/>
    <col min="3190" max="3190" width="8.375" style="130" customWidth="1"/>
    <col min="3191" max="3191" width="0.375" style="130" customWidth="1"/>
    <col min="3192" max="3192" width="10.375" style="130" customWidth="1"/>
    <col min="3193" max="3193" width="0.375" style="130" customWidth="1"/>
    <col min="3194" max="3194" width="11.375" style="130" customWidth="1"/>
    <col min="3195" max="3195" width="0.375" style="130" customWidth="1"/>
    <col min="3196" max="3196" width="8" style="130" customWidth="1"/>
    <col min="3197" max="3197" width="0.375" style="130" customWidth="1"/>
    <col min="3198" max="3198" width="10.375" style="130" customWidth="1"/>
    <col min="3199" max="3199" width="0.375" style="130" customWidth="1"/>
    <col min="3200" max="3200" width="13.375" style="130" customWidth="1"/>
    <col min="3201" max="3201" width="0.375" style="130" customWidth="1"/>
    <col min="3202" max="3202" width="10" style="130" customWidth="1"/>
    <col min="3203" max="3203" width="0.375" style="130" customWidth="1"/>
    <col min="3204" max="3204" width="10.375" style="130" customWidth="1"/>
    <col min="3205" max="3205" width="0.375" style="130" customWidth="1"/>
    <col min="3206" max="3206" width="9.375" style="130" customWidth="1"/>
    <col min="3207" max="3207" width="9.125" style="130"/>
    <col min="3208" max="3209" width="12" style="130" bestFit="1" customWidth="1"/>
    <col min="3210" max="3436" width="9.125" style="130"/>
    <col min="3437" max="3437" width="26.375" style="130" customWidth="1"/>
    <col min="3438" max="3438" width="6.375" style="130" customWidth="1"/>
    <col min="3439" max="3439" width="0.375" style="130" customWidth="1"/>
    <col min="3440" max="3440" width="8.375" style="130" customWidth="1"/>
    <col min="3441" max="3441" width="0.375" style="130" customWidth="1"/>
    <col min="3442" max="3442" width="10" style="130" customWidth="1"/>
    <col min="3443" max="3443" width="0.375" style="130" customWidth="1"/>
    <col min="3444" max="3444" width="10.375" style="130" customWidth="1"/>
    <col min="3445" max="3445" width="0.375" style="130" customWidth="1"/>
    <col min="3446" max="3446" width="8.375" style="130" customWidth="1"/>
    <col min="3447" max="3447" width="0.375" style="130" customWidth="1"/>
    <col min="3448" max="3448" width="10.375" style="130" customWidth="1"/>
    <col min="3449" max="3449" width="0.375" style="130" customWidth="1"/>
    <col min="3450" max="3450" width="11.375" style="130" customWidth="1"/>
    <col min="3451" max="3451" width="0.375" style="130" customWidth="1"/>
    <col min="3452" max="3452" width="8" style="130" customWidth="1"/>
    <col min="3453" max="3453" width="0.375" style="130" customWidth="1"/>
    <col min="3454" max="3454" width="10.375" style="130" customWidth="1"/>
    <col min="3455" max="3455" width="0.375" style="130" customWidth="1"/>
    <col min="3456" max="3456" width="13.375" style="130" customWidth="1"/>
    <col min="3457" max="3457" width="0.375" style="130" customWidth="1"/>
    <col min="3458" max="3458" width="10" style="130" customWidth="1"/>
    <col min="3459" max="3459" width="0.375" style="130" customWidth="1"/>
    <col min="3460" max="3460" width="10.375" style="130" customWidth="1"/>
    <col min="3461" max="3461" width="0.375" style="130" customWidth="1"/>
    <col min="3462" max="3462" width="9.375" style="130" customWidth="1"/>
    <col min="3463" max="3463" width="9.125" style="130"/>
    <col min="3464" max="3465" width="12" style="130" bestFit="1" customWidth="1"/>
    <col min="3466" max="3692" width="9.125" style="130"/>
    <col min="3693" max="3693" width="26.375" style="130" customWidth="1"/>
    <col min="3694" max="3694" width="6.375" style="130" customWidth="1"/>
    <col min="3695" max="3695" width="0.375" style="130" customWidth="1"/>
    <col min="3696" max="3696" width="8.375" style="130" customWidth="1"/>
    <col min="3697" max="3697" width="0.375" style="130" customWidth="1"/>
    <col min="3698" max="3698" width="10" style="130" customWidth="1"/>
    <col min="3699" max="3699" width="0.375" style="130" customWidth="1"/>
    <col min="3700" max="3700" width="10.375" style="130" customWidth="1"/>
    <col min="3701" max="3701" width="0.375" style="130" customWidth="1"/>
    <col min="3702" max="3702" width="8.375" style="130" customWidth="1"/>
    <col min="3703" max="3703" width="0.375" style="130" customWidth="1"/>
    <col min="3704" max="3704" width="10.375" style="130" customWidth="1"/>
    <col min="3705" max="3705" width="0.375" style="130" customWidth="1"/>
    <col min="3706" max="3706" width="11.375" style="130" customWidth="1"/>
    <col min="3707" max="3707" width="0.375" style="130" customWidth="1"/>
    <col min="3708" max="3708" width="8" style="130" customWidth="1"/>
    <col min="3709" max="3709" width="0.375" style="130" customWidth="1"/>
    <col min="3710" max="3710" width="10.375" style="130" customWidth="1"/>
    <col min="3711" max="3711" width="0.375" style="130" customWidth="1"/>
    <col min="3712" max="3712" width="13.375" style="130" customWidth="1"/>
    <col min="3713" max="3713" width="0.375" style="130" customWidth="1"/>
    <col min="3714" max="3714" width="10" style="130" customWidth="1"/>
    <col min="3715" max="3715" width="0.375" style="130" customWidth="1"/>
    <col min="3716" max="3716" width="10.375" style="130" customWidth="1"/>
    <col min="3717" max="3717" width="0.375" style="130" customWidth="1"/>
    <col min="3718" max="3718" width="9.375" style="130" customWidth="1"/>
    <col min="3719" max="3719" width="9.125" style="130"/>
    <col min="3720" max="3721" width="12" style="130" bestFit="1" customWidth="1"/>
    <col min="3722" max="3948" width="9.125" style="130"/>
    <col min="3949" max="3949" width="26.375" style="130" customWidth="1"/>
    <col min="3950" max="3950" width="6.375" style="130" customWidth="1"/>
    <col min="3951" max="3951" width="0.375" style="130" customWidth="1"/>
    <col min="3952" max="3952" width="8.375" style="130" customWidth="1"/>
    <col min="3953" max="3953" width="0.375" style="130" customWidth="1"/>
    <col min="3954" max="3954" width="10" style="130" customWidth="1"/>
    <col min="3955" max="3955" width="0.375" style="130" customWidth="1"/>
    <col min="3956" max="3956" width="10.375" style="130" customWidth="1"/>
    <col min="3957" max="3957" width="0.375" style="130" customWidth="1"/>
    <col min="3958" max="3958" width="8.375" style="130" customWidth="1"/>
    <col min="3959" max="3959" width="0.375" style="130" customWidth="1"/>
    <col min="3960" max="3960" width="10.375" style="130" customWidth="1"/>
    <col min="3961" max="3961" width="0.375" style="130" customWidth="1"/>
    <col min="3962" max="3962" width="11.375" style="130" customWidth="1"/>
    <col min="3963" max="3963" width="0.375" style="130" customWidth="1"/>
    <col min="3964" max="3964" width="8" style="130" customWidth="1"/>
    <col min="3965" max="3965" width="0.375" style="130" customWidth="1"/>
    <col min="3966" max="3966" width="10.375" style="130" customWidth="1"/>
    <col min="3967" max="3967" width="0.375" style="130" customWidth="1"/>
    <col min="3968" max="3968" width="13.375" style="130" customWidth="1"/>
    <col min="3969" max="3969" width="0.375" style="130" customWidth="1"/>
    <col min="3970" max="3970" width="10" style="130" customWidth="1"/>
    <col min="3971" max="3971" width="0.375" style="130" customWidth="1"/>
    <col min="3972" max="3972" width="10.375" style="130" customWidth="1"/>
    <col min="3973" max="3973" width="0.375" style="130" customWidth="1"/>
    <col min="3974" max="3974" width="9.375" style="130" customWidth="1"/>
    <col min="3975" max="3975" width="9.125" style="130"/>
    <col min="3976" max="3977" width="12" style="130" bestFit="1" customWidth="1"/>
    <col min="3978" max="4204" width="9.125" style="130"/>
    <col min="4205" max="4205" width="26.375" style="130" customWidth="1"/>
    <col min="4206" max="4206" width="6.375" style="130" customWidth="1"/>
    <col min="4207" max="4207" width="0.375" style="130" customWidth="1"/>
    <col min="4208" max="4208" width="8.375" style="130" customWidth="1"/>
    <col min="4209" max="4209" width="0.375" style="130" customWidth="1"/>
    <col min="4210" max="4210" width="10" style="130" customWidth="1"/>
    <col min="4211" max="4211" width="0.375" style="130" customWidth="1"/>
    <col min="4212" max="4212" width="10.375" style="130" customWidth="1"/>
    <col min="4213" max="4213" width="0.375" style="130" customWidth="1"/>
    <col min="4214" max="4214" width="8.375" style="130" customWidth="1"/>
    <col min="4215" max="4215" width="0.375" style="130" customWidth="1"/>
    <col min="4216" max="4216" width="10.375" style="130" customWidth="1"/>
    <col min="4217" max="4217" width="0.375" style="130" customWidth="1"/>
    <col min="4218" max="4218" width="11.375" style="130" customWidth="1"/>
    <col min="4219" max="4219" width="0.375" style="130" customWidth="1"/>
    <col min="4220" max="4220" width="8" style="130" customWidth="1"/>
    <col min="4221" max="4221" width="0.375" style="130" customWidth="1"/>
    <col min="4222" max="4222" width="10.375" style="130" customWidth="1"/>
    <col min="4223" max="4223" width="0.375" style="130" customWidth="1"/>
    <col min="4224" max="4224" width="13.375" style="130" customWidth="1"/>
    <col min="4225" max="4225" width="0.375" style="130" customWidth="1"/>
    <col min="4226" max="4226" width="10" style="130" customWidth="1"/>
    <col min="4227" max="4227" width="0.375" style="130" customWidth="1"/>
    <col min="4228" max="4228" width="10.375" style="130" customWidth="1"/>
    <col min="4229" max="4229" width="0.375" style="130" customWidth="1"/>
    <col min="4230" max="4230" width="9.375" style="130" customWidth="1"/>
    <col min="4231" max="4231" width="9.125" style="130"/>
    <col min="4232" max="4233" width="12" style="130" bestFit="1" customWidth="1"/>
    <col min="4234" max="4460" width="9.125" style="130"/>
    <col min="4461" max="4461" width="26.375" style="130" customWidth="1"/>
    <col min="4462" max="4462" width="6.375" style="130" customWidth="1"/>
    <col min="4463" max="4463" width="0.375" style="130" customWidth="1"/>
    <col min="4464" max="4464" width="8.375" style="130" customWidth="1"/>
    <col min="4465" max="4465" width="0.375" style="130" customWidth="1"/>
    <col min="4466" max="4466" width="10" style="130" customWidth="1"/>
    <col min="4467" max="4467" width="0.375" style="130" customWidth="1"/>
    <col min="4468" max="4468" width="10.375" style="130" customWidth="1"/>
    <col min="4469" max="4469" width="0.375" style="130" customWidth="1"/>
    <col min="4470" max="4470" width="8.375" style="130" customWidth="1"/>
    <col min="4471" max="4471" width="0.375" style="130" customWidth="1"/>
    <col min="4472" max="4472" width="10.375" style="130" customWidth="1"/>
    <col min="4473" max="4473" width="0.375" style="130" customWidth="1"/>
    <col min="4474" max="4474" width="11.375" style="130" customWidth="1"/>
    <col min="4475" max="4475" width="0.375" style="130" customWidth="1"/>
    <col min="4476" max="4476" width="8" style="130" customWidth="1"/>
    <col min="4477" max="4477" width="0.375" style="130" customWidth="1"/>
    <col min="4478" max="4478" width="10.375" style="130" customWidth="1"/>
    <col min="4479" max="4479" width="0.375" style="130" customWidth="1"/>
    <col min="4480" max="4480" width="13.375" style="130" customWidth="1"/>
    <col min="4481" max="4481" width="0.375" style="130" customWidth="1"/>
    <col min="4482" max="4482" width="10" style="130" customWidth="1"/>
    <col min="4483" max="4483" width="0.375" style="130" customWidth="1"/>
    <col min="4484" max="4484" width="10.375" style="130" customWidth="1"/>
    <col min="4485" max="4485" width="0.375" style="130" customWidth="1"/>
    <col min="4486" max="4486" width="9.375" style="130" customWidth="1"/>
    <col min="4487" max="4487" width="9.125" style="130"/>
    <col min="4488" max="4489" width="12" style="130" bestFit="1" customWidth="1"/>
    <col min="4490" max="4716" width="9.125" style="130"/>
    <col min="4717" max="4717" width="26.375" style="130" customWidth="1"/>
    <col min="4718" max="4718" width="6.375" style="130" customWidth="1"/>
    <col min="4719" max="4719" width="0.375" style="130" customWidth="1"/>
    <col min="4720" max="4720" width="8.375" style="130" customWidth="1"/>
    <col min="4721" max="4721" width="0.375" style="130" customWidth="1"/>
    <col min="4722" max="4722" width="10" style="130" customWidth="1"/>
    <col min="4723" max="4723" width="0.375" style="130" customWidth="1"/>
    <col min="4724" max="4724" width="10.375" style="130" customWidth="1"/>
    <col min="4725" max="4725" width="0.375" style="130" customWidth="1"/>
    <col min="4726" max="4726" width="8.375" style="130" customWidth="1"/>
    <col min="4727" max="4727" width="0.375" style="130" customWidth="1"/>
    <col min="4728" max="4728" width="10.375" style="130" customWidth="1"/>
    <col min="4729" max="4729" width="0.375" style="130" customWidth="1"/>
    <col min="4730" max="4730" width="11.375" style="130" customWidth="1"/>
    <col min="4731" max="4731" width="0.375" style="130" customWidth="1"/>
    <col min="4732" max="4732" width="8" style="130" customWidth="1"/>
    <col min="4733" max="4733" width="0.375" style="130" customWidth="1"/>
    <col min="4734" max="4734" width="10.375" style="130" customWidth="1"/>
    <col min="4735" max="4735" width="0.375" style="130" customWidth="1"/>
    <col min="4736" max="4736" width="13.375" style="130" customWidth="1"/>
    <col min="4737" max="4737" width="0.375" style="130" customWidth="1"/>
    <col min="4738" max="4738" width="10" style="130" customWidth="1"/>
    <col min="4739" max="4739" width="0.375" style="130" customWidth="1"/>
    <col min="4740" max="4740" width="10.375" style="130" customWidth="1"/>
    <col min="4741" max="4741" width="0.375" style="130" customWidth="1"/>
    <col min="4742" max="4742" width="9.375" style="130" customWidth="1"/>
    <col min="4743" max="4743" width="9.125" style="130"/>
    <col min="4744" max="4745" width="12" style="130" bestFit="1" customWidth="1"/>
    <col min="4746" max="4972" width="9.125" style="130"/>
    <col min="4973" max="4973" width="26.375" style="130" customWidth="1"/>
    <col min="4974" max="4974" width="6.375" style="130" customWidth="1"/>
    <col min="4975" max="4975" width="0.375" style="130" customWidth="1"/>
    <col min="4976" max="4976" width="8.375" style="130" customWidth="1"/>
    <col min="4977" max="4977" width="0.375" style="130" customWidth="1"/>
    <col min="4978" max="4978" width="10" style="130" customWidth="1"/>
    <col min="4979" max="4979" width="0.375" style="130" customWidth="1"/>
    <col min="4980" max="4980" width="10.375" style="130" customWidth="1"/>
    <col min="4981" max="4981" width="0.375" style="130" customWidth="1"/>
    <col min="4982" max="4982" width="8.375" style="130" customWidth="1"/>
    <col min="4983" max="4983" width="0.375" style="130" customWidth="1"/>
    <col min="4984" max="4984" width="10.375" style="130" customWidth="1"/>
    <col min="4985" max="4985" width="0.375" style="130" customWidth="1"/>
    <col min="4986" max="4986" width="11.375" style="130" customWidth="1"/>
    <col min="4987" max="4987" width="0.375" style="130" customWidth="1"/>
    <col min="4988" max="4988" width="8" style="130" customWidth="1"/>
    <col min="4989" max="4989" width="0.375" style="130" customWidth="1"/>
    <col min="4990" max="4990" width="10.375" style="130" customWidth="1"/>
    <col min="4991" max="4991" width="0.375" style="130" customWidth="1"/>
    <col min="4992" max="4992" width="13.375" style="130" customWidth="1"/>
    <col min="4993" max="4993" width="0.375" style="130" customWidth="1"/>
    <col min="4994" max="4994" width="10" style="130" customWidth="1"/>
    <col min="4995" max="4995" width="0.375" style="130" customWidth="1"/>
    <col min="4996" max="4996" width="10.375" style="130" customWidth="1"/>
    <col min="4997" max="4997" width="0.375" style="130" customWidth="1"/>
    <col min="4998" max="4998" width="9.375" style="130" customWidth="1"/>
    <col min="4999" max="4999" width="9.125" style="130"/>
    <col min="5000" max="5001" width="12" style="130" bestFit="1" customWidth="1"/>
    <col min="5002" max="5228" width="9.125" style="130"/>
    <col min="5229" max="5229" width="26.375" style="130" customWidth="1"/>
    <col min="5230" max="5230" width="6.375" style="130" customWidth="1"/>
    <col min="5231" max="5231" width="0.375" style="130" customWidth="1"/>
    <col min="5232" max="5232" width="8.375" style="130" customWidth="1"/>
    <col min="5233" max="5233" width="0.375" style="130" customWidth="1"/>
    <col min="5234" max="5234" width="10" style="130" customWidth="1"/>
    <col min="5235" max="5235" width="0.375" style="130" customWidth="1"/>
    <col min="5236" max="5236" width="10.375" style="130" customWidth="1"/>
    <col min="5237" max="5237" width="0.375" style="130" customWidth="1"/>
    <col min="5238" max="5238" width="8.375" style="130" customWidth="1"/>
    <col min="5239" max="5239" width="0.375" style="130" customWidth="1"/>
    <col min="5240" max="5240" width="10.375" style="130" customWidth="1"/>
    <col min="5241" max="5241" width="0.375" style="130" customWidth="1"/>
    <col min="5242" max="5242" width="11.375" style="130" customWidth="1"/>
    <col min="5243" max="5243" width="0.375" style="130" customWidth="1"/>
    <col min="5244" max="5244" width="8" style="130" customWidth="1"/>
    <col min="5245" max="5245" width="0.375" style="130" customWidth="1"/>
    <col min="5246" max="5246" width="10.375" style="130" customWidth="1"/>
    <col min="5247" max="5247" width="0.375" style="130" customWidth="1"/>
    <col min="5248" max="5248" width="13.375" style="130" customWidth="1"/>
    <col min="5249" max="5249" width="0.375" style="130" customWidth="1"/>
    <col min="5250" max="5250" width="10" style="130" customWidth="1"/>
    <col min="5251" max="5251" width="0.375" style="130" customWidth="1"/>
    <col min="5252" max="5252" width="10.375" style="130" customWidth="1"/>
    <col min="5253" max="5253" width="0.375" style="130" customWidth="1"/>
    <col min="5254" max="5254" width="9.375" style="130" customWidth="1"/>
    <col min="5255" max="5255" width="9.125" style="130"/>
    <col min="5256" max="5257" width="12" style="130" bestFit="1" customWidth="1"/>
    <col min="5258" max="5484" width="9.125" style="130"/>
    <col min="5485" max="5485" width="26.375" style="130" customWidth="1"/>
    <col min="5486" max="5486" width="6.375" style="130" customWidth="1"/>
    <col min="5487" max="5487" width="0.375" style="130" customWidth="1"/>
    <col min="5488" max="5488" width="8.375" style="130" customWidth="1"/>
    <col min="5489" max="5489" width="0.375" style="130" customWidth="1"/>
    <col min="5490" max="5490" width="10" style="130" customWidth="1"/>
    <col min="5491" max="5491" width="0.375" style="130" customWidth="1"/>
    <col min="5492" max="5492" width="10.375" style="130" customWidth="1"/>
    <col min="5493" max="5493" width="0.375" style="130" customWidth="1"/>
    <col min="5494" max="5494" width="8.375" style="130" customWidth="1"/>
    <col min="5495" max="5495" width="0.375" style="130" customWidth="1"/>
    <col min="5496" max="5496" width="10.375" style="130" customWidth="1"/>
    <col min="5497" max="5497" width="0.375" style="130" customWidth="1"/>
    <col min="5498" max="5498" width="11.375" style="130" customWidth="1"/>
    <col min="5499" max="5499" width="0.375" style="130" customWidth="1"/>
    <col min="5500" max="5500" width="8" style="130" customWidth="1"/>
    <col min="5501" max="5501" width="0.375" style="130" customWidth="1"/>
    <col min="5502" max="5502" width="10.375" style="130" customWidth="1"/>
    <col min="5503" max="5503" width="0.375" style="130" customWidth="1"/>
    <col min="5504" max="5504" width="13.375" style="130" customWidth="1"/>
    <col min="5505" max="5505" width="0.375" style="130" customWidth="1"/>
    <col min="5506" max="5506" width="10" style="130" customWidth="1"/>
    <col min="5507" max="5507" width="0.375" style="130" customWidth="1"/>
    <col min="5508" max="5508" width="10.375" style="130" customWidth="1"/>
    <col min="5509" max="5509" width="0.375" style="130" customWidth="1"/>
    <col min="5510" max="5510" width="9.375" style="130" customWidth="1"/>
    <col min="5511" max="5511" width="9.125" style="130"/>
    <col min="5512" max="5513" width="12" style="130" bestFit="1" customWidth="1"/>
    <col min="5514" max="5740" width="9.125" style="130"/>
    <col min="5741" max="5741" width="26.375" style="130" customWidth="1"/>
    <col min="5742" max="5742" width="6.375" style="130" customWidth="1"/>
    <col min="5743" max="5743" width="0.375" style="130" customWidth="1"/>
    <col min="5744" max="5744" width="8.375" style="130" customWidth="1"/>
    <col min="5745" max="5745" width="0.375" style="130" customWidth="1"/>
    <col min="5746" max="5746" width="10" style="130" customWidth="1"/>
    <col min="5747" max="5747" width="0.375" style="130" customWidth="1"/>
    <col min="5748" max="5748" width="10.375" style="130" customWidth="1"/>
    <col min="5749" max="5749" width="0.375" style="130" customWidth="1"/>
    <col min="5750" max="5750" width="8.375" style="130" customWidth="1"/>
    <col min="5751" max="5751" width="0.375" style="130" customWidth="1"/>
    <col min="5752" max="5752" width="10.375" style="130" customWidth="1"/>
    <col min="5753" max="5753" width="0.375" style="130" customWidth="1"/>
    <col min="5754" max="5754" width="11.375" style="130" customWidth="1"/>
    <col min="5755" max="5755" width="0.375" style="130" customWidth="1"/>
    <col min="5756" max="5756" width="8" style="130" customWidth="1"/>
    <col min="5757" max="5757" width="0.375" style="130" customWidth="1"/>
    <col min="5758" max="5758" width="10.375" style="130" customWidth="1"/>
    <col min="5759" max="5759" width="0.375" style="130" customWidth="1"/>
    <col min="5760" max="5760" width="13.375" style="130" customWidth="1"/>
    <col min="5761" max="5761" width="0.375" style="130" customWidth="1"/>
    <col min="5762" max="5762" width="10" style="130" customWidth="1"/>
    <col min="5763" max="5763" width="0.375" style="130" customWidth="1"/>
    <col min="5764" max="5764" width="10.375" style="130" customWidth="1"/>
    <col min="5765" max="5765" width="0.375" style="130" customWidth="1"/>
    <col min="5766" max="5766" width="9.375" style="130" customWidth="1"/>
    <col min="5767" max="5767" width="9.125" style="130"/>
    <col min="5768" max="5769" width="12" style="130" bestFit="1" customWidth="1"/>
    <col min="5770" max="5996" width="9.125" style="130"/>
    <col min="5997" max="5997" width="26.375" style="130" customWidth="1"/>
    <col min="5998" max="5998" width="6.375" style="130" customWidth="1"/>
    <col min="5999" max="5999" width="0.375" style="130" customWidth="1"/>
    <col min="6000" max="6000" width="8.375" style="130" customWidth="1"/>
    <col min="6001" max="6001" width="0.375" style="130" customWidth="1"/>
    <col min="6002" max="6002" width="10" style="130" customWidth="1"/>
    <col min="6003" max="6003" width="0.375" style="130" customWidth="1"/>
    <col min="6004" max="6004" width="10.375" style="130" customWidth="1"/>
    <col min="6005" max="6005" width="0.375" style="130" customWidth="1"/>
    <col min="6006" max="6006" width="8.375" style="130" customWidth="1"/>
    <col min="6007" max="6007" width="0.375" style="130" customWidth="1"/>
    <col min="6008" max="6008" width="10.375" style="130" customWidth="1"/>
    <col min="6009" max="6009" width="0.375" style="130" customWidth="1"/>
    <col min="6010" max="6010" width="11.375" style="130" customWidth="1"/>
    <col min="6011" max="6011" width="0.375" style="130" customWidth="1"/>
    <col min="6012" max="6012" width="8" style="130" customWidth="1"/>
    <col min="6013" max="6013" width="0.375" style="130" customWidth="1"/>
    <col min="6014" max="6014" width="10.375" style="130" customWidth="1"/>
    <col min="6015" max="6015" width="0.375" style="130" customWidth="1"/>
    <col min="6016" max="6016" width="13.375" style="130" customWidth="1"/>
    <col min="6017" max="6017" width="0.375" style="130" customWidth="1"/>
    <col min="6018" max="6018" width="10" style="130" customWidth="1"/>
    <col min="6019" max="6019" width="0.375" style="130" customWidth="1"/>
    <col min="6020" max="6020" width="10.375" style="130" customWidth="1"/>
    <col min="6021" max="6021" width="0.375" style="130" customWidth="1"/>
    <col min="6022" max="6022" width="9.375" style="130" customWidth="1"/>
    <col min="6023" max="6023" width="9.125" style="130"/>
    <col min="6024" max="6025" width="12" style="130" bestFit="1" customWidth="1"/>
    <col min="6026" max="6252" width="9.125" style="130"/>
    <col min="6253" max="6253" width="26.375" style="130" customWidth="1"/>
    <col min="6254" max="6254" width="6.375" style="130" customWidth="1"/>
    <col min="6255" max="6255" width="0.375" style="130" customWidth="1"/>
    <col min="6256" max="6256" width="8.375" style="130" customWidth="1"/>
    <col min="6257" max="6257" width="0.375" style="130" customWidth="1"/>
    <col min="6258" max="6258" width="10" style="130" customWidth="1"/>
    <col min="6259" max="6259" width="0.375" style="130" customWidth="1"/>
    <col min="6260" max="6260" width="10.375" style="130" customWidth="1"/>
    <col min="6261" max="6261" width="0.375" style="130" customWidth="1"/>
    <col min="6262" max="6262" width="8.375" style="130" customWidth="1"/>
    <col min="6263" max="6263" width="0.375" style="130" customWidth="1"/>
    <col min="6264" max="6264" width="10.375" style="130" customWidth="1"/>
    <col min="6265" max="6265" width="0.375" style="130" customWidth="1"/>
    <col min="6266" max="6266" width="11.375" style="130" customWidth="1"/>
    <col min="6267" max="6267" width="0.375" style="130" customWidth="1"/>
    <col min="6268" max="6268" width="8" style="130" customWidth="1"/>
    <col min="6269" max="6269" width="0.375" style="130" customWidth="1"/>
    <col min="6270" max="6270" width="10.375" style="130" customWidth="1"/>
    <col min="6271" max="6271" width="0.375" style="130" customWidth="1"/>
    <col min="6272" max="6272" width="13.375" style="130" customWidth="1"/>
    <col min="6273" max="6273" width="0.375" style="130" customWidth="1"/>
    <col min="6274" max="6274" width="10" style="130" customWidth="1"/>
    <col min="6275" max="6275" width="0.375" style="130" customWidth="1"/>
    <col min="6276" max="6276" width="10.375" style="130" customWidth="1"/>
    <col min="6277" max="6277" width="0.375" style="130" customWidth="1"/>
    <col min="6278" max="6278" width="9.375" style="130" customWidth="1"/>
    <col min="6279" max="6279" width="9.125" style="130"/>
    <col min="6280" max="6281" width="12" style="130" bestFit="1" customWidth="1"/>
    <col min="6282" max="6508" width="9.125" style="130"/>
    <col min="6509" max="6509" width="26.375" style="130" customWidth="1"/>
    <col min="6510" max="6510" width="6.375" style="130" customWidth="1"/>
    <col min="6511" max="6511" width="0.375" style="130" customWidth="1"/>
    <col min="6512" max="6512" width="8.375" style="130" customWidth="1"/>
    <col min="6513" max="6513" width="0.375" style="130" customWidth="1"/>
    <col min="6514" max="6514" width="10" style="130" customWidth="1"/>
    <col min="6515" max="6515" width="0.375" style="130" customWidth="1"/>
    <col min="6516" max="6516" width="10.375" style="130" customWidth="1"/>
    <col min="6517" max="6517" width="0.375" style="130" customWidth="1"/>
    <col min="6518" max="6518" width="8.375" style="130" customWidth="1"/>
    <col min="6519" max="6519" width="0.375" style="130" customWidth="1"/>
    <col min="6520" max="6520" width="10.375" style="130" customWidth="1"/>
    <col min="6521" max="6521" width="0.375" style="130" customWidth="1"/>
    <col min="6522" max="6522" width="11.375" style="130" customWidth="1"/>
    <col min="6523" max="6523" width="0.375" style="130" customWidth="1"/>
    <col min="6524" max="6524" width="8" style="130" customWidth="1"/>
    <col min="6525" max="6525" width="0.375" style="130" customWidth="1"/>
    <col min="6526" max="6526" width="10.375" style="130" customWidth="1"/>
    <col min="6527" max="6527" width="0.375" style="130" customWidth="1"/>
    <col min="6528" max="6528" width="13.375" style="130" customWidth="1"/>
    <col min="6529" max="6529" width="0.375" style="130" customWidth="1"/>
    <col min="6530" max="6530" width="10" style="130" customWidth="1"/>
    <col min="6531" max="6531" width="0.375" style="130" customWidth="1"/>
    <col min="6532" max="6532" width="10.375" style="130" customWidth="1"/>
    <col min="6533" max="6533" width="0.375" style="130" customWidth="1"/>
    <col min="6534" max="6534" width="9.375" style="130" customWidth="1"/>
    <col min="6535" max="6535" width="9.125" style="130"/>
    <col min="6536" max="6537" width="12" style="130" bestFit="1" customWidth="1"/>
    <col min="6538" max="6764" width="9.125" style="130"/>
    <col min="6765" max="6765" width="26.375" style="130" customWidth="1"/>
    <col min="6766" max="6766" width="6.375" style="130" customWidth="1"/>
    <col min="6767" max="6767" width="0.375" style="130" customWidth="1"/>
    <col min="6768" max="6768" width="8.375" style="130" customWidth="1"/>
    <col min="6769" max="6769" width="0.375" style="130" customWidth="1"/>
    <col min="6770" max="6770" width="10" style="130" customWidth="1"/>
    <col min="6771" max="6771" width="0.375" style="130" customWidth="1"/>
    <col min="6772" max="6772" width="10.375" style="130" customWidth="1"/>
    <col min="6773" max="6773" width="0.375" style="130" customWidth="1"/>
    <col min="6774" max="6774" width="8.375" style="130" customWidth="1"/>
    <col min="6775" max="6775" width="0.375" style="130" customWidth="1"/>
    <col min="6776" max="6776" width="10.375" style="130" customWidth="1"/>
    <col min="6777" max="6777" width="0.375" style="130" customWidth="1"/>
    <col min="6778" max="6778" width="11.375" style="130" customWidth="1"/>
    <col min="6779" max="6779" width="0.375" style="130" customWidth="1"/>
    <col min="6780" max="6780" width="8" style="130" customWidth="1"/>
    <col min="6781" max="6781" width="0.375" style="130" customWidth="1"/>
    <col min="6782" max="6782" width="10.375" style="130" customWidth="1"/>
    <col min="6783" max="6783" width="0.375" style="130" customWidth="1"/>
    <col min="6784" max="6784" width="13.375" style="130" customWidth="1"/>
    <col min="6785" max="6785" width="0.375" style="130" customWidth="1"/>
    <col min="6786" max="6786" width="10" style="130" customWidth="1"/>
    <col min="6787" max="6787" width="0.375" style="130" customWidth="1"/>
    <col min="6788" max="6788" width="10.375" style="130" customWidth="1"/>
    <col min="6789" max="6789" width="0.375" style="130" customWidth="1"/>
    <col min="6790" max="6790" width="9.375" style="130" customWidth="1"/>
    <col min="6791" max="6791" width="9.125" style="130"/>
    <col min="6792" max="6793" width="12" style="130" bestFit="1" customWidth="1"/>
    <col min="6794" max="7020" width="9.125" style="130"/>
    <col min="7021" max="7021" width="26.375" style="130" customWidth="1"/>
    <col min="7022" max="7022" width="6.375" style="130" customWidth="1"/>
    <col min="7023" max="7023" width="0.375" style="130" customWidth="1"/>
    <col min="7024" max="7024" width="8.375" style="130" customWidth="1"/>
    <col min="7025" max="7025" width="0.375" style="130" customWidth="1"/>
    <col min="7026" max="7026" width="10" style="130" customWidth="1"/>
    <col min="7027" max="7027" width="0.375" style="130" customWidth="1"/>
    <col min="7028" max="7028" width="10.375" style="130" customWidth="1"/>
    <col min="7029" max="7029" width="0.375" style="130" customWidth="1"/>
    <col min="7030" max="7030" width="8.375" style="130" customWidth="1"/>
    <col min="7031" max="7031" width="0.375" style="130" customWidth="1"/>
    <col min="7032" max="7032" width="10.375" style="130" customWidth="1"/>
    <col min="7033" max="7033" width="0.375" style="130" customWidth="1"/>
    <col min="7034" max="7034" width="11.375" style="130" customWidth="1"/>
    <col min="7035" max="7035" width="0.375" style="130" customWidth="1"/>
    <col min="7036" max="7036" width="8" style="130" customWidth="1"/>
    <col min="7037" max="7037" width="0.375" style="130" customWidth="1"/>
    <col min="7038" max="7038" width="10.375" style="130" customWidth="1"/>
    <col min="7039" max="7039" width="0.375" style="130" customWidth="1"/>
    <col min="7040" max="7040" width="13.375" style="130" customWidth="1"/>
    <col min="7041" max="7041" width="0.375" style="130" customWidth="1"/>
    <col min="7042" max="7042" width="10" style="130" customWidth="1"/>
    <col min="7043" max="7043" width="0.375" style="130" customWidth="1"/>
    <col min="7044" max="7044" width="10.375" style="130" customWidth="1"/>
    <col min="7045" max="7045" width="0.375" style="130" customWidth="1"/>
    <col min="7046" max="7046" width="9.375" style="130" customWidth="1"/>
    <col min="7047" max="7047" width="9.125" style="130"/>
    <col min="7048" max="7049" width="12" style="130" bestFit="1" customWidth="1"/>
    <col min="7050" max="7276" width="9.125" style="130"/>
    <col min="7277" max="7277" width="26.375" style="130" customWidth="1"/>
    <col min="7278" max="7278" width="6.375" style="130" customWidth="1"/>
    <col min="7279" max="7279" width="0.375" style="130" customWidth="1"/>
    <col min="7280" max="7280" width="8.375" style="130" customWidth="1"/>
    <col min="7281" max="7281" width="0.375" style="130" customWidth="1"/>
    <col min="7282" max="7282" width="10" style="130" customWidth="1"/>
    <col min="7283" max="7283" width="0.375" style="130" customWidth="1"/>
    <col min="7284" max="7284" width="10.375" style="130" customWidth="1"/>
    <col min="7285" max="7285" width="0.375" style="130" customWidth="1"/>
    <col min="7286" max="7286" width="8.375" style="130" customWidth="1"/>
    <col min="7287" max="7287" width="0.375" style="130" customWidth="1"/>
    <col min="7288" max="7288" width="10.375" style="130" customWidth="1"/>
    <col min="7289" max="7289" width="0.375" style="130" customWidth="1"/>
    <col min="7290" max="7290" width="11.375" style="130" customWidth="1"/>
    <col min="7291" max="7291" width="0.375" style="130" customWidth="1"/>
    <col min="7292" max="7292" width="8" style="130" customWidth="1"/>
    <col min="7293" max="7293" width="0.375" style="130" customWidth="1"/>
    <col min="7294" max="7294" width="10.375" style="130" customWidth="1"/>
    <col min="7295" max="7295" width="0.375" style="130" customWidth="1"/>
    <col min="7296" max="7296" width="13.375" style="130" customWidth="1"/>
    <col min="7297" max="7297" width="0.375" style="130" customWidth="1"/>
    <col min="7298" max="7298" width="10" style="130" customWidth="1"/>
    <col min="7299" max="7299" width="0.375" style="130" customWidth="1"/>
    <col min="7300" max="7300" width="10.375" style="130" customWidth="1"/>
    <col min="7301" max="7301" width="0.375" style="130" customWidth="1"/>
    <col min="7302" max="7302" width="9.375" style="130" customWidth="1"/>
    <col min="7303" max="7303" width="9.125" style="130"/>
    <col min="7304" max="7305" width="12" style="130" bestFit="1" customWidth="1"/>
    <col min="7306" max="7532" width="9.125" style="130"/>
    <col min="7533" max="7533" width="26.375" style="130" customWidth="1"/>
    <col min="7534" max="7534" width="6.375" style="130" customWidth="1"/>
    <col min="7535" max="7535" width="0.375" style="130" customWidth="1"/>
    <col min="7536" max="7536" width="8.375" style="130" customWidth="1"/>
    <col min="7537" max="7537" width="0.375" style="130" customWidth="1"/>
    <col min="7538" max="7538" width="10" style="130" customWidth="1"/>
    <col min="7539" max="7539" width="0.375" style="130" customWidth="1"/>
    <col min="7540" max="7540" width="10.375" style="130" customWidth="1"/>
    <col min="7541" max="7541" width="0.375" style="130" customWidth="1"/>
    <col min="7542" max="7542" width="8.375" style="130" customWidth="1"/>
    <col min="7543" max="7543" width="0.375" style="130" customWidth="1"/>
    <col min="7544" max="7544" width="10.375" style="130" customWidth="1"/>
    <col min="7545" max="7545" width="0.375" style="130" customWidth="1"/>
    <col min="7546" max="7546" width="11.375" style="130" customWidth="1"/>
    <col min="7547" max="7547" width="0.375" style="130" customWidth="1"/>
    <col min="7548" max="7548" width="8" style="130" customWidth="1"/>
    <col min="7549" max="7549" width="0.375" style="130" customWidth="1"/>
    <col min="7550" max="7550" width="10.375" style="130" customWidth="1"/>
    <col min="7551" max="7551" width="0.375" style="130" customWidth="1"/>
    <col min="7552" max="7552" width="13.375" style="130" customWidth="1"/>
    <col min="7553" max="7553" width="0.375" style="130" customWidth="1"/>
    <col min="7554" max="7554" width="10" style="130" customWidth="1"/>
    <col min="7555" max="7555" width="0.375" style="130" customWidth="1"/>
    <col min="7556" max="7556" width="10.375" style="130" customWidth="1"/>
    <col min="7557" max="7557" width="0.375" style="130" customWidth="1"/>
    <col min="7558" max="7558" width="9.375" style="130" customWidth="1"/>
    <col min="7559" max="7559" width="9.125" style="130"/>
    <col min="7560" max="7561" width="12" style="130" bestFit="1" customWidth="1"/>
    <col min="7562" max="7788" width="9.125" style="130"/>
    <col min="7789" max="7789" width="26.375" style="130" customWidth="1"/>
    <col min="7790" max="7790" width="6.375" style="130" customWidth="1"/>
    <col min="7791" max="7791" width="0.375" style="130" customWidth="1"/>
    <col min="7792" max="7792" width="8.375" style="130" customWidth="1"/>
    <col min="7793" max="7793" width="0.375" style="130" customWidth="1"/>
    <col min="7794" max="7794" width="10" style="130" customWidth="1"/>
    <col min="7795" max="7795" width="0.375" style="130" customWidth="1"/>
    <col min="7796" max="7796" width="10.375" style="130" customWidth="1"/>
    <col min="7797" max="7797" width="0.375" style="130" customWidth="1"/>
    <col min="7798" max="7798" width="8.375" style="130" customWidth="1"/>
    <col min="7799" max="7799" width="0.375" style="130" customWidth="1"/>
    <col min="7800" max="7800" width="10.375" style="130" customWidth="1"/>
    <col min="7801" max="7801" width="0.375" style="130" customWidth="1"/>
    <col min="7802" max="7802" width="11.375" style="130" customWidth="1"/>
    <col min="7803" max="7803" width="0.375" style="130" customWidth="1"/>
    <col min="7804" max="7804" width="8" style="130" customWidth="1"/>
    <col min="7805" max="7805" width="0.375" style="130" customWidth="1"/>
    <col min="7806" max="7806" width="10.375" style="130" customWidth="1"/>
    <col min="7807" max="7807" width="0.375" style="130" customWidth="1"/>
    <col min="7808" max="7808" width="13.375" style="130" customWidth="1"/>
    <col min="7809" max="7809" width="0.375" style="130" customWidth="1"/>
    <col min="7810" max="7810" width="10" style="130" customWidth="1"/>
    <col min="7811" max="7811" width="0.375" style="130" customWidth="1"/>
    <col min="7812" max="7812" width="10.375" style="130" customWidth="1"/>
    <col min="7813" max="7813" width="0.375" style="130" customWidth="1"/>
    <col min="7814" max="7814" width="9.375" style="130" customWidth="1"/>
    <col min="7815" max="7815" width="9.125" style="130"/>
    <col min="7816" max="7817" width="12" style="130" bestFit="1" customWidth="1"/>
    <col min="7818" max="8044" width="9.125" style="130"/>
    <col min="8045" max="8045" width="26.375" style="130" customWidth="1"/>
    <col min="8046" max="8046" width="6.375" style="130" customWidth="1"/>
    <col min="8047" max="8047" width="0.375" style="130" customWidth="1"/>
    <col min="8048" max="8048" width="8.375" style="130" customWidth="1"/>
    <col min="8049" max="8049" width="0.375" style="130" customWidth="1"/>
    <col min="8050" max="8050" width="10" style="130" customWidth="1"/>
    <col min="8051" max="8051" width="0.375" style="130" customWidth="1"/>
    <col min="8052" max="8052" width="10.375" style="130" customWidth="1"/>
    <col min="8053" max="8053" width="0.375" style="130" customWidth="1"/>
    <col min="8054" max="8054" width="8.375" style="130" customWidth="1"/>
    <col min="8055" max="8055" width="0.375" style="130" customWidth="1"/>
    <col min="8056" max="8056" width="10.375" style="130" customWidth="1"/>
    <col min="8057" max="8057" width="0.375" style="130" customWidth="1"/>
    <col min="8058" max="8058" width="11.375" style="130" customWidth="1"/>
    <col min="8059" max="8059" width="0.375" style="130" customWidth="1"/>
    <col min="8060" max="8060" width="8" style="130" customWidth="1"/>
    <col min="8061" max="8061" width="0.375" style="130" customWidth="1"/>
    <col min="8062" max="8062" width="10.375" style="130" customWidth="1"/>
    <col min="8063" max="8063" width="0.375" style="130" customWidth="1"/>
    <col min="8064" max="8064" width="13.375" style="130" customWidth="1"/>
    <col min="8065" max="8065" width="0.375" style="130" customWidth="1"/>
    <col min="8066" max="8066" width="10" style="130" customWidth="1"/>
    <col min="8067" max="8067" width="0.375" style="130" customWidth="1"/>
    <col min="8068" max="8068" width="10.375" style="130" customWidth="1"/>
    <col min="8069" max="8069" width="0.375" style="130" customWidth="1"/>
    <col min="8070" max="8070" width="9.375" style="130" customWidth="1"/>
    <col min="8071" max="8071" width="9.125" style="130"/>
    <col min="8072" max="8073" width="12" style="130" bestFit="1" customWidth="1"/>
    <col min="8074" max="8300" width="9.125" style="130"/>
    <col min="8301" max="8301" width="26.375" style="130" customWidth="1"/>
    <col min="8302" max="8302" width="6.375" style="130" customWidth="1"/>
    <col min="8303" max="8303" width="0.375" style="130" customWidth="1"/>
    <col min="8304" max="8304" width="8.375" style="130" customWidth="1"/>
    <col min="8305" max="8305" width="0.375" style="130" customWidth="1"/>
    <col min="8306" max="8306" width="10" style="130" customWidth="1"/>
    <col min="8307" max="8307" width="0.375" style="130" customWidth="1"/>
    <col min="8308" max="8308" width="10.375" style="130" customWidth="1"/>
    <col min="8309" max="8309" width="0.375" style="130" customWidth="1"/>
    <col min="8310" max="8310" width="8.375" style="130" customWidth="1"/>
    <col min="8311" max="8311" width="0.375" style="130" customWidth="1"/>
    <col min="8312" max="8312" width="10.375" style="130" customWidth="1"/>
    <col min="8313" max="8313" width="0.375" style="130" customWidth="1"/>
    <col min="8314" max="8314" width="11.375" style="130" customWidth="1"/>
    <col min="8315" max="8315" width="0.375" style="130" customWidth="1"/>
    <col min="8316" max="8316" width="8" style="130" customWidth="1"/>
    <col min="8317" max="8317" width="0.375" style="130" customWidth="1"/>
    <col min="8318" max="8318" width="10.375" style="130" customWidth="1"/>
    <col min="8319" max="8319" width="0.375" style="130" customWidth="1"/>
    <col min="8320" max="8320" width="13.375" style="130" customWidth="1"/>
    <col min="8321" max="8321" width="0.375" style="130" customWidth="1"/>
    <col min="8322" max="8322" width="10" style="130" customWidth="1"/>
    <col min="8323" max="8323" width="0.375" style="130" customWidth="1"/>
    <col min="8324" max="8324" width="10.375" style="130" customWidth="1"/>
    <col min="8325" max="8325" width="0.375" style="130" customWidth="1"/>
    <col min="8326" max="8326" width="9.375" style="130" customWidth="1"/>
    <col min="8327" max="8327" width="9.125" style="130"/>
    <col min="8328" max="8329" width="12" style="130" bestFit="1" customWidth="1"/>
    <col min="8330" max="8556" width="9.125" style="130"/>
    <col min="8557" max="8557" width="26.375" style="130" customWidth="1"/>
    <col min="8558" max="8558" width="6.375" style="130" customWidth="1"/>
    <col min="8559" max="8559" width="0.375" style="130" customWidth="1"/>
    <col min="8560" max="8560" width="8.375" style="130" customWidth="1"/>
    <col min="8561" max="8561" width="0.375" style="130" customWidth="1"/>
    <col min="8562" max="8562" width="10" style="130" customWidth="1"/>
    <col min="8563" max="8563" width="0.375" style="130" customWidth="1"/>
    <col min="8564" max="8564" width="10.375" style="130" customWidth="1"/>
    <col min="8565" max="8565" width="0.375" style="130" customWidth="1"/>
    <col min="8566" max="8566" width="8.375" style="130" customWidth="1"/>
    <col min="8567" max="8567" width="0.375" style="130" customWidth="1"/>
    <col min="8568" max="8568" width="10.375" style="130" customWidth="1"/>
    <col min="8569" max="8569" width="0.375" style="130" customWidth="1"/>
    <col min="8570" max="8570" width="11.375" style="130" customWidth="1"/>
    <col min="8571" max="8571" width="0.375" style="130" customWidth="1"/>
    <col min="8572" max="8572" width="8" style="130" customWidth="1"/>
    <col min="8573" max="8573" width="0.375" style="130" customWidth="1"/>
    <col min="8574" max="8574" width="10.375" style="130" customWidth="1"/>
    <col min="8575" max="8575" width="0.375" style="130" customWidth="1"/>
    <col min="8576" max="8576" width="13.375" style="130" customWidth="1"/>
    <col min="8577" max="8577" width="0.375" style="130" customWidth="1"/>
    <col min="8578" max="8578" width="10" style="130" customWidth="1"/>
    <col min="8579" max="8579" width="0.375" style="130" customWidth="1"/>
    <col min="8580" max="8580" width="10.375" style="130" customWidth="1"/>
    <col min="8581" max="8581" width="0.375" style="130" customWidth="1"/>
    <col min="8582" max="8582" width="9.375" style="130" customWidth="1"/>
    <col min="8583" max="8583" width="9.125" style="130"/>
    <col min="8584" max="8585" width="12" style="130" bestFit="1" customWidth="1"/>
    <col min="8586" max="8812" width="9.125" style="130"/>
    <col min="8813" max="8813" width="26.375" style="130" customWidth="1"/>
    <col min="8814" max="8814" width="6.375" style="130" customWidth="1"/>
    <col min="8815" max="8815" width="0.375" style="130" customWidth="1"/>
    <col min="8816" max="8816" width="8.375" style="130" customWidth="1"/>
    <col min="8817" max="8817" width="0.375" style="130" customWidth="1"/>
    <col min="8818" max="8818" width="10" style="130" customWidth="1"/>
    <col min="8819" max="8819" width="0.375" style="130" customWidth="1"/>
    <col min="8820" max="8820" width="10.375" style="130" customWidth="1"/>
    <col min="8821" max="8821" width="0.375" style="130" customWidth="1"/>
    <col min="8822" max="8822" width="8.375" style="130" customWidth="1"/>
    <col min="8823" max="8823" width="0.375" style="130" customWidth="1"/>
    <col min="8824" max="8824" width="10.375" style="130" customWidth="1"/>
    <col min="8825" max="8825" width="0.375" style="130" customWidth="1"/>
    <col min="8826" max="8826" width="11.375" style="130" customWidth="1"/>
    <col min="8827" max="8827" width="0.375" style="130" customWidth="1"/>
    <col min="8828" max="8828" width="8" style="130" customWidth="1"/>
    <col min="8829" max="8829" width="0.375" style="130" customWidth="1"/>
    <col min="8830" max="8830" width="10.375" style="130" customWidth="1"/>
    <col min="8831" max="8831" width="0.375" style="130" customWidth="1"/>
    <col min="8832" max="8832" width="13.375" style="130" customWidth="1"/>
    <col min="8833" max="8833" width="0.375" style="130" customWidth="1"/>
    <col min="8834" max="8834" width="10" style="130" customWidth="1"/>
    <col min="8835" max="8835" width="0.375" style="130" customWidth="1"/>
    <col min="8836" max="8836" width="10.375" style="130" customWidth="1"/>
    <col min="8837" max="8837" width="0.375" style="130" customWidth="1"/>
    <col min="8838" max="8838" width="9.375" style="130" customWidth="1"/>
    <col min="8839" max="8839" width="9.125" style="130"/>
    <col min="8840" max="8841" width="12" style="130" bestFit="1" customWidth="1"/>
    <col min="8842" max="9068" width="9.125" style="130"/>
    <col min="9069" max="9069" width="26.375" style="130" customWidth="1"/>
    <col min="9070" max="9070" width="6.375" style="130" customWidth="1"/>
    <col min="9071" max="9071" width="0.375" style="130" customWidth="1"/>
    <col min="9072" max="9072" width="8.375" style="130" customWidth="1"/>
    <col min="9073" max="9073" width="0.375" style="130" customWidth="1"/>
    <col min="9074" max="9074" width="10" style="130" customWidth="1"/>
    <col min="9075" max="9075" width="0.375" style="130" customWidth="1"/>
    <col min="9076" max="9076" width="10.375" style="130" customWidth="1"/>
    <col min="9077" max="9077" width="0.375" style="130" customWidth="1"/>
    <col min="9078" max="9078" width="8.375" style="130" customWidth="1"/>
    <col min="9079" max="9079" width="0.375" style="130" customWidth="1"/>
    <col min="9080" max="9080" width="10.375" style="130" customWidth="1"/>
    <col min="9081" max="9081" width="0.375" style="130" customWidth="1"/>
    <col min="9082" max="9082" width="11.375" style="130" customWidth="1"/>
    <col min="9083" max="9083" width="0.375" style="130" customWidth="1"/>
    <col min="9084" max="9084" width="8" style="130" customWidth="1"/>
    <col min="9085" max="9085" width="0.375" style="130" customWidth="1"/>
    <col min="9086" max="9086" width="10.375" style="130" customWidth="1"/>
    <col min="9087" max="9087" width="0.375" style="130" customWidth="1"/>
    <col min="9088" max="9088" width="13.375" style="130" customWidth="1"/>
    <col min="9089" max="9089" width="0.375" style="130" customWidth="1"/>
    <col min="9090" max="9090" width="10" style="130" customWidth="1"/>
    <col min="9091" max="9091" width="0.375" style="130" customWidth="1"/>
    <col min="9092" max="9092" width="10.375" style="130" customWidth="1"/>
    <col min="9093" max="9093" width="0.375" style="130" customWidth="1"/>
    <col min="9094" max="9094" width="9.375" style="130" customWidth="1"/>
    <col min="9095" max="9095" width="9.125" style="130"/>
    <col min="9096" max="9097" width="12" style="130" bestFit="1" customWidth="1"/>
    <col min="9098" max="9324" width="9.125" style="130"/>
    <col min="9325" max="9325" width="26.375" style="130" customWidth="1"/>
    <col min="9326" max="9326" width="6.375" style="130" customWidth="1"/>
    <col min="9327" max="9327" width="0.375" style="130" customWidth="1"/>
    <col min="9328" max="9328" width="8.375" style="130" customWidth="1"/>
    <col min="9329" max="9329" width="0.375" style="130" customWidth="1"/>
    <col min="9330" max="9330" width="10" style="130" customWidth="1"/>
    <col min="9331" max="9331" width="0.375" style="130" customWidth="1"/>
    <col min="9332" max="9332" width="10.375" style="130" customWidth="1"/>
    <col min="9333" max="9333" width="0.375" style="130" customWidth="1"/>
    <col min="9334" max="9334" width="8.375" style="130" customWidth="1"/>
    <col min="9335" max="9335" width="0.375" style="130" customWidth="1"/>
    <col min="9336" max="9336" width="10.375" style="130" customWidth="1"/>
    <col min="9337" max="9337" width="0.375" style="130" customWidth="1"/>
    <col min="9338" max="9338" width="11.375" style="130" customWidth="1"/>
    <col min="9339" max="9339" width="0.375" style="130" customWidth="1"/>
    <col min="9340" max="9340" width="8" style="130" customWidth="1"/>
    <col min="9341" max="9341" width="0.375" style="130" customWidth="1"/>
    <col min="9342" max="9342" width="10.375" style="130" customWidth="1"/>
    <col min="9343" max="9343" width="0.375" style="130" customWidth="1"/>
    <col min="9344" max="9344" width="13.375" style="130" customWidth="1"/>
    <col min="9345" max="9345" width="0.375" style="130" customWidth="1"/>
    <col min="9346" max="9346" width="10" style="130" customWidth="1"/>
    <col min="9347" max="9347" width="0.375" style="130" customWidth="1"/>
    <col min="9348" max="9348" width="10.375" style="130" customWidth="1"/>
    <col min="9349" max="9349" width="0.375" style="130" customWidth="1"/>
    <col min="9350" max="9350" width="9.375" style="130" customWidth="1"/>
    <col min="9351" max="9351" width="9.125" style="130"/>
    <col min="9352" max="9353" width="12" style="130" bestFit="1" customWidth="1"/>
    <col min="9354" max="9580" width="9.125" style="130"/>
    <col min="9581" max="9581" width="26.375" style="130" customWidth="1"/>
    <col min="9582" max="9582" width="6.375" style="130" customWidth="1"/>
    <col min="9583" max="9583" width="0.375" style="130" customWidth="1"/>
    <col min="9584" max="9584" width="8.375" style="130" customWidth="1"/>
    <col min="9585" max="9585" width="0.375" style="130" customWidth="1"/>
    <col min="9586" max="9586" width="10" style="130" customWidth="1"/>
    <col min="9587" max="9587" width="0.375" style="130" customWidth="1"/>
    <col min="9588" max="9588" width="10.375" style="130" customWidth="1"/>
    <col min="9589" max="9589" width="0.375" style="130" customWidth="1"/>
    <col min="9590" max="9590" width="8.375" style="130" customWidth="1"/>
    <col min="9591" max="9591" width="0.375" style="130" customWidth="1"/>
    <col min="9592" max="9592" width="10.375" style="130" customWidth="1"/>
    <col min="9593" max="9593" width="0.375" style="130" customWidth="1"/>
    <col min="9594" max="9594" width="11.375" style="130" customWidth="1"/>
    <col min="9595" max="9595" width="0.375" style="130" customWidth="1"/>
    <col min="9596" max="9596" width="8" style="130" customWidth="1"/>
    <col min="9597" max="9597" width="0.375" style="130" customWidth="1"/>
    <col min="9598" max="9598" width="10.375" style="130" customWidth="1"/>
    <col min="9599" max="9599" width="0.375" style="130" customWidth="1"/>
    <col min="9600" max="9600" width="13.375" style="130" customWidth="1"/>
    <col min="9601" max="9601" width="0.375" style="130" customWidth="1"/>
    <col min="9602" max="9602" width="10" style="130" customWidth="1"/>
    <col min="9603" max="9603" width="0.375" style="130" customWidth="1"/>
    <col min="9604" max="9604" width="10.375" style="130" customWidth="1"/>
    <col min="9605" max="9605" width="0.375" style="130" customWidth="1"/>
    <col min="9606" max="9606" width="9.375" style="130" customWidth="1"/>
    <col min="9607" max="9607" width="9.125" style="130"/>
    <col min="9608" max="9609" width="12" style="130" bestFit="1" customWidth="1"/>
    <col min="9610" max="9836" width="9.125" style="130"/>
    <col min="9837" max="9837" width="26.375" style="130" customWidth="1"/>
    <col min="9838" max="9838" width="6.375" style="130" customWidth="1"/>
    <col min="9839" max="9839" width="0.375" style="130" customWidth="1"/>
    <col min="9840" max="9840" width="8.375" style="130" customWidth="1"/>
    <col min="9841" max="9841" width="0.375" style="130" customWidth="1"/>
    <col min="9842" max="9842" width="10" style="130" customWidth="1"/>
    <col min="9843" max="9843" width="0.375" style="130" customWidth="1"/>
    <col min="9844" max="9844" width="10.375" style="130" customWidth="1"/>
    <col min="9845" max="9845" width="0.375" style="130" customWidth="1"/>
    <col min="9846" max="9846" width="8.375" style="130" customWidth="1"/>
    <col min="9847" max="9847" width="0.375" style="130" customWidth="1"/>
    <col min="9848" max="9848" width="10.375" style="130" customWidth="1"/>
    <col min="9849" max="9849" width="0.375" style="130" customWidth="1"/>
    <col min="9850" max="9850" width="11.375" style="130" customWidth="1"/>
    <col min="9851" max="9851" width="0.375" style="130" customWidth="1"/>
    <col min="9852" max="9852" width="8" style="130" customWidth="1"/>
    <col min="9853" max="9853" width="0.375" style="130" customWidth="1"/>
    <col min="9854" max="9854" width="10.375" style="130" customWidth="1"/>
    <col min="9855" max="9855" width="0.375" style="130" customWidth="1"/>
    <col min="9856" max="9856" width="13.375" style="130" customWidth="1"/>
    <col min="9857" max="9857" width="0.375" style="130" customWidth="1"/>
    <col min="9858" max="9858" width="10" style="130" customWidth="1"/>
    <col min="9859" max="9859" width="0.375" style="130" customWidth="1"/>
    <col min="9860" max="9860" width="10.375" style="130" customWidth="1"/>
    <col min="9861" max="9861" width="0.375" style="130" customWidth="1"/>
    <col min="9862" max="9862" width="9.375" style="130" customWidth="1"/>
    <col min="9863" max="9863" width="9.125" style="130"/>
    <col min="9864" max="9865" width="12" style="130" bestFit="1" customWidth="1"/>
    <col min="9866" max="10092" width="9.125" style="130"/>
    <col min="10093" max="10093" width="26.375" style="130" customWidth="1"/>
    <col min="10094" max="10094" width="6.375" style="130" customWidth="1"/>
    <col min="10095" max="10095" width="0.375" style="130" customWidth="1"/>
    <col min="10096" max="10096" width="8.375" style="130" customWidth="1"/>
    <col min="10097" max="10097" width="0.375" style="130" customWidth="1"/>
    <col min="10098" max="10098" width="10" style="130" customWidth="1"/>
    <col min="10099" max="10099" width="0.375" style="130" customWidth="1"/>
    <col min="10100" max="10100" width="10.375" style="130" customWidth="1"/>
    <col min="10101" max="10101" width="0.375" style="130" customWidth="1"/>
    <col min="10102" max="10102" width="8.375" style="130" customWidth="1"/>
    <col min="10103" max="10103" width="0.375" style="130" customWidth="1"/>
    <col min="10104" max="10104" width="10.375" style="130" customWidth="1"/>
    <col min="10105" max="10105" width="0.375" style="130" customWidth="1"/>
    <col min="10106" max="10106" width="11.375" style="130" customWidth="1"/>
    <col min="10107" max="10107" width="0.375" style="130" customWidth="1"/>
    <col min="10108" max="10108" width="8" style="130" customWidth="1"/>
    <col min="10109" max="10109" width="0.375" style="130" customWidth="1"/>
    <col min="10110" max="10110" width="10.375" style="130" customWidth="1"/>
    <col min="10111" max="10111" width="0.375" style="130" customWidth="1"/>
    <col min="10112" max="10112" width="13.375" style="130" customWidth="1"/>
    <col min="10113" max="10113" width="0.375" style="130" customWidth="1"/>
    <col min="10114" max="10114" width="10" style="130" customWidth="1"/>
    <col min="10115" max="10115" width="0.375" style="130" customWidth="1"/>
    <col min="10116" max="10116" width="10.375" style="130" customWidth="1"/>
    <col min="10117" max="10117" width="0.375" style="130" customWidth="1"/>
    <col min="10118" max="10118" width="9.375" style="130" customWidth="1"/>
    <col min="10119" max="10119" width="9.125" style="130"/>
    <col min="10120" max="10121" width="12" style="130" bestFit="1" customWidth="1"/>
    <col min="10122" max="10348" width="9.125" style="130"/>
    <col min="10349" max="10349" width="26.375" style="130" customWidth="1"/>
    <col min="10350" max="10350" width="6.375" style="130" customWidth="1"/>
    <col min="10351" max="10351" width="0.375" style="130" customWidth="1"/>
    <col min="10352" max="10352" width="8.375" style="130" customWidth="1"/>
    <col min="10353" max="10353" width="0.375" style="130" customWidth="1"/>
    <col min="10354" max="10354" width="10" style="130" customWidth="1"/>
    <col min="10355" max="10355" width="0.375" style="130" customWidth="1"/>
    <col min="10356" max="10356" width="10.375" style="130" customWidth="1"/>
    <col min="10357" max="10357" width="0.375" style="130" customWidth="1"/>
    <col min="10358" max="10358" width="8.375" style="130" customWidth="1"/>
    <col min="10359" max="10359" width="0.375" style="130" customWidth="1"/>
    <col min="10360" max="10360" width="10.375" style="130" customWidth="1"/>
    <col min="10361" max="10361" width="0.375" style="130" customWidth="1"/>
    <col min="10362" max="10362" width="11.375" style="130" customWidth="1"/>
    <col min="10363" max="10363" width="0.375" style="130" customWidth="1"/>
    <col min="10364" max="10364" width="8" style="130" customWidth="1"/>
    <col min="10365" max="10365" width="0.375" style="130" customWidth="1"/>
    <col min="10366" max="10366" width="10.375" style="130" customWidth="1"/>
    <col min="10367" max="10367" width="0.375" style="130" customWidth="1"/>
    <col min="10368" max="10368" width="13.375" style="130" customWidth="1"/>
    <col min="10369" max="10369" width="0.375" style="130" customWidth="1"/>
    <col min="10370" max="10370" width="10" style="130" customWidth="1"/>
    <col min="10371" max="10371" width="0.375" style="130" customWidth="1"/>
    <col min="10372" max="10372" width="10.375" style="130" customWidth="1"/>
    <col min="10373" max="10373" width="0.375" style="130" customWidth="1"/>
    <col min="10374" max="10374" width="9.375" style="130" customWidth="1"/>
    <col min="10375" max="10375" width="9.125" style="130"/>
    <col min="10376" max="10377" width="12" style="130" bestFit="1" customWidth="1"/>
    <col min="10378" max="10604" width="9.125" style="130"/>
    <col min="10605" max="10605" width="26.375" style="130" customWidth="1"/>
    <col min="10606" max="10606" width="6.375" style="130" customWidth="1"/>
    <col min="10607" max="10607" width="0.375" style="130" customWidth="1"/>
    <col min="10608" max="10608" width="8.375" style="130" customWidth="1"/>
    <col min="10609" max="10609" width="0.375" style="130" customWidth="1"/>
    <col min="10610" max="10610" width="10" style="130" customWidth="1"/>
    <col min="10611" max="10611" width="0.375" style="130" customWidth="1"/>
    <col min="10612" max="10612" width="10.375" style="130" customWidth="1"/>
    <col min="10613" max="10613" width="0.375" style="130" customWidth="1"/>
    <col min="10614" max="10614" width="8.375" style="130" customWidth="1"/>
    <col min="10615" max="10615" width="0.375" style="130" customWidth="1"/>
    <col min="10616" max="10616" width="10.375" style="130" customWidth="1"/>
    <col min="10617" max="10617" width="0.375" style="130" customWidth="1"/>
    <col min="10618" max="10618" width="11.375" style="130" customWidth="1"/>
    <col min="10619" max="10619" width="0.375" style="130" customWidth="1"/>
    <col min="10620" max="10620" width="8" style="130" customWidth="1"/>
    <col min="10621" max="10621" width="0.375" style="130" customWidth="1"/>
    <col min="10622" max="10622" width="10.375" style="130" customWidth="1"/>
    <col min="10623" max="10623" width="0.375" style="130" customWidth="1"/>
    <col min="10624" max="10624" width="13.375" style="130" customWidth="1"/>
    <col min="10625" max="10625" width="0.375" style="130" customWidth="1"/>
    <col min="10626" max="10626" width="10" style="130" customWidth="1"/>
    <col min="10627" max="10627" width="0.375" style="130" customWidth="1"/>
    <col min="10628" max="10628" width="10.375" style="130" customWidth="1"/>
    <col min="10629" max="10629" width="0.375" style="130" customWidth="1"/>
    <col min="10630" max="10630" width="9.375" style="130" customWidth="1"/>
    <col min="10631" max="10631" width="9.125" style="130"/>
    <col min="10632" max="10633" width="12" style="130" bestFit="1" customWidth="1"/>
    <col min="10634" max="10860" width="9.125" style="130"/>
    <col min="10861" max="10861" width="26.375" style="130" customWidth="1"/>
    <col min="10862" max="10862" width="6.375" style="130" customWidth="1"/>
    <col min="10863" max="10863" width="0.375" style="130" customWidth="1"/>
    <col min="10864" max="10864" width="8.375" style="130" customWidth="1"/>
    <col min="10865" max="10865" width="0.375" style="130" customWidth="1"/>
    <col min="10866" max="10866" width="10" style="130" customWidth="1"/>
    <col min="10867" max="10867" width="0.375" style="130" customWidth="1"/>
    <col min="10868" max="10868" width="10.375" style="130" customWidth="1"/>
    <col min="10869" max="10869" width="0.375" style="130" customWidth="1"/>
    <col min="10870" max="10870" width="8.375" style="130" customWidth="1"/>
    <col min="10871" max="10871" width="0.375" style="130" customWidth="1"/>
    <col min="10872" max="10872" width="10.375" style="130" customWidth="1"/>
    <col min="10873" max="10873" width="0.375" style="130" customWidth="1"/>
    <col min="10874" max="10874" width="11.375" style="130" customWidth="1"/>
    <col min="10875" max="10875" width="0.375" style="130" customWidth="1"/>
    <col min="10876" max="10876" width="8" style="130" customWidth="1"/>
    <col min="10877" max="10877" width="0.375" style="130" customWidth="1"/>
    <col min="10878" max="10878" width="10.375" style="130" customWidth="1"/>
    <col min="10879" max="10879" width="0.375" style="130" customWidth="1"/>
    <col min="10880" max="10880" width="13.375" style="130" customWidth="1"/>
    <col min="10881" max="10881" width="0.375" style="130" customWidth="1"/>
    <col min="10882" max="10882" width="10" style="130" customWidth="1"/>
    <col min="10883" max="10883" width="0.375" style="130" customWidth="1"/>
    <col min="10884" max="10884" width="10.375" style="130" customWidth="1"/>
    <col min="10885" max="10885" width="0.375" style="130" customWidth="1"/>
    <col min="10886" max="10886" width="9.375" style="130" customWidth="1"/>
    <col min="10887" max="10887" width="9.125" style="130"/>
    <col min="10888" max="10889" width="12" style="130" bestFit="1" customWidth="1"/>
    <col min="10890" max="11116" width="9.125" style="130"/>
    <col min="11117" max="11117" width="26.375" style="130" customWidth="1"/>
    <col min="11118" max="11118" width="6.375" style="130" customWidth="1"/>
    <col min="11119" max="11119" width="0.375" style="130" customWidth="1"/>
    <col min="11120" max="11120" width="8.375" style="130" customWidth="1"/>
    <col min="11121" max="11121" width="0.375" style="130" customWidth="1"/>
    <col min="11122" max="11122" width="10" style="130" customWidth="1"/>
    <col min="11123" max="11123" width="0.375" style="130" customWidth="1"/>
    <col min="11124" max="11124" width="10.375" style="130" customWidth="1"/>
    <col min="11125" max="11125" width="0.375" style="130" customWidth="1"/>
    <col min="11126" max="11126" width="8.375" style="130" customWidth="1"/>
    <col min="11127" max="11127" width="0.375" style="130" customWidth="1"/>
    <col min="11128" max="11128" width="10.375" style="130" customWidth="1"/>
    <col min="11129" max="11129" width="0.375" style="130" customWidth="1"/>
    <col min="11130" max="11130" width="11.375" style="130" customWidth="1"/>
    <col min="11131" max="11131" width="0.375" style="130" customWidth="1"/>
    <col min="11132" max="11132" width="8" style="130" customWidth="1"/>
    <col min="11133" max="11133" width="0.375" style="130" customWidth="1"/>
    <col min="11134" max="11134" width="10.375" style="130" customWidth="1"/>
    <col min="11135" max="11135" width="0.375" style="130" customWidth="1"/>
    <col min="11136" max="11136" width="13.375" style="130" customWidth="1"/>
    <col min="11137" max="11137" width="0.375" style="130" customWidth="1"/>
    <col min="11138" max="11138" width="10" style="130" customWidth="1"/>
    <col min="11139" max="11139" width="0.375" style="130" customWidth="1"/>
    <col min="11140" max="11140" width="10.375" style="130" customWidth="1"/>
    <col min="11141" max="11141" width="0.375" style="130" customWidth="1"/>
    <col min="11142" max="11142" width="9.375" style="130" customWidth="1"/>
    <col min="11143" max="11143" width="9.125" style="130"/>
    <col min="11144" max="11145" width="12" style="130" bestFit="1" customWidth="1"/>
    <col min="11146" max="11372" width="9.125" style="130"/>
    <col min="11373" max="11373" width="26.375" style="130" customWidth="1"/>
    <col min="11374" max="11374" width="6.375" style="130" customWidth="1"/>
    <col min="11375" max="11375" width="0.375" style="130" customWidth="1"/>
    <col min="11376" max="11376" width="8.375" style="130" customWidth="1"/>
    <col min="11377" max="11377" width="0.375" style="130" customWidth="1"/>
    <col min="11378" max="11378" width="10" style="130" customWidth="1"/>
    <col min="11379" max="11379" width="0.375" style="130" customWidth="1"/>
    <col min="11380" max="11380" width="10.375" style="130" customWidth="1"/>
    <col min="11381" max="11381" width="0.375" style="130" customWidth="1"/>
    <col min="11382" max="11382" width="8.375" style="130" customWidth="1"/>
    <col min="11383" max="11383" width="0.375" style="130" customWidth="1"/>
    <col min="11384" max="11384" width="10.375" style="130" customWidth="1"/>
    <col min="11385" max="11385" width="0.375" style="130" customWidth="1"/>
    <col min="11386" max="11386" width="11.375" style="130" customWidth="1"/>
    <col min="11387" max="11387" width="0.375" style="130" customWidth="1"/>
    <col min="11388" max="11388" width="8" style="130" customWidth="1"/>
    <col min="11389" max="11389" width="0.375" style="130" customWidth="1"/>
    <col min="11390" max="11390" width="10.375" style="130" customWidth="1"/>
    <col min="11391" max="11391" width="0.375" style="130" customWidth="1"/>
    <col min="11392" max="11392" width="13.375" style="130" customWidth="1"/>
    <col min="11393" max="11393" width="0.375" style="130" customWidth="1"/>
    <col min="11394" max="11394" width="10" style="130" customWidth="1"/>
    <col min="11395" max="11395" width="0.375" style="130" customWidth="1"/>
    <col min="11396" max="11396" width="10.375" style="130" customWidth="1"/>
    <col min="11397" max="11397" width="0.375" style="130" customWidth="1"/>
    <col min="11398" max="11398" width="9.375" style="130" customWidth="1"/>
    <col min="11399" max="11399" width="9.125" style="130"/>
    <col min="11400" max="11401" width="12" style="130" bestFit="1" customWidth="1"/>
    <col min="11402" max="11628" width="9.125" style="130"/>
    <col min="11629" max="11629" width="26.375" style="130" customWidth="1"/>
    <col min="11630" max="11630" width="6.375" style="130" customWidth="1"/>
    <col min="11631" max="11631" width="0.375" style="130" customWidth="1"/>
    <col min="11632" max="11632" width="8.375" style="130" customWidth="1"/>
    <col min="11633" max="11633" width="0.375" style="130" customWidth="1"/>
    <col min="11634" max="11634" width="10" style="130" customWidth="1"/>
    <col min="11635" max="11635" width="0.375" style="130" customWidth="1"/>
    <col min="11636" max="11636" width="10.375" style="130" customWidth="1"/>
    <col min="11637" max="11637" width="0.375" style="130" customWidth="1"/>
    <col min="11638" max="11638" width="8.375" style="130" customWidth="1"/>
    <col min="11639" max="11639" width="0.375" style="130" customWidth="1"/>
    <col min="11640" max="11640" width="10.375" style="130" customWidth="1"/>
    <col min="11641" max="11641" width="0.375" style="130" customWidth="1"/>
    <col min="11642" max="11642" width="11.375" style="130" customWidth="1"/>
    <col min="11643" max="11643" width="0.375" style="130" customWidth="1"/>
    <col min="11644" max="11644" width="8" style="130" customWidth="1"/>
    <col min="11645" max="11645" width="0.375" style="130" customWidth="1"/>
    <col min="11646" max="11646" width="10.375" style="130" customWidth="1"/>
    <col min="11647" max="11647" width="0.375" style="130" customWidth="1"/>
    <col min="11648" max="11648" width="13.375" style="130" customWidth="1"/>
    <col min="11649" max="11649" width="0.375" style="130" customWidth="1"/>
    <col min="11650" max="11650" width="10" style="130" customWidth="1"/>
    <col min="11651" max="11651" width="0.375" style="130" customWidth="1"/>
    <col min="11652" max="11652" width="10.375" style="130" customWidth="1"/>
    <col min="11653" max="11653" width="0.375" style="130" customWidth="1"/>
    <col min="11654" max="11654" width="9.375" style="130" customWidth="1"/>
    <col min="11655" max="11655" width="9.125" style="130"/>
    <col min="11656" max="11657" width="12" style="130" bestFit="1" customWidth="1"/>
    <col min="11658" max="11884" width="9.125" style="130"/>
    <col min="11885" max="11885" width="26.375" style="130" customWidth="1"/>
    <col min="11886" max="11886" width="6.375" style="130" customWidth="1"/>
    <col min="11887" max="11887" width="0.375" style="130" customWidth="1"/>
    <col min="11888" max="11888" width="8.375" style="130" customWidth="1"/>
    <col min="11889" max="11889" width="0.375" style="130" customWidth="1"/>
    <col min="11890" max="11890" width="10" style="130" customWidth="1"/>
    <col min="11891" max="11891" width="0.375" style="130" customWidth="1"/>
    <col min="11892" max="11892" width="10.375" style="130" customWidth="1"/>
    <col min="11893" max="11893" width="0.375" style="130" customWidth="1"/>
    <col min="11894" max="11894" width="8.375" style="130" customWidth="1"/>
    <col min="11895" max="11895" width="0.375" style="130" customWidth="1"/>
    <col min="11896" max="11896" width="10.375" style="130" customWidth="1"/>
    <col min="11897" max="11897" width="0.375" style="130" customWidth="1"/>
    <col min="11898" max="11898" width="11.375" style="130" customWidth="1"/>
    <col min="11899" max="11899" width="0.375" style="130" customWidth="1"/>
    <col min="11900" max="11900" width="8" style="130" customWidth="1"/>
    <col min="11901" max="11901" width="0.375" style="130" customWidth="1"/>
    <col min="11902" max="11902" width="10.375" style="130" customWidth="1"/>
    <col min="11903" max="11903" width="0.375" style="130" customWidth="1"/>
    <col min="11904" max="11904" width="13.375" style="130" customWidth="1"/>
    <col min="11905" max="11905" width="0.375" style="130" customWidth="1"/>
    <col min="11906" max="11906" width="10" style="130" customWidth="1"/>
    <col min="11907" max="11907" width="0.375" style="130" customWidth="1"/>
    <col min="11908" max="11908" width="10.375" style="130" customWidth="1"/>
    <col min="11909" max="11909" width="0.375" style="130" customWidth="1"/>
    <col min="11910" max="11910" width="9.375" style="130" customWidth="1"/>
    <col min="11911" max="11911" width="9.125" style="130"/>
    <col min="11912" max="11913" width="12" style="130" bestFit="1" customWidth="1"/>
    <col min="11914" max="12140" width="9.125" style="130"/>
    <col min="12141" max="12141" width="26.375" style="130" customWidth="1"/>
    <col min="12142" max="12142" width="6.375" style="130" customWidth="1"/>
    <col min="12143" max="12143" width="0.375" style="130" customWidth="1"/>
    <col min="12144" max="12144" width="8.375" style="130" customWidth="1"/>
    <col min="12145" max="12145" width="0.375" style="130" customWidth="1"/>
    <col min="12146" max="12146" width="10" style="130" customWidth="1"/>
    <col min="12147" max="12147" width="0.375" style="130" customWidth="1"/>
    <col min="12148" max="12148" width="10.375" style="130" customWidth="1"/>
    <col min="12149" max="12149" width="0.375" style="130" customWidth="1"/>
    <col min="12150" max="12150" width="8.375" style="130" customWidth="1"/>
    <col min="12151" max="12151" width="0.375" style="130" customWidth="1"/>
    <col min="12152" max="12152" width="10.375" style="130" customWidth="1"/>
    <col min="12153" max="12153" width="0.375" style="130" customWidth="1"/>
    <col min="12154" max="12154" width="11.375" style="130" customWidth="1"/>
    <col min="12155" max="12155" width="0.375" style="130" customWidth="1"/>
    <col min="12156" max="12156" width="8" style="130" customWidth="1"/>
    <col min="12157" max="12157" width="0.375" style="130" customWidth="1"/>
    <col min="12158" max="12158" width="10.375" style="130" customWidth="1"/>
    <col min="12159" max="12159" width="0.375" style="130" customWidth="1"/>
    <col min="12160" max="12160" width="13.375" style="130" customWidth="1"/>
    <col min="12161" max="12161" width="0.375" style="130" customWidth="1"/>
    <col min="12162" max="12162" width="10" style="130" customWidth="1"/>
    <col min="12163" max="12163" width="0.375" style="130" customWidth="1"/>
    <col min="12164" max="12164" width="10.375" style="130" customWidth="1"/>
    <col min="12165" max="12165" width="0.375" style="130" customWidth="1"/>
    <col min="12166" max="12166" width="9.375" style="130" customWidth="1"/>
    <col min="12167" max="12167" width="9.125" style="130"/>
    <col min="12168" max="12169" width="12" style="130" bestFit="1" customWidth="1"/>
    <col min="12170" max="12396" width="9.125" style="130"/>
    <col min="12397" max="12397" width="26.375" style="130" customWidth="1"/>
    <col min="12398" max="12398" width="6.375" style="130" customWidth="1"/>
    <col min="12399" max="12399" width="0.375" style="130" customWidth="1"/>
    <col min="12400" max="12400" width="8.375" style="130" customWidth="1"/>
    <col min="12401" max="12401" width="0.375" style="130" customWidth="1"/>
    <col min="12402" max="12402" width="10" style="130" customWidth="1"/>
    <col min="12403" max="12403" width="0.375" style="130" customWidth="1"/>
    <col min="12404" max="12404" width="10.375" style="130" customWidth="1"/>
    <col min="12405" max="12405" width="0.375" style="130" customWidth="1"/>
    <col min="12406" max="12406" width="8.375" style="130" customWidth="1"/>
    <col min="12407" max="12407" width="0.375" style="130" customWidth="1"/>
    <col min="12408" max="12408" width="10.375" style="130" customWidth="1"/>
    <col min="12409" max="12409" width="0.375" style="130" customWidth="1"/>
    <col min="12410" max="12410" width="11.375" style="130" customWidth="1"/>
    <col min="12411" max="12411" width="0.375" style="130" customWidth="1"/>
    <col min="12412" max="12412" width="8" style="130" customWidth="1"/>
    <col min="12413" max="12413" width="0.375" style="130" customWidth="1"/>
    <col min="12414" max="12414" width="10.375" style="130" customWidth="1"/>
    <col min="12415" max="12415" width="0.375" style="130" customWidth="1"/>
    <col min="12416" max="12416" width="13.375" style="130" customWidth="1"/>
    <col min="12417" max="12417" width="0.375" style="130" customWidth="1"/>
    <col min="12418" max="12418" width="10" style="130" customWidth="1"/>
    <col min="12419" max="12419" width="0.375" style="130" customWidth="1"/>
    <col min="12420" max="12420" width="10.375" style="130" customWidth="1"/>
    <col min="12421" max="12421" width="0.375" style="130" customWidth="1"/>
    <col min="12422" max="12422" width="9.375" style="130" customWidth="1"/>
    <col min="12423" max="12423" width="9.125" style="130"/>
    <col min="12424" max="12425" width="12" style="130" bestFit="1" customWidth="1"/>
    <col min="12426" max="12652" width="9.125" style="130"/>
    <col min="12653" max="12653" width="26.375" style="130" customWidth="1"/>
    <col min="12654" max="12654" width="6.375" style="130" customWidth="1"/>
    <col min="12655" max="12655" width="0.375" style="130" customWidth="1"/>
    <col min="12656" max="12656" width="8.375" style="130" customWidth="1"/>
    <col min="12657" max="12657" width="0.375" style="130" customWidth="1"/>
    <col min="12658" max="12658" width="10" style="130" customWidth="1"/>
    <col min="12659" max="12659" width="0.375" style="130" customWidth="1"/>
    <col min="12660" max="12660" width="10.375" style="130" customWidth="1"/>
    <col min="12661" max="12661" width="0.375" style="130" customWidth="1"/>
    <col min="12662" max="12662" width="8.375" style="130" customWidth="1"/>
    <col min="12663" max="12663" width="0.375" style="130" customWidth="1"/>
    <col min="12664" max="12664" width="10.375" style="130" customWidth="1"/>
    <col min="12665" max="12665" width="0.375" style="130" customWidth="1"/>
    <col min="12666" max="12666" width="11.375" style="130" customWidth="1"/>
    <col min="12667" max="12667" width="0.375" style="130" customWidth="1"/>
    <col min="12668" max="12668" width="8" style="130" customWidth="1"/>
    <col min="12669" max="12669" width="0.375" style="130" customWidth="1"/>
    <col min="12670" max="12670" width="10.375" style="130" customWidth="1"/>
    <col min="12671" max="12671" width="0.375" style="130" customWidth="1"/>
    <col min="12672" max="12672" width="13.375" style="130" customWidth="1"/>
    <col min="12673" max="12673" width="0.375" style="130" customWidth="1"/>
    <col min="12674" max="12674" width="10" style="130" customWidth="1"/>
    <col min="12675" max="12675" width="0.375" style="130" customWidth="1"/>
    <col min="12676" max="12676" width="10.375" style="130" customWidth="1"/>
    <col min="12677" max="12677" width="0.375" style="130" customWidth="1"/>
    <col min="12678" max="12678" width="9.375" style="130" customWidth="1"/>
    <col min="12679" max="12679" width="9.125" style="130"/>
    <col min="12680" max="12681" width="12" style="130" bestFit="1" customWidth="1"/>
    <col min="12682" max="12908" width="9.125" style="130"/>
    <col min="12909" max="12909" width="26.375" style="130" customWidth="1"/>
    <col min="12910" max="12910" width="6.375" style="130" customWidth="1"/>
    <col min="12911" max="12911" width="0.375" style="130" customWidth="1"/>
    <col min="12912" max="12912" width="8.375" style="130" customWidth="1"/>
    <col min="12913" max="12913" width="0.375" style="130" customWidth="1"/>
    <col min="12914" max="12914" width="10" style="130" customWidth="1"/>
    <col min="12915" max="12915" width="0.375" style="130" customWidth="1"/>
    <col min="12916" max="12916" width="10.375" style="130" customWidth="1"/>
    <col min="12917" max="12917" width="0.375" style="130" customWidth="1"/>
    <col min="12918" max="12918" width="8.375" style="130" customWidth="1"/>
    <col min="12919" max="12919" width="0.375" style="130" customWidth="1"/>
    <col min="12920" max="12920" width="10.375" style="130" customWidth="1"/>
    <col min="12921" max="12921" width="0.375" style="130" customWidth="1"/>
    <col min="12922" max="12922" width="11.375" style="130" customWidth="1"/>
    <col min="12923" max="12923" width="0.375" style="130" customWidth="1"/>
    <col min="12924" max="12924" width="8" style="130" customWidth="1"/>
    <col min="12925" max="12925" width="0.375" style="130" customWidth="1"/>
    <col min="12926" max="12926" width="10.375" style="130" customWidth="1"/>
    <col min="12927" max="12927" width="0.375" style="130" customWidth="1"/>
    <col min="12928" max="12928" width="13.375" style="130" customWidth="1"/>
    <col min="12929" max="12929" width="0.375" style="130" customWidth="1"/>
    <col min="12930" max="12930" width="10" style="130" customWidth="1"/>
    <col min="12931" max="12931" width="0.375" style="130" customWidth="1"/>
    <col min="12932" max="12932" width="10.375" style="130" customWidth="1"/>
    <col min="12933" max="12933" width="0.375" style="130" customWidth="1"/>
    <col min="12934" max="12934" width="9.375" style="130" customWidth="1"/>
    <col min="12935" max="12935" width="9.125" style="130"/>
    <col min="12936" max="12937" width="12" style="130" bestFit="1" customWidth="1"/>
    <col min="12938" max="13164" width="9.125" style="130"/>
    <col min="13165" max="13165" width="26.375" style="130" customWidth="1"/>
    <col min="13166" max="13166" width="6.375" style="130" customWidth="1"/>
    <col min="13167" max="13167" width="0.375" style="130" customWidth="1"/>
    <col min="13168" max="13168" width="8.375" style="130" customWidth="1"/>
    <col min="13169" max="13169" width="0.375" style="130" customWidth="1"/>
    <col min="13170" max="13170" width="10" style="130" customWidth="1"/>
    <col min="13171" max="13171" width="0.375" style="130" customWidth="1"/>
    <col min="13172" max="13172" width="10.375" style="130" customWidth="1"/>
    <col min="13173" max="13173" width="0.375" style="130" customWidth="1"/>
    <col min="13174" max="13174" width="8.375" style="130" customWidth="1"/>
    <col min="13175" max="13175" width="0.375" style="130" customWidth="1"/>
    <col min="13176" max="13176" width="10.375" style="130" customWidth="1"/>
    <col min="13177" max="13177" width="0.375" style="130" customWidth="1"/>
    <col min="13178" max="13178" width="11.375" style="130" customWidth="1"/>
    <col min="13179" max="13179" width="0.375" style="130" customWidth="1"/>
    <col min="13180" max="13180" width="8" style="130" customWidth="1"/>
    <col min="13181" max="13181" width="0.375" style="130" customWidth="1"/>
    <col min="13182" max="13182" width="10.375" style="130" customWidth="1"/>
    <col min="13183" max="13183" width="0.375" style="130" customWidth="1"/>
    <col min="13184" max="13184" width="13.375" style="130" customWidth="1"/>
    <col min="13185" max="13185" width="0.375" style="130" customWidth="1"/>
    <col min="13186" max="13186" width="10" style="130" customWidth="1"/>
    <col min="13187" max="13187" width="0.375" style="130" customWidth="1"/>
    <col min="13188" max="13188" width="10.375" style="130" customWidth="1"/>
    <col min="13189" max="13189" width="0.375" style="130" customWidth="1"/>
    <col min="13190" max="13190" width="9.375" style="130" customWidth="1"/>
    <col min="13191" max="13191" width="9.125" style="130"/>
    <col min="13192" max="13193" width="12" style="130" bestFit="1" customWidth="1"/>
    <col min="13194" max="13420" width="9.125" style="130"/>
    <col min="13421" max="13421" width="26.375" style="130" customWidth="1"/>
    <col min="13422" max="13422" width="6.375" style="130" customWidth="1"/>
    <col min="13423" max="13423" width="0.375" style="130" customWidth="1"/>
    <col min="13424" max="13424" width="8.375" style="130" customWidth="1"/>
    <col min="13425" max="13425" width="0.375" style="130" customWidth="1"/>
    <col min="13426" max="13426" width="10" style="130" customWidth="1"/>
    <col min="13427" max="13427" width="0.375" style="130" customWidth="1"/>
    <col min="13428" max="13428" width="10.375" style="130" customWidth="1"/>
    <col min="13429" max="13429" width="0.375" style="130" customWidth="1"/>
    <col min="13430" max="13430" width="8.375" style="130" customWidth="1"/>
    <col min="13431" max="13431" width="0.375" style="130" customWidth="1"/>
    <col min="13432" max="13432" width="10.375" style="130" customWidth="1"/>
    <col min="13433" max="13433" width="0.375" style="130" customWidth="1"/>
    <col min="13434" max="13434" width="11.375" style="130" customWidth="1"/>
    <col min="13435" max="13435" width="0.375" style="130" customWidth="1"/>
    <col min="13436" max="13436" width="8" style="130" customWidth="1"/>
    <col min="13437" max="13437" width="0.375" style="130" customWidth="1"/>
    <col min="13438" max="13438" width="10.375" style="130" customWidth="1"/>
    <col min="13439" max="13439" width="0.375" style="130" customWidth="1"/>
    <col min="13440" max="13440" width="13.375" style="130" customWidth="1"/>
    <col min="13441" max="13441" width="0.375" style="130" customWidth="1"/>
    <col min="13442" max="13442" width="10" style="130" customWidth="1"/>
    <col min="13443" max="13443" width="0.375" style="130" customWidth="1"/>
    <col min="13444" max="13444" width="10.375" style="130" customWidth="1"/>
    <col min="13445" max="13445" width="0.375" style="130" customWidth="1"/>
    <col min="13446" max="13446" width="9.375" style="130" customWidth="1"/>
    <col min="13447" max="13447" width="9.125" style="130"/>
    <col min="13448" max="13449" width="12" style="130" bestFit="1" customWidth="1"/>
    <col min="13450" max="13676" width="9.125" style="130"/>
    <col min="13677" max="13677" width="26.375" style="130" customWidth="1"/>
    <col min="13678" max="13678" width="6.375" style="130" customWidth="1"/>
    <col min="13679" max="13679" width="0.375" style="130" customWidth="1"/>
    <col min="13680" max="13680" width="8.375" style="130" customWidth="1"/>
    <col min="13681" max="13681" width="0.375" style="130" customWidth="1"/>
    <col min="13682" max="13682" width="10" style="130" customWidth="1"/>
    <col min="13683" max="13683" width="0.375" style="130" customWidth="1"/>
    <col min="13684" max="13684" width="10.375" style="130" customWidth="1"/>
    <col min="13685" max="13685" width="0.375" style="130" customWidth="1"/>
    <col min="13686" max="13686" width="8.375" style="130" customWidth="1"/>
    <col min="13687" max="13687" width="0.375" style="130" customWidth="1"/>
    <col min="13688" max="13688" width="10.375" style="130" customWidth="1"/>
    <col min="13689" max="13689" width="0.375" style="130" customWidth="1"/>
    <col min="13690" max="13690" width="11.375" style="130" customWidth="1"/>
    <col min="13691" max="13691" width="0.375" style="130" customWidth="1"/>
    <col min="13692" max="13692" width="8" style="130" customWidth="1"/>
    <col min="13693" max="13693" width="0.375" style="130" customWidth="1"/>
    <col min="13694" max="13694" width="10.375" style="130" customWidth="1"/>
    <col min="13695" max="13695" width="0.375" style="130" customWidth="1"/>
    <col min="13696" max="13696" width="13.375" style="130" customWidth="1"/>
    <col min="13697" max="13697" width="0.375" style="130" customWidth="1"/>
    <col min="13698" max="13698" width="10" style="130" customWidth="1"/>
    <col min="13699" max="13699" width="0.375" style="130" customWidth="1"/>
    <col min="13700" max="13700" width="10.375" style="130" customWidth="1"/>
    <col min="13701" max="13701" width="0.375" style="130" customWidth="1"/>
    <col min="13702" max="13702" width="9.375" style="130" customWidth="1"/>
    <col min="13703" max="13703" width="9.125" style="130"/>
    <col min="13704" max="13705" width="12" style="130" bestFit="1" customWidth="1"/>
    <col min="13706" max="13932" width="9.125" style="130"/>
    <col min="13933" max="13933" width="26.375" style="130" customWidth="1"/>
    <col min="13934" max="13934" width="6.375" style="130" customWidth="1"/>
    <col min="13935" max="13935" width="0.375" style="130" customWidth="1"/>
    <col min="13936" max="13936" width="8.375" style="130" customWidth="1"/>
    <col min="13937" max="13937" width="0.375" style="130" customWidth="1"/>
    <col min="13938" max="13938" width="10" style="130" customWidth="1"/>
    <col min="13939" max="13939" width="0.375" style="130" customWidth="1"/>
    <col min="13940" max="13940" width="10.375" style="130" customWidth="1"/>
    <col min="13941" max="13941" width="0.375" style="130" customWidth="1"/>
    <col min="13942" max="13942" width="8.375" style="130" customWidth="1"/>
    <col min="13943" max="13943" width="0.375" style="130" customWidth="1"/>
    <col min="13944" max="13944" width="10.375" style="130" customWidth="1"/>
    <col min="13945" max="13945" width="0.375" style="130" customWidth="1"/>
    <col min="13946" max="13946" width="11.375" style="130" customWidth="1"/>
    <col min="13947" max="13947" width="0.375" style="130" customWidth="1"/>
    <col min="13948" max="13948" width="8" style="130" customWidth="1"/>
    <col min="13949" max="13949" width="0.375" style="130" customWidth="1"/>
    <col min="13950" max="13950" width="10.375" style="130" customWidth="1"/>
    <col min="13951" max="13951" width="0.375" style="130" customWidth="1"/>
    <col min="13952" max="13952" width="13.375" style="130" customWidth="1"/>
    <col min="13953" max="13953" width="0.375" style="130" customWidth="1"/>
    <col min="13954" max="13954" width="10" style="130" customWidth="1"/>
    <col min="13955" max="13955" width="0.375" style="130" customWidth="1"/>
    <col min="13956" max="13956" width="10.375" style="130" customWidth="1"/>
    <col min="13957" max="13957" width="0.375" style="130" customWidth="1"/>
    <col min="13958" max="13958" width="9.375" style="130" customWidth="1"/>
    <col min="13959" max="13959" width="9.125" style="130"/>
    <col min="13960" max="13961" width="12" style="130" bestFit="1" customWidth="1"/>
    <col min="13962" max="14188" width="9.125" style="130"/>
    <col min="14189" max="14189" width="26.375" style="130" customWidth="1"/>
    <col min="14190" max="14190" width="6.375" style="130" customWidth="1"/>
    <col min="14191" max="14191" width="0.375" style="130" customWidth="1"/>
    <col min="14192" max="14192" width="8.375" style="130" customWidth="1"/>
    <col min="14193" max="14193" width="0.375" style="130" customWidth="1"/>
    <col min="14194" max="14194" width="10" style="130" customWidth="1"/>
    <col min="14195" max="14195" width="0.375" style="130" customWidth="1"/>
    <col min="14196" max="14196" width="10.375" style="130" customWidth="1"/>
    <col min="14197" max="14197" width="0.375" style="130" customWidth="1"/>
    <col min="14198" max="14198" width="8.375" style="130" customWidth="1"/>
    <col min="14199" max="14199" width="0.375" style="130" customWidth="1"/>
    <col min="14200" max="14200" width="10.375" style="130" customWidth="1"/>
    <col min="14201" max="14201" width="0.375" style="130" customWidth="1"/>
    <col min="14202" max="14202" width="11.375" style="130" customWidth="1"/>
    <col min="14203" max="14203" width="0.375" style="130" customWidth="1"/>
    <col min="14204" max="14204" width="8" style="130" customWidth="1"/>
    <col min="14205" max="14205" width="0.375" style="130" customWidth="1"/>
    <col min="14206" max="14206" width="10.375" style="130" customWidth="1"/>
    <col min="14207" max="14207" width="0.375" style="130" customWidth="1"/>
    <col min="14208" max="14208" width="13.375" style="130" customWidth="1"/>
    <col min="14209" max="14209" width="0.375" style="130" customWidth="1"/>
    <col min="14210" max="14210" width="10" style="130" customWidth="1"/>
    <col min="14211" max="14211" width="0.375" style="130" customWidth="1"/>
    <col min="14212" max="14212" width="10.375" style="130" customWidth="1"/>
    <col min="14213" max="14213" width="0.375" style="130" customWidth="1"/>
    <col min="14214" max="14214" width="9.375" style="130" customWidth="1"/>
    <col min="14215" max="14215" width="9.125" style="130"/>
    <col min="14216" max="14217" width="12" style="130" bestFit="1" customWidth="1"/>
    <col min="14218" max="14444" width="9.125" style="130"/>
    <col min="14445" max="14445" width="26.375" style="130" customWidth="1"/>
    <col min="14446" max="14446" width="6.375" style="130" customWidth="1"/>
    <col min="14447" max="14447" width="0.375" style="130" customWidth="1"/>
    <col min="14448" max="14448" width="8.375" style="130" customWidth="1"/>
    <col min="14449" max="14449" width="0.375" style="130" customWidth="1"/>
    <col min="14450" max="14450" width="10" style="130" customWidth="1"/>
    <col min="14451" max="14451" width="0.375" style="130" customWidth="1"/>
    <col min="14452" max="14452" width="10.375" style="130" customWidth="1"/>
    <col min="14453" max="14453" width="0.375" style="130" customWidth="1"/>
    <col min="14454" max="14454" width="8.375" style="130" customWidth="1"/>
    <col min="14455" max="14455" width="0.375" style="130" customWidth="1"/>
    <col min="14456" max="14456" width="10.375" style="130" customWidth="1"/>
    <col min="14457" max="14457" width="0.375" style="130" customWidth="1"/>
    <col min="14458" max="14458" width="11.375" style="130" customWidth="1"/>
    <col min="14459" max="14459" width="0.375" style="130" customWidth="1"/>
    <col min="14460" max="14460" width="8" style="130" customWidth="1"/>
    <col min="14461" max="14461" width="0.375" style="130" customWidth="1"/>
    <col min="14462" max="14462" width="10.375" style="130" customWidth="1"/>
    <col min="14463" max="14463" width="0.375" style="130" customWidth="1"/>
    <col min="14464" max="14464" width="13.375" style="130" customWidth="1"/>
    <col min="14465" max="14465" width="0.375" style="130" customWidth="1"/>
    <col min="14466" max="14466" width="10" style="130" customWidth="1"/>
    <col min="14467" max="14467" width="0.375" style="130" customWidth="1"/>
    <col min="14468" max="14468" width="10.375" style="130" customWidth="1"/>
    <col min="14469" max="14469" width="0.375" style="130" customWidth="1"/>
    <col min="14470" max="14470" width="9.375" style="130" customWidth="1"/>
    <col min="14471" max="14471" width="9.125" style="130"/>
    <col min="14472" max="14473" width="12" style="130" bestFit="1" customWidth="1"/>
    <col min="14474" max="14700" width="9.125" style="130"/>
    <col min="14701" max="14701" width="26.375" style="130" customWidth="1"/>
    <col min="14702" max="14702" width="6.375" style="130" customWidth="1"/>
    <col min="14703" max="14703" width="0.375" style="130" customWidth="1"/>
    <col min="14704" max="14704" width="8.375" style="130" customWidth="1"/>
    <col min="14705" max="14705" width="0.375" style="130" customWidth="1"/>
    <col min="14706" max="14706" width="10" style="130" customWidth="1"/>
    <col min="14707" max="14707" width="0.375" style="130" customWidth="1"/>
    <col min="14708" max="14708" width="10.375" style="130" customWidth="1"/>
    <col min="14709" max="14709" width="0.375" style="130" customWidth="1"/>
    <col min="14710" max="14710" width="8.375" style="130" customWidth="1"/>
    <col min="14711" max="14711" width="0.375" style="130" customWidth="1"/>
    <col min="14712" max="14712" width="10.375" style="130" customWidth="1"/>
    <col min="14713" max="14713" width="0.375" style="130" customWidth="1"/>
    <col min="14714" max="14714" width="11.375" style="130" customWidth="1"/>
    <col min="14715" max="14715" width="0.375" style="130" customWidth="1"/>
    <col min="14716" max="14716" width="8" style="130" customWidth="1"/>
    <col min="14717" max="14717" width="0.375" style="130" customWidth="1"/>
    <col min="14718" max="14718" width="10.375" style="130" customWidth="1"/>
    <col min="14719" max="14719" width="0.375" style="130" customWidth="1"/>
    <col min="14720" max="14720" width="13.375" style="130" customWidth="1"/>
    <col min="14721" max="14721" width="0.375" style="130" customWidth="1"/>
    <col min="14722" max="14722" width="10" style="130" customWidth="1"/>
    <col min="14723" max="14723" width="0.375" style="130" customWidth="1"/>
    <col min="14724" max="14724" width="10.375" style="130" customWidth="1"/>
    <col min="14725" max="14725" width="0.375" style="130" customWidth="1"/>
    <col min="14726" max="14726" width="9.375" style="130" customWidth="1"/>
    <col min="14727" max="14727" width="9.125" style="130"/>
    <col min="14728" max="14729" width="12" style="130" bestFit="1" customWidth="1"/>
    <col min="14730" max="14956" width="9.125" style="130"/>
    <col min="14957" max="14957" width="26.375" style="130" customWidth="1"/>
    <col min="14958" max="14958" width="6.375" style="130" customWidth="1"/>
    <col min="14959" max="14959" width="0.375" style="130" customWidth="1"/>
    <col min="14960" max="14960" width="8.375" style="130" customWidth="1"/>
    <col min="14961" max="14961" width="0.375" style="130" customWidth="1"/>
    <col min="14962" max="14962" width="10" style="130" customWidth="1"/>
    <col min="14963" max="14963" width="0.375" style="130" customWidth="1"/>
    <col min="14964" max="14964" width="10.375" style="130" customWidth="1"/>
    <col min="14965" max="14965" width="0.375" style="130" customWidth="1"/>
    <col min="14966" max="14966" width="8.375" style="130" customWidth="1"/>
    <col min="14967" max="14967" width="0.375" style="130" customWidth="1"/>
    <col min="14968" max="14968" width="10.375" style="130" customWidth="1"/>
    <col min="14969" max="14969" width="0.375" style="130" customWidth="1"/>
    <col min="14970" max="14970" width="11.375" style="130" customWidth="1"/>
    <col min="14971" max="14971" width="0.375" style="130" customWidth="1"/>
    <col min="14972" max="14972" width="8" style="130" customWidth="1"/>
    <col min="14973" max="14973" width="0.375" style="130" customWidth="1"/>
    <col min="14974" max="14974" width="10.375" style="130" customWidth="1"/>
    <col min="14975" max="14975" width="0.375" style="130" customWidth="1"/>
    <col min="14976" max="14976" width="13.375" style="130" customWidth="1"/>
    <col min="14977" max="14977" width="0.375" style="130" customWidth="1"/>
    <col min="14978" max="14978" width="10" style="130" customWidth="1"/>
    <col min="14979" max="14979" width="0.375" style="130" customWidth="1"/>
    <col min="14980" max="14980" width="10.375" style="130" customWidth="1"/>
    <col min="14981" max="14981" width="0.375" style="130" customWidth="1"/>
    <col min="14982" max="14982" width="9.375" style="130" customWidth="1"/>
    <col min="14983" max="14983" width="9.125" style="130"/>
    <col min="14984" max="14985" width="12" style="130" bestFit="1" customWidth="1"/>
    <col min="14986" max="15212" width="9.125" style="130"/>
    <col min="15213" max="15213" width="26.375" style="130" customWidth="1"/>
    <col min="15214" max="15214" width="6.375" style="130" customWidth="1"/>
    <col min="15215" max="15215" width="0.375" style="130" customWidth="1"/>
    <col min="15216" max="15216" width="8.375" style="130" customWidth="1"/>
    <col min="15217" max="15217" width="0.375" style="130" customWidth="1"/>
    <col min="15218" max="15218" width="10" style="130" customWidth="1"/>
    <col min="15219" max="15219" width="0.375" style="130" customWidth="1"/>
    <col min="15220" max="15220" width="10.375" style="130" customWidth="1"/>
    <col min="15221" max="15221" width="0.375" style="130" customWidth="1"/>
    <col min="15222" max="15222" width="8.375" style="130" customWidth="1"/>
    <col min="15223" max="15223" width="0.375" style="130" customWidth="1"/>
    <col min="15224" max="15224" width="10.375" style="130" customWidth="1"/>
    <col min="15225" max="15225" width="0.375" style="130" customWidth="1"/>
    <col min="15226" max="15226" width="11.375" style="130" customWidth="1"/>
    <col min="15227" max="15227" width="0.375" style="130" customWidth="1"/>
    <col min="15228" max="15228" width="8" style="130" customWidth="1"/>
    <col min="15229" max="15229" width="0.375" style="130" customWidth="1"/>
    <col min="15230" max="15230" width="10.375" style="130" customWidth="1"/>
    <col min="15231" max="15231" width="0.375" style="130" customWidth="1"/>
    <col min="15232" max="15232" width="13.375" style="130" customWidth="1"/>
    <col min="15233" max="15233" width="0.375" style="130" customWidth="1"/>
    <col min="15234" max="15234" width="10" style="130" customWidth="1"/>
    <col min="15235" max="15235" width="0.375" style="130" customWidth="1"/>
    <col min="15236" max="15236" width="10.375" style="130" customWidth="1"/>
    <col min="15237" max="15237" width="0.375" style="130" customWidth="1"/>
    <col min="15238" max="15238" width="9.375" style="130" customWidth="1"/>
    <col min="15239" max="15239" width="9.125" style="130"/>
    <col min="15240" max="15241" width="12" style="130" bestFit="1" customWidth="1"/>
    <col min="15242" max="15468" width="9.125" style="130"/>
    <col min="15469" max="15469" width="26.375" style="130" customWidth="1"/>
    <col min="15470" max="15470" width="6.375" style="130" customWidth="1"/>
    <col min="15471" max="15471" width="0.375" style="130" customWidth="1"/>
    <col min="15472" max="15472" width="8.375" style="130" customWidth="1"/>
    <col min="15473" max="15473" width="0.375" style="130" customWidth="1"/>
    <col min="15474" max="15474" width="10" style="130" customWidth="1"/>
    <col min="15475" max="15475" width="0.375" style="130" customWidth="1"/>
    <col min="15476" max="15476" width="10.375" style="130" customWidth="1"/>
    <col min="15477" max="15477" width="0.375" style="130" customWidth="1"/>
    <col min="15478" max="15478" width="8.375" style="130" customWidth="1"/>
    <col min="15479" max="15479" width="0.375" style="130" customWidth="1"/>
    <col min="15480" max="15480" width="10.375" style="130" customWidth="1"/>
    <col min="15481" max="15481" width="0.375" style="130" customWidth="1"/>
    <col min="15482" max="15482" width="11.375" style="130" customWidth="1"/>
    <col min="15483" max="15483" width="0.375" style="130" customWidth="1"/>
    <col min="15484" max="15484" width="8" style="130" customWidth="1"/>
    <col min="15485" max="15485" width="0.375" style="130" customWidth="1"/>
    <col min="15486" max="15486" width="10.375" style="130" customWidth="1"/>
    <col min="15487" max="15487" width="0.375" style="130" customWidth="1"/>
    <col min="15488" max="15488" width="13.375" style="130" customWidth="1"/>
    <col min="15489" max="15489" width="0.375" style="130" customWidth="1"/>
    <col min="15490" max="15490" width="10" style="130" customWidth="1"/>
    <col min="15491" max="15491" width="0.375" style="130" customWidth="1"/>
    <col min="15492" max="15492" width="10.375" style="130" customWidth="1"/>
    <col min="15493" max="15493" width="0.375" style="130" customWidth="1"/>
    <col min="15494" max="15494" width="9.375" style="130" customWidth="1"/>
    <col min="15495" max="15495" width="9.125" style="130"/>
    <col min="15496" max="15497" width="12" style="130" bestFit="1" customWidth="1"/>
    <col min="15498" max="15724" width="9.125" style="130"/>
    <col min="15725" max="15725" width="26.375" style="130" customWidth="1"/>
    <col min="15726" max="15726" width="6.375" style="130" customWidth="1"/>
    <col min="15727" max="15727" width="0.375" style="130" customWidth="1"/>
    <col min="15728" max="15728" width="8.375" style="130" customWidth="1"/>
    <col min="15729" max="15729" width="0.375" style="130" customWidth="1"/>
    <col min="15730" max="15730" width="10" style="130" customWidth="1"/>
    <col min="15731" max="15731" width="0.375" style="130" customWidth="1"/>
    <col min="15732" max="15732" width="10.375" style="130" customWidth="1"/>
    <col min="15733" max="15733" width="0.375" style="130" customWidth="1"/>
    <col min="15734" max="15734" width="8.375" style="130" customWidth="1"/>
    <col min="15735" max="15735" width="0.375" style="130" customWidth="1"/>
    <col min="15736" max="15736" width="10.375" style="130" customWidth="1"/>
    <col min="15737" max="15737" width="0.375" style="130" customWidth="1"/>
    <col min="15738" max="15738" width="11.375" style="130" customWidth="1"/>
    <col min="15739" max="15739" width="0.375" style="130" customWidth="1"/>
    <col min="15740" max="15740" width="8" style="130" customWidth="1"/>
    <col min="15741" max="15741" width="0.375" style="130" customWidth="1"/>
    <col min="15742" max="15742" width="10.375" style="130" customWidth="1"/>
    <col min="15743" max="15743" width="0.375" style="130" customWidth="1"/>
    <col min="15744" max="15744" width="13.375" style="130" customWidth="1"/>
    <col min="15745" max="15745" width="0.375" style="130" customWidth="1"/>
    <col min="15746" max="15746" width="10" style="130" customWidth="1"/>
    <col min="15747" max="15747" width="0.375" style="130" customWidth="1"/>
    <col min="15748" max="15748" width="10.375" style="130" customWidth="1"/>
    <col min="15749" max="15749" width="0.375" style="130" customWidth="1"/>
    <col min="15750" max="15750" width="9.375" style="130" customWidth="1"/>
    <col min="15751" max="15751" width="9.125" style="130"/>
    <col min="15752" max="15753" width="12" style="130" bestFit="1" customWidth="1"/>
    <col min="15754" max="15980" width="9.125" style="130"/>
    <col min="15981" max="15981" width="26.375" style="130" customWidth="1"/>
    <col min="15982" max="15982" width="6.375" style="130" customWidth="1"/>
    <col min="15983" max="15983" width="0.375" style="130" customWidth="1"/>
    <col min="15984" max="15984" width="8.375" style="130" customWidth="1"/>
    <col min="15985" max="15985" width="0.375" style="130" customWidth="1"/>
    <col min="15986" max="15986" width="10" style="130" customWidth="1"/>
    <col min="15987" max="15987" width="0.375" style="130" customWidth="1"/>
    <col min="15988" max="15988" width="10.375" style="130" customWidth="1"/>
    <col min="15989" max="15989" width="0.375" style="130" customWidth="1"/>
    <col min="15990" max="15990" width="8.375" style="130" customWidth="1"/>
    <col min="15991" max="15991" width="0.375" style="130" customWidth="1"/>
    <col min="15992" max="15992" width="10.375" style="130" customWidth="1"/>
    <col min="15993" max="15993" width="0.375" style="130" customWidth="1"/>
    <col min="15994" max="15994" width="11.375" style="130" customWidth="1"/>
    <col min="15995" max="15995" width="0.375" style="130" customWidth="1"/>
    <col min="15996" max="15996" width="8" style="130" customWidth="1"/>
    <col min="15997" max="15997" width="0.375" style="130" customWidth="1"/>
    <col min="15998" max="15998" width="10.375" style="130" customWidth="1"/>
    <col min="15999" max="15999" width="0.375" style="130" customWidth="1"/>
    <col min="16000" max="16000" width="13.375" style="130" customWidth="1"/>
    <col min="16001" max="16001" width="0.375" style="130" customWidth="1"/>
    <col min="16002" max="16002" width="10" style="130" customWidth="1"/>
    <col min="16003" max="16003" width="0.375" style="130" customWidth="1"/>
    <col min="16004" max="16004" width="10.375" style="130" customWidth="1"/>
    <col min="16005" max="16005" width="0.375" style="130" customWidth="1"/>
    <col min="16006" max="16006" width="9.375" style="130" customWidth="1"/>
    <col min="16007" max="16007" width="9.125" style="130"/>
    <col min="16008" max="16009" width="12" style="130" bestFit="1" customWidth="1"/>
    <col min="16010" max="16240" width="9.125" style="130"/>
    <col min="16241" max="16384" width="8.625" style="130" customWidth="1"/>
  </cols>
  <sheetData>
    <row r="1" spans="1:28" ht="20.100000000000001" customHeight="1">
      <c r="A1" s="126" t="s">
        <v>0</v>
      </c>
    </row>
    <row r="2" spans="1:28" ht="20.100000000000001" customHeight="1">
      <c r="A2" s="56" t="s">
        <v>125</v>
      </c>
      <c r="B2" s="131"/>
    </row>
    <row r="3" spans="1:28" ht="20.100000000000001" customHeight="1">
      <c r="A3" s="132" t="s">
        <v>120</v>
      </c>
      <c r="B3" s="133"/>
      <c r="C3" s="134"/>
      <c r="D3" s="135"/>
      <c r="E3" s="135"/>
      <c r="F3" s="135"/>
      <c r="G3" s="135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</row>
    <row r="4" spans="1:28" ht="20.100000000000001" customHeight="1">
      <c r="A4" s="131"/>
      <c r="B4" s="137"/>
    </row>
    <row r="5" spans="1:28" s="139" customFormat="1" ht="20.100000000000001" customHeight="1">
      <c r="A5" s="138"/>
      <c r="B5" s="138"/>
      <c r="C5" s="138"/>
      <c r="D5" s="235" t="s">
        <v>3</v>
      </c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</row>
    <row r="6" spans="1:28" s="139" customFormat="1" ht="20.100000000000001" customHeight="1">
      <c r="A6" s="138"/>
      <c r="B6" s="138"/>
      <c r="C6" s="138"/>
      <c r="D6" s="235" t="s">
        <v>126</v>
      </c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140"/>
      <c r="Z6" s="140"/>
      <c r="AA6" s="140"/>
      <c r="AB6" s="140"/>
    </row>
    <row r="7" spans="1:28" s="139" customFormat="1" ht="18" customHeight="1">
      <c r="A7" s="138"/>
      <c r="B7" s="138"/>
      <c r="C7" s="138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236" t="s">
        <v>82</v>
      </c>
      <c r="O7" s="236"/>
      <c r="P7" s="236"/>
      <c r="Q7" s="236"/>
      <c r="R7" s="236"/>
      <c r="S7" s="236"/>
      <c r="T7" s="236"/>
      <c r="U7" s="236"/>
      <c r="V7" s="236"/>
      <c r="W7" s="142"/>
      <c r="X7" s="141"/>
      <c r="Y7" s="141"/>
      <c r="Z7" s="141"/>
      <c r="AA7" s="141"/>
      <c r="AB7" s="141"/>
    </row>
    <row r="8" spans="1:28" s="139" customFormat="1" ht="18" customHeight="1">
      <c r="A8" s="138"/>
      <c r="B8" s="138"/>
      <c r="C8" s="138"/>
      <c r="D8" s="235" t="s">
        <v>127</v>
      </c>
      <c r="E8" s="235"/>
      <c r="F8" s="235"/>
      <c r="G8" s="141"/>
      <c r="H8" s="141"/>
      <c r="I8" s="141"/>
      <c r="J8" s="141"/>
      <c r="K8" s="141"/>
      <c r="L8" s="143"/>
      <c r="M8" s="141"/>
      <c r="N8" s="237" t="s">
        <v>103</v>
      </c>
      <c r="O8" s="237"/>
      <c r="P8" s="237"/>
      <c r="Q8" s="237"/>
      <c r="R8" s="237"/>
      <c r="S8" s="237"/>
      <c r="T8" s="237"/>
      <c r="U8" s="144"/>
      <c r="V8" s="144"/>
      <c r="W8" s="142"/>
      <c r="X8" s="141"/>
      <c r="Y8" s="141"/>
      <c r="Z8" s="141"/>
      <c r="AA8" s="141"/>
      <c r="AB8" s="141"/>
    </row>
    <row r="9" spans="1:28" s="139" customFormat="1" ht="20.100000000000001" customHeight="1">
      <c r="A9" s="138"/>
      <c r="B9" s="138"/>
      <c r="C9" s="138"/>
      <c r="D9" s="141"/>
      <c r="E9" s="141"/>
      <c r="F9" s="141"/>
      <c r="G9" s="141"/>
      <c r="M9" s="141"/>
      <c r="N9" s="145"/>
      <c r="O9" s="141"/>
      <c r="P9" s="145" t="s">
        <v>128</v>
      </c>
      <c r="Q9" s="145"/>
      <c r="U9" s="141"/>
      <c r="V9" s="146"/>
      <c r="W9" s="141"/>
      <c r="X9" s="141"/>
      <c r="Y9" s="141"/>
      <c r="Z9" s="141"/>
      <c r="AA9" s="141"/>
      <c r="AB9" s="141"/>
    </row>
    <row r="10" spans="1:28" s="139" customFormat="1" ht="20.100000000000001" customHeight="1">
      <c r="A10" s="138"/>
      <c r="B10" s="138"/>
      <c r="C10" s="138"/>
      <c r="D10" s="141"/>
      <c r="E10" s="141"/>
      <c r="F10" s="141"/>
      <c r="G10" s="141"/>
      <c r="I10" s="141"/>
      <c r="J10" s="141"/>
      <c r="K10" s="141"/>
      <c r="M10" s="141"/>
      <c r="N10" s="145"/>
      <c r="O10" s="141"/>
      <c r="P10" s="145" t="s">
        <v>129</v>
      </c>
      <c r="Q10" s="145"/>
      <c r="R10" s="145" t="s">
        <v>130</v>
      </c>
      <c r="U10" s="141"/>
      <c r="V10" s="146"/>
      <c r="W10" s="141"/>
      <c r="X10" s="141"/>
      <c r="Y10" s="141"/>
      <c r="Z10" s="141"/>
      <c r="AA10" s="141"/>
      <c r="AB10" s="141"/>
    </row>
    <row r="11" spans="1:28" s="139" customFormat="1" ht="20.100000000000001" customHeight="1">
      <c r="A11" s="138"/>
      <c r="B11" s="138"/>
      <c r="C11" s="138"/>
      <c r="D11" s="141"/>
      <c r="E11" s="141"/>
      <c r="F11" s="141"/>
      <c r="G11" s="141"/>
      <c r="H11" s="143" t="s">
        <v>78</v>
      </c>
      <c r="I11" s="141"/>
      <c r="J11" s="141"/>
      <c r="K11" s="141"/>
      <c r="L11" s="143" t="s">
        <v>131</v>
      </c>
      <c r="M11" s="141"/>
      <c r="N11" s="145"/>
      <c r="O11" s="141"/>
      <c r="P11" s="145" t="s">
        <v>132</v>
      </c>
      <c r="Q11" s="145"/>
      <c r="R11" s="143" t="s">
        <v>133</v>
      </c>
      <c r="S11" s="141"/>
      <c r="T11" s="143" t="s">
        <v>130</v>
      </c>
      <c r="U11" s="141"/>
      <c r="V11" s="145" t="s">
        <v>134</v>
      </c>
      <c r="W11" s="141"/>
      <c r="X11" s="141"/>
      <c r="Y11" s="141"/>
      <c r="Z11" s="141"/>
      <c r="AA11" s="141"/>
      <c r="AB11" s="141"/>
    </row>
    <row r="12" spans="1:28" s="139" customFormat="1" ht="20.100000000000001" customHeight="1">
      <c r="A12" s="138"/>
      <c r="B12" s="138"/>
      <c r="C12" s="138"/>
      <c r="D12" s="143"/>
      <c r="E12" s="143"/>
      <c r="F12" s="143"/>
      <c r="G12" s="143"/>
      <c r="H12" s="143" t="s">
        <v>135</v>
      </c>
      <c r="I12" s="143"/>
      <c r="J12" s="143"/>
      <c r="K12" s="143"/>
      <c r="L12" s="143" t="s">
        <v>136</v>
      </c>
      <c r="M12" s="143"/>
      <c r="N12" s="143" t="s">
        <v>137</v>
      </c>
      <c r="O12" s="143"/>
      <c r="P12" s="143" t="s">
        <v>138</v>
      </c>
      <c r="Q12" s="143"/>
      <c r="R12" s="143" t="s">
        <v>139</v>
      </c>
      <c r="S12" s="143"/>
      <c r="T12" s="143" t="s">
        <v>133</v>
      </c>
      <c r="U12" s="143"/>
      <c r="V12" s="145" t="s">
        <v>140</v>
      </c>
      <c r="W12" s="143"/>
      <c r="X12" s="143" t="s">
        <v>141</v>
      </c>
      <c r="Y12" s="143"/>
      <c r="Z12" s="143" t="s">
        <v>142</v>
      </c>
      <c r="AA12" s="143"/>
      <c r="AB12" s="146"/>
    </row>
    <row r="13" spans="1:28" s="139" customFormat="1" ht="20.100000000000001" customHeight="1">
      <c r="A13" s="138"/>
      <c r="B13" s="138"/>
      <c r="C13" s="138"/>
      <c r="D13" s="143" t="s">
        <v>143</v>
      </c>
      <c r="E13" s="143"/>
      <c r="F13" s="143" t="s">
        <v>144</v>
      </c>
      <c r="G13" s="143"/>
      <c r="H13" s="147" t="s">
        <v>145</v>
      </c>
      <c r="I13" s="143"/>
      <c r="J13" s="143" t="s">
        <v>78</v>
      </c>
      <c r="K13" s="143"/>
      <c r="L13" s="143" t="s">
        <v>146</v>
      </c>
      <c r="M13" s="143"/>
      <c r="N13" s="143" t="s">
        <v>147</v>
      </c>
      <c r="O13" s="143"/>
      <c r="P13" s="143" t="s">
        <v>148</v>
      </c>
      <c r="Q13" s="143"/>
      <c r="R13" s="143" t="s">
        <v>149</v>
      </c>
      <c r="S13" s="143"/>
      <c r="T13" s="143" t="s">
        <v>150</v>
      </c>
      <c r="U13" s="143"/>
      <c r="V13" s="145" t="s">
        <v>151</v>
      </c>
      <c r="W13" s="143"/>
      <c r="X13" s="148" t="s">
        <v>152</v>
      </c>
      <c r="Y13" s="143"/>
      <c r="Z13" s="143" t="s">
        <v>153</v>
      </c>
      <c r="AA13" s="143"/>
      <c r="AB13" s="143" t="s">
        <v>141</v>
      </c>
    </row>
    <row r="14" spans="1:28" s="139" customFormat="1" ht="20.100000000000001" customHeight="1">
      <c r="A14" s="138"/>
      <c r="B14" s="138"/>
      <c r="C14" s="138"/>
      <c r="D14" s="143" t="s">
        <v>154</v>
      </c>
      <c r="E14" s="143"/>
      <c r="F14" s="143" t="s">
        <v>155</v>
      </c>
      <c r="G14" s="143"/>
      <c r="H14" s="143" t="s">
        <v>156</v>
      </c>
      <c r="I14" s="143"/>
      <c r="J14" s="143" t="s">
        <v>157</v>
      </c>
      <c r="K14" s="143"/>
      <c r="L14" s="143" t="s">
        <v>158</v>
      </c>
      <c r="M14" s="143"/>
      <c r="N14" s="143" t="s">
        <v>159</v>
      </c>
      <c r="O14" s="143"/>
      <c r="P14" s="143" t="s">
        <v>160</v>
      </c>
      <c r="Q14" s="143"/>
      <c r="R14" s="143" t="s">
        <v>161</v>
      </c>
      <c r="S14" s="143"/>
      <c r="T14" s="143" t="s">
        <v>162</v>
      </c>
      <c r="U14" s="143"/>
      <c r="V14" s="143" t="s">
        <v>163</v>
      </c>
      <c r="W14" s="143"/>
      <c r="X14" s="143" t="s">
        <v>164</v>
      </c>
      <c r="Y14" s="143"/>
      <c r="Z14" s="143" t="s">
        <v>165</v>
      </c>
      <c r="AA14" s="143"/>
      <c r="AB14" s="148" t="s">
        <v>163</v>
      </c>
    </row>
    <row r="15" spans="1:28" s="139" customFormat="1" ht="20.100000000000001" customHeight="1">
      <c r="A15" s="138"/>
      <c r="B15" s="149" t="s">
        <v>11</v>
      </c>
      <c r="C15" s="138"/>
      <c r="D15" s="150" t="s">
        <v>12</v>
      </c>
      <c r="E15" s="143"/>
      <c r="F15" s="150" t="s">
        <v>12</v>
      </c>
      <c r="G15" s="143"/>
      <c r="H15" s="150" t="s">
        <v>12</v>
      </c>
      <c r="I15" s="143"/>
      <c r="J15" s="150" t="s">
        <v>12</v>
      </c>
      <c r="K15" s="143"/>
      <c r="L15" s="150" t="s">
        <v>12</v>
      </c>
      <c r="M15" s="143"/>
      <c r="N15" s="150" t="s">
        <v>12</v>
      </c>
      <c r="O15" s="143"/>
      <c r="P15" s="150" t="s">
        <v>12</v>
      </c>
      <c r="Q15" s="143"/>
      <c r="R15" s="150" t="s">
        <v>12</v>
      </c>
      <c r="S15" s="143"/>
      <c r="T15" s="150" t="s">
        <v>12</v>
      </c>
      <c r="U15" s="143"/>
      <c r="V15" s="150" t="s">
        <v>12</v>
      </c>
      <c r="W15" s="143"/>
      <c r="X15" s="150" t="s">
        <v>12</v>
      </c>
      <c r="Y15" s="143"/>
      <c r="Z15" s="150" t="s">
        <v>12</v>
      </c>
      <c r="AA15" s="143"/>
      <c r="AB15" s="150" t="s">
        <v>12</v>
      </c>
    </row>
    <row r="16" spans="1:28" s="139" customFormat="1" ht="6" customHeight="1">
      <c r="A16" s="138"/>
      <c r="B16" s="151"/>
      <c r="C16" s="138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</row>
    <row r="17" spans="1:28" s="139" customFormat="1" ht="19.350000000000001" customHeight="1">
      <c r="A17" s="152" t="s">
        <v>166</v>
      </c>
      <c r="B17" s="153"/>
      <c r="C17" s="153"/>
      <c r="D17" s="154">
        <v>6506236</v>
      </c>
      <c r="E17" s="153"/>
      <c r="F17" s="154">
        <v>18549728</v>
      </c>
      <c r="G17" s="154"/>
      <c r="H17" s="154">
        <v>313042</v>
      </c>
      <c r="I17" s="154"/>
      <c r="J17" s="154">
        <v>1413941</v>
      </c>
      <c r="K17" s="154"/>
      <c r="L17" s="154">
        <v>-17004543</v>
      </c>
      <c r="M17" s="154"/>
      <c r="N17" s="154">
        <v>5329</v>
      </c>
      <c r="O17" s="154"/>
      <c r="P17" s="154">
        <v>0</v>
      </c>
      <c r="Q17" s="154"/>
      <c r="R17" s="154">
        <v>0</v>
      </c>
      <c r="S17" s="154"/>
      <c r="T17" s="154">
        <v>-6534</v>
      </c>
      <c r="U17" s="154"/>
      <c r="V17" s="154">
        <f t="shared" ref="V17:V22" si="0">N17+R17+T17</f>
        <v>-1205</v>
      </c>
      <c r="W17" s="154"/>
      <c r="X17" s="154">
        <f t="shared" ref="X17:X22" si="1">SUM(D17:L17,V17)</f>
        <v>9777199</v>
      </c>
      <c r="Y17" s="155"/>
      <c r="Z17" s="155">
        <v>163847</v>
      </c>
      <c r="AA17" s="154"/>
      <c r="AB17" s="155">
        <f t="shared" ref="AB17:AB22" si="2">X17+Z17</f>
        <v>9941046</v>
      </c>
    </row>
    <row r="18" spans="1:28" s="139" customFormat="1" ht="19.350000000000001" customHeight="1">
      <c r="A18" s="156" t="s">
        <v>167</v>
      </c>
      <c r="B18" s="157"/>
      <c r="C18" s="153"/>
      <c r="D18" s="155">
        <v>0</v>
      </c>
      <c r="E18" s="155"/>
      <c r="F18" s="155">
        <v>0</v>
      </c>
      <c r="G18" s="155"/>
      <c r="H18" s="155">
        <v>0</v>
      </c>
      <c r="I18" s="155"/>
      <c r="J18" s="154">
        <v>942</v>
      </c>
      <c r="K18" s="155"/>
      <c r="L18" s="155">
        <v>0</v>
      </c>
      <c r="M18" s="155"/>
      <c r="N18" s="155">
        <v>-942</v>
      </c>
      <c r="O18" s="155"/>
      <c r="P18" s="155">
        <v>0</v>
      </c>
      <c r="Q18" s="155"/>
      <c r="R18" s="154">
        <v>0</v>
      </c>
      <c r="S18" s="155"/>
      <c r="T18" s="155">
        <v>0</v>
      </c>
      <c r="U18" s="155"/>
      <c r="V18" s="154">
        <f t="shared" si="0"/>
        <v>-942</v>
      </c>
      <c r="W18" s="155"/>
      <c r="X18" s="154">
        <f t="shared" si="1"/>
        <v>0</v>
      </c>
      <c r="Y18" s="155"/>
      <c r="Z18" s="155">
        <v>0</v>
      </c>
      <c r="AA18" s="155"/>
      <c r="AB18" s="158">
        <f t="shared" si="2"/>
        <v>0</v>
      </c>
    </row>
    <row r="19" spans="1:28" s="139" customFormat="1" ht="19.350000000000001" customHeight="1">
      <c r="A19" s="156" t="s">
        <v>168</v>
      </c>
      <c r="B19" s="157"/>
      <c r="C19" s="153"/>
      <c r="D19" s="155">
        <v>0</v>
      </c>
      <c r="E19" s="155"/>
      <c r="F19" s="155">
        <v>0</v>
      </c>
      <c r="G19" s="155"/>
      <c r="H19" s="155">
        <v>0</v>
      </c>
      <c r="I19" s="155"/>
      <c r="J19" s="154" t="s">
        <v>169</v>
      </c>
      <c r="K19" s="155"/>
      <c r="L19" s="155">
        <v>0</v>
      </c>
      <c r="M19" s="155"/>
      <c r="N19" s="155">
        <v>0</v>
      </c>
      <c r="O19" s="155"/>
      <c r="P19" s="155">
        <v>0</v>
      </c>
      <c r="Q19" s="155"/>
      <c r="R19" s="154">
        <v>0</v>
      </c>
      <c r="S19" s="155"/>
      <c r="T19" s="155">
        <v>0</v>
      </c>
      <c r="U19" s="155"/>
      <c r="V19" s="154">
        <f t="shared" si="0"/>
        <v>0</v>
      </c>
      <c r="W19" s="155"/>
      <c r="X19" s="154">
        <f t="shared" si="1"/>
        <v>0</v>
      </c>
      <c r="Y19" s="155"/>
      <c r="Z19" s="155">
        <v>8988</v>
      </c>
      <c r="AA19" s="155"/>
      <c r="AB19" s="158">
        <f t="shared" si="2"/>
        <v>8988</v>
      </c>
    </row>
    <row r="20" spans="1:28" s="139" customFormat="1" ht="19.350000000000001" customHeight="1">
      <c r="A20" s="156" t="s">
        <v>170</v>
      </c>
      <c r="B20" s="157">
        <v>17</v>
      </c>
      <c r="C20" s="153"/>
      <c r="D20" s="155">
        <v>130124</v>
      </c>
      <c r="E20" s="155"/>
      <c r="F20" s="155">
        <v>0</v>
      </c>
      <c r="G20" s="155"/>
      <c r="H20" s="155">
        <v>0</v>
      </c>
      <c r="I20" s="155"/>
      <c r="J20" s="154">
        <v>-130124</v>
      </c>
      <c r="K20" s="155"/>
      <c r="L20" s="155">
        <v>0</v>
      </c>
      <c r="M20" s="155"/>
      <c r="N20" s="155">
        <v>0</v>
      </c>
      <c r="O20" s="155"/>
      <c r="P20" s="155">
        <v>0</v>
      </c>
      <c r="Q20" s="155"/>
      <c r="R20" s="154">
        <v>0</v>
      </c>
      <c r="S20" s="155"/>
      <c r="T20" s="155">
        <v>0</v>
      </c>
      <c r="U20" s="155"/>
      <c r="V20" s="154">
        <f t="shared" si="0"/>
        <v>0</v>
      </c>
      <c r="W20" s="155"/>
      <c r="X20" s="154">
        <f t="shared" si="1"/>
        <v>0</v>
      </c>
      <c r="Y20" s="155"/>
      <c r="Z20" s="155">
        <v>0</v>
      </c>
      <c r="AA20" s="155"/>
      <c r="AB20" s="158">
        <f t="shared" si="2"/>
        <v>0</v>
      </c>
    </row>
    <row r="21" spans="1:28" s="139" customFormat="1" ht="19.350000000000001" customHeight="1">
      <c r="A21" s="156" t="s">
        <v>171</v>
      </c>
      <c r="B21" s="157">
        <v>19</v>
      </c>
      <c r="C21" s="153"/>
      <c r="D21" s="155">
        <v>0</v>
      </c>
      <c r="E21" s="155"/>
      <c r="F21" s="155">
        <v>0</v>
      </c>
      <c r="G21" s="155"/>
      <c r="H21" s="155">
        <v>0</v>
      </c>
      <c r="I21" s="155"/>
      <c r="J21" s="154">
        <v>-14964</v>
      </c>
      <c r="K21" s="155"/>
      <c r="L21" s="155">
        <v>0</v>
      </c>
      <c r="M21" s="155"/>
      <c r="N21" s="155">
        <v>0</v>
      </c>
      <c r="O21" s="155"/>
      <c r="P21" s="155">
        <v>0</v>
      </c>
      <c r="Q21" s="155"/>
      <c r="R21" s="154">
        <v>0</v>
      </c>
      <c r="S21" s="155"/>
      <c r="T21" s="155">
        <v>0</v>
      </c>
      <c r="U21" s="155"/>
      <c r="V21" s="154">
        <f t="shared" si="0"/>
        <v>0</v>
      </c>
      <c r="W21" s="155"/>
      <c r="X21" s="154">
        <f t="shared" si="1"/>
        <v>-14964</v>
      </c>
      <c r="Y21" s="155"/>
      <c r="Z21" s="155">
        <v>0</v>
      </c>
      <c r="AA21" s="155"/>
      <c r="AB21" s="158">
        <f t="shared" si="2"/>
        <v>-14964</v>
      </c>
    </row>
    <row r="22" spans="1:28" s="139" customFormat="1" ht="19.350000000000001" customHeight="1">
      <c r="A22" s="156" t="s">
        <v>112</v>
      </c>
      <c r="B22" s="157"/>
      <c r="C22" s="153"/>
      <c r="D22" s="159">
        <v>0</v>
      </c>
      <c r="E22" s="155"/>
      <c r="F22" s="159">
        <v>0</v>
      </c>
      <c r="G22" s="155"/>
      <c r="H22" s="159">
        <v>0</v>
      </c>
      <c r="I22" s="155"/>
      <c r="J22" s="159">
        <v>295425</v>
      </c>
      <c r="K22" s="155"/>
      <c r="L22" s="159">
        <v>0</v>
      </c>
      <c r="M22" s="155"/>
      <c r="N22" s="159">
        <v>720</v>
      </c>
      <c r="O22" s="155"/>
      <c r="P22" s="159">
        <v>0</v>
      </c>
      <c r="Q22" s="158"/>
      <c r="R22" s="159">
        <v>0</v>
      </c>
      <c r="S22" s="155"/>
      <c r="T22" s="159">
        <v>6861</v>
      </c>
      <c r="U22" s="155"/>
      <c r="V22" s="160">
        <f t="shared" si="0"/>
        <v>7581</v>
      </c>
      <c r="W22" s="155"/>
      <c r="X22" s="160">
        <f t="shared" si="1"/>
        <v>303006</v>
      </c>
      <c r="Y22" s="155"/>
      <c r="Z22" s="159">
        <v>20533</v>
      </c>
      <c r="AA22" s="158"/>
      <c r="AB22" s="159">
        <f t="shared" si="2"/>
        <v>323539</v>
      </c>
    </row>
    <row r="23" spans="1:28" s="139" customFormat="1" ht="6" customHeight="1">
      <c r="A23" s="161"/>
      <c r="B23" s="157"/>
      <c r="C23" s="153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55"/>
      <c r="U23" s="162"/>
      <c r="V23" s="162"/>
      <c r="W23" s="162"/>
      <c r="X23" s="162"/>
      <c r="Y23" s="163"/>
      <c r="Z23" s="162"/>
      <c r="AA23" s="163"/>
      <c r="AB23" s="162"/>
    </row>
    <row r="24" spans="1:28" s="139" customFormat="1" ht="19.350000000000001" customHeight="1" thickBot="1">
      <c r="A24" s="164" t="s">
        <v>172</v>
      </c>
      <c r="B24" s="153"/>
      <c r="C24" s="153"/>
      <c r="D24" s="165">
        <f>SUM(D17:D22)</f>
        <v>6636360</v>
      </c>
      <c r="E24" s="162"/>
      <c r="F24" s="165">
        <f>SUM(F17:F22)</f>
        <v>18549728</v>
      </c>
      <c r="G24" s="162"/>
      <c r="H24" s="165">
        <f>SUM(H17:H22)</f>
        <v>313042</v>
      </c>
      <c r="I24" s="162"/>
      <c r="J24" s="165">
        <f>SUM(J17:J22)</f>
        <v>1565220</v>
      </c>
      <c r="K24" s="162"/>
      <c r="L24" s="165">
        <f>SUM(L17:L22)</f>
        <v>-17004543</v>
      </c>
      <c r="M24" s="162"/>
      <c r="N24" s="165">
        <f>SUM(N17:N22)</f>
        <v>5107</v>
      </c>
      <c r="O24" s="162"/>
      <c r="P24" s="165">
        <f>SUM(P17:P22)</f>
        <v>0</v>
      </c>
      <c r="Q24" s="163"/>
      <c r="R24" s="165">
        <f>SUM(R17:R22)</f>
        <v>0</v>
      </c>
      <c r="S24" s="162"/>
      <c r="T24" s="165">
        <f>SUM(T17:T22)</f>
        <v>327</v>
      </c>
      <c r="U24" s="162"/>
      <c r="V24" s="165">
        <f>SUM(V17:V22)</f>
        <v>5434</v>
      </c>
      <c r="W24" s="162"/>
      <c r="X24" s="165">
        <f>SUM(X17:X22)</f>
        <v>10065241</v>
      </c>
      <c r="Y24" s="163"/>
      <c r="Z24" s="165">
        <f>SUM(Z17:Z22)</f>
        <v>193368</v>
      </c>
      <c r="AA24" s="163"/>
      <c r="AB24" s="165">
        <f>SUM(AB17:AB22)</f>
        <v>10258609</v>
      </c>
    </row>
    <row r="25" spans="1:28" s="139" customFormat="1" ht="19.350000000000001" customHeight="1" thickTop="1">
      <c r="A25" s="152"/>
      <c r="B25" s="153"/>
      <c r="C25" s="153"/>
      <c r="D25" s="163"/>
      <c r="E25" s="162"/>
      <c r="F25" s="163"/>
      <c r="G25" s="162"/>
      <c r="H25" s="163"/>
      <c r="I25" s="162"/>
      <c r="J25" s="163"/>
      <c r="K25" s="162"/>
      <c r="L25" s="163"/>
      <c r="M25" s="162"/>
      <c r="N25" s="163"/>
      <c r="O25" s="162"/>
      <c r="P25" s="163"/>
      <c r="Q25" s="163"/>
      <c r="R25" s="163"/>
      <c r="S25" s="162"/>
      <c r="T25" s="163"/>
      <c r="U25" s="162"/>
      <c r="V25" s="163"/>
      <c r="W25" s="162"/>
      <c r="X25" s="163"/>
      <c r="Y25" s="163"/>
      <c r="Z25" s="163"/>
      <c r="AA25" s="163"/>
      <c r="AB25" s="163"/>
    </row>
    <row r="26" spans="1:28" s="139" customFormat="1" ht="19.350000000000001" customHeight="1">
      <c r="A26" s="152" t="s">
        <v>173</v>
      </c>
      <c r="B26" s="153"/>
      <c r="C26" s="153"/>
      <c r="D26" s="154">
        <v>6636360</v>
      </c>
      <c r="E26" s="153"/>
      <c r="F26" s="154">
        <v>18549728</v>
      </c>
      <c r="G26" s="154"/>
      <c r="H26" s="154">
        <v>329063</v>
      </c>
      <c r="I26" s="154"/>
      <c r="J26" s="154">
        <v>1955035</v>
      </c>
      <c r="K26" s="154"/>
      <c r="L26" s="154">
        <v>-17004543</v>
      </c>
      <c r="M26" s="154"/>
      <c r="N26" s="154">
        <v>9208</v>
      </c>
      <c r="O26" s="154"/>
      <c r="P26" s="154">
        <v>0</v>
      </c>
      <c r="Q26" s="154"/>
      <c r="R26" s="154">
        <v>-40698</v>
      </c>
      <c r="S26" s="154"/>
      <c r="T26" s="154">
        <v>-9416</v>
      </c>
      <c r="U26" s="154"/>
      <c r="V26" s="154">
        <f t="shared" ref="V26:V29" si="3">N26+P26+R26+T26</f>
        <v>-40906</v>
      </c>
      <c r="W26" s="154"/>
      <c r="X26" s="155">
        <f>SUM(D26:L26,V26)</f>
        <v>10424737</v>
      </c>
      <c r="Y26" s="154"/>
      <c r="Z26" s="154">
        <v>186838</v>
      </c>
      <c r="AA26" s="154"/>
      <c r="AB26" s="155">
        <f>X26+Z26</f>
        <v>10611575</v>
      </c>
    </row>
    <row r="27" spans="1:28" s="139" customFormat="1" ht="19.350000000000001" customHeight="1">
      <c r="A27" s="166" t="s">
        <v>168</v>
      </c>
      <c r="B27" s="167"/>
      <c r="C27" s="153"/>
      <c r="D27" s="154">
        <v>0</v>
      </c>
      <c r="E27" s="154"/>
      <c r="F27" s="154">
        <v>0</v>
      </c>
      <c r="G27" s="154"/>
      <c r="H27" s="154">
        <v>0</v>
      </c>
      <c r="I27" s="154"/>
      <c r="J27" s="154">
        <v>0</v>
      </c>
      <c r="K27" s="154"/>
      <c r="L27" s="154">
        <v>0</v>
      </c>
      <c r="M27" s="154"/>
      <c r="N27" s="154">
        <v>0</v>
      </c>
      <c r="O27" s="154"/>
      <c r="P27" s="154">
        <v>0</v>
      </c>
      <c r="Q27" s="154"/>
      <c r="R27" s="155">
        <v>0</v>
      </c>
      <c r="S27" s="154"/>
      <c r="T27" s="154">
        <v>0</v>
      </c>
      <c r="U27" s="154"/>
      <c r="V27" s="154">
        <f t="shared" si="3"/>
        <v>0</v>
      </c>
      <c r="W27" s="154"/>
      <c r="X27" s="155">
        <f>SUM(D27:L27,V27)</f>
        <v>0</v>
      </c>
      <c r="Y27" s="154"/>
      <c r="Z27" s="155">
        <v>8441</v>
      </c>
      <c r="AA27" s="154"/>
      <c r="AB27" s="155">
        <f>X27+Z27</f>
        <v>8441</v>
      </c>
    </row>
    <row r="28" spans="1:28" s="139" customFormat="1" ht="19.350000000000001" customHeight="1">
      <c r="A28" s="156" t="s">
        <v>170</v>
      </c>
      <c r="B28" s="157">
        <v>17</v>
      </c>
      <c r="C28" s="153"/>
      <c r="D28" s="154">
        <v>132725</v>
      </c>
      <c r="E28" s="154"/>
      <c r="F28" s="154">
        <v>0</v>
      </c>
      <c r="G28" s="154"/>
      <c r="H28" s="154">
        <v>0</v>
      </c>
      <c r="I28" s="154"/>
      <c r="J28" s="154">
        <f>-D28</f>
        <v>-132725</v>
      </c>
      <c r="K28" s="155"/>
      <c r="L28" s="155">
        <v>0</v>
      </c>
      <c r="M28" s="155"/>
      <c r="N28" s="155">
        <v>0</v>
      </c>
      <c r="O28" s="155"/>
      <c r="P28" s="155">
        <v>0</v>
      </c>
      <c r="Q28" s="155"/>
      <c r="R28" s="155">
        <v>0</v>
      </c>
      <c r="S28" s="155"/>
      <c r="T28" s="155">
        <v>0</v>
      </c>
      <c r="U28" s="155"/>
      <c r="V28" s="154">
        <f t="shared" si="3"/>
        <v>0</v>
      </c>
      <c r="W28" s="155"/>
      <c r="X28" s="155">
        <f>SUM(D28:L28,V28)</f>
        <v>0</v>
      </c>
      <c r="Y28" s="155"/>
      <c r="Z28" s="155">
        <v>0</v>
      </c>
      <c r="AA28" s="155"/>
      <c r="AB28" s="155">
        <f>X28+Z28</f>
        <v>0</v>
      </c>
    </row>
    <row r="29" spans="1:28" s="139" customFormat="1" ht="19.350000000000001" customHeight="1">
      <c r="A29" s="156" t="s">
        <v>171</v>
      </c>
      <c r="B29" s="157">
        <v>19</v>
      </c>
      <c r="C29" s="153"/>
      <c r="D29" s="154">
        <v>0</v>
      </c>
      <c r="E29" s="154"/>
      <c r="F29" s="154">
        <v>0</v>
      </c>
      <c r="G29" s="154"/>
      <c r="H29" s="154">
        <v>0</v>
      </c>
      <c r="I29" s="154"/>
      <c r="J29" s="154">
        <v>-15265</v>
      </c>
      <c r="K29" s="155"/>
      <c r="L29" s="155">
        <v>0</v>
      </c>
      <c r="M29" s="155"/>
      <c r="N29" s="155">
        <v>0</v>
      </c>
      <c r="O29" s="155"/>
      <c r="P29" s="155">
        <v>0</v>
      </c>
      <c r="Q29" s="155"/>
      <c r="R29" s="155">
        <v>0</v>
      </c>
      <c r="S29" s="155"/>
      <c r="T29" s="155">
        <v>0</v>
      </c>
      <c r="U29" s="155"/>
      <c r="V29" s="154">
        <f t="shared" si="3"/>
        <v>0</v>
      </c>
      <c r="W29" s="155"/>
      <c r="X29" s="155">
        <f>SUM(D29:L29,V29)</f>
        <v>-15265</v>
      </c>
      <c r="Y29" s="155"/>
      <c r="Z29" s="155">
        <v>0</v>
      </c>
      <c r="AA29" s="155"/>
      <c r="AB29" s="155">
        <f>X29+Z29</f>
        <v>-15265</v>
      </c>
    </row>
    <row r="30" spans="1:28" s="139" customFormat="1" ht="19.350000000000001" customHeight="1">
      <c r="A30" s="161" t="s">
        <v>112</v>
      </c>
      <c r="B30" s="157"/>
      <c r="C30" s="153"/>
      <c r="D30" s="160">
        <v>0</v>
      </c>
      <c r="E30" s="154"/>
      <c r="F30" s="160">
        <v>0</v>
      </c>
      <c r="G30" s="154"/>
      <c r="H30" s="160">
        <v>0</v>
      </c>
      <c r="I30" s="154"/>
      <c r="J30" s="160">
        <v>367733</v>
      </c>
      <c r="K30" s="155"/>
      <c r="L30" s="159">
        <v>0</v>
      </c>
      <c r="M30" s="155"/>
      <c r="N30" s="159">
        <v>0</v>
      </c>
      <c r="O30" s="155"/>
      <c r="P30" s="159">
        <v>-2181</v>
      </c>
      <c r="Q30" s="158"/>
      <c r="R30" s="159">
        <v>266</v>
      </c>
      <c r="S30" s="155"/>
      <c r="T30" s="159">
        <v>-6806</v>
      </c>
      <c r="U30" s="155"/>
      <c r="V30" s="160">
        <f>N30+P30+R30+T30</f>
        <v>-8721</v>
      </c>
      <c r="W30" s="155"/>
      <c r="X30" s="159">
        <f>SUM(D30:L30,V30)</f>
        <v>359012</v>
      </c>
      <c r="Y30" s="155"/>
      <c r="Z30" s="159">
        <v>-4545</v>
      </c>
      <c r="AA30" s="155"/>
      <c r="AB30" s="159">
        <f>X30+Z30</f>
        <v>354467</v>
      </c>
    </row>
    <row r="31" spans="1:28" s="139" customFormat="1" ht="6" customHeight="1">
      <c r="A31" s="161"/>
      <c r="B31" s="157"/>
      <c r="C31" s="153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</row>
    <row r="32" spans="1:28" s="139" customFormat="1" ht="19.350000000000001" customHeight="1" thickBot="1">
      <c r="A32" s="164" t="s">
        <v>174</v>
      </c>
      <c r="B32" s="153"/>
      <c r="C32" s="153"/>
      <c r="D32" s="165">
        <f>SUM(D26:D30)</f>
        <v>6769085</v>
      </c>
      <c r="E32" s="162"/>
      <c r="F32" s="165">
        <f>SUM(F26:F30)</f>
        <v>18549728</v>
      </c>
      <c r="G32" s="162"/>
      <c r="H32" s="165">
        <f>SUM(H26:H30)</f>
        <v>329063</v>
      </c>
      <c r="I32" s="162"/>
      <c r="J32" s="165">
        <f>SUM(J26:J30)</f>
        <v>2174778</v>
      </c>
      <c r="K32" s="162"/>
      <c r="L32" s="165">
        <f>SUM(L26:L30)</f>
        <v>-17004543</v>
      </c>
      <c r="M32" s="162"/>
      <c r="N32" s="165">
        <f>SUM(N26:N30)</f>
        <v>9208</v>
      </c>
      <c r="O32" s="162"/>
      <c r="P32" s="165">
        <f>SUM(P26:P30)</f>
        <v>-2181</v>
      </c>
      <c r="Q32" s="163"/>
      <c r="R32" s="165">
        <f>SUM(R26:R30)</f>
        <v>-40432</v>
      </c>
      <c r="S32" s="162"/>
      <c r="T32" s="165">
        <f>SUM(T26:T30)</f>
        <v>-16222</v>
      </c>
      <c r="U32" s="162"/>
      <c r="V32" s="165">
        <f>SUM(V26:V30)</f>
        <v>-49627</v>
      </c>
      <c r="W32" s="162"/>
      <c r="X32" s="165">
        <f>SUM(X26:X30)</f>
        <v>10768484</v>
      </c>
      <c r="Y32" s="162"/>
      <c r="Z32" s="165">
        <f>SUM(Z26:Z30)</f>
        <v>190734</v>
      </c>
      <c r="AA32" s="162"/>
      <c r="AB32" s="165">
        <f>SUM(AB26:AB30)</f>
        <v>10959218</v>
      </c>
    </row>
    <row r="33" spans="1:28" ht="15" customHeight="1" thickTop="1">
      <c r="A33" s="168"/>
      <c r="B33" s="169"/>
      <c r="C33" s="169"/>
      <c r="D33" s="170"/>
      <c r="E33" s="171"/>
      <c r="F33" s="170"/>
      <c r="G33" s="171"/>
      <c r="H33" s="170"/>
      <c r="I33" s="171"/>
      <c r="J33" s="170"/>
      <c r="K33" s="171"/>
      <c r="L33" s="170"/>
      <c r="M33" s="171"/>
      <c r="N33" s="170"/>
      <c r="O33" s="171"/>
      <c r="P33" s="170"/>
      <c r="Q33" s="170"/>
      <c r="R33" s="170"/>
      <c r="S33" s="171"/>
      <c r="T33" s="170"/>
      <c r="U33" s="171"/>
      <c r="V33" s="171"/>
      <c r="W33" s="171"/>
      <c r="X33" s="170"/>
      <c r="Y33" s="171"/>
      <c r="Z33" s="170"/>
      <c r="AA33" s="171"/>
      <c r="AB33" s="170"/>
    </row>
    <row r="34" spans="1:28" ht="19.350000000000001" customHeight="1">
      <c r="A34" s="168"/>
      <c r="B34" s="169"/>
      <c r="C34" s="169"/>
      <c r="D34" s="170"/>
      <c r="E34" s="171"/>
      <c r="F34" s="170"/>
      <c r="G34" s="171"/>
      <c r="H34" s="170"/>
      <c r="I34" s="171"/>
      <c r="J34" s="170"/>
      <c r="K34" s="171"/>
      <c r="L34" s="170"/>
      <c r="M34" s="171"/>
      <c r="N34" s="170"/>
      <c r="O34" s="171"/>
      <c r="P34" s="170"/>
      <c r="Q34" s="170"/>
      <c r="R34" s="170"/>
      <c r="S34" s="171"/>
      <c r="T34" s="170"/>
      <c r="U34" s="171"/>
      <c r="V34" s="171"/>
      <c r="W34" s="171"/>
      <c r="X34" s="170"/>
      <c r="Y34" s="171"/>
      <c r="Z34" s="170"/>
      <c r="AA34" s="171"/>
      <c r="AB34" s="170"/>
    </row>
    <row r="35" spans="1:28" ht="19.350000000000001" customHeight="1">
      <c r="A35" s="168"/>
      <c r="B35" s="169"/>
      <c r="C35" s="169"/>
      <c r="D35" s="170"/>
      <c r="E35" s="171"/>
      <c r="F35" s="170"/>
      <c r="G35" s="171"/>
      <c r="H35" s="170"/>
      <c r="I35" s="171"/>
      <c r="J35" s="170"/>
      <c r="K35" s="171"/>
      <c r="L35" s="170"/>
      <c r="M35" s="171"/>
      <c r="N35" s="170"/>
      <c r="O35" s="171"/>
      <c r="P35" s="170"/>
      <c r="Q35" s="170"/>
      <c r="R35" s="170"/>
      <c r="S35" s="171"/>
      <c r="T35" s="170"/>
      <c r="U35" s="171"/>
      <c r="V35" s="171"/>
      <c r="W35" s="171"/>
      <c r="X35" s="170"/>
      <c r="Y35" s="171"/>
      <c r="Z35" s="170"/>
      <c r="AA35" s="171"/>
      <c r="AB35" s="170"/>
    </row>
    <row r="36" spans="1:28" ht="18.75" customHeight="1">
      <c r="A36" s="168"/>
      <c r="B36" s="169"/>
      <c r="C36" s="169"/>
      <c r="D36" s="170"/>
      <c r="E36" s="171"/>
      <c r="F36" s="170"/>
      <c r="G36" s="171"/>
      <c r="H36" s="170"/>
      <c r="I36" s="171"/>
      <c r="J36" s="170"/>
      <c r="K36" s="171"/>
      <c r="L36" s="170"/>
      <c r="M36" s="171"/>
      <c r="N36" s="170"/>
      <c r="O36" s="171"/>
      <c r="P36" s="170"/>
      <c r="Q36" s="170"/>
      <c r="R36" s="170"/>
      <c r="S36" s="171"/>
      <c r="T36" s="170"/>
      <c r="U36" s="171"/>
      <c r="V36" s="171"/>
      <c r="W36" s="171"/>
      <c r="X36" s="170"/>
      <c r="Y36" s="171"/>
      <c r="Z36" s="170"/>
      <c r="AA36" s="171"/>
      <c r="AB36" s="170"/>
    </row>
    <row r="37" spans="1:28" ht="19.350000000000001" customHeight="1">
      <c r="A37" s="230" t="s">
        <v>175</v>
      </c>
      <c r="B37" s="230"/>
      <c r="C37" s="230"/>
      <c r="D37" s="230"/>
      <c r="E37" s="230"/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230"/>
      <c r="Z37" s="230"/>
      <c r="AA37" s="230"/>
      <c r="AB37" s="230"/>
    </row>
    <row r="38" spans="1:28" ht="19.350000000000001" customHeight="1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</row>
    <row r="39" spans="1:28" ht="19.350000000000001" customHeight="1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</row>
    <row r="40" spans="1:28" ht="6.75" customHeight="1">
      <c r="A40" s="168"/>
      <c r="B40" s="169"/>
      <c r="C40" s="169"/>
      <c r="D40" s="170"/>
      <c r="E40" s="171"/>
      <c r="F40" s="170"/>
      <c r="G40" s="171"/>
      <c r="H40" s="170"/>
      <c r="I40" s="171"/>
      <c r="J40" s="170"/>
      <c r="K40" s="171"/>
      <c r="L40" s="170"/>
      <c r="M40" s="171"/>
      <c r="N40" s="170"/>
      <c r="O40" s="171"/>
      <c r="P40" s="170"/>
      <c r="Q40" s="170"/>
      <c r="R40" s="170"/>
      <c r="S40" s="171"/>
      <c r="T40" s="170"/>
      <c r="U40" s="171"/>
      <c r="V40" s="171"/>
      <c r="W40" s="171"/>
      <c r="X40" s="170"/>
      <c r="Y40" s="171"/>
      <c r="Z40" s="170"/>
      <c r="AA40" s="171"/>
      <c r="AB40" s="170"/>
    </row>
    <row r="41" spans="1:28" ht="22.35" customHeight="1">
      <c r="A41" s="234" t="s">
        <v>46</v>
      </c>
      <c r="B41" s="234"/>
      <c r="C41" s="234"/>
      <c r="D41" s="234"/>
      <c r="E41" s="234"/>
      <c r="F41" s="234"/>
      <c r="G41" s="234"/>
      <c r="H41" s="234"/>
      <c r="I41" s="234"/>
      <c r="J41" s="234"/>
      <c r="K41" s="234"/>
      <c r="L41" s="234"/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  <c r="X41" s="234"/>
      <c r="Y41" s="234"/>
      <c r="Z41" s="234"/>
      <c r="AA41" s="234"/>
      <c r="AB41" s="234"/>
    </row>
  </sheetData>
  <mergeCells count="7">
    <mergeCell ref="A37:AB37"/>
    <mergeCell ref="A41:AB41"/>
    <mergeCell ref="D5:AB5"/>
    <mergeCell ref="D6:X6"/>
    <mergeCell ref="N7:V7"/>
    <mergeCell ref="D8:F8"/>
    <mergeCell ref="N8:T8"/>
  </mergeCells>
  <pageMargins left="0.3" right="0.3" top="0.5" bottom="0.6" header="0.49" footer="0.4"/>
  <pageSetup paperSize="9" scale="69" firstPageNumber="6" fitToHeight="0" orientation="landscape" useFirstPageNumber="1" horizontalDpi="1200" verticalDpi="1200" r:id="rId1"/>
  <headerFooter>
    <oddFooter>&amp;R&amp;"Browallia New,Regular"&amp;12&amp;P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8E7C4-905F-40C2-99CB-E2AA00541A5C}">
  <sheetPr>
    <tabColor theme="9" tint="0.59999389629810485"/>
    <pageSetUpPr fitToPage="1"/>
  </sheetPr>
  <dimension ref="A1:T36"/>
  <sheetViews>
    <sheetView view="pageBreakPreview" zoomScaleNormal="100" zoomScaleSheetLayoutView="100" workbookViewId="0">
      <selection activeCell="D24" sqref="D24"/>
    </sheetView>
  </sheetViews>
  <sheetFormatPr defaultRowHeight="17.25"/>
  <cols>
    <col min="1" max="1" width="30.375" style="130" customWidth="1"/>
    <col min="2" max="2" width="6.625" style="127" customWidth="1"/>
    <col min="3" max="3" width="0.625" style="127" customWidth="1"/>
    <col min="4" max="4" width="11" style="128" customWidth="1"/>
    <col min="5" max="5" width="0.625" style="128" customWidth="1"/>
    <col min="6" max="6" width="12.375" style="128" customWidth="1"/>
    <col min="7" max="7" width="0.625" style="128" customWidth="1"/>
    <col min="8" max="8" width="11.375" style="129" customWidth="1"/>
    <col min="9" max="9" width="0.625" style="129" customWidth="1"/>
    <col min="10" max="10" width="12.375" style="129" customWidth="1"/>
    <col min="11" max="11" width="0.625" style="129" customWidth="1"/>
    <col min="12" max="12" width="12.625" style="129" customWidth="1"/>
    <col min="13" max="13" width="0.625" style="129" customWidth="1"/>
    <col min="14" max="14" width="16.375" style="129" customWidth="1"/>
    <col min="15" max="15" width="0.625" style="129" customWidth="1"/>
    <col min="16" max="16" width="19.375" style="129" customWidth="1"/>
    <col min="17" max="17" width="0.625" style="129" customWidth="1"/>
    <col min="18" max="18" width="14.375" style="129" customWidth="1"/>
    <col min="19" max="19" width="0.625" style="129" customWidth="1"/>
    <col min="20" max="20" width="13.375" style="129" customWidth="1"/>
    <col min="21" max="86" width="9.125" style="130"/>
    <col min="87" max="87" width="26.375" style="130" customWidth="1"/>
    <col min="88" max="88" width="6.375" style="130" customWidth="1"/>
    <col min="89" max="89" width="0.375" style="130" customWidth="1"/>
    <col min="90" max="90" width="8.375" style="130" customWidth="1"/>
    <col min="91" max="91" width="0.375" style="130" customWidth="1"/>
    <col min="92" max="92" width="10" style="130" customWidth="1"/>
    <col min="93" max="93" width="0.375" style="130" customWidth="1"/>
    <col min="94" max="94" width="10.375" style="130" customWidth="1"/>
    <col min="95" max="95" width="0.375" style="130" customWidth="1"/>
    <col min="96" max="96" width="8.375" style="130" customWidth="1"/>
    <col min="97" max="97" width="0.375" style="130" customWidth="1"/>
    <col min="98" max="98" width="10.375" style="130" customWidth="1"/>
    <col min="99" max="99" width="0.375" style="130" customWidth="1"/>
    <col min="100" max="100" width="11.375" style="130" customWidth="1"/>
    <col min="101" max="101" width="0.375" style="130" customWidth="1"/>
    <col min="102" max="102" width="8" style="130" customWidth="1"/>
    <col min="103" max="103" width="0.375" style="130" customWidth="1"/>
    <col min="104" max="104" width="10.375" style="130" customWidth="1"/>
    <col min="105" max="105" width="0.375" style="130" customWidth="1"/>
    <col min="106" max="106" width="13.375" style="130" customWidth="1"/>
    <col min="107" max="107" width="0.375" style="130" customWidth="1"/>
    <col min="108" max="108" width="10" style="130" customWidth="1"/>
    <col min="109" max="109" width="0.375" style="130" customWidth="1"/>
    <col min="110" max="110" width="10.375" style="130" customWidth="1"/>
    <col min="111" max="111" width="0.375" style="130" customWidth="1"/>
    <col min="112" max="112" width="9.375" style="130" customWidth="1"/>
    <col min="113" max="113" width="9.125" style="130"/>
    <col min="114" max="115" width="12" style="130" bestFit="1" customWidth="1"/>
    <col min="116" max="342" width="9.125" style="130"/>
    <col min="343" max="343" width="26.375" style="130" customWidth="1"/>
    <col min="344" max="344" width="6.375" style="130" customWidth="1"/>
    <col min="345" max="345" width="0.375" style="130" customWidth="1"/>
    <col min="346" max="346" width="8.375" style="130" customWidth="1"/>
    <col min="347" max="347" width="0.375" style="130" customWidth="1"/>
    <col min="348" max="348" width="10" style="130" customWidth="1"/>
    <col min="349" max="349" width="0.375" style="130" customWidth="1"/>
    <col min="350" max="350" width="10.375" style="130" customWidth="1"/>
    <col min="351" max="351" width="0.375" style="130" customWidth="1"/>
    <col min="352" max="352" width="8.375" style="130" customWidth="1"/>
    <col min="353" max="353" width="0.375" style="130" customWidth="1"/>
    <col min="354" max="354" width="10.375" style="130" customWidth="1"/>
    <col min="355" max="355" width="0.375" style="130" customWidth="1"/>
    <col min="356" max="356" width="11.375" style="130" customWidth="1"/>
    <col min="357" max="357" width="0.375" style="130" customWidth="1"/>
    <col min="358" max="358" width="8" style="130" customWidth="1"/>
    <col min="359" max="359" width="0.375" style="130" customWidth="1"/>
    <col min="360" max="360" width="10.375" style="130" customWidth="1"/>
    <col min="361" max="361" width="0.375" style="130" customWidth="1"/>
    <col min="362" max="362" width="13.375" style="130" customWidth="1"/>
    <col min="363" max="363" width="0.375" style="130" customWidth="1"/>
    <col min="364" max="364" width="10" style="130" customWidth="1"/>
    <col min="365" max="365" width="0.375" style="130" customWidth="1"/>
    <col min="366" max="366" width="10.375" style="130" customWidth="1"/>
    <col min="367" max="367" width="0.375" style="130" customWidth="1"/>
    <col min="368" max="368" width="9.375" style="130" customWidth="1"/>
    <col min="369" max="369" width="9.125" style="130"/>
    <col min="370" max="371" width="12" style="130" bestFit="1" customWidth="1"/>
    <col min="372" max="598" width="9.125" style="130"/>
    <col min="599" max="599" width="26.375" style="130" customWidth="1"/>
    <col min="600" max="600" width="6.375" style="130" customWidth="1"/>
    <col min="601" max="601" width="0.375" style="130" customWidth="1"/>
    <col min="602" max="602" width="8.375" style="130" customWidth="1"/>
    <col min="603" max="603" width="0.375" style="130" customWidth="1"/>
    <col min="604" max="604" width="10" style="130" customWidth="1"/>
    <col min="605" max="605" width="0.375" style="130" customWidth="1"/>
    <col min="606" max="606" width="10.375" style="130" customWidth="1"/>
    <col min="607" max="607" width="0.375" style="130" customWidth="1"/>
    <col min="608" max="608" width="8.375" style="130" customWidth="1"/>
    <col min="609" max="609" width="0.375" style="130" customWidth="1"/>
    <col min="610" max="610" width="10.375" style="130" customWidth="1"/>
    <col min="611" max="611" width="0.375" style="130" customWidth="1"/>
    <col min="612" max="612" width="11.375" style="130" customWidth="1"/>
    <col min="613" max="613" width="0.375" style="130" customWidth="1"/>
    <col min="614" max="614" width="8" style="130" customWidth="1"/>
    <col min="615" max="615" width="0.375" style="130" customWidth="1"/>
    <col min="616" max="616" width="10.375" style="130" customWidth="1"/>
    <col min="617" max="617" width="0.375" style="130" customWidth="1"/>
    <col min="618" max="618" width="13.375" style="130" customWidth="1"/>
    <col min="619" max="619" width="0.375" style="130" customWidth="1"/>
    <col min="620" max="620" width="10" style="130" customWidth="1"/>
    <col min="621" max="621" width="0.375" style="130" customWidth="1"/>
    <col min="622" max="622" width="10.375" style="130" customWidth="1"/>
    <col min="623" max="623" width="0.375" style="130" customWidth="1"/>
    <col min="624" max="624" width="9.375" style="130" customWidth="1"/>
    <col min="625" max="625" width="9.125" style="130"/>
    <col min="626" max="627" width="12" style="130" bestFit="1" customWidth="1"/>
    <col min="628" max="854" width="9.125" style="130"/>
    <col min="855" max="855" width="26.375" style="130" customWidth="1"/>
    <col min="856" max="856" width="6.375" style="130" customWidth="1"/>
    <col min="857" max="857" width="0.375" style="130" customWidth="1"/>
    <col min="858" max="858" width="8.375" style="130" customWidth="1"/>
    <col min="859" max="859" width="0.375" style="130" customWidth="1"/>
    <col min="860" max="860" width="10" style="130" customWidth="1"/>
    <col min="861" max="861" width="0.375" style="130" customWidth="1"/>
    <col min="862" max="862" width="10.375" style="130" customWidth="1"/>
    <col min="863" max="863" width="0.375" style="130" customWidth="1"/>
    <col min="864" max="864" width="8.375" style="130" customWidth="1"/>
    <col min="865" max="865" width="0.375" style="130" customWidth="1"/>
    <col min="866" max="866" width="10.375" style="130" customWidth="1"/>
    <col min="867" max="867" width="0.375" style="130" customWidth="1"/>
    <col min="868" max="868" width="11.375" style="130" customWidth="1"/>
    <col min="869" max="869" width="0.375" style="130" customWidth="1"/>
    <col min="870" max="870" width="8" style="130" customWidth="1"/>
    <col min="871" max="871" width="0.375" style="130" customWidth="1"/>
    <col min="872" max="872" width="10.375" style="130" customWidth="1"/>
    <col min="873" max="873" width="0.375" style="130" customWidth="1"/>
    <col min="874" max="874" width="13.375" style="130" customWidth="1"/>
    <col min="875" max="875" width="0.375" style="130" customWidth="1"/>
    <col min="876" max="876" width="10" style="130" customWidth="1"/>
    <col min="877" max="877" width="0.375" style="130" customWidth="1"/>
    <col min="878" max="878" width="10.375" style="130" customWidth="1"/>
    <col min="879" max="879" width="0.375" style="130" customWidth="1"/>
    <col min="880" max="880" width="9.375" style="130" customWidth="1"/>
    <col min="881" max="881" width="9.125" style="130"/>
    <col min="882" max="883" width="12" style="130" bestFit="1" customWidth="1"/>
    <col min="884" max="1110" width="9.125" style="130"/>
    <col min="1111" max="1111" width="26.375" style="130" customWidth="1"/>
    <col min="1112" max="1112" width="6.375" style="130" customWidth="1"/>
    <col min="1113" max="1113" width="0.375" style="130" customWidth="1"/>
    <col min="1114" max="1114" width="8.375" style="130" customWidth="1"/>
    <col min="1115" max="1115" width="0.375" style="130" customWidth="1"/>
    <col min="1116" max="1116" width="10" style="130" customWidth="1"/>
    <col min="1117" max="1117" width="0.375" style="130" customWidth="1"/>
    <col min="1118" max="1118" width="10.375" style="130" customWidth="1"/>
    <col min="1119" max="1119" width="0.375" style="130" customWidth="1"/>
    <col min="1120" max="1120" width="8.375" style="130" customWidth="1"/>
    <col min="1121" max="1121" width="0.375" style="130" customWidth="1"/>
    <col min="1122" max="1122" width="10.375" style="130" customWidth="1"/>
    <col min="1123" max="1123" width="0.375" style="130" customWidth="1"/>
    <col min="1124" max="1124" width="11.375" style="130" customWidth="1"/>
    <col min="1125" max="1125" width="0.375" style="130" customWidth="1"/>
    <col min="1126" max="1126" width="8" style="130" customWidth="1"/>
    <col min="1127" max="1127" width="0.375" style="130" customWidth="1"/>
    <col min="1128" max="1128" width="10.375" style="130" customWidth="1"/>
    <col min="1129" max="1129" width="0.375" style="130" customWidth="1"/>
    <col min="1130" max="1130" width="13.375" style="130" customWidth="1"/>
    <col min="1131" max="1131" width="0.375" style="130" customWidth="1"/>
    <col min="1132" max="1132" width="10" style="130" customWidth="1"/>
    <col min="1133" max="1133" width="0.375" style="130" customWidth="1"/>
    <col min="1134" max="1134" width="10.375" style="130" customWidth="1"/>
    <col min="1135" max="1135" width="0.375" style="130" customWidth="1"/>
    <col min="1136" max="1136" width="9.375" style="130" customWidth="1"/>
    <col min="1137" max="1137" width="9.125" style="130"/>
    <col min="1138" max="1139" width="12" style="130" bestFit="1" customWidth="1"/>
    <col min="1140" max="1366" width="9.125" style="130"/>
    <col min="1367" max="1367" width="26.375" style="130" customWidth="1"/>
    <col min="1368" max="1368" width="6.375" style="130" customWidth="1"/>
    <col min="1369" max="1369" width="0.375" style="130" customWidth="1"/>
    <col min="1370" max="1370" width="8.375" style="130" customWidth="1"/>
    <col min="1371" max="1371" width="0.375" style="130" customWidth="1"/>
    <col min="1372" max="1372" width="10" style="130" customWidth="1"/>
    <col min="1373" max="1373" width="0.375" style="130" customWidth="1"/>
    <col min="1374" max="1374" width="10.375" style="130" customWidth="1"/>
    <col min="1375" max="1375" width="0.375" style="130" customWidth="1"/>
    <col min="1376" max="1376" width="8.375" style="130" customWidth="1"/>
    <col min="1377" max="1377" width="0.375" style="130" customWidth="1"/>
    <col min="1378" max="1378" width="10.375" style="130" customWidth="1"/>
    <col min="1379" max="1379" width="0.375" style="130" customWidth="1"/>
    <col min="1380" max="1380" width="11.375" style="130" customWidth="1"/>
    <col min="1381" max="1381" width="0.375" style="130" customWidth="1"/>
    <col min="1382" max="1382" width="8" style="130" customWidth="1"/>
    <col min="1383" max="1383" width="0.375" style="130" customWidth="1"/>
    <col min="1384" max="1384" width="10.375" style="130" customWidth="1"/>
    <col min="1385" max="1385" width="0.375" style="130" customWidth="1"/>
    <col min="1386" max="1386" width="13.375" style="130" customWidth="1"/>
    <col min="1387" max="1387" width="0.375" style="130" customWidth="1"/>
    <col min="1388" max="1388" width="10" style="130" customWidth="1"/>
    <col min="1389" max="1389" width="0.375" style="130" customWidth="1"/>
    <col min="1390" max="1390" width="10.375" style="130" customWidth="1"/>
    <col min="1391" max="1391" width="0.375" style="130" customWidth="1"/>
    <col min="1392" max="1392" width="9.375" style="130" customWidth="1"/>
    <col min="1393" max="1393" width="9.125" style="130"/>
    <col min="1394" max="1395" width="12" style="130" bestFit="1" customWidth="1"/>
    <col min="1396" max="1622" width="9.125" style="130"/>
    <col min="1623" max="1623" width="26.375" style="130" customWidth="1"/>
    <col min="1624" max="1624" width="6.375" style="130" customWidth="1"/>
    <col min="1625" max="1625" width="0.375" style="130" customWidth="1"/>
    <col min="1626" max="1626" width="8.375" style="130" customWidth="1"/>
    <col min="1627" max="1627" width="0.375" style="130" customWidth="1"/>
    <col min="1628" max="1628" width="10" style="130" customWidth="1"/>
    <col min="1629" max="1629" width="0.375" style="130" customWidth="1"/>
    <col min="1630" max="1630" width="10.375" style="130" customWidth="1"/>
    <col min="1631" max="1631" width="0.375" style="130" customWidth="1"/>
    <col min="1632" max="1632" width="8.375" style="130" customWidth="1"/>
    <col min="1633" max="1633" width="0.375" style="130" customWidth="1"/>
    <col min="1634" max="1634" width="10.375" style="130" customWidth="1"/>
    <col min="1635" max="1635" width="0.375" style="130" customWidth="1"/>
    <col min="1636" max="1636" width="11.375" style="130" customWidth="1"/>
    <col min="1637" max="1637" width="0.375" style="130" customWidth="1"/>
    <col min="1638" max="1638" width="8" style="130" customWidth="1"/>
    <col min="1639" max="1639" width="0.375" style="130" customWidth="1"/>
    <col min="1640" max="1640" width="10.375" style="130" customWidth="1"/>
    <col min="1641" max="1641" width="0.375" style="130" customWidth="1"/>
    <col min="1642" max="1642" width="13.375" style="130" customWidth="1"/>
    <col min="1643" max="1643" width="0.375" style="130" customWidth="1"/>
    <col min="1644" max="1644" width="10" style="130" customWidth="1"/>
    <col min="1645" max="1645" width="0.375" style="130" customWidth="1"/>
    <col min="1646" max="1646" width="10.375" style="130" customWidth="1"/>
    <col min="1647" max="1647" width="0.375" style="130" customWidth="1"/>
    <col min="1648" max="1648" width="9.375" style="130" customWidth="1"/>
    <col min="1649" max="1649" width="9.125" style="130"/>
    <col min="1650" max="1651" width="12" style="130" bestFit="1" customWidth="1"/>
    <col min="1652" max="1878" width="9.125" style="130"/>
    <col min="1879" max="1879" width="26.375" style="130" customWidth="1"/>
    <col min="1880" max="1880" width="6.375" style="130" customWidth="1"/>
    <col min="1881" max="1881" width="0.375" style="130" customWidth="1"/>
    <col min="1882" max="1882" width="8.375" style="130" customWidth="1"/>
    <col min="1883" max="1883" width="0.375" style="130" customWidth="1"/>
    <col min="1884" max="1884" width="10" style="130" customWidth="1"/>
    <col min="1885" max="1885" width="0.375" style="130" customWidth="1"/>
    <col min="1886" max="1886" width="10.375" style="130" customWidth="1"/>
    <col min="1887" max="1887" width="0.375" style="130" customWidth="1"/>
    <col min="1888" max="1888" width="8.375" style="130" customWidth="1"/>
    <col min="1889" max="1889" width="0.375" style="130" customWidth="1"/>
    <col min="1890" max="1890" width="10.375" style="130" customWidth="1"/>
    <col min="1891" max="1891" width="0.375" style="130" customWidth="1"/>
    <col min="1892" max="1892" width="11.375" style="130" customWidth="1"/>
    <col min="1893" max="1893" width="0.375" style="130" customWidth="1"/>
    <col min="1894" max="1894" width="8" style="130" customWidth="1"/>
    <col min="1895" max="1895" width="0.375" style="130" customWidth="1"/>
    <col min="1896" max="1896" width="10.375" style="130" customWidth="1"/>
    <col min="1897" max="1897" width="0.375" style="130" customWidth="1"/>
    <col min="1898" max="1898" width="13.375" style="130" customWidth="1"/>
    <col min="1899" max="1899" width="0.375" style="130" customWidth="1"/>
    <col min="1900" max="1900" width="10" style="130" customWidth="1"/>
    <col min="1901" max="1901" width="0.375" style="130" customWidth="1"/>
    <col min="1902" max="1902" width="10.375" style="130" customWidth="1"/>
    <col min="1903" max="1903" width="0.375" style="130" customWidth="1"/>
    <col min="1904" max="1904" width="9.375" style="130" customWidth="1"/>
    <col min="1905" max="1905" width="9.125" style="130"/>
    <col min="1906" max="1907" width="12" style="130" bestFit="1" customWidth="1"/>
    <col min="1908" max="2134" width="9.125" style="130"/>
    <col min="2135" max="2135" width="26.375" style="130" customWidth="1"/>
    <col min="2136" max="2136" width="6.375" style="130" customWidth="1"/>
    <col min="2137" max="2137" width="0.375" style="130" customWidth="1"/>
    <col min="2138" max="2138" width="8.375" style="130" customWidth="1"/>
    <col min="2139" max="2139" width="0.375" style="130" customWidth="1"/>
    <col min="2140" max="2140" width="10" style="130" customWidth="1"/>
    <col min="2141" max="2141" width="0.375" style="130" customWidth="1"/>
    <col min="2142" max="2142" width="10.375" style="130" customWidth="1"/>
    <col min="2143" max="2143" width="0.375" style="130" customWidth="1"/>
    <col min="2144" max="2144" width="8.375" style="130" customWidth="1"/>
    <col min="2145" max="2145" width="0.375" style="130" customWidth="1"/>
    <col min="2146" max="2146" width="10.375" style="130" customWidth="1"/>
    <col min="2147" max="2147" width="0.375" style="130" customWidth="1"/>
    <col min="2148" max="2148" width="11.375" style="130" customWidth="1"/>
    <col min="2149" max="2149" width="0.375" style="130" customWidth="1"/>
    <col min="2150" max="2150" width="8" style="130" customWidth="1"/>
    <col min="2151" max="2151" width="0.375" style="130" customWidth="1"/>
    <col min="2152" max="2152" width="10.375" style="130" customWidth="1"/>
    <col min="2153" max="2153" width="0.375" style="130" customWidth="1"/>
    <col min="2154" max="2154" width="13.375" style="130" customWidth="1"/>
    <col min="2155" max="2155" width="0.375" style="130" customWidth="1"/>
    <col min="2156" max="2156" width="10" style="130" customWidth="1"/>
    <col min="2157" max="2157" width="0.375" style="130" customWidth="1"/>
    <col min="2158" max="2158" width="10.375" style="130" customWidth="1"/>
    <col min="2159" max="2159" width="0.375" style="130" customWidth="1"/>
    <col min="2160" max="2160" width="9.375" style="130" customWidth="1"/>
    <col min="2161" max="2161" width="9.125" style="130"/>
    <col min="2162" max="2163" width="12" style="130" bestFit="1" customWidth="1"/>
    <col min="2164" max="2390" width="9.125" style="130"/>
    <col min="2391" max="2391" width="26.375" style="130" customWidth="1"/>
    <col min="2392" max="2392" width="6.375" style="130" customWidth="1"/>
    <col min="2393" max="2393" width="0.375" style="130" customWidth="1"/>
    <col min="2394" max="2394" width="8.375" style="130" customWidth="1"/>
    <col min="2395" max="2395" width="0.375" style="130" customWidth="1"/>
    <col min="2396" max="2396" width="10" style="130" customWidth="1"/>
    <col min="2397" max="2397" width="0.375" style="130" customWidth="1"/>
    <col min="2398" max="2398" width="10.375" style="130" customWidth="1"/>
    <col min="2399" max="2399" width="0.375" style="130" customWidth="1"/>
    <col min="2400" max="2400" width="8.375" style="130" customWidth="1"/>
    <col min="2401" max="2401" width="0.375" style="130" customWidth="1"/>
    <col min="2402" max="2402" width="10.375" style="130" customWidth="1"/>
    <col min="2403" max="2403" width="0.375" style="130" customWidth="1"/>
    <col min="2404" max="2404" width="11.375" style="130" customWidth="1"/>
    <col min="2405" max="2405" width="0.375" style="130" customWidth="1"/>
    <col min="2406" max="2406" width="8" style="130" customWidth="1"/>
    <col min="2407" max="2407" width="0.375" style="130" customWidth="1"/>
    <col min="2408" max="2408" width="10.375" style="130" customWidth="1"/>
    <col min="2409" max="2409" width="0.375" style="130" customWidth="1"/>
    <col min="2410" max="2410" width="13.375" style="130" customWidth="1"/>
    <col min="2411" max="2411" width="0.375" style="130" customWidth="1"/>
    <col min="2412" max="2412" width="10" style="130" customWidth="1"/>
    <col min="2413" max="2413" width="0.375" style="130" customWidth="1"/>
    <col min="2414" max="2414" width="10.375" style="130" customWidth="1"/>
    <col min="2415" max="2415" width="0.375" style="130" customWidth="1"/>
    <col min="2416" max="2416" width="9.375" style="130" customWidth="1"/>
    <col min="2417" max="2417" width="9.125" style="130"/>
    <col min="2418" max="2419" width="12" style="130" bestFit="1" customWidth="1"/>
    <col min="2420" max="2646" width="9.125" style="130"/>
    <col min="2647" max="2647" width="26.375" style="130" customWidth="1"/>
    <col min="2648" max="2648" width="6.375" style="130" customWidth="1"/>
    <col min="2649" max="2649" width="0.375" style="130" customWidth="1"/>
    <col min="2650" max="2650" width="8.375" style="130" customWidth="1"/>
    <col min="2651" max="2651" width="0.375" style="130" customWidth="1"/>
    <col min="2652" max="2652" width="10" style="130" customWidth="1"/>
    <col min="2653" max="2653" width="0.375" style="130" customWidth="1"/>
    <col min="2654" max="2654" width="10.375" style="130" customWidth="1"/>
    <col min="2655" max="2655" width="0.375" style="130" customWidth="1"/>
    <col min="2656" max="2656" width="8.375" style="130" customWidth="1"/>
    <col min="2657" max="2657" width="0.375" style="130" customWidth="1"/>
    <col min="2658" max="2658" width="10.375" style="130" customWidth="1"/>
    <col min="2659" max="2659" width="0.375" style="130" customWidth="1"/>
    <col min="2660" max="2660" width="11.375" style="130" customWidth="1"/>
    <col min="2661" max="2661" width="0.375" style="130" customWidth="1"/>
    <col min="2662" max="2662" width="8" style="130" customWidth="1"/>
    <col min="2663" max="2663" width="0.375" style="130" customWidth="1"/>
    <col min="2664" max="2664" width="10.375" style="130" customWidth="1"/>
    <col min="2665" max="2665" width="0.375" style="130" customWidth="1"/>
    <col min="2666" max="2666" width="13.375" style="130" customWidth="1"/>
    <col min="2667" max="2667" width="0.375" style="130" customWidth="1"/>
    <col min="2668" max="2668" width="10" style="130" customWidth="1"/>
    <col min="2669" max="2669" width="0.375" style="130" customWidth="1"/>
    <col min="2670" max="2670" width="10.375" style="130" customWidth="1"/>
    <col min="2671" max="2671" width="0.375" style="130" customWidth="1"/>
    <col min="2672" max="2672" width="9.375" style="130" customWidth="1"/>
    <col min="2673" max="2673" width="9.125" style="130"/>
    <col min="2674" max="2675" width="12" style="130" bestFit="1" customWidth="1"/>
    <col min="2676" max="2902" width="9.125" style="130"/>
    <col min="2903" max="2903" width="26.375" style="130" customWidth="1"/>
    <col min="2904" max="2904" width="6.375" style="130" customWidth="1"/>
    <col min="2905" max="2905" width="0.375" style="130" customWidth="1"/>
    <col min="2906" max="2906" width="8.375" style="130" customWidth="1"/>
    <col min="2907" max="2907" width="0.375" style="130" customWidth="1"/>
    <col min="2908" max="2908" width="10" style="130" customWidth="1"/>
    <col min="2909" max="2909" width="0.375" style="130" customWidth="1"/>
    <col min="2910" max="2910" width="10.375" style="130" customWidth="1"/>
    <col min="2911" max="2911" width="0.375" style="130" customWidth="1"/>
    <col min="2912" max="2912" width="8.375" style="130" customWidth="1"/>
    <col min="2913" max="2913" width="0.375" style="130" customWidth="1"/>
    <col min="2914" max="2914" width="10.375" style="130" customWidth="1"/>
    <col min="2915" max="2915" width="0.375" style="130" customWidth="1"/>
    <col min="2916" max="2916" width="11.375" style="130" customWidth="1"/>
    <col min="2917" max="2917" width="0.375" style="130" customWidth="1"/>
    <col min="2918" max="2918" width="8" style="130" customWidth="1"/>
    <col min="2919" max="2919" width="0.375" style="130" customWidth="1"/>
    <col min="2920" max="2920" width="10.375" style="130" customWidth="1"/>
    <col min="2921" max="2921" width="0.375" style="130" customWidth="1"/>
    <col min="2922" max="2922" width="13.375" style="130" customWidth="1"/>
    <col min="2923" max="2923" width="0.375" style="130" customWidth="1"/>
    <col min="2924" max="2924" width="10" style="130" customWidth="1"/>
    <col min="2925" max="2925" width="0.375" style="130" customWidth="1"/>
    <col min="2926" max="2926" width="10.375" style="130" customWidth="1"/>
    <col min="2927" max="2927" width="0.375" style="130" customWidth="1"/>
    <col min="2928" max="2928" width="9.375" style="130" customWidth="1"/>
    <col min="2929" max="2929" width="9.125" style="130"/>
    <col min="2930" max="2931" width="12" style="130" bestFit="1" customWidth="1"/>
    <col min="2932" max="3158" width="9.125" style="130"/>
    <col min="3159" max="3159" width="26.375" style="130" customWidth="1"/>
    <col min="3160" max="3160" width="6.375" style="130" customWidth="1"/>
    <col min="3161" max="3161" width="0.375" style="130" customWidth="1"/>
    <col min="3162" max="3162" width="8.375" style="130" customWidth="1"/>
    <col min="3163" max="3163" width="0.375" style="130" customWidth="1"/>
    <col min="3164" max="3164" width="10" style="130" customWidth="1"/>
    <col min="3165" max="3165" width="0.375" style="130" customWidth="1"/>
    <col min="3166" max="3166" width="10.375" style="130" customWidth="1"/>
    <col min="3167" max="3167" width="0.375" style="130" customWidth="1"/>
    <col min="3168" max="3168" width="8.375" style="130" customWidth="1"/>
    <col min="3169" max="3169" width="0.375" style="130" customWidth="1"/>
    <col min="3170" max="3170" width="10.375" style="130" customWidth="1"/>
    <col min="3171" max="3171" width="0.375" style="130" customWidth="1"/>
    <col min="3172" max="3172" width="11.375" style="130" customWidth="1"/>
    <col min="3173" max="3173" width="0.375" style="130" customWidth="1"/>
    <col min="3174" max="3174" width="8" style="130" customWidth="1"/>
    <col min="3175" max="3175" width="0.375" style="130" customWidth="1"/>
    <col min="3176" max="3176" width="10.375" style="130" customWidth="1"/>
    <col min="3177" max="3177" width="0.375" style="130" customWidth="1"/>
    <col min="3178" max="3178" width="13.375" style="130" customWidth="1"/>
    <col min="3179" max="3179" width="0.375" style="130" customWidth="1"/>
    <col min="3180" max="3180" width="10" style="130" customWidth="1"/>
    <col min="3181" max="3181" width="0.375" style="130" customWidth="1"/>
    <col min="3182" max="3182" width="10.375" style="130" customWidth="1"/>
    <col min="3183" max="3183" width="0.375" style="130" customWidth="1"/>
    <col min="3184" max="3184" width="9.375" style="130" customWidth="1"/>
    <col min="3185" max="3185" width="9.125" style="130"/>
    <col min="3186" max="3187" width="12" style="130" bestFit="1" customWidth="1"/>
    <col min="3188" max="3414" width="9.125" style="130"/>
    <col min="3415" max="3415" width="26.375" style="130" customWidth="1"/>
    <col min="3416" max="3416" width="6.375" style="130" customWidth="1"/>
    <col min="3417" max="3417" width="0.375" style="130" customWidth="1"/>
    <col min="3418" max="3418" width="8.375" style="130" customWidth="1"/>
    <col min="3419" max="3419" width="0.375" style="130" customWidth="1"/>
    <col min="3420" max="3420" width="10" style="130" customWidth="1"/>
    <col min="3421" max="3421" width="0.375" style="130" customWidth="1"/>
    <col min="3422" max="3422" width="10.375" style="130" customWidth="1"/>
    <col min="3423" max="3423" width="0.375" style="130" customWidth="1"/>
    <col min="3424" max="3424" width="8.375" style="130" customWidth="1"/>
    <col min="3425" max="3425" width="0.375" style="130" customWidth="1"/>
    <col min="3426" max="3426" width="10.375" style="130" customWidth="1"/>
    <col min="3427" max="3427" width="0.375" style="130" customWidth="1"/>
    <col min="3428" max="3428" width="11.375" style="130" customWidth="1"/>
    <col min="3429" max="3429" width="0.375" style="130" customWidth="1"/>
    <col min="3430" max="3430" width="8" style="130" customWidth="1"/>
    <col min="3431" max="3431" width="0.375" style="130" customWidth="1"/>
    <col min="3432" max="3432" width="10.375" style="130" customWidth="1"/>
    <col min="3433" max="3433" width="0.375" style="130" customWidth="1"/>
    <col min="3434" max="3434" width="13.375" style="130" customWidth="1"/>
    <col min="3435" max="3435" width="0.375" style="130" customWidth="1"/>
    <col min="3436" max="3436" width="10" style="130" customWidth="1"/>
    <col min="3437" max="3437" width="0.375" style="130" customWidth="1"/>
    <col min="3438" max="3438" width="10.375" style="130" customWidth="1"/>
    <col min="3439" max="3439" width="0.375" style="130" customWidth="1"/>
    <col min="3440" max="3440" width="9.375" style="130" customWidth="1"/>
    <col min="3441" max="3441" width="9.125" style="130"/>
    <col min="3442" max="3443" width="12" style="130" bestFit="1" customWidth="1"/>
    <col min="3444" max="3670" width="9.125" style="130"/>
    <col min="3671" max="3671" width="26.375" style="130" customWidth="1"/>
    <col min="3672" max="3672" width="6.375" style="130" customWidth="1"/>
    <col min="3673" max="3673" width="0.375" style="130" customWidth="1"/>
    <col min="3674" max="3674" width="8.375" style="130" customWidth="1"/>
    <col min="3675" max="3675" width="0.375" style="130" customWidth="1"/>
    <col min="3676" max="3676" width="10" style="130" customWidth="1"/>
    <col min="3677" max="3677" width="0.375" style="130" customWidth="1"/>
    <col min="3678" max="3678" width="10.375" style="130" customWidth="1"/>
    <col min="3679" max="3679" width="0.375" style="130" customWidth="1"/>
    <col min="3680" max="3680" width="8.375" style="130" customWidth="1"/>
    <col min="3681" max="3681" width="0.375" style="130" customWidth="1"/>
    <col min="3682" max="3682" width="10.375" style="130" customWidth="1"/>
    <col min="3683" max="3683" width="0.375" style="130" customWidth="1"/>
    <col min="3684" max="3684" width="11.375" style="130" customWidth="1"/>
    <col min="3685" max="3685" width="0.375" style="130" customWidth="1"/>
    <col min="3686" max="3686" width="8" style="130" customWidth="1"/>
    <col min="3687" max="3687" width="0.375" style="130" customWidth="1"/>
    <col min="3688" max="3688" width="10.375" style="130" customWidth="1"/>
    <col min="3689" max="3689" width="0.375" style="130" customWidth="1"/>
    <col min="3690" max="3690" width="13.375" style="130" customWidth="1"/>
    <col min="3691" max="3691" width="0.375" style="130" customWidth="1"/>
    <col min="3692" max="3692" width="10" style="130" customWidth="1"/>
    <col min="3693" max="3693" width="0.375" style="130" customWidth="1"/>
    <col min="3694" max="3694" width="10.375" style="130" customWidth="1"/>
    <col min="3695" max="3695" width="0.375" style="130" customWidth="1"/>
    <col min="3696" max="3696" width="9.375" style="130" customWidth="1"/>
    <col min="3697" max="3697" width="9.125" style="130"/>
    <col min="3698" max="3699" width="12" style="130" bestFit="1" customWidth="1"/>
    <col min="3700" max="3926" width="9.125" style="130"/>
    <col min="3927" max="3927" width="26.375" style="130" customWidth="1"/>
    <col min="3928" max="3928" width="6.375" style="130" customWidth="1"/>
    <col min="3929" max="3929" width="0.375" style="130" customWidth="1"/>
    <col min="3930" max="3930" width="8.375" style="130" customWidth="1"/>
    <col min="3931" max="3931" width="0.375" style="130" customWidth="1"/>
    <col min="3932" max="3932" width="10" style="130" customWidth="1"/>
    <col min="3933" max="3933" width="0.375" style="130" customWidth="1"/>
    <col min="3934" max="3934" width="10.375" style="130" customWidth="1"/>
    <col min="3935" max="3935" width="0.375" style="130" customWidth="1"/>
    <col min="3936" max="3936" width="8.375" style="130" customWidth="1"/>
    <col min="3937" max="3937" width="0.375" style="130" customWidth="1"/>
    <col min="3938" max="3938" width="10.375" style="130" customWidth="1"/>
    <col min="3939" max="3939" width="0.375" style="130" customWidth="1"/>
    <col min="3940" max="3940" width="11.375" style="130" customWidth="1"/>
    <col min="3941" max="3941" width="0.375" style="130" customWidth="1"/>
    <col min="3942" max="3942" width="8" style="130" customWidth="1"/>
    <col min="3943" max="3943" width="0.375" style="130" customWidth="1"/>
    <col min="3944" max="3944" width="10.375" style="130" customWidth="1"/>
    <col min="3945" max="3945" width="0.375" style="130" customWidth="1"/>
    <col min="3946" max="3946" width="13.375" style="130" customWidth="1"/>
    <col min="3947" max="3947" width="0.375" style="130" customWidth="1"/>
    <col min="3948" max="3948" width="10" style="130" customWidth="1"/>
    <col min="3949" max="3949" width="0.375" style="130" customWidth="1"/>
    <col min="3950" max="3950" width="10.375" style="130" customWidth="1"/>
    <col min="3951" max="3951" width="0.375" style="130" customWidth="1"/>
    <col min="3952" max="3952" width="9.375" style="130" customWidth="1"/>
    <col min="3953" max="3953" width="9.125" style="130"/>
    <col min="3954" max="3955" width="12" style="130" bestFit="1" customWidth="1"/>
    <col min="3956" max="4182" width="9.125" style="130"/>
    <col min="4183" max="4183" width="26.375" style="130" customWidth="1"/>
    <col min="4184" max="4184" width="6.375" style="130" customWidth="1"/>
    <col min="4185" max="4185" width="0.375" style="130" customWidth="1"/>
    <col min="4186" max="4186" width="8.375" style="130" customWidth="1"/>
    <col min="4187" max="4187" width="0.375" style="130" customWidth="1"/>
    <col min="4188" max="4188" width="10" style="130" customWidth="1"/>
    <col min="4189" max="4189" width="0.375" style="130" customWidth="1"/>
    <col min="4190" max="4190" width="10.375" style="130" customWidth="1"/>
    <col min="4191" max="4191" width="0.375" style="130" customWidth="1"/>
    <col min="4192" max="4192" width="8.375" style="130" customWidth="1"/>
    <col min="4193" max="4193" width="0.375" style="130" customWidth="1"/>
    <col min="4194" max="4194" width="10.375" style="130" customWidth="1"/>
    <col min="4195" max="4195" width="0.375" style="130" customWidth="1"/>
    <col min="4196" max="4196" width="11.375" style="130" customWidth="1"/>
    <col min="4197" max="4197" width="0.375" style="130" customWidth="1"/>
    <col min="4198" max="4198" width="8" style="130" customWidth="1"/>
    <col min="4199" max="4199" width="0.375" style="130" customWidth="1"/>
    <col min="4200" max="4200" width="10.375" style="130" customWidth="1"/>
    <col min="4201" max="4201" width="0.375" style="130" customWidth="1"/>
    <col min="4202" max="4202" width="13.375" style="130" customWidth="1"/>
    <col min="4203" max="4203" width="0.375" style="130" customWidth="1"/>
    <col min="4204" max="4204" width="10" style="130" customWidth="1"/>
    <col min="4205" max="4205" width="0.375" style="130" customWidth="1"/>
    <col min="4206" max="4206" width="10.375" style="130" customWidth="1"/>
    <col min="4207" max="4207" width="0.375" style="130" customWidth="1"/>
    <col min="4208" max="4208" width="9.375" style="130" customWidth="1"/>
    <col min="4209" max="4209" width="9.125" style="130"/>
    <col min="4210" max="4211" width="12" style="130" bestFit="1" customWidth="1"/>
    <col min="4212" max="4438" width="9.125" style="130"/>
    <col min="4439" max="4439" width="26.375" style="130" customWidth="1"/>
    <col min="4440" max="4440" width="6.375" style="130" customWidth="1"/>
    <col min="4441" max="4441" width="0.375" style="130" customWidth="1"/>
    <col min="4442" max="4442" width="8.375" style="130" customWidth="1"/>
    <col min="4443" max="4443" width="0.375" style="130" customWidth="1"/>
    <col min="4444" max="4444" width="10" style="130" customWidth="1"/>
    <col min="4445" max="4445" width="0.375" style="130" customWidth="1"/>
    <col min="4446" max="4446" width="10.375" style="130" customWidth="1"/>
    <col min="4447" max="4447" width="0.375" style="130" customWidth="1"/>
    <col min="4448" max="4448" width="8.375" style="130" customWidth="1"/>
    <col min="4449" max="4449" width="0.375" style="130" customWidth="1"/>
    <col min="4450" max="4450" width="10.375" style="130" customWidth="1"/>
    <col min="4451" max="4451" width="0.375" style="130" customWidth="1"/>
    <col min="4452" max="4452" width="11.375" style="130" customWidth="1"/>
    <col min="4453" max="4453" width="0.375" style="130" customWidth="1"/>
    <col min="4454" max="4454" width="8" style="130" customWidth="1"/>
    <col min="4455" max="4455" width="0.375" style="130" customWidth="1"/>
    <col min="4456" max="4456" width="10.375" style="130" customWidth="1"/>
    <col min="4457" max="4457" width="0.375" style="130" customWidth="1"/>
    <col min="4458" max="4458" width="13.375" style="130" customWidth="1"/>
    <col min="4459" max="4459" width="0.375" style="130" customWidth="1"/>
    <col min="4460" max="4460" width="10" style="130" customWidth="1"/>
    <col min="4461" max="4461" width="0.375" style="130" customWidth="1"/>
    <col min="4462" max="4462" width="10.375" style="130" customWidth="1"/>
    <col min="4463" max="4463" width="0.375" style="130" customWidth="1"/>
    <col min="4464" max="4464" width="9.375" style="130" customWidth="1"/>
    <col min="4465" max="4465" width="9.125" style="130"/>
    <col min="4466" max="4467" width="12" style="130" bestFit="1" customWidth="1"/>
    <col min="4468" max="4694" width="9.125" style="130"/>
    <col min="4695" max="4695" width="26.375" style="130" customWidth="1"/>
    <col min="4696" max="4696" width="6.375" style="130" customWidth="1"/>
    <col min="4697" max="4697" width="0.375" style="130" customWidth="1"/>
    <col min="4698" max="4698" width="8.375" style="130" customWidth="1"/>
    <col min="4699" max="4699" width="0.375" style="130" customWidth="1"/>
    <col min="4700" max="4700" width="10" style="130" customWidth="1"/>
    <col min="4701" max="4701" width="0.375" style="130" customWidth="1"/>
    <col min="4702" max="4702" width="10.375" style="130" customWidth="1"/>
    <col min="4703" max="4703" width="0.375" style="130" customWidth="1"/>
    <col min="4704" max="4704" width="8.375" style="130" customWidth="1"/>
    <col min="4705" max="4705" width="0.375" style="130" customWidth="1"/>
    <col min="4706" max="4706" width="10.375" style="130" customWidth="1"/>
    <col min="4707" max="4707" width="0.375" style="130" customWidth="1"/>
    <col min="4708" max="4708" width="11.375" style="130" customWidth="1"/>
    <col min="4709" max="4709" width="0.375" style="130" customWidth="1"/>
    <col min="4710" max="4710" width="8" style="130" customWidth="1"/>
    <col min="4711" max="4711" width="0.375" style="130" customWidth="1"/>
    <col min="4712" max="4712" width="10.375" style="130" customWidth="1"/>
    <col min="4713" max="4713" width="0.375" style="130" customWidth="1"/>
    <col min="4714" max="4714" width="13.375" style="130" customWidth="1"/>
    <col min="4715" max="4715" width="0.375" style="130" customWidth="1"/>
    <col min="4716" max="4716" width="10" style="130" customWidth="1"/>
    <col min="4717" max="4717" width="0.375" style="130" customWidth="1"/>
    <col min="4718" max="4718" width="10.375" style="130" customWidth="1"/>
    <col min="4719" max="4719" width="0.375" style="130" customWidth="1"/>
    <col min="4720" max="4720" width="9.375" style="130" customWidth="1"/>
    <col min="4721" max="4721" width="9.125" style="130"/>
    <col min="4722" max="4723" width="12" style="130" bestFit="1" customWidth="1"/>
    <col min="4724" max="4950" width="9.125" style="130"/>
    <col min="4951" max="4951" width="26.375" style="130" customWidth="1"/>
    <col min="4952" max="4952" width="6.375" style="130" customWidth="1"/>
    <col min="4953" max="4953" width="0.375" style="130" customWidth="1"/>
    <col min="4954" max="4954" width="8.375" style="130" customWidth="1"/>
    <col min="4955" max="4955" width="0.375" style="130" customWidth="1"/>
    <col min="4956" max="4956" width="10" style="130" customWidth="1"/>
    <col min="4957" max="4957" width="0.375" style="130" customWidth="1"/>
    <col min="4958" max="4958" width="10.375" style="130" customWidth="1"/>
    <col min="4959" max="4959" width="0.375" style="130" customWidth="1"/>
    <col min="4960" max="4960" width="8.375" style="130" customWidth="1"/>
    <col min="4961" max="4961" width="0.375" style="130" customWidth="1"/>
    <col min="4962" max="4962" width="10.375" style="130" customWidth="1"/>
    <col min="4963" max="4963" width="0.375" style="130" customWidth="1"/>
    <col min="4964" max="4964" width="11.375" style="130" customWidth="1"/>
    <col min="4965" max="4965" width="0.375" style="130" customWidth="1"/>
    <col min="4966" max="4966" width="8" style="130" customWidth="1"/>
    <col min="4967" max="4967" width="0.375" style="130" customWidth="1"/>
    <col min="4968" max="4968" width="10.375" style="130" customWidth="1"/>
    <col min="4969" max="4969" width="0.375" style="130" customWidth="1"/>
    <col min="4970" max="4970" width="13.375" style="130" customWidth="1"/>
    <col min="4971" max="4971" width="0.375" style="130" customWidth="1"/>
    <col min="4972" max="4972" width="10" style="130" customWidth="1"/>
    <col min="4973" max="4973" width="0.375" style="130" customWidth="1"/>
    <col min="4974" max="4974" width="10.375" style="130" customWidth="1"/>
    <col min="4975" max="4975" width="0.375" style="130" customWidth="1"/>
    <col min="4976" max="4976" width="9.375" style="130" customWidth="1"/>
    <col min="4977" max="4977" width="9.125" style="130"/>
    <col min="4978" max="4979" width="12" style="130" bestFit="1" customWidth="1"/>
    <col min="4980" max="5206" width="9.125" style="130"/>
    <col min="5207" max="5207" width="26.375" style="130" customWidth="1"/>
    <col min="5208" max="5208" width="6.375" style="130" customWidth="1"/>
    <col min="5209" max="5209" width="0.375" style="130" customWidth="1"/>
    <col min="5210" max="5210" width="8.375" style="130" customWidth="1"/>
    <col min="5211" max="5211" width="0.375" style="130" customWidth="1"/>
    <col min="5212" max="5212" width="10" style="130" customWidth="1"/>
    <col min="5213" max="5213" width="0.375" style="130" customWidth="1"/>
    <col min="5214" max="5214" width="10.375" style="130" customWidth="1"/>
    <col min="5215" max="5215" width="0.375" style="130" customWidth="1"/>
    <col min="5216" max="5216" width="8.375" style="130" customWidth="1"/>
    <col min="5217" max="5217" width="0.375" style="130" customWidth="1"/>
    <col min="5218" max="5218" width="10.375" style="130" customWidth="1"/>
    <col min="5219" max="5219" width="0.375" style="130" customWidth="1"/>
    <col min="5220" max="5220" width="11.375" style="130" customWidth="1"/>
    <col min="5221" max="5221" width="0.375" style="130" customWidth="1"/>
    <col min="5222" max="5222" width="8" style="130" customWidth="1"/>
    <col min="5223" max="5223" width="0.375" style="130" customWidth="1"/>
    <col min="5224" max="5224" width="10.375" style="130" customWidth="1"/>
    <col min="5225" max="5225" width="0.375" style="130" customWidth="1"/>
    <col min="5226" max="5226" width="13.375" style="130" customWidth="1"/>
    <col min="5227" max="5227" width="0.375" style="130" customWidth="1"/>
    <col min="5228" max="5228" width="10" style="130" customWidth="1"/>
    <col min="5229" max="5229" width="0.375" style="130" customWidth="1"/>
    <col min="5230" max="5230" width="10.375" style="130" customWidth="1"/>
    <col min="5231" max="5231" width="0.375" style="130" customWidth="1"/>
    <col min="5232" max="5232" width="9.375" style="130" customWidth="1"/>
    <col min="5233" max="5233" width="9.125" style="130"/>
    <col min="5234" max="5235" width="12" style="130" bestFit="1" customWidth="1"/>
    <col min="5236" max="5462" width="9.125" style="130"/>
    <col min="5463" max="5463" width="26.375" style="130" customWidth="1"/>
    <col min="5464" max="5464" width="6.375" style="130" customWidth="1"/>
    <col min="5465" max="5465" width="0.375" style="130" customWidth="1"/>
    <col min="5466" max="5466" width="8.375" style="130" customWidth="1"/>
    <col min="5467" max="5467" width="0.375" style="130" customWidth="1"/>
    <col min="5468" max="5468" width="10" style="130" customWidth="1"/>
    <col min="5469" max="5469" width="0.375" style="130" customWidth="1"/>
    <col min="5470" max="5470" width="10.375" style="130" customWidth="1"/>
    <col min="5471" max="5471" width="0.375" style="130" customWidth="1"/>
    <col min="5472" max="5472" width="8.375" style="130" customWidth="1"/>
    <col min="5473" max="5473" width="0.375" style="130" customWidth="1"/>
    <col min="5474" max="5474" width="10.375" style="130" customWidth="1"/>
    <col min="5475" max="5475" width="0.375" style="130" customWidth="1"/>
    <col min="5476" max="5476" width="11.375" style="130" customWidth="1"/>
    <col min="5477" max="5477" width="0.375" style="130" customWidth="1"/>
    <col min="5478" max="5478" width="8" style="130" customWidth="1"/>
    <col min="5479" max="5479" width="0.375" style="130" customWidth="1"/>
    <col min="5480" max="5480" width="10.375" style="130" customWidth="1"/>
    <col min="5481" max="5481" width="0.375" style="130" customWidth="1"/>
    <col min="5482" max="5482" width="13.375" style="130" customWidth="1"/>
    <col min="5483" max="5483" width="0.375" style="130" customWidth="1"/>
    <col min="5484" max="5484" width="10" style="130" customWidth="1"/>
    <col min="5485" max="5485" width="0.375" style="130" customWidth="1"/>
    <col min="5486" max="5486" width="10.375" style="130" customWidth="1"/>
    <col min="5487" max="5487" width="0.375" style="130" customWidth="1"/>
    <col min="5488" max="5488" width="9.375" style="130" customWidth="1"/>
    <col min="5489" max="5489" width="9.125" style="130"/>
    <col min="5490" max="5491" width="12" style="130" bestFit="1" customWidth="1"/>
    <col min="5492" max="5718" width="9.125" style="130"/>
    <col min="5719" max="5719" width="26.375" style="130" customWidth="1"/>
    <col min="5720" max="5720" width="6.375" style="130" customWidth="1"/>
    <col min="5721" max="5721" width="0.375" style="130" customWidth="1"/>
    <col min="5722" max="5722" width="8.375" style="130" customWidth="1"/>
    <col min="5723" max="5723" width="0.375" style="130" customWidth="1"/>
    <col min="5724" max="5724" width="10" style="130" customWidth="1"/>
    <col min="5725" max="5725" width="0.375" style="130" customWidth="1"/>
    <col min="5726" max="5726" width="10.375" style="130" customWidth="1"/>
    <col min="5727" max="5727" width="0.375" style="130" customWidth="1"/>
    <col min="5728" max="5728" width="8.375" style="130" customWidth="1"/>
    <col min="5729" max="5729" width="0.375" style="130" customWidth="1"/>
    <col min="5730" max="5730" width="10.375" style="130" customWidth="1"/>
    <col min="5731" max="5731" width="0.375" style="130" customWidth="1"/>
    <col min="5732" max="5732" width="11.375" style="130" customWidth="1"/>
    <col min="5733" max="5733" width="0.375" style="130" customWidth="1"/>
    <col min="5734" max="5734" width="8" style="130" customWidth="1"/>
    <col min="5735" max="5735" width="0.375" style="130" customWidth="1"/>
    <col min="5736" max="5736" width="10.375" style="130" customWidth="1"/>
    <col min="5737" max="5737" width="0.375" style="130" customWidth="1"/>
    <col min="5738" max="5738" width="13.375" style="130" customWidth="1"/>
    <col min="5739" max="5739" width="0.375" style="130" customWidth="1"/>
    <col min="5740" max="5740" width="10" style="130" customWidth="1"/>
    <col min="5741" max="5741" width="0.375" style="130" customWidth="1"/>
    <col min="5742" max="5742" width="10.375" style="130" customWidth="1"/>
    <col min="5743" max="5743" width="0.375" style="130" customWidth="1"/>
    <col min="5744" max="5744" width="9.375" style="130" customWidth="1"/>
    <col min="5745" max="5745" width="9.125" style="130"/>
    <col min="5746" max="5747" width="12" style="130" bestFit="1" customWidth="1"/>
    <col min="5748" max="5974" width="9.125" style="130"/>
    <col min="5975" max="5975" width="26.375" style="130" customWidth="1"/>
    <col min="5976" max="5976" width="6.375" style="130" customWidth="1"/>
    <col min="5977" max="5977" width="0.375" style="130" customWidth="1"/>
    <col min="5978" max="5978" width="8.375" style="130" customWidth="1"/>
    <col min="5979" max="5979" width="0.375" style="130" customWidth="1"/>
    <col min="5980" max="5980" width="10" style="130" customWidth="1"/>
    <col min="5981" max="5981" width="0.375" style="130" customWidth="1"/>
    <col min="5982" max="5982" width="10.375" style="130" customWidth="1"/>
    <col min="5983" max="5983" width="0.375" style="130" customWidth="1"/>
    <col min="5984" max="5984" width="8.375" style="130" customWidth="1"/>
    <col min="5985" max="5985" width="0.375" style="130" customWidth="1"/>
    <col min="5986" max="5986" width="10.375" style="130" customWidth="1"/>
    <col min="5987" max="5987" width="0.375" style="130" customWidth="1"/>
    <col min="5988" max="5988" width="11.375" style="130" customWidth="1"/>
    <col min="5989" max="5989" width="0.375" style="130" customWidth="1"/>
    <col min="5990" max="5990" width="8" style="130" customWidth="1"/>
    <col min="5991" max="5991" width="0.375" style="130" customWidth="1"/>
    <col min="5992" max="5992" width="10.375" style="130" customWidth="1"/>
    <col min="5993" max="5993" width="0.375" style="130" customWidth="1"/>
    <col min="5994" max="5994" width="13.375" style="130" customWidth="1"/>
    <col min="5995" max="5995" width="0.375" style="130" customWidth="1"/>
    <col min="5996" max="5996" width="10" style="130" customWidth="1"/>
    <col min="5997" max="5997" width="0.375" style="130" customWidth="1"/>
    <col min="5998" max="5998" width="10.375" style="130" customWidth="1"/>
    <col min="5999" max="5999" width="0.375" style="130" customWidth="1"/>
    <col min="6000" max="6000" width="9.375" style="130" customWidth="1"/>
    <col min="6001" max="6001" width="9.125" style="130"/>
    <col min="6002" max="6003" width="12" style="130" bestFit="1" customWidth="1"/>
    <col min="6004" max="6230" width="9.125" style="130"/>
    <col min="6231" max="6231" width="26.375" style="130" customWidth="1"/>
    <col min="6232" max="6232" width="6.375" style="130" customWidth="1"/>
    <col min="6233" max="6233" width="0.375" style="130" customWidth="1"/>
    <col min="6234" max="6234" width="8.375" style="130" customWidth="1"/>
    <col min="6235" max="6235" width="0.375" style="130" customWidth="1"/>
    <col min="6236" max="6236" width="10" style="130" customWidth="1"/>
    <col min="6237" max="6237" width="0.375" style="130" customWidth="1"/>
    <col min="6238" max="6238" width="10.375" style="130" customWidth="1"/>
    <col min="6239" max="6239" width="0.375" style="130" customWidth="1"/>
    <col min="6240" max="6240" width="8.375" style="130" customWidth="1"/>
    <col min="6241" max="6241" width="0.375" style="130" customWidth="1"/>
    <col min="6242" max="6242" width="10.375" style="130" customWidth="1"/>
    <col min="6243" max="6243" width="0.375" style="130" customWidth="1"/>
    <col min="6244" max="6244" width="11.375" style="130" customWidth="1"/>
    <col min="6245" max="6245" width="0.375" style="130" customWidth="1"/>
    <col min="6246" max="6246" width="8" style="130" customWidth="1"/>
    <col min="6247" max="6247" width="0.375" style="130" customWidth="1"/>
    <col min="6248" max="6248" width="10.375" style="130" customWidth="1"/>
    <col min="6249" max="6249" width="0.375" style="130" customWidth="1"/>
    <col min="6250" max="6250" width="13.375" style="130" customWidth="1"/>
    <col min="6251" max="6251" width="0.375" style="130" customWidth="1"/>
    <col min="6252" max="6252" width="10" style="130" customWidth="1"/>
    <col min="6253" max="6253" width="0.375" style="130" customWidth="1"/>
    <col min="6254" max="6254" width="10.375" style="130" customWidth="1"/>
    <col min="6255" max="6255" width="0.375" style="130" customWidth="1"/>
    <col min="6256" max="6256" width="9.375" style="130" customWidth="1"/>
    <col min="6257" max="6257" width="9.125" style="130"/>
    <col min="6258" max="6259" width="12" style="130" bestFit="1" customWidth="1"/>
    <col min="6260" max="6486" width="9.125" style="130"/>
    <col min="6487" max="6487" width="26.375" style="130" customWidth="1"/>
    <col min="6488" max="6488" width="6.375" style="130" customWidth="1"/>
    <col min="6489" max="6489" width="0.375" style="130" customWidth="1"/>
    <col min="6490" max="6490" width="8.375" style="130" customWidth="1"/>
    <col min="6491" max="6491" width="0.375" style="130" customWidth="1"/>
    <col min="6492" max="6492" width="10" style="130" customWidth="1"/>
    <col min="6493" max="6493" width="0.375" style="130" customWidth="1"/>
    <col min="6494" max="6494" width="10.375" style="130" customWidth="1"/>
    <col min="6495" max="6495" width="0.375" style="130" customWidth="1"/>
    <col min="6496" max="6496" width="8.375" style="130" customWidth="1"/>
    <col min="6497" max="6497" width="0.375" style="130" customWidth="1"/>
    <col min="6498" max="6498" width="10.375" style="130" customWidth="1"/>
    <col min="6499" max="6499" width="0.375" style="130" customWidth="1"/>
    <col min="6500" max="6500" width="11.375" style="130" customWidth="1"/>
    <col min="6501" max="6501" width="0.375" style="130" customWidth="1"/>
    <col min="6502" max="6502" width="8" style="130" customWidth="1"/>
    <col min="6503" max="6503" width="0.375" style="130" customWidth="1"/>
    <col min="6504" max="6504" width="10.375" style="130" customWidth="1"/>
    <col min="6505" max="6505" width="0.375" style="130" customWidth="1"/>
    <col min="6506" max="6506" width="13.375" style="130" customWidth="1"/>
    <col min="6507" max="6507" width="0.375" style="130" customWidth="1"/>
    <col min="6508" max="6508" width="10" style="130" customWidth="1"/>
    <col min="6509" max="6509" width="0.375" style="130" customWidth="1"/>
    <col min="6510" max="6510" width="10.375" style="130" customWidth="1"/>
    <col min="6511" max="6511" width="0.375" style="130" customWidth="1"/>
    <col min="6512" max="6512" width="9.375" style="130" customWidth="1"/>
    <col min="6513" max="6513" width="9.125" style="130"/>
    <col min="6514" max="6515" width="12" style="130" bestFit="1" customWidth="1"/>
    <col min="6516" max="6742" width="9.125" style="130"/>
    <col min="6743" max="6743" width="26.375" style="130" customWidth="1"/>
    <col min="6744" max="6744" width="6.375" style="130" customWidth="1"/>
    <col min="6745" max="6745" width="0.375" style="130" customWidth="1"/>
    <col min="6746" max="6746" width="8.375" style="130" customWidth="1"/>
    <col min="6747" max="6747" width="0.375" style="130" customWidth="1"/>
    <col min="6748" max="6748" width="10" style="130" customWidth="1"/>
    <col min="6749" max="6749" width="0.375" style="130" customWidth="1"/>
    <col min="6750" max="6750" width="10.375" style="130" customWidth="1"/>
    <col min="6751" max="6751" width="0.375" style="130" customWidth="1"/>
    <col min="6752" max="6752" width="8.375" style="130" customWidth="1"/>
    <col min="6753" max="6753" width="0.375" style="130" customWidth="1"/>
    <col min="6754" max="6754" width="10.375" style="130" customWidth="1"/>
    <col min="6755" max="6755" width="0.375" style="130" customWidth="1"/>
    <col min="6756" max="6756" width="11.375" style="130" customWidth="1"/>
    <col min="6757" max="6757" width="0.375" style="130" customWidth="1"/>
    <col min="6758" max="6758" width="8" style="130" customWidth="1"/>
    <col min="6759" max="6759" width="0.375" style="130" customWidth="1"/>
    <col min="6760" max="6760" width="10.375" style="130" customWidth="1"/>
    <col min="6761" max="6761" width="0.375" style="130" customWidth="1"/>
    <col min="6762" max="6762" width="13.375" style="130" customWidth="1"/>
    <col min="6763" max="6763" width="0.375" style="130" customWidth="1"/>
    <col min="6764" max="6764" width="10" style="130" customWidth="1"/>
    <col min="6765" max="6765" width="0.375" style="130" customWidth="1"/>
    <col min="6766" max="6766" width="10.375" style="130" customWidth="1"/>
    <col min="6767" max="6767" width="0.375" style="130" customWidth="1"/>
    <col min="6768" max="6768" width="9.375" style="130" customWidth="1"/>
    <col min="6769" max="6769" width="9.125" style="130"/>
    <col min="6770" max="6771" width="12" style="130" bestFit="1" customWidth="1"/>
    <col min="6772" max="6998" width="9.125" style="130"/>
    <col min="6999" max="6999" width="26.375" style="130" customWidth="1"/>
    <col min="7000" max="7000" width="6.375" style="130" customWidth="1"/>
    <col min="7001" max="7001" width="0.375" style="130" customWidth="1"/>
    <col min="7002" max="7002" width="8.375" style="130" customWidth="1"/>
    <col min="7003" max="7003" width="0.375" style="130" customWidth="1"/>
    <col min="7004" max="7004" width="10" style="130" customWidth="1"/>
    <col min="7005" max="7005" width="0.375" style="130" customWidth="1"/>
    <col min="7006" max="7006" width="10.375" style="130" customWidth="1"/>
    <col min="7007" max="7007" width="0.375" style="130" customWidth="1"/>
    <col min="7008" max="7008" width="8.375" style="130" customWidth="1"/>
    <col min="7009" max="7009" width="0.375" style="130" customWidth="1"/>
    <col min="7010" max="7010" width="10.375" style="130" customWidth="1"/>
    <col min="7011" max="7011" width="0.375" style="130" customWidth="1"/>
    <col min="7012" max="7012" width="11.375" style="130" customWidth="1"/>
    <col min="7013" max="7013" width="0.375" style="130" customWidth="1"/>
    <col min="7014" max="7014" width="8" style="130" customWidth="1"/>
    <col min="7015" max="7015" width="0.375" style="130" customWidth="1"/>
    <col min="7016" max="7016" width="10.375" style="130" customWidth="1"/>
    <col min="7017" max="7017" width="0.375" style="130" customWidth="1"/>
    <col min="7018" max="7018" width="13.375" style="130" customWidth="1"/>
    <col min="7019" max="7019" width="0.375" style="130" customWidth="1"/>
    <col min="7020" max="7020" width="10" style="130" customWidth="1"/>
    <col min="7021" max="7021" width="0.375" style="130" customWidth="1"/>
    <col min="7022" max="7022" width="10.375" style="130" customWidth="1"/>
    <col min="7023" max="7023" width="0.375" style="130" customWidth="1"/>
    <col min="7024" max="7024" width="9.375" style="130" customWidth="1"/>
    <col min="7025" max="7025" width="9.125" style="130"/>
    <col min="7026" max="7027" width="12" style="130" bestFit="1" customWidth="1"/>
    <col min="7028" max="7254" width="9.125" style="130"/>
    <col min="7255" max="7255" width="26.375" style="130" customWidth="1"/>
    <col min="7256" max="7256" width="6.375" style="130" customWidth="1"/>
    <col min="7257" max="7257" width="0.375" style="130" customWidth="1"/>
    <col min="7258" max="7258" width="8.375" style="130" customWidth="1"/>
    <col min="7259" max="7259" width="0.375" style="130" customWidth="1"/>
    <col min="7260" max="7260" width="10" style="130" customWidth="1"/>
    <col min="7261" max="7261" width="0.375" style="130" customWidth="1"/>
    <col min="7262" max="7262" width="10.375" style="130" customWidth="1"/>
    <col min="7263" max="7263" width="0.375" style="130" customWidth="1"/>
    <col min="7264" max="7264" width="8.375" style="130" customWidth="1"/>
    <col min="7265" max="7265" width="0.375" style="130" customWidth="1"/>
    <col min="7266" max="7266" width="10.375" style="130" customWidth="1"/>
    <col min="7267" max="7267" width="0.375" style="130" customWidth="1"/>
    <col min="7268" max="7268" width="11.375" style="130" customWidth="1"/>
    <col min="7269" max="7269" width="0.375" style="130" customWidth="1"/>
    <col min="7270" max="7270" width="8" style="130" customWidth="1"/>
    <col min="7271" max="7271" width="0.375" style="130" customWidth="1"/>
    <col min="7272" max="7272" width="10.375" style="130" customWidth="1"/>
    <col min="7273" max="7273" width="0.375" style="130" customWidth="1"/>
    <col min="7274" max="7274" width="13.375" style="130" customWidth="1"/>
    <col min="7275" max="7275" width="0.375" style="130" customWidth="1"/>
    <col min="7276" max="7276" width="10" style="130" customWidth="1"/>
    <col min="7277" max="7277" width="0.375" style="130" customWidth="1"/>
    <col min="7278" max="7278" width="10.375" style="130" customWidth="1"/>
    <col min="7279" max="7279" width="0.375" style="130" customWidth="1"/>
    <col min="7280" max="7280" width="9.375" style="130" customWidth="1"/>
    <col min="7281" max="7281" width="9.125" style="130"/>
    <col min="7282" max="7283" width="12" style="130" bestFit="1" customWidth="1"/>
    <col min="7284" max="7510" width="9.125" style="130"/>
    <col min="7511" max="7511" width="26.375" style="130" customWidth="1"/>
    <col min="7512" max="7512" width="6.375" style="130" customWidth="1"/>
    <col min="7513" max="7513" width="0.375" style="130" customWidth="1"/>
    <col min="7514" max="7514" width="8.375" style="130" customWidth="1"/>
    <col min="7515" max="7515" width="0.375" style="130" customWidth="1"/>
    <col min="7516" max="7516" width="10" style="130" customWidth="1"/>
    <col min="7517" max="7517" width="0.375" style="130" customWidth="1"/>
    <col min="7518" max="7518" width="10.375" style="130" customWidth="1"/>
    <col min="7519" max="7519" width="0.375" style="130" customWidth="1"/>
    <col min="7520" max="7520" width="8.375" style="130" customWidth="1"/>
    <col min="7521" max="7521" width="0.375" style="130" customWidth="1"/>
    <col min="7522" max="7522" width="10.375" style="130" customWidth="1"/>
    <col min="7523" max="7523" width="0.375" style="130" customWidth="1"/>
    <col min="7524" max="7524" width="11.375" style="130" customWidth="1"/>
    <col min="7525" max="7525" width="0.375" style="130" customWidth="1"/>
    <col min="7526" max="7526" width="8" style="130" customWidth="1"/>
    <col min="7527" max="7527" width="0.375" style="130" customWidth="1"/>
    <col min="7528" max="7528" width="10.375" style="130" customWidth="1"/>
    <col min="7529" max="7529" width="0.375" style="130" customWidth="1"/>
    <col min="7530" max="7530" width="13.375" style="130" customWidth="1"/>
    <col min="7531" max="7531" width="0.375" style="130" customWidth="1"/>
    <col min="7532" max="7532" width="10" style="130" customWidth="1"/>
    <col min="7533" max="7533" width="0.375" style="130" customWidth="1"/>
    <col min="7534" max="7534" width="10.375" style="130" customWidth="1"/>
    <col min="7535" max="7535" width="0.375" style="130" customWidth="1"/>
    <col min="7536" max="7536" width="9.375" style="130" customWidth="1"/>
    <col min="7537" max="7537" width="9.125" style="130"/>
    <col min="7538" max="7539" width="12" style="130" bestFit="1" customWidth="1"/>
    <col min="7540" max="7766" width="9.125" style="130"/>
    <col min="7767" max="7767" width="26.375" style="130" customWidth="1"/>
    <col min="7768" max="7768" width="6.375" style="130" customWidth="1"/>
    <col min="7769" max="7769" width="0.375" style="130" customWidth="1"/>
    <col min="7770" max="7770" width="8.375" style="130" customWidth="1"/>
    <col min="7771" max="7771" width="0.375" style="130" customWidth="1"/>
    <col min="7772" max="7772" width="10" style="130" customWidth="1"/>
    <col min="7773" max="7773" width="0.375" style="130" customWidth="1"/>
    <col min="7774" max="7774" width="10.375" style="130" customWidth="1"/>
    <col min="7775" max="7775" width="0.375" style="130" customWidth="1"/>
    <col min="7776" max="7776" width="8.375" style="130" customWidth="1"/>
    <col min="7777" max="7777" width="0.375" style="130" customWidth="1"/>
    <col min="7778" max="7778" width="10.375" style="130" customWidth="1"/>
    <col min="7779" max="7779" width="0.375" style="130" customWidth="1"/>
    <col min="7780" max="7780" width="11.375" style="130" customWidth="1"/>
    <col min="7781" max="7781" width="0.375" style="130" customWidth="1"/>
    <col min="7782" max="7782" width="8" style="130" customWidth="1"/>
    <col min="7783" max="7783" width="0.375" style="130" customWidth="1"/>
    <col min="7784" max="7784" width="10.375" style="130" customWidth="1"/>
    <col min="7785" max="7785" width="0.375" style="130" customWidth="1"/>
    <col min="7786" max="7786" width="13.375" style="130" customWidth="1"/>
    <col min="7787" max="7787" width="0.375" style="130" customWidth="1"/>
    <col min="7788" max="7788" width="10" style="130" customWidth="1"/>
    <col min="7789" max="7789" width="0.375" style="130" customWidth="1"/>
    <col min="7790" max="7790" width="10.375" style="130" customWidth="1"/>
    <col min="7791" max="7791" width="0.375" style="130" customWidth="1"/>
    <col min="7792" max="7792" width="9.375" style="130" customWidth="1"/>
    <col min="7793" max="7793" width="9.125" style="130"/>
    <col min="7794" max="7795" width="12" style="130" bestFit="1" customWidth="1"/>
    <col min="7796" max="8022" width="9.125" style="130"/>
    <col min="8023" max="8023" width="26.375" style="130" customWidth="1"/>
    <col min="8024" max="8024" width="6.375" style="130" customWidth="1"/>
    <col min="8025" max="8025" width="0.375" style="130" customWidth="1"/>
    <col min="8026" max="8026" width="8.375" style="130" customWidth="1"/>
    <col min="8027" max="8027" width="0.375" style="130" customWidth="1"/>
    <col min="8028" max="8028" width="10" style="130" customWidth="1"/>
    <col min="8029" max="8029" width="0.375" style="130" customWidth="1"/>
    <col min="8030" max="8030" width="10.375" style="130" customWidth="1"/>
    <col min="8031" max="8031" width="0.375" style="130" customWidth="1"/>
    <col min="8032" max="8032" width="8.375" style="130" customWidth="1"/>
    <col min="8033" max="8033" width="0.375" style="130" customWidth="1"/>
    <col min="8034" max="8034" width="10.375" style="130" customWidth="1"/>
    <col min="8035" max="8035" width="0.375" style="130" customWidth="1"/>
    <col min="8036" max="8036" width="11.375" style="130" customWidth="1"/>
    <col min="8037" max="8037" width="0.375" style="130" customWidth="1"/>
    <col min="8038" max="8038" width="8" style="130" customWidth="1"/>
    <col min="8039" max="8039" width="0.375" style="130" customWidth="1"/>
    <col min="8040" max="8040" width="10.375" style="130" customWidth="1"/>
    <col min="8041" max="8041" width="0.375" style="130" customWidth="1"/>
    <col min="8042" max="8042" width="13.375" style="130" customWidth="1"/>
    <col min="8043" max="8043" width="0.375" style="130" customWidth="1"/>
    <col min="8044" max="8044" width="10" style="130" customWidth="1"/>
    <col min="8045" max="8045" width="0.375" style="130" customWidth="1"/>
    <col min="8046" max="8046" width="10.375" style="130" customWidth="1"/>
    <col min="8047" max="8047" width="0.375" style="130" customWidth="1"/>
    <col min="8048" max="8048" width="9.375" style="130" customWidth="1"/>
    <col min="8049" max="8049" width="9.125" style="130"/>
    <col min="8050" max="8051" width="12" style="130" bestFit="1" customWidth="1"/>
    <col min="8052" max="8278" width="9.125" style="130"/>
    <col min="8279" max="8279" width="26.375" style="130" customWidth="1"/>
    <col min="8280" max="8280" width="6.375" style="130" customWidth="1"/>
    <col min="8281" max="8281" width="0.375" style="130" customWidth="1"/>
    <col min="8282" max="8282" width="8.375" style="130" customWidth="1"/>
    <col min="8283" max="8283" width="0.375" style="130" customWidth="1"/>
    <col min="8284" max="8284" width="10" style="130" customWidth="1"/>
    <col min="8285" max="8285" width="0.375" style="130" customWidth="1"/>
    <col min="8286" max="8286" width="10.375" style="130" customWidth="1"/>
    <col min="8287" max="8287" width="0.375" style="130" customWidth="1"/>
    <col min="8288" max="8288" width="8.375" style="130" customWidth="1"/>
    <col min="8289" max="8289" width="0.375" style="130" customWidth="1"/>
    <col min="8290" max="8290" width="10.375" style="130" customWidth="1"/>
    <col min="8291" max="8291" width="0.375" style="130" customWidth="1"/>
    <col min="8292" max="8292" width="11.375" style="130" customWidth="1"/>
    <col min="8293" max="8293" width="0.375" style="130" customWidth="1"/>
    <col min="8294" max="8294" width="8" style="130" customWidth="1"/>
    <col min="8295" max="8295" width="0.375" style="130" customWidth="1"/>
    <col min="8296" max="8296" width="10.375" style="130" customWidth="1"/>
    <col min="8297" max="8297" width="0.375" style="130" customWidth="1"/>
    <col min="8298" max="8298" width="13.375" style="130" customWidth="1"/>
    <col min="8299" max="8299" width="0.375" style="130" customWidth="1"/>
    <col min="8300" max="8300" width="10" style="130" customWidth="1"/>
    <col min="8301" max="8301" width="0.375" style="130" customWidth="1"/>
    <col min="8302" max="8302" width="10.375" style="130" customWidth="1"/>
    <col min="8303" max="8303" width="0.375" style="130" customWidth="1"/>
    <col min="8304" max="8304" width="9.375" style="130" customWidth="1"/>
    <col min="8305" max="8305" width="9.125" style="130"/>
    <col min="8306" max="8307" width="12" style="130" bestFit="1" customWidth="1"/>
    <col min="8308" max="8534" width="9.125" style="130"/>
    <col min="8535" max="8535" width="26.375" style="130" customWidth="1"/>
    <col min="8536" max="8536" width="6.375" style="130" customWidth="1"/>
    <col min="8537" max="8537" width="0.375" style="130" customWidth="1"/>
    <col min="8538" max="8538" width="8.375" style="130" customWidth="1"/>
    <col min="8539" max="8539" width="0.375" style="130" customWidth="1"/>
    <col min="8540" max="8540" width="10" style="130" customWidth="1"/>
    <col min="8541" max="8541" width="0.375" style="130" customWidth="1"/>
    <col min="8542" max="8542" width="10.375" style="130" customWidth="1"/>
    <col min="8543" max="8543" width="0.375" style="130" customWidth="1"/>
    <col min="8544" max="8544" width="8.375" style="130" customWidth="1"/>
    <col min="8545" max="8545" width="0.375" style="130" customWidth="1"/>
    <col min="8546" max="8546" width="10.375" style="130" customWidth="1"/>
    <col min="8547" max="8547" width="0.375" style="130" customWidth="1"/>
    <col min="8548" max="8548" width="11.375" style="130" customWidth="1"/>
    <col min="8549" max="8549" width="0.375" style="130" customWidth="1"/>
    <col min="8550" max="8550" width="8" style="130" customWidth="1"/>
    <col min="8551" max="8551" width="0.375" style="130" customWidth="1"/>
    <col min="8552" max="8552" width="10.375" style="130" customWidth="1"/>
    <col min="8553" max="8553" width="0.375" style="130" customWidth="1"/>
    <col min="8554" max="8554" width="13.375" style="130" customWidth="1"/>
    <col min="8555" max="8555" width="0.375" style="130" customWidth="1"/>
    <col min="8556" max="8556" width="10" style="130" customWidth="1"/>
    <col min="8557" max="8557" width="0.375" style="130" customWidth="1"/>
    <col min="8558" max="8558" width="10.375" style="130" customWidth="1"/>
    <col min="8559" max="8559" width="0.375" style="130" customWidth="1"/>
    <col min="8560" max="8560" width="9.375" style="130" customWidth="1"/>
    <col min="8561" max="8561" width="9.125" style="130"/>
    <col min="8562" max="8563" width="12" style="130" bestFit="1" customWidth="1"/>
    <col min="8564" max="8790" width="9.125" style="130"/>
    <col min="8791" max="8791" width="26.375" style="130" customWidth="1"/>
    <col min="8792" max="8792" width="6.375" style="130" customWidth="1"/>
    <col min="8793" max="8793" width="0.375" style="130" customWidth="1"/>
    <col min="8794" max="8794" width="8.375" style="130" customWidth="1"/>
    <col min="8795" max="8795" width="0.375" style="130" customWidth="1"/>
    <col min="8796" max="8796" width="10" style="130" customWidth="1"/>
    <col min="8797" max="8797" width="0.375" style="130" customWidth="1"/>
    <col min="8798" max="8798" width="10.375" style="130" customWidth="1"/>
    <col min="8799" max="8799" width="0.375" style="130" customWidth="1"/>
    <col min="8800" max="8800" width="8.375" style="130" customWidth="1"/>
    <col min="8801" max="8801" width="0.375" style="130" customWidth="1"/>
    <col min="8802" max="8802" width="10.375" style="130" customWidth="1"/>
    <col min="8803" max="8803" width="0.375" style="130" customWidth="1"/>
    <col min="8804" max="8804" width="11.375" style="130" customWidth="1"/>
    <col min="8805" max="8805" width="0.375" style="130" customWidth="1"/>
    <col min="8806" max="8806" width="8" style="130" customWidth="1"/>
    <col min="8807" max="8807" width="0.375" style="130" customWidth="1"/>
    <col min="8808" max="8808" width="10.375" style="130" customWidth="1"/>
    <col min="8809" max="8809" width="0.375" style="130" customWidth="1"/>
    <col min="8810" max="8810" width="13.375" style="130" customWidth="1"/>
    <col min="8811" max="8811" width="0.375" style="130" customWidth="1"/>
    <col min="8812" max="8812" width="10" style="130" customWidth="1"/>
    <col min="8813" max="8813" width="0.375" style="130" customWidth="1"/>
    <col min="8814" max="8814" width="10.375" style="130" customWidth="1"/>
    <col min="8815" max="8815" width="0.375" style="130" customWidth="1"/>
    <col min="8816" max="8816" width="9.375" style="130" customWidth="1"/>
    <col min="8817" max="8817" width="9.125" style="130"/>
    <col min="8818" max="8819" width="12" style="130" bestFit="1" customWidth="1"/>
    <col min="8820" max="9046" width="9.125" style="130"/>
    <col min="9047" max="9047" width="26.375" style="130" customWidth="1"/>
    <col min="9048" max="9048" width="6.375" style="130" customWidth="1"/>
    <col min="9049" max="9049" width="0.375" style="130" customWidth="1"/>
    <col min="9050" max="9050" width="8.375" style="130" customWidth="1"/>
    <col min="9051" max="9051" width="0.375" style="130" customWidth="1"/>
    <col min="9052" max="9052" width="10" style="130" customWidth="1"/>
    <col min="9053" max="9053" width="0.375" style="130" customWidth="1"/>
    <col min="9054" max="9054" width="10.375" style="130" customWidth="1"/>
    <col min="9055" max="9055" width="0.375" style="130" customWidth="1"/>
    <col min="9056" max="9056" width="8.375" style="130" customWidth="1"/>
    <col min="9057" max="9057" width="0.375" style="130" customWidth="1"/>
    <col min="9058" max="9058" width="10.375" style="130" customWidth="1"/>
    <col min="9059" max="9059" width="0.375" style="130" customWidth="1"/>
    <col min="9060" max="9060" width="11.375" style="130" customWidth="1"/>
    <col min="9061" max="9061" width="0.375" style="130" customWidth="1"/>
    <col min="9062" max="9062" width="8" style="130" customWidth="1"/>
    <col min="9063" max="9063" width="0.375" style="130" customWidth="1"/>
    <col min="9064" max="9064" width="10.375" style="130" customWidth="1"/>
    <col min="9065" max="9065" width="0.375" style="130" customWidth="1"/>
    <col min="9066" max="9066" width="13.375" style="130" customWidth="1"/>
    <col min="9067" max="9067" width="0.375" style="130" customWidth="1"/>
    <col min="9068" max="9068" width="10" style="130" customWidth="1"/>
    <col min="9069" max="9069" width="0.375" style="130" customWidth="1"/>
    <col min="9070" max="9070" width="10.375" style="130" customWidth="1"/>
    <col min="9071" max="9071" width="0.375" style="130" customWidth="1"/>
    <col min="9072" max="9072" width="9.375" style="130" customWidth="1"/>
    <col min="9073" max="9073" width="9.125" style="130"/>
    <col min="9074" max="9075" width="12" style="130" bestFit="1" customWidth="1"/>
    <col min="9076" max="9302" width="9.125" style="130"/>
    <col min="9303" max="9303" width="26.375" style="130" customWidth="1"/>
    <col min="9304" max="9304" width="6.375" style="130" customWidth="1"/>
    <col min="9305" max="9305" width="0.375" style="130" customWidth="1"/>
    <col min="9306" max="9306" width="8.375" style="130" customWidth="1"/>
    <col min="9307" max="9307" width="0.375" style="130" customWidth="1"/>
    <col min="9308" max="9308" width="10" style="130" customWidth="1"/>
    <col min="9309" max="9309" width="0.375" style="130" customWidth="1"/>
    <col min="9310" max="9310" width="10.375" style="130" customWidth="1"/>
    <col min="9311" max="9311" width="0.375" style="130" customWidth="1"/>
    <col min="9312" max="9312" width="8.375" style="130" customWidth="1"/>
    <col min="9313" max="9313" width="0.375" style="130" customWidth="1"/>
    <col min="9314" max="9314" width="10.375" style="130" customWidth="1"/>
    <col min="9315" max="9315" width="0.375" style="130" customWidth="1"/>
    <col min="9316" max="9316" width="11.375" style="130" customWidth="1"/>
    <col min="9317" max="9317" width="0.375" style="130" customWidth="1"/>
    <col min="9318" max="9318" width="8" style="130" customWidth="1"/>
    <col min="9319" max="9319" width="0.375" style="130" customWidth="1"/>
    <col min="9320" max="9320" width="10.375" style="130" customWidth="1"/>
    <col min="9321" max="9321" width="0.375" style="130" customWidth="1"/>
    <col min="9322" max="9322" width="13.375" style="130" customWidth="1"/>
    <col min="9323" max="9323" width="0.375" style="130" customWidth="1"/>
    <col min="9324" max="9324" width="10" style="130" customWidth="1"/>
    <col min="9325" max="9325" width="0.375" style="130" customWidth="1"/>
    <col min="9326" max="9326" width="10.375" style="130" customWidth="1"/>
    <col min="9327" max="9327" width="0.375" style="130" customWidth="1"/>
    <col min="9328" max="9328" width="9.375" style="130" customWidth="1"/>
    <col min="9329" max="9329" width="9.125" style="130"/>
    <col min="9330" max="9331" width="12" style="130" bestFit="1" customWidth="1"/>
    <col min="9332" max="9558" width="9.125" style="130"/>
    <col min="9559" max="9559" width="26.375" style="130" customWidth="1"/>
    <col min="9560" max="9560" width="6.375" style="130" customWidth="1"/>
    <col min="9561" max="9561" width="0.375" style="130" customWidth="1"/>
    <col min="9562" max="9562" width="8.375" style="130" customWidth="1"/>
    <col min="9563" max="9563" width="0.375" style="130" customWidth="1"/>
    <col min="9564" max="9564" width="10" style="130" customWidth="1"/>
    <col min="9565" max="9565" width="0.375" style="130" customWidth="1"/>
    <col min="9566" max="9566" width="10.375" style="130" customWidth="1"/>
    <col min="9567" max="9567" width="0.375" style="130" customWidth="1"/>
    <col min="9568" max="9568" width="8.375" style="130" customWidth="1"/>
    <col min="9569" max="9569" width="0.375" style="130" customWidth="1"/>
    <col min="9570" max="9570" width="10.375" style="130" customWidth="1"/>
    <col min="9571" max="9571" width="0.375" style="130" customWidth="1"/>
    <col min="9572" max="9572" width="11.375" style="130" customWidth="1"/>
    <col min="9573" max="9573" width="0.375" style="130" customWidth="1"/>
    <col min="9574" max="9574" width="8" style="130" customWidth="1"/>
    <col min="9575" max="9575" width="0.375" style="130" customWidth="1"/>
    <col min="9576" max="9576" width="10.375" style="130" customWidth="1"/>
    <col min="9577" max="9577" width="0.375" style="130" customWidth="1"/>
    <col min="9578" max="9578" width="13.375" style="130" customWidth="1"/>
    <col min="9579" max="9579" width="0.375" style="130" customWidth="1"/>
    <col min="9580" max="9580" width="10" style="130" customWidth="1"/>
    <col min="9581" max="9581" width="0.375" style="130" customWidth="1"/>
    <col min="9582" max="9582" width="10.375" style="130" customWidth="1"/>
    <col min="9583" max="9583" width="0.375" style="130" customWidth="1"/>
    <col min="9584" max="9584" width="9.375" style="130" customWidth="1"/>
    <col min="9585" max="9585" width="9.125" style="130"/>
    <col min="9586" max="9587" width="12" style="130" bestFit="1" customWidth="1"/>
    <col min="9588" max="9814" width="9.125" style="130"/>
    <col min="9815" max="9815" width="26.375" style="130" customWidth="1"/>
    <col min="9816" max="9816" width="6.375" style="130" customWidth="1"/>
    <col min="9817" max="9817" width="0.375" style="130" customWidth="1"/>
    <col min="9818" max="9818" width="8.375" style="130" customWidth="1"/>
    <col min="9819" max="9819" width="0.375" style="130" customWidth="1"/>
    <col min="9820" max="9820" width="10" style="130" customWidth="1"/>
    <col min="9821" max="9821" width="0.375" style="130" customWidth="1"/>
    <col min="9822" max="9822" width="10.375" style="130" customWidth="1"/>
    <col min="9823" max="9823" width="0.375" style="130" customWidth="1"/>
    <col min="9824" max="9824" width="8.375" style="130" customWidth="1"/>
    <col min="9825" max="9825" width="0.375" style="130" customWidth="1"/>
    <col min="9826" max="9826" width="10.375" style="130" customWidth="1"/>
    <col min="9827" max="9827" width="0.375" style="130" customWidth="1"/>
    <col min="9828" max="9828" width="11.375" style="130" customWidth="1"/>
    <col min="9829" max="9829" width="0.375" style="130" customWidth="1"/>
    <col min="9830" max="9830" width="8" style="130" customWidth="1"/>
    <col min="9831" max="9831" width="0.375" style="130" customWidth="1"/>
    <col min="9832" max="9832" width="10.375" style="130" customWidth="1"/>
    <col min="9833" max="9833" width="0.375" style="130" customWidth="1"/>
    <col min="9834" max="9834" width="13.375" style="130" customWidth="1"/>
    <col min="9835" max="9835" width="0.375" style="130" customWidth="1"/>
    <col min="9836" max="9836" width="10" style="130" customWidth="1"/>
    <col min="9837" max="9837" width="0.375" style="130" customWidth="1"/>
    <col min="9838" max="9838" width="10.375" style="130" customWidth="1"/>
    <col min="9839" max="9839" width="0.375" style="130" customWidth="1"/>
    <col min="9840" max="9840" width="9.375" style="130" customWidth="1"/>
    <col min="9841" max="9841" width="9.125" style="130"/>
    <col min="9842" max="9843" width="12" style="130" bestFit="1" customWidth="1"/>
    <col min="9844" max="10070" width="9.125" style="130"/>
    <col min="10071" max="10071" width="26.375" style="130" customWidth="1"/>
    <col min="10072" max="10072" width="6.375" style="130" customWidth="1"/>
    <col min="10073" max="10073" width="0.375" style="130" customWidth="1"/>
    <col min="10074" max="10074" width="8.375" style="130" customWidth="1"/>
    <col min="10075" max="10075" width="0.375" style="130" customWidth="1"/>
    <col min="10076" max="10076" width="10" style="130" customWidth="1"/>
    <col min="10077" max="10077" width="0.375" style="130" customWidth="1"/>
    <col min="10078" max="10078" width="10.375" style="130" customWidth="1"/>
    <col min="10079" max="10079" width="0.375" style="130" customWidth="1"/>
    <col min="10080" max="10080" width="8.375" style="130" customWidth="1"/>
    <col min="10081" max="10081" width="0.375" style="130" customWidth="1"/>
    <col min="10082" max="10082" width="10.375" style="130" customWidth="1"/>
    <col min="10083" max="10083" width="0.375" style="130" customWidth="1"/>
    <col min="10084" max="10084" width="11.375" style="130" customWidth="1"/>
    <col min="10085" max="10085" width="0.375" style="130" customWidth="1"/>
    <col min="10086" max="10086" width="8" style="130" customWidth="1"/>
    <col min="10087" max="10087" width="0.375" style="130" customWidth="1"/>
    <col min="10088" max="10088" width="10.375" style="130" customWidth="1"/>
    <col min="10089" max="10089" width="0.375" style="130" customWidth="1"/>
    <col min="10090" max="10090" width="13.375" style="130" customWidth="1"/>
    <col min="10091" max="10091" width="0.375" style="130" customWidth="1"/>
    <col min="10092" max="10092" width="10" style="130" customWidth="1"/>
    <col min="10093" max="10093" width="0.375" style="130" customWidth="1"/>
    <col min="10094" max="10094" width="10.375" style="130" customWidth="1"/>
    <col min="10095" max="10095" width="0.375" style="130" customWidth="1"/>
    <col min="10096" max="10096" width="9.375" style="130" customWidth="1"/>
    <col min="10097" max="10097" width="9.125" style="130"/>
    <col min="10098" max="10099" width="12" style="130" bestFit="1" customWidth="1"/>
    <col min="10100" max="10326" width="9.125" style="130"/>
    <col min="10327" max="10327" width="26.375" style="130" customWidth="1"/>
    <col min="10328" max="10328" width="6.375" style="130" customWidth="1"/>
    <col min="10329" max="10329" width="0.375" style="130" customWidth="1"/>
    <col min="10330" max="10330" width="8.375" style="130" customWidth="1"/>
    <col min="10331" max="10331" width="0.375" style="130" customWidth="1"/>
    <col min="10332" max="10332" width="10" style="130" customWidth="1"/>
    <col min="10333" max="10333" width="0.375" style="130" customWidth="1"/>
    <col min="10334" max="10334" width="10.375" style="130" customWidth="1"/>
    <col min="10335" max="10335" width="0.375" style="130" customWidth="1"/>
    <col min="10336" max="10336" width="8.375" style="130" customWidth="1"/>
    <col min="10337" max="10337" width="0.375" style="130" customWidth="1"/>
    <col min="10338" max="10338" width="10.375" style="130" customWidth="1"/>
    <col min="10339" max="10339" width="0.375" style="130" customWidth="1"/>
    <col min="10340" max="10340" width="11.375" style="130" customWidth="1"/>
    <col min="10341" max="10341" width="0.375" style="130" customWidth="1"/>
    <col min="10342" max="10342" width="8" style="130" customWidth="1"/>
    <col min="10343" max="10343" width="0.375" style="130" customWidth="1"/>
    <col min="10344" max="10344" width="10.375" style="130" customWidth="1"/>
    <col min="10345" max="10345" width="0.375" style="130" customWidth="1"/>
    <col min="10346" max="10346" width="13.375" style="130" customWidth="1"/>
    <col min="10347" max="10347" width="0.375" style="130" customWidth="1"/>
    <col min="10348" max="10348" width="10" style="130" customWidth="1"/>
    <col min="10349" max="10349" width="0.375" style="130" customWidth="1"/>
    <col min="10350" max="10350" width="10.375" style="130" customWidth="1"/>
    <col min="10351" max="10351" width="0.375" style="130" customWidth="1"/>
    <col min="10352" max="10352" width="9.375" style="130" customWidth="1"/>
    <col min="10353" max="10353" width="9.125" style="130"/>
    <col min="10354" max="10355" width="12" style="130" bestFit="1" customWidth="1"/>
    <col min="10356" max="10582" width="9.125" style="130"/>
    <col min="10583" max="10583" width="26.375" style="130" customWidth="1"/>
    <col min="10584" max="10584" width="6.375" style="130" customWidth="1"/>
    <col min="10585" max="10585" width="0.375" style="130" customWidth="1"/>
    <col min="10586" max="10586" width="8.375" style="130" customWidth="1"/>
    <col min="10587" max="10587" width="0.375" style="130" customWidth="1"/>
    <col min="10588" max="10588" width="10" style="130" customWidth="1"/>
    <col min="10589" max="10589" width="0.375" style="130" customWidth="1"/>
    <col min="10590" max="10590" width="10.375" style="130" customWidth="1"/>
    <col min="10591" max="10591" width="0.375" style="130" customWidth="1"/>
    <col min="10592" max="10592" width="8.375" style="130" customWidth="1"/>
    <col min="10593" max="10593" width="0.375" style="130" customWidth="1"/>
    <col min="10594" max="10594" width="10.375" style="130" customWidth="1"/>
    <col min="10595" max="10595" width="0.375" style="130" customWidth="1"/>
    <col min="10596" max="10596" width="11.375" style="130" customWidth="1"/>
    <col min="10597" max="10597" width="0.375" style="130" customWidth="1"/>
    <col min="10598" max="10598" width="8" style="130" customWidth="1"/>
    <col min="10599" max="10599" width="0.375" style="130" customWidth="1"/>
    <col min="10600" max="10600" width="10.375" style="130" customWidth="1"/>
    <col min="10601" max="10601" width="0.375" style="130" customWidth="1"/>
    <col min="10602" max="10602" width="13.375" style="130" customWidth="1"/>
    <col min="10603" max="10603" width="0.375" style="130" customWidth="1"/>
    <col min="10604" max="10604" width="10" style="130" customWidth="1"/>
    <col min="10605" max="10605" width="0.375" style="130" customWidth="1"/>
    <col min="10606" max="10606" width="10.375" style="130" customWidth="1"/>
    <col min="10607" max="10607" width="0.375" style="130" customWidth="1"/>
    <col min="10608" max="10608" width="9.375" style="130" customWidth="1"/>
    <col min="10609" max="10609" width="9.125" style="130"/>
    <col min="10610" max="10611" width="12" style="130" bestFit="1" customWidth="1"/>
    <col min="10612" max="10838" width="9.125" style="130"/>
    <col min="10839" max="10839" width="26.375" style="130" customWidth="1"/>
    <col min="10840" max="10840" width="6.375" style="130" customWidth="1"/>
    <col min="10841" max="10841" width="0.375" style="130" customWidth="1"/>
    <col min="10842" max="10842" width="8.375" style="130" customWidth="1"/>
    <col min="10843" max="10843" width="0.375" style="130" customWidth="1"/>
    <col min="10844" max="10844" width="10" style="130" customWidth="1"/>
    <col min="10845" max="10845" width="0.375" style="130" customWidth="1"/>
    <col min="10846" max="10846" width="10.375" style="130" customWidth="1"/>
    <col min="10847" max="10847" width="0.375" style="130" customWidth="1"/>
    <col min="10848" max="10848" width="8.375" style="130" customWidth="1"/>
    <col min="10849" max="10849" width="0.375" style="130" customWidth="1"/>
    <col min="10850" max="10850" width="10.375" style="130" customWidth="1"/>
    <col min="10851" max="10851" width="0.375" style="130" customWidth="1"/>
    <col min="10852" max="10852" width="11.375" style="130" customWidth="1"/>
    <col min="10853" max="10853" width="0.375" style="130" customWidth="1"/>
    <col min="10854" max="10854" width="8" style="130" customWidth="1"/>
    <col min="10855" max="10855" width="0.375" style="130" customWidth="1"/>
    <col min="10856" max="10856" width="10.375" style="130" customWidth="1"/>
    <col min="10857" max="10857" width="0.375" style="130" customWidth="1"/>
    <col min="10858" max="10858" width="13.375" style="130" customWidth="1"/>
    <col min="10859" max="10859" width="0.375" style="130" customWidth="1"/>
    <col min="10860" max="10860" width="10" style="130" customWidth="1"/>
    <col min="10861" max="10861" width="0.375" style="130" customWidth="1"/>
    <col min="10862" max="10862" width="10.375" style="130" customWidth="1"/>
    <col min="10863" max="10863" width="0.375" style="130" customWidth="1"/>
    <col min="10864" max="10864" width="9.375" style="130" customWidth="1"/>
    <col min="10865" max="10865" width="9.125" style="130"/>
    <col min="10866" max="10867" width="12" style="130" bestFit="1" customWidth="1"/>
    <col min="10868" max="11094" width="9.125" style="130"/>
    <col min="11095" max="11095" width="26.375" style="130" customWidth="1"/>
    <col min="11096" max="11096" width="6.375" style="130" customWidth="1"/>
    <col min="11097" max="11097" width="0.375" style="130" customWidth="1"/>
    <col min="11098" max="11098" width="8.375" style="130" customWidth="1"/>
    <col min="11099" max="11099" width="0.375" style="130" customWidth="1"/>
    <col min="11100" max="11100" width="10" style="130" customWidth="1"/>
    <col min="11101" max="11101" width="0.375" style="130" customWidth="1"/>
    <col min="11102" max="11102" width="10.375" style="130" customWidth="1"/>
    <col min="11103" max="11103" width="0.375" style="130" customWidth="1"/>
    <col min="11104" max="11104" width="8.375" style="130" customWidth="1"/>
    <col min="11105" max="11105" width="0.375" style="130" customWidth="1"/>
    <col min="11106" max="11106" width="10.375" style="130" customWidth="1"/>
    <col min="11107" max="11107" width="0.375" style="130" customWidth="1"/>
    <col min="11108" max="11108" width="11.375" style="130" customWidth="1"/>
    <col min="11109" max="11109" width="0.375" style="130" customWidth="1"/>
    <col min="11110" max="11110" width="8" style="130" customWidth="1"/>
    <col min="11111" max="11111" width="0.375" style="130" customWidth="1"/>
    <col min="11112" max="11112" width="10.375" style="130" customWidth="1"/>
    <col min="11113" max="11113" width="0.375" style="130" customWidth="1"/>
    <col min="11114" max="11114" width="13.375" style="130" customWidth="1"/>
    <col min="11115" max="11115" width="0.375" style="130" customWidth="1"/>
    <col min="11116" max="11116" width="10" style="130" customWidth="1"/>
    <col min="11117" max="11117" width="0.375" style="130" customWidth="1"/>
    <col min="11118" max="11118" width="10.375" style="130" customWidth="1"/>
    <col min="11119" max="11119" width="0.375" style="130" customWidth="1"/>
    <col min="11120" max="11120" width="9.375" style="130" customWidth="1"/>
    <col min="11121" max="11121" width="9.125" style="130"/>
    <col min="11122" max="11123" width="12" style="130" bestFit="1" customWidth="1"/>
    <col min="11124" max="11350" width="9.125" style="130"/>
    <col min="11351" max="11351" width="26.375" style="130" customWidth="1"/>
    <col min="11352" max="11352" width="6.375" style="130" customWidth="1"/>
    <col min="11353" max="11353" width="0.375" style="130" customWidth="1"/>
    <col min="11354" max="11354" width="8.375" style="130" customWidth="1"/>
    <col min="11355" max="11355" width="0.375" style="130" customWidth="1"/>
    <col min="11356" max="11356" width="10" style="130" customWidth="1"/>
    <col min="11357" max="11357" width="0.375" style="130" customWidth="1"/>
    <col min="11358" max="11358" width="10.375" style="130" customWidth="1"/>
    <col min="11359" max="11359" width="0.375" style="130" customWidth="1"/>
    <col min="11360" max="11360" width="8.375" style="130" customWidth="1"/>
    <col min="11361" max="11361" width="0.375" style="130" customWidth="1"/>
    <col min="11362" max="11362" width="10.375" style="130" customWidth="1"/>
    <col min="11363" max="11363" width="0.375" style="130" customWidth="1"/>
    <col min="11364" max="11364" width="11.375" style="130" customWidth="1"/>
    <col min="11365" max="11365" width="0.375" style="130" customWidth="1"/>
    <col min="11366" max="11366" width="8" style="130" customWidth="1"/>
    <col min="11367" max="11367" width="0.375" style="130" customWidth="1"/>
    <col min="11368" max="11368" width="10.375" style="130" customWidth="1"/>
    <col min="11369" max="11369" width="0.375" style="130" customWidth="1"/>
    <col min="11370" max="11370" width="13.375" style="130" customWidth="1"/>
    <col min="11371" max="11371" width="0.375" style="130" customWidth="1"/>
    <col min="11372" max="11372" width="10" style="130" customWidth="1"/>
    <col min="11373" max="11373" width="0.375" style="130" customWidth="1"/>
    <col min="11374" max="11374" width="10.375" style="130" customWidth="1"/>
    <col min="11375" max="11375" width="0.375" style="130" customWidth="1"/>
    <col min="11376" max="11376" width="9.375" style="130" customWidth="1"/>
    <col min="11377" max="11377" width="9.125" style="130"/>
    <col min="11378" max="11379" width="12" style="130" bestFit="1" customWidth="1"/>
    <col min="11380" max="11606" width="9.125" style="130"/>
    <col min="11607" max="11607" width="26.375" style="130" customWidth="1"/>
    <col min="11608" max="11608" width="6.375" style="130" customWidth="1"/>
    <col min="11609" max="11609" width="0.375" style="130" customWidth="1"/>
    <col min="11610" max="11610" width="8.375" style="130" customWidth="1"/>
    <col min="11611" max="11611" width="0.375" style="130" customWidth="1"/>
    <col min="11612" max="11612" width="10" style="130" customWidth="1"/>
    <col min="11613" max="11613" width="0.375" style="130" customWidth="1"/>
    <col min="11614" max="11614" width="10.375" style="130" customWidth="1"/>
    <col min="11615" max="11615" width="0.375" style="130" customWidth="1"/>
    <col min="11616" max="11616" width="8.375" style="130" customWidth="1"/>
    <col min="11617" max="11617" width="0.375" style="130" customWidth="1"/>
    <col min="11618" max="11618" width="10.375" style="130" customWidth="1"/>
    <col min="11619" max="11619" width="0.375" style="130" customWidth="1"/>
    <col min="11620" max="11620" width="11.375" style="130" customWidth="1"/>
    <col min="11621" max="11621" width="0.375" style="130" customWidth="1"/>
    <col min="11622" max="11622" width="8" style="130" customWidth="1"/>
    <col min="11623" max="11623" width="0.375" style="130" customWidth="1"/>
    <col min="11624" max="11624" width="10.375" style="130" customWidth="1"/>
    <col min="11625" max="11625" width="0.375" style="130" customWidth="1"/>
    <col min="11626" max="11626" width="13.375" style="130" customWidth="1"/>
    <col min="11627" max="11627" width="0.375" style="130" customWidth="1"/>
    <col min="11628" max="11628" width="10" style="130" customWidth="1"/>
    <col min="11629" max="11629" width="0.375" style="130" customWidth="1"/>
    <col min="11630" max="11630" width="10.375" style="130" customWidth="1"/>
    <col min="11631" max="11631" width="0.375" style="130" customWidth="1"/>
    <col min="11632" max="11632" width="9.375" style="130" customWidth="1"/>
    <col min="11633" max="11633" width="9.125" style="130"/>
    <col min="11634" max="11635" width="12" style="130" bestFit="1" customWidth="1"/>
    <col min="11636" max="11862" width="9.125" style="130"/>
    <col min="11863" max="11863" width="26.375" style="130" customWidth="1"/>
    <col min="11864" max="11864" width="6.375" style="130" customWidth="1"/>
    <col min="11865" max="11865" width="0.375" style="130" customWidth="1"/>
    <col min="11866" max="11866" width="8.375" style="130" customWidth="1"/>
    <col min="11867" max="11867" width="0.375" style="130" customWidth="1"/>
    <col min="11868" max="11868" width="10" style="130" customWidth="1"/>
    <col min="11869" max="11869" width="0.375" style="130" customWidth="1"/>
    <col min="11870" max="11870" width="10.375" style="130" customWidth="1"/>
    <col min="11871" max="11871" width="0.375" style="130" customWidth="1"/>
    <col min="11872" max="11872" width="8.375" style="130" customWidth="1"/>
    <col min="11873" max="11873" width="0.375" style="130" customWidth="1"/>
    <col min="11874" max="11874" width="10.375" style="130" customWidth="1"/>
    <col min="11875" max="11875" width="0.375" style="130" customWidth="1"/>
    <col min="11876" max="11876" width="11.375" style="130" customWidth="1"/>
    <col min="11877" max="11877" width="0.375" style="130" customWidth="1"/>
    <col min="11878" max="11878" width="8" style="130" customWidth="1"/>
    <col min="11879" max="11879" width="0.375" style="130" customWidth="1"/>
    <col min="11880" max="11880" width="10.375" style="130" customWidth="1"/>
    <col min="11881" max="11881" width="0.375" style="130" customWidth="1"/>
    <col min="11882" max="11882" width="13.375" style="130" customWidth="1"/>
    <col min="11883" max="11883" width="0.375" style="130" customWidth="1"/>
    <col min="11884" max="11884" width="10" style="130" customWidth="1"/>
    <col min="11885" max="11885" width="0.375" style="130" customWidth="1"/>
    <col min="11886" max="11886" width="10.375" style="130" customWidth="1"/>
    <col min="11887" max="11887" width="0.375" style="130" customWidth="1"/>
    <col min="11888" max="11888" width="9.375" style="130" customWidth="1"/>
    <col min="11889" max="11889" width="9.125" style="130"/>
    <col min="11890" max="11891" width="12" style="130" bestFit="1" customWidth="1"/>
    <col min="11892" max="12118" width="9.125" style="130"/>
    <col min="12119" max="12119" width="26.375" style="130" customWidth="1"/>
    <col min="12120" max="12120" width="6.375" style="130" customWidth="1"/>
    <col min="12121" max="12121" width="0.375" style="130" customWidth="1"/>
    <col min="12122" max="12122" width="8.375" style="130" customWidth="1"/>
    <col min="12123" max="12123" width="0.375" style="130" customWidth="1"/>
    <col min="12124" max="12124" width="10" style="130" customWidth="1"/>
    <col min="12125" max="12125" width="0.375" style="130" customWidth="1"/>
    <col min="12126" max="12126" width="10.375" style="130" customWidth="1"/>
    <col min="12127" max="12127" width="0.375" style="130" customWidth="1"/>
    <col min="12128" max="12128" width="8.375" style="130" customWidth="1"/>
    <col min="12129" max="12129" width="0.375" style="130" customWidth="1"/>
    <col min="12130" max="12130" width="10.375" style="130" customWidth="1"/>
    <col min="12131" max="12131" width="0.375" style="130" customWidth="1"/>
    <col min="12132" max="12132" width="11.375" style="130" customWidth="1"/>
    <col min="12133" max="12133" width="0.375" style="130" customWidth="1"/>
    <col min="12134" max="12134" width="8" style="130" customWidth="1"/>
    <col min="12135" max="12135" width="0.375" style="130" customWidth="1"/>
    <col min="12136" max="12136" width="10.375" style="130" customWidth="1"/>
    <col min="12137" max="12137" width="0.375" style="130" customWidth="1"/>
    <col min="12138" max="12138" width="13.375" style="130" customWidth="1"/>
    <col min="12139" max="12139" width="0.375" style="130" customWidth="1"/>
    <col min="12140" max="12140" width="10" style="130" customWidth="1"/>
    <col min="12141" max="12141" width="0.375" style="130" customWidth="1"/>
    <col min="12142" max="12142" width="10.375" style="130" customWidth="1"/>
    <col min="12143" max="12143" width="0.375" style="130" customWidth="1"/>
    <col min="12144" max="12144" width="9.375" style="130" customWidth="1"/>
    <col min="12145" max="12145" width="9.125" style="130"/>
    <col min="12146" max="12147" width="12" style="130" bestFit="1" customWidth="1"/>
    <col min="12148" max="12374" width="9.125" style="130"/>
    <col min="12375" max="12375" width="26.375" style="130" customWidth="1"/>
    <col min="12376" max="12376" width="6.375" style="130" customWidth="1"/>
    <col min="12377" max="12377" width="0.375" style="130" customWidth="1"/>
    <col min="12378" max="12378" width="8.375" style="130" customWidth="1"/>
    <col min="12379" max="12379" width="0.375" style="130" customWidth="1"/>
    <col min="12380" max="12380" width="10" style="130" customWidth="1"/>
    <col min="12381" max="12381" width="0.375" style="130" customWidth="1"/>
    <col min="12382" max="12382" width="10.375" style="130" customWidth="1"/>
    <col min="12383" max="12383" width="0.375" style="130" customWidth="1"/>
    <col min="12384" max="12384" width="8.375" style="130" customWidth="1"/>
    <col min="12385" max="12385" width="0.375" style="130" customWidth="1"/>
    <col min="12386" max="12386" width="10.375" style="130" customWidth="1"/>
    <col min="12387" max="12387" width="0.375" style="130" customWidth="1"/>
    <col min="12388" max="12388" width="11.375" style="130" customWidth="1"/>
    <col min="12389" max="12389" width="0.375" style="130" customWidth="1"/>
    <col min="12390" max="12390" width="8" style="130" customWidth="1"/>
    <col min="12391" max="12391" width="0.375" style="130" customWidth="1"/>
    <col min="12392" max="12392" width="10.375" style="130" customWidth="1"/>
    <col min="12393" max="12393" width="0.375" style="130" customWidth="1"/>
    <col min="12394" max="12394" width="13.375" style="130" customWidth="1"/>
    <col min="12395" max="12395" width="0.375" style="130" customWidth="1"/>
    <col min="12396" max="12396" width="10" style="130" customWidth="1"/>
    <col min="12397" max="12397" width="0.375" style="130" customWidth="1"/>
    <col min="12398" max="12398" width="10.375" style="130" customWidth="1"/>
    <col min="12399" max="12399" width="0.375" style="130" customWidth="1"/>
    <col min="12400" max="12400" width="9.375" style="130" customWidth="1"/>
    <col min="12401" max="12401" width="9.125" style="130"/>
    <col min="12402" max="12403" width="12" style="130" bestFit="1" customWidth="1"/>
    <col min="12404" max="12630" width="9.125" style="130"/>
    <col min="12631" max="12631" width="26.375" style="130" customWidth="1"/>
    <col min="12632" max="12632" width="6.375" style="130" customWidth="1"/>
    <col min="12633" max="12633" width="0.375" style="130" customWidth="1"/>
    <col min="12634" max="12634" width="8.375" style="130" customWidth="1"/>
    <col min="12635" max="12635" width="0.375" style="130" customWidth="1"/>
    <col min="12636" max="12636" width="10" style="130" customWidth="1"/>
    <col min="12637" max="12637" width="0.375" style="130" customWidth="1"/>
    <col min="12638" max="12638" width="10.375" style="130" customWidth="1"/>
    <col min="12639" max="12639" width="0.375" style="130" customWidth="1"/>
    <col min="12640" max="12640" width="8.375" style="130" customWidth="1"/>
    <col min="12641" max="12641" width="0.375" style="130" customWidth="1"/>
    <col min="12642" max="12642" width="10.375" style="130" customWidth="1"/>
    <col min="12643" max="12643" width="0.375" style="130" customWidth="1"/>
    <col min="12644" max="12644" width="11.375" style="130" customWidth="1"/>
    <col min="12645" max="12645" width="0.375" style="130" customWidth="1"/>
    <col min="12646" max="12646" width="8" style="130" customWidth="1"/>
    <col min="12647" max="12647" width="0.375" style="130" customWidth="1"/>
    <col min="12648" max="12648" width="10.375" style="130" customWidth="1"/>
    <col min="12649" max="12649" width="0.375" style="130" customWidth="1"/>
    <col min="12650" max="12650" width="13.375" style="130" customWidth="1"/>
    <col min="12651" max="12651" width="0.375" style="130" customWidth="1"/>
    <col min="12652" max="12652" width="10" style="130" customWidth="1"/>
    <col min="12653" max="12653" width="0.375" style="130" customWidth="1"/>
    <col min="12654" max="12654" width="10.375" style="130" customWidth="1"/>
    <col min="12655" max="12655" width="0.375" style="130" customWidth="1"/>
    <col min="12656" max="12656" width="9.375" style="130" customWidth="1"/>
    <col min="12657" max="12657" width="9.125" style="130"/>
    <col min="12658" max="12659" width="12" style="130" bestFit="1" customWidth="1"/>
    <col min="12660" max="12886" width="9.125" style="130"/>
    <col min="12887" max="12887" width="26.375" style="130" customWidth="1"/>
    <col min="12888" max="12888" width="6.375" style="130" customWidth="1"/>
    <col min="12889" max="12889" width="0.375" style="130" customWidth="1"/>
    <col min="12890" max="12890" width="8.375" style="130" customWidth="1"/>
    <col min="12891" max="12891" width="0.375" style="130" customWidth="1"/>
    <col min="12892" max="12892" width="10" style="130" customWidth="1"/>
    <col min="12893" max="12893" width="0.375" style="130" customWidth="1"/>
    <col min="12894" max="12894" width="10.375" style="130" customWidth="1"/>
    <col min="12895" max="12895" width="0.375" style="130" customWidth="1"/>
    <col min="12896" max="12896" width="8.375" style="130" customWidth="1"/>
    <col min="12897" max="12897" width="0.375" style="130" customWidth="1"/>
    <col min="12898" max="12898" width="10.375" style="130" customWidth="1"/>
    <col min="12899" max="12899" width="0.375" style="130" customWidth="1"/>
    <col min="12900" max="12900" width="11.375" style="130" customWidth="1"/>
    <col min="12901" max="12901" width="0.375" style="130" customWidth="1"/>
    <col min="12902" max="12902" width="8" style="130" customWidth="1"/>
    <col min="12903" max="12903" width="0.375" style="130" customWidth="1"/>
    <col min="12904" max="12904" width="10.375" style="130" customWidth="1"/>
    <col min="12905" max="12905" width="0.375" style="130" customWidth="1"/>
    <col min="12906" max="12906" width="13.375" style="130" customWidth="1"/>
    <col min="12907" max="12907" width="0.375" style="130" customWidth="1"/>
    <col min="12908" max="12908" width="10" style="130" customWidth="1"/>
    <col min="12909" max="12909" width="0.375" style="130" customWidth="1"/>
    <col min="12910" max="12910" width="10.375" style="130" customWidth="1"/>
    <col min="12911" max="12911" width="0.375" style="130" customWidth="1"/>
    <col min="12912" max="12912" width="9.375" style="130" customWidth="1"/>
    <col min="12913" max="12913" width="9.125" style="130"/>
    <col min="12914" max="12915" width="12" style="130" bestFit="1" customWidth="1"/>
    <col min="12916" max="13142" width="9.125" style="130"/>
    <col min="13143" max="13143" width="26.375" style="130" customWidth="1"/>
    <col min="13144" max="13144" width="6.375" style="130" customWidth="1"/>
    <col min="13145" max="13145" width="0.375" style="130" customWidth="1"/>
    <col min="13146" max="13146" width="8.375" style="130" customWidth="1"/>
    <col min="13147" max="13147" width="0.375" style="130" customWidth="1"/>
    <col min="13148" max="13148" width="10" style="130" customWidth="1"/>
    <col min="13149" max="13149" width="0.375" style="130" customWidth="1"/>
    <col min="13150" max="13150" width="10.375" style="130" customWidth="1"/>
    <col min="13151" max="13151" width="0.375" style="130" customWidth="1"/>
    <col min="13152" max="13152" width="8.375" style="130" customWidth="1"/>
    <col min="13153" max="13153" width="0.375" style="130" customWidth="1"/>
    <col min="13154" max="13154" width="10.375" style="130" customWidth="1"/>
    <col min="13155" max="13155" width="0.375" style="130" customWidth="1"/>
    <col min="13156" max="13156" width="11.375" style="130" customWidth="1"/>
    <col min="13157" max="13157" width="0.375" style="130" customWidth="1"/>
    <col min="13158" max="13158" width="8" style="130" customWidth="1"/>
    <col min="13159" max="13159" width="0.375" style="130" customWidth="1"/>
    <col min="13160" max="13160" width="10.375" style="130" customWidth="1"/>
    <col min="13161" max="13161" width="0.375" style="130" customWidth="1"/>
    <col min="13162" max="13162" width="13.375" style="130" customWidth="1"/>
    <col min="13163" max="13163" width="0.375" style="130" customWidth="1"/>
    <col min="13164" max="13164" width="10" style="130" customWidth="1"/>
    <col min="13165" max="13165" width="0.375" style="130" customWidth="1"/>
    <col min="13166" max="13166" width="10.375" style="130" customWidth="1"/>
    <col min="13167" max="13167" width="0.375" style="130" customWidth="1"/>
    <col min="13168" max="13168" width="9.375" style="130" customWidth="1"/>
    <col min="13169" max="13169" width="9.125" style="130"/>
    <col min="13170" max="13171" width="12" style="130" bestFit="1" customWidth="1"/>
    <col min="13172" max="13398" width="9.125" style="130"/>
    <col min="13399" max="13399" width="26.375" style="130" customWidth="1"/>
    <col min="13400" max="13400" width="6.375" style="130" customWidth="1"/>
    <col min="13401" max="13401" width="0.375" style="130" customWidth="1"/>
    <col min="13402" max="13402" width="8.375" style="130" customWidth="1"/>
    <col min="13403" max="13403" width="0.375" style="130" customWidth="1"/>
    <col min="13404" max="13404" width="10" style="130" customWidth="1"/>
    <col min="13405" max="13405" width="0.375" style="130" customWidth="1"/>
    <col min="13406" max="13406" width="10.375" style="130" customWidth="1"/>
    <col min="13407" max="13407" width="0.375" style="130" customWidth="1"/>
    <col min="13408" max="13408" width="8.375" style="130" customWidth="1"/>
    <col min="13409" max="13409" width="0.375" style="130" customWidth="1"/>
    <col min="13410" max="13410" width="10.375" style="130" customWidth="1"/>
    <col min="13411" max="13411" width="0.375" style="130" customWidth="1"/>
    <col min="13412" max="13412" width="11.375" style="130" customWidth="1"/>
    <col min="13413" max="13413" width="0.375" style="130" customWidth="1"/>
    <col min="13414" max="13414" width="8" style="130" customWidth="1"/>
    <col min="13415" max="13415" width="0.375" style="130" customWidth="1"/>
    <col min="13416" max="13416" width="10.375" style="130" customWidth="1"/>
    <col min="13417" max="13417" width="0.375" style="130" customWidth="1"/>
    <col min="13418" max="13418" width="13.375" style="130" customWidth="1"/>
    <col min="13419" max="13419" width="0.375" style="130" customWidth="1"/>
    <col min="13420" max="13420" width="10" style="130" customWidth="1"/>
    <col min="13421" max="13421" width="0.375" style="130" customWidth="1"/>
    <col min="13422" max="13422" width="10.375" style="130" customWidth="1"/>
    <col min="13423" max="13423" width="0.375" style="130" customWidth="1"/>
    <col min="13424" max="13424" width="9.375" style="130" customWidth="1"/>
    <col min="13425" max="13425" width="9.125" style="130"/>
    <col min="13426" max="13427" width="12" style="130" bestFit="1" customWidth="1"/>
    <col min="13428" max="13654" width="9.125" style="130"/>
    <col min="13655" max="13655" width="26.375" style="130" customWidth="1"/>
    <col min="13656" max="13656" width="6.375" style="130" customWidth="1"/>
    <col min="13657" max="13657" width="0.375" style="130" customWidth="1"/>
    <col min="13658" max="13658" width="8.375" style="130" customWidth="1"/>
    <col min="13659" max="13659" width="0.375" style="130" customWidth="1"/>
    <col min="13660" max="13660" width="10" style="130" customWidth="1"/>
    <col min="13661" max="13661" width="0.375" style="130" customWidth="1"/>
    <col min="13662" max="13662" width="10.375" style="130" customWidth="1"/>
    <col min="13663" max="13663" width="0.375" style="130" customWidth="1"/>
    <col min="13664" max="13664" width="8.375" style="130" customWidth="1"/>
    <col min="13665" max="13665" width="0.375" style="130" customWidth="1"/>
    <col min="13666" max="13666" width="10.375" style="130" customWidth="1"/>
    <col min="13667" max="13667" width="0.375" style="130" customWidth="1"/>
    <col min="13668" max="13668" width="11.375" style="130" customWidth="1"/>
    <col min="13669" max="13669" width="0.375" style="130" customWidth="1"/>
    <col min="13670" max="13670" width="8" style="130" customWidth="1"/>
    <col min="13671" max="13671" width="0.375" style="130" customWidth="1"/>
    <col min="13672" max="13672" width="10.375" style="130" customWidth="1"/>
    <col min="13673" max="13673" width="0.375" style="130" customWidth="1"/>
    <col min="13674" max="13674" width="13.375" style="130" customWidth="1"/>
    <col min="13675" max="13675" width="0.375" style="130" customWidth="1"/>
    <col min="13676" max="13676" width="10" style="130" customWidth="1"/>
    <col min="13677" max="13677" width="0.375" style="130" customWidth="1"/>
    <col min="13678" max="13678" width="10.375" style="130" customWidth="1"/>
    <col min="13679" max="13679" width="0.375" style="130" customWidth="1"/>
    <col min="13680" max="13680" width="9.375" style="130" customWidth="1"/>
    <col min="13681" max="13681" width="9.125" style="130"/>
    <col min="13682" max="13683" width="12" style="130" bestFit="1" customWidth="1"/>
    <col min="13684" max="13910" width="9.125" style="130"/>
    <col min="13911" max="13911" width="26.375" style="130" customWidth="1"/>
    <col min="13912" max="13912" width="6.375" style="130" customWidth="1"/>
    <col min="13913" max="13913" width="0.375" style="130" customWidth="1"/>
    <col min="13914" max="13914" width="8.375" style="130" customWidth="1"/>
    <col min="13915" max="13915" width="0.375" style="130" customWidth="1"/>
    <col min="13916" max="13916" width="10" style="130" customWidth="1"/>
    <col min="13917" max="13917" width="0.375" style="130" customWidth="1"/>
    <col min="13918" max="13918" width="10.375" style="130" customWidth="1"/>
    <col min="13919" max="13919" width="0.375" style="130" customWidth="1"/>
    <col min="13920" max="13920" width="8.375" style="130" customWidth="1"/>
    <col min="13921" max="13921" width="0.375" style="130" customWidth="1"/>
    <col min="13922" max="13922" width="10.375" style="130" customWidth="1"/>
    <col min="13923" max="13923" width="0.375" style="130" customWidth="1"/>
    <col min="13924" max="13924" width="11.375" style="130" customWidth="1"/>
    <col min="13925" max="13925" width="0.375" style="130" customWidth="1"/>
    <col min="13926" max="13926" width="8" style="130" customWidth="1"/>
    <col min="13927" max="13927" width="0.375" style="130" customWidth="1"/>
    <col min="13928" max="13928" width="10.375" style="130" customWidth="1"/>
    <col min="13929" max="13929" width="0.375" style="130" customWidth="1"/>
    <col min="13930" max="13930" width="13.375" style="130" customWidth="1"/>
    <col min="13931" max="13931" width="0.375" style="130" customWidth="1"/>
    <col min="13932" max="13932" width="10" style="130" customWidth="1"/>
    <col min="13933" max="13933" width="0.375" style="130" customWidth="1"/>
    <col min="13934" max="13934" width="10.375" style="130" customWidth="1"/>
    <col min="13935" max="13935" width="0.375" style="130" customWidth="1"/>
    <col min="13936" max="13936" width="9.375" style="130" customWidth="1"/>
    <col min="13937" max="13937" width="9.125" style="130"/>
    <col min="13938" max="13939" width="12" style="130" bestFit="1" customWidth="1"/>
    <col min="13940" max="14166" width="9.125" style="130"/>
    <col min="14167" max="14167" width="26.375" style="130" customWidth="1"/>
    <col min="14168" max="14168" width="6.375" style="130" customWidth="1"/>
    <col min="14169" max="14169" width="0.375" style="130" customWidth="1"/>
    <col min="14170" max="14170" width="8.375" style="130" customWidth="1"/>
    <col min="14171" max="14171" width="0.375" style="130" customWidth="1"/>
    <col min="14172" max="14172" width="10" style="130" customWidth="1"/>
    <col min="14173" max="14173" width="0.375" style="130" customWidth="1"/>
    <col min="14174" max="14174" width="10.375" style="130" customWidth="1"/>
    <col min="14175" max="14175" width="0.375" style="130" customWidth="1"/>
    <col min="14176" max="14176" width="8.375" style="130" customWidth="1"/>
    <col min="14177" max="14177" width="0.375" style="130" customWidth="1"/>
    <col min="14178" max="14178" width="10.375" style="130" customWidth="1"/>
    <col min="14179" max="14179" width="0.375" style="130" customWidth="1"/>
    <col min="14180" max="14180" width="11.375" style="130" customWidth="1"/>
    <col min="14181" max="14181" width="0.375" style="130" customWidth="1"/>
    <col min="14182" max="14182" width="8" style="130" customWidth="1"/>
    <col min="14183" max="14183" width="0.375" style="130" customWidth="1"/>
    <col min="14184" max="14184" width="10.375" style="130" customWidth="1"/>
    <col min="14185" max="14185" width="0.375" style="130" customWidth="1"/>
    <col min="14186" max="14186" width="13.375" style="130" customWidth="1"/>
    <col min="14187" max="14187" width="0.375" style="130" customWidth="1"/>
    <col min="14188" max="14188" width="10" style="130" customWidth="1"/>
    <col min="14189" max="14189" width="0.375" style="130" customWidth="1"/>
    <col min="14190" max="14190" width="10.375" style="130" customWidth="1"/>
    <col min="14191" max="14191" width="0.375" style="130" customWidth="1"/>
    <col min="14192" max="14192" width="9.375" style="130" customWidth="1"/>
    <col min="14193" max="14193" width="9.125" style="130"/>
    <col min="14194" max="14195" width="12" style="130" bestFit="1" customWidth="1"/>
    <col min="14196" max="14422" width="9.125" style="130"/>
    <col min="14423" max="14423" width="26.375" style="130" customWidth="1"/>
    <col min="14424" max="14424" width="6.375" style="130" customWidth="1"/>
    <col min="14425" max="14425" width="0.375" style="130" customWidth="1"/>
    <col min="14426" max="14426" width="8.375" style="130" customWidth="1"/>
    <col min="14427" max="14427" width="0.375" style="130" customWidth="1"/>
    <col min="14428" max="14428" width="10" style="130" customWidth="1"/>
    <col min="14429" max="14429" width="0.375" style="130" customWidth="1"/>
    <col min="14430" max="14430" width="10.375" style="130" customWidth="1"/>
    <col min="14431" max="14431" width="0.375" style="130" customWidth="1"/>
    <col min="14432" max="14432" width="8.375" style="130" customWidth="1"/>
    <col min="14433" max="14433" width="0.375" style="130" customWidth="1"/>
    <col min="14434" max="14434" width="10.375" style="130" customWidth="1"/>
    <col min="14435" max="14435" width="0.375" style="130" customWidth="1"/>
    <col min="14436" max="14436" width="11.375" style="130" customWidth="1"/>
    <col min="14437" max="14437" width="0.375" style="130" customWidth="1"/>
    <col min="14438" max="14438" width="8" style="130" customWidth="1"/>
    <col min="14439" max="14439" width="0.375" style="130" customWidth="1"/>
    <col min="14440" max="14440" width="10.375" style="130" customWidth="1"/>
    <col min="14441" max="14441" width="0.375" style="130" customWidth="1"/>
    <col min="14442" max="14442" width="13.375" style="130" customWidth="1"/>
    <col min="14443" max="14443" width="0.375" style="130" customWidth="1"/>
    <col min="14444" max="14444" width="10" style="130" customWidth="1"/>
    <col min="14445" max="14445" width="0.375" style="130" customWidth="1"/>
    <col min="14446" max="14446" width="10.375" style="130" customWidth="1"/>
    <col min="14447" max="14447" width="0.375" style="130" customWidth="1"/>
    <col min="14448" max="14448" width="9.375" style="130" customWidth="1"/>
    <col min="14449" max="14449" width="9.125" style="130"/>
    <col min="14450" max="14451" width="12" style="130" bestFit="1" customWidth="1"/>
    <col min="14452" max="14678" width="9.125" style="130"/>
    <col min="14679" max="14679" width="26.375" style="130" customWidth="1"/>
    <col min="14680" max="14680" width="6.375" style="130" customWidth="1"/>
    <col min="14681" max="14681" width="0.375" style="130" customWidth="1"/>
    <col min="14682" max="14682" width="8.375" style="130" customWidth="1"/>
    <col min="14683" max="14683" width="0.375" style="130" customWidth="1"/>
    <col min="14684" max="14684" width="10" style="130" customWidth="1"/>
    <col min="14685" max="14685" width="0.375" style="130" customWidth="1"/>
    <col min="14686" max="14686" width="10.375" style="130" customWidth="1"/>
    <col min="14687" max="14687" width="0.375" style="130" customWidth="1"/>
    <col min="14688" max="14688" width="8.375" style="130" customWidth="1"/>
    <col min="14689" max="14689" width="0.375" style="130" customWidth="1"/>
    <col min="14690" max="14690" width="10.375" style="130" customWidth="1"/>
    <col min="14691" max="14691" width="0.375" style="130" customWidth="1"/>
    <col min="14692" max="14692" width="11.375" style="130" customWidth="1"/>
    <col min="14693" max="14693" width="0.375" style="130" customWidth="1"/>
    <col min="14694" max="14694" width="8" style="130" customWidth="1"/>
    <col min="14695" max="14695" width="0.375" style="130" customWidth="1"/>
    <col min="14696" max="14696" width="10.375" style="130" customWidth="1"/>
    <col min="14697" max="14697" width="0.375" style="130" customWidth="1"/>
    <col min="14698" max="14698" width="13.375" style="130" customWidth="1"/>
    <col min="14699" max="14699" width="0.375" style="130" customWidth="1"/>
    <col min="14700" max="14700" width="10" style="130" customWidth="1"/>
    <col min="14701" max="14701" width="0.375" style="130" customWidth="1"/>
    <col min="14702" max="14702" width="10.375" style="130" customWidth="1"/>
    <col min="14703" max="14703" width="0.375" style="130" customWidth="1"/>
    <col min="14704" max="14704" width="9.375" style="130" customWidth="1"/>
    <col min="14705" max="14705" width="9.125" style="130"/>
    <col min="14706" max="14707" width="12" style="130" bestFit="1" customWidth="1"/>
    <col min="14708" max="14934" width="9.125" style="130"/>
    <col min="14935" max="14935" width="26.375" style="130" customWidth="1"/>
    <col min="14936" max="14936" width="6.375" style="130" customWidth="1"/>
    <col min="14937" max="14937" width="0.375" style="130" customWidth="1"/>
    <col min="14938" max="14938" width="8.375" style="130" customWidth="1"/>
    <col min="14939" max="14939" width="0.375" style="130" customWidth="1"/>
    <col min="14940" max="14940" width="10" style="130" customWidth="1"/>
    <col min="14941" max="14941" width="0.375" style="130" customWidth="1"/>
    <col min="14942" max="14942" width="10.375" style="130" customWidth="1"/>
    <col min="14943" max="14943" width="0.375" style="130" customWidth="1"/>
    <col min="14944" max="14944" width="8.375" style="130" customWidth="1"/>
    <col min="14945" max="14945" width="0.375" style="130" customWidth="1"/>
    <col min="14946" max="14946" width="10.375" style="130" customWidth="1"/>
    <col min="14947" max="14947" width="0.375" style="130" customWidth="1"/>
    <col min="14948" max="14948" width="11.375" style="130" customWidth="1"/>
    <col min="14949" max="14949" width="0.375" style="130" customWidth="1"/>
    <col min="14950" max="14950" width="8" style="130" customWidth="1"/>
    <col min="14951" max="14951" width="0.375" style="130" customWidth="1"/>
    <col min="14952" max="14952" width="10.375" style="130" customWidth="1"/>
    <col min="14953" max="14953" width="0.375" style="130" customWidth="1"/>
    <col min="14954" max="14954" width="13.375" style="130" customWidth="1"/>
    <col min="14955" max="14955" width="0.375" style="130" customWidth="1"/>
    <col min="14956" max="14956" width="10" style="130" customWidth="1"/>
    <col min="14957" max="14957" width="0.375" style="130" customWidth="1"/>
    <col min="14958" max="14958" width="10.375" style="130" customWidth="1"/>
    <col min="14959" max="14959" width="0.375" style="130" customWidth="1"/>
    <col min="14960" max="14960" width="9.375" style="130" customWidth="1"/>
    <col min="14961" max="14961" width="9.125" style="130"/>
    <col min="14962" max="14963" width="12" style="130" bestFit="1" customWidth="1"/>
    <col min="14964" max="15190" width="9.125" style="130"/>
    <col min="15191" max="15191" width="26.375" style="130" customWidth="1"/>
    <col min="15192" max="15192" width="6.375" style="130" customWidth="1"/>
    <col min="15193" max="15193" width="0.375" style="130" customWidth="1"/>
    <col min="15194" max="15194" width="8.375" style="130" customWidth="1"/>
    <col min="15195" max="15195" width="0.375" style="130" customWidth="1"/>
    <col min="15196" max="15196" width="10" style="130" customWidth="1"/>
    <col min="15197" max="15197" width="0.375" style="130" customWidth="1"/>
    <col min="15198" max="15198" width="10.375" style="130" customWidth="1"/>
    <col min="15199" max="15199" width="0.375" style="130" customWidth="1"/>
    <col min="15200" max="15200" width="8.375" style="130" customWidth="1"/>
    <col min="15201" max="15201" width="0.375" style="130" customWidth="1"/>
    <col min="15202" max="15202" width="10.375" style="130" customWidth="1"/>
    <col min="15203" max="15203" width="0.375" style="130" customWidth="1"/>
    <col min="15204" max="15204" width="11.375" style="130" customWidth="1"/>
    <col min="15205" max="15205" width="0.375" style="130" customWidth="1"/>
    <col min="15206" max="15206" width="8" style="130" customWidth="1"/>
    <col min="15207" max="15207" width="0.375" style="130" customWidth="1"/>
    <col min="15208" max="15208" width="10.375" style="130" customWidth="1"/>
    <col min="15209" max="15209" width="0.375" style="130" customWidth="1"/>
    <col min="15210" max="15210" width="13.375" style="130" customWidth="1"/>
    <col min="15211" max="15211" width="0.375" style="130" customWidth="1"/>
    <col min="15212" max="15212" width="10" style="130" customWidth="1"/>
    <col min="15213" max="15213" width="0.375" style="130" customWidth="1"/>
    <col min="15214" max="15214" width="10.375" style="130" customWidth="1"/>
    <col min="15215" max="15215" width="0.375" style="130" customWidth="1"/>
    <col min="15216" max="15216" width="9.375" style="130" customWidth="1"/>
    <col min="15217" max="15217" width="9.125" style="130"/>
    <col min="15218" max="15219" width="12" style="130" bestFit="1" customWidth="1"/>
    <col min="15220" max="15446" width="9.125" style="130"/>
    <col min="15447" max="15447" width="26.375" style="130" customWidth="1"/>
    <col min="15448" max="15448" width="6.375" style="130" customWidth="1"/>
    <col min="15449" max="15449" width="0.375" style="130" customWidth="1"/>
    <col min="15450" max="15450" width="8.375" style="130" customWidth="1"/>
    <col min="15451" max="15451" width="0.375" style="130" customWidth="1"/>
    <col min="15452" max="15452" width="10" style="130" customWidth="1"/>
    <col min="15453" max="15453" width="0.375" style="130" customWidth="1"/>
    <col min="15454" max="15454" width="10.375" style="130" customWidth="1"/>
    <col min="15455" max="15455" width="0.375" style="130" customWidth="1"/>
    <col min="15456" max="15456" width="8.375" style="130" customWidth="1"/>
    <col min="15457" max="15457" width="0.375" style="130" customWidth="1"/>
    <col min="15458" max="15458" width="10.375" style="130" customWidth="1"/>
    <col min="15459" max="15459" width="0.375" style="130" customWidth="1"/>
    <col min="15460" max="15460" width="11.375" style="130" customWidth="1"/>
    <col min="15461" max="15461" width="0.375" style="130" customWidth="1"/>
    <col min="15462" max="15462" width="8" style="130" customWidth="1"/>
    <col min="15463" max="15463" width="0.375" style="130" customWidth="1"/>
    <col min="15464" max="15464" width="10.375" style="130" customWidth="1"/>
    <col min="15465" max="15465" width="0.375" style="130" customWidth="1"/>
    <col min="15466" max="15466" width="13.375" style="130" customWidth="1"/>
    <col min="15467" max="15467" width="0.375" style="130" customWidth="1"/>
    <col min="15468" max="15468" width="10" style="130" customWidth="1"/>
    <col min="15469" max="15469" width="0.375" style="130" customWidth="1"/>
    <col min="15470" max="15470" width="10.375" style="130" customWidth="1"/>
    <col min="15471" max="15471" width="0.375" style="130" customWidth="1"/>
    <col min="15472" max="15472" width="9.375" style="130" customWidth="1"/>
    <col min="15473" max="15473" width="9.125" style="130"/>
    <col min="15474" max="15475" width="12" style="130" bestFit="1" customWidth="1"/>
    <col min="15476" max="15702" width="9.125" style="130"/>
    <col min="15703" max="15703" width="26.375" style="130" customWidth="1"/>
    <col min="15704" max="15704" width="6.375" style="130" customWidth="1"/>
    <col min="15705" max="15705" width="0.375" style="130" customWidth="1"/>
    <col min="15706" max="15706" width="8.375" style="130" customWidth="1"/>
    <col min="15707" max="15707" width="0.375" style="130" customWidth="1"/>
    <col min="15708" max="15708" width="10" style="130" customWidth="1"/>
    <col min="15709" max="15709" width="0.375" style="130" customWidth="1"/>
    <col min="15710" max="15710" width="10.375" style="130" customWidth="1"/>
    <col min="15711" max="15711" width="0.375" style="130" customWidth="1"/>
    <col min="15712" max="15712" width="8.375" style="130" customWidth="1"/>
    <col min="15713" max="15713" width="0.375" style="130" customWidth="1"/>
    <col min="15714" max="15714" width="10.375" style="130" customWidth="1"/>
    <col min="15715" max="15715" width="0.375" style="130" customWidth="1"/>
    <col min="15716" max="15716" width="11.375" style="130" customWidth="1"/>
    <col min="15717" max="15717" width="0.375" style="130" customWidth="1"/>
    <col min="15718" max="15718" width="8" style="130" customWidth="1"/>
    <col min="15719" max="15719" width="0.375" style="130" customWidth="1"/>
    <col min="15720" max="15720" width="10.375" style="130" customWidth="1"/>
    <col min="15721" max="15721" width="0.375" style="130" customWidth="1"/>
    <col min="15722" max="15722" width="13.375" style="130" customWidth="1"/>
    <col min="15723" max="15723" width="0.375" style="130" customWidth="1"/>
    <col min="15724" max="15724" width="10" style="130" customWidth="1"/>
    <col min="15725" max="15725" width="0.375" style="130" customWidth="1"/>
    <col min="15726" max="15726" width="10.375" style="130" customWidth="1"/>
    <col min="15727" max="15727" width="0.375" style="130" customWidth="1"/>
    <col min="15728" max="15728" width="9.375" style="130" customWidth="1"/>
    <col min="15729" max="15729" width="9.125" style="130"/>
    <col min="15730" max="15731" width="12" style="130" bestFit="1" customWidth="1"/>
    <col min="15732" max="15958" width="9.125" style="130"/>
    <col min="15959" max="15959" width="26.375" style="130" customWidth="1"/>
    <col min="15960" max="15960" width="6.375" style="130" customWidth="1"/>
    <col min="15961" max="15961" width="0.375" style="130" customWidth="1"/>
    <col min="15962" max="15962" width="8.375" style="130" customWidth="1"/>
    <col min="15963" max="15963" width="0.375" style="130" customWidth="1"/>
    <col min="15964" max="15964" width="10" style="130" customWidth="1"/>
    <col min="15965" max="15965" width="0.375" style="130" customWidth="1"/>
    <col min="15966" max="15966" width="10.375" style="130" customWidth="1"/>
    <col min="15967" max="15967" width="0.375" style="130" customWidth="1"/>
    <col min="15968" max="15968" width="8.375" style="130" customWidth="1"/>
    <col min="15969" max="15969" width="0.375" style="130" customWidth="1"/>
    <col min="15970" max="15970" width="10.375" style="130" customWidth="1"/>
    <col min="15971" max="15971" width="0.375" style="130" customWidth="1"/>
    <col min="15972" max="15972" width="11.375" style="130" customWidth="1"/>
    <col min="15973" max="15973" width="0.375" style="130" customWidth="1"/>
    <col min="15974" max="15974" width="8" style="130" customWidth="1"/>
    <col min="15975" max="15975" width="0.375" style="130" customWidth="1"/>
    <col min="15976" max="15976" width="10.375" style="130" customWidth="1"/>
    <col min="15977" max="15977" width="0.375" style="130" customWidth="1"/>
    <col min="15978" max="15978" width="13.375" style="130" customWidth="1"/>
    <col min="15979" max="15979" width="0.375" style="130" customWidth="1"/>
    <col min="15980" max="15980" width="10" style="130" customWidth="1"/>
    <col min="15981" max="15981" width="0.375" style="130" customWidth="1"/>
    <col min="15982" max="15982" width="10.375" style="130" customWidth="1"/>
    <col min="15983" max="15983" width="0.375" style="130" customWidth="1"/>
    <col min="15984" max="15984" width="9.375" style="130" customWidth="1"/>
    <col min="15985" max="15985" width="9.125" style="130"/>
    <col min="15986" max="15987" width="12" style="130" bestFit="1" customWidth="1"/>
    <col min="15988" max="16218" width="9.125" style="130"/>
    <col min="16219" max="16256" width="8.625" style="130" customWidth="1"/>
    <col min="16257" max="16261" width="9.125" style="130"/>
    <col min="16262" max="16384" width="8.625" style="130" customWidth="1"/>
  </cols>
  <sheetData>
    <row r="1" spans="1:20" ht="20.100000000000001" customHeight="1">
      <c r="A1" s="126" t="s">
        <v>0</v>
      </c>
    </row>
    <row r="2" spans="1:20" ht="20.100000000000001" customHeight="1">
      <c r="A2" s="56" t="s">
        <v>125</v>
      </c>
      <c r="B2" s="131"/>
    </row>
    <row r="3" spans="1:20" ht="20.100000000000001" customHeight="1">
      <c r="A3" s="132" t="s">
        <v>120</v>
      </c>
      <c r="B3" s="133"/>
      <c r="C3" s="134"/>
      <c r="D3" s="135"/>
      <c r="E3" s="135"/>
      <c r="F3" s="135"/>
      <c r="G3" s="135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</row>
    <row r="4" spans="1:20" ht="20.100000000000001" customHeight="1">
      <c r="A4" s="131"/>
      <c r="B4" s="137"/>
    </row>
    <row r="5" spans="1:20" ht="20.100000000000001" customHeight="1">
      <c r="A5" s="173"/>
      <c r="B5" s="173"/>
      <c r="C5" s="173"/>
      <c r="D5" s="239" t="s">
        <v>4</v>
      </c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9"/>
    </row>
    <row r="6" spans="1:20" ht="18" customHeight="1">
      <c r="A6" s="173"/>
      <c r="B6" s="173"/>
      <c r="C6" s="173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240" t="s">
        <v>82</v>
      </c>
      <c r="O6" s="240"/>
      <c r="P6" s="240"/>
      <c r="Q6" s="240"/>
      <c r="R6" s="240"/>
      <c r="S6" s="174"/>
      <c r="T6" s="174"/>
    </row>
    <row r="7" spans="1:20" ht="18" customHeight="1">
      <c r="A7" s="173"/>
      <c r="B7" s="173"/>
      <c r="C7" s="173"/>
      <c r="D7" s="239" t="s">
        <v>127</v>
      </c>
      <c r="E7" s="239"/>
      <c r="F7" s="239"/>
      <c r="G7" s="174"/>
      <c r="H7" s="174"/>
      <c r="I7" s="174"/>
      <c r="J7" s="174"/>
      <c r="K7" s="174"/>
      <c r="L7" s="175"/>
      <c r="M7" s="174"/>
      <c r="N7" s="240" t="s">
        <v>103</v>
      </c>
      <c r="O7" s="240"/>
      <c r="P7" s="240"/>
      <c r="Q7" s="176"/>
      <c r="R7" s="176"/>
      <c r="S7" s="174"/>
      <c r="T7" s="174"/>
    </row>
    <row r="8" spans="1:20" ht="20.100000000000001" customHeight="1">
      <c r="A8" s="173"/>
      <c r="B8" s="173"/>
      <c r="C8" s="173"/>
      <c r="D8" s="174"/>
      <c r="E8" s="174"/>
      <c r="F8" s="174"/>
      <c r="G8" s="174"/>
      <c r="H8" s="130"/>
      <c r="I8" s="130"/>
      <c r="J8" s="130"/>
      <c r="K8" s="130"/>
      <c r="L8" s="130"/>
      <c r="M8" s="174"/>
      <c r="N8" s="177"/>
      <c r="O8" s="174"/>
      <c r="P8" s="177" t="s">
        <v>128</v>
      </c>
      <c r="Q8" s="177"/>
      <c r="S8" s="174"/>
      <c r="T8" s="174"/>
    </row>
    <row r="9" spans="1:20" ht="20.100000000000001" customHeight="1">
      <c r="A9" s="173"/>
      <c r="B9" s="173"/>
      <c r="C9" s="173"/>
      <c r="D9" s="174"/>
      <c r="E9" s="174"/>
      <c r="F9" s="174"/>
      <c r="G9" s="174"/>
      <c r="H9" s="175" t="s">
        <v>78</v>
      </c>
      <c r="I9" s="174"/>
      <c r="J9" s="174"/>
      <c r="K9" s="174"/>
      <c r="L9" s="175" t="s">
        <v>131</v>
      </c>
      <c r="M9" s="174"/>
      <c r="N9" s="177"/>
      <c r="O9" s="174"/>
      <c r="P9" s="177" t="s">
        <v>129</v>
      </c>
      <c r="Q9" s="177"/>
      <c r="S9" s="174"/>
      <c r="T9" s="174"/>
    </row>
    <row r="10" spans="1:20" ht="20.100000000000001" customHeight="1">
      <c r="A10" s="173"/>
      <c r="B10" s="173"/>
      <c r="C10" s="173"/>
      <c r="D10" s="175"/>
      <c r="E10" s="175"/>
      <c r="F10" s="175"/>
      <c r="G10" s="175"/>
      <c r="H10" s="175" t="s">
        <v>135</v>
      </c>
      <c r="I10" s="175"/>
      <c r="J10" s="175"/>
      <c r="K10" s="175"/>
      <c r="L10" s="175" t="s">
        <v>136</v>
      </c>
      <c r="M10" s="175"/>
      <c r="N10" s="175" t="s">
        <v>137</v>
      </c>
      <c r="O10" s="175"/>
      <c r="P10" s="175" t="s">
        <v>132</v>
      </c>
      <c r="Q10" s="175"/>
      <c r="S10" s="175"/>
    </row>
    <row r="11" spans="1:20" ht="20.100000000000001" customHeight="1">
      <c r="A11" s="173"/>
      <c r="B11" s="173"/>
      <c r="C11" s="173"/>
      <c r="D11" s="175" t="s">
        <v>143</v>
      </c>
      <c r="E11" s="175"/>
      <c r="F11" s="175" t="s">
        <v>144</v>
      </c>
      <c r="G11" s="175"/>
      <c r="H11" s="178" t="s">
        <v>145</v>
      </c>
      <c r="I11" s="175"/>
      <c r="J11" s="175" t="s">
        <v>78</v>
      </c>
      <c r="K11" s="175"/>
      <c r="L11" s="175" t="s">
        <v>146</v>
      </c>
      <c r="M11" s="175"/>
      <c r="N11" s="175" t="s">
        <v>147</v>
      </c>
      <c r="O11" s="175"/>
      <c r="P11" s="175" t="s">
        <v>176</v>
      </c>
      <c r="Q11" s="175"/>
      <c r="R11" s="177" t="s">
        <v>177</v>
      </c>
      <c r="S11" s="175"/>
      <c r="T11" s="175" t="s">
        <v>141</v>
      </c>
    </row>
    <row r="12" spans="1:20" ht="20.100000000000001" customHeight="1">
      <c r="A12" s="173"/>
      <c r="B12" s="173"/>
      <c r="C12" s="173"/>
      <c r="D12" s="175" t="s">
        <v>154</v>
      </c>
      <c r="E12" s="175"/>
      <c r="F12" s="175" t="s">
        <v>155</v>
      </c>
      <c r="G12" s="175"/>
      <c r="H12" s="175" t="s">
        <v>156</v>
      </c>
      <c r="I12" s="175"/>
      <c r="J12" s="175" t="s">
        <v>157</v>
      </c>
      <c r="K12" s="175"/>
      <c r="L12" s="175" t="s">
        <v>158</v>
      </c>
      <c r="M12" s="175"/>
      <c r="N12" s="175" t="s">
        <v>159</v>
      </c>
      <c r="O12" s="175"/>
      <c r="P12" s="175" t="s">
        <v>178</v>
      </c>
      <c r="Q12" s="175"/>
      <c r="R12" s="175" t="s">
        <v>179</v>
      </c>
      <c r="S12" s="175"/>
      <c r="T12" s="179" t="s">
        <v>163</v>
      </c>
    </row>
    <row r="13" spans="1:20" ht="20.100000000000001" customHeight="1">
      <c r="A13" s="173"/>
      <c r="B13" s="180" t="s">
        <v>11</v>
      </c>
      <c r="C13" s="173"/>
      <c r="D13" s="181" t="s">
        <v>12</v>
      </c>
      <c r="E13" s="175"/>
      <c r="F13" s="181" t="s">
        <v>12</v>
      </c>
      <c r="G13" s="175"/>
      <c r="H13" s="181" t="s">
        <v>12</v>
      </c>
      <c r="I13" s="175"/>
      <c r="J13" s="181" t="s">
        <v>12</v>
      </c>
      <c r="K13" s="175"/>
      <c r="L13" s="181" t="s">
        <v>12</v>
      </c>
      <c r="M13" s="175"/>
      <c r="N13" s="181" t="s">
        <v>12</v>
      </c>
      <c r="O13" s="175"/>
      <c r="P13" s="181" t="s">
        <v>12</v>
      </c>
      <c r="Q13" s="175"/>
      <c r="R13" s="181" t="s">
        <v>12</v>
      </c>
      <c r="S13" s="175"/>
      <c r="T13" s="181" t="s">
        <v>12</v>
      </c>
    </row>
    <row r="14" spans="1:20" ht="6" customHeight="1">
      <c r="A14" s="173"/>
      <c r="B14" s="98"/>
      <c r="C14" s="173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</row>
    <row r="15" spans="1:20" ht="19.350000000000001" customHeight="1">
      <c r="A15" s="182" t="s">
        <v>166</v>
      </c>
      <c r="B15" s="169"/>
      <c r="C15" s="169"/>
      <c r="D15" s="183">
        <v>6506236</v>
      </c>
      <c r="E15" s="169"/>
      <c r="F15" s="183">
        <v>18549728</v>
      </c>
      <c r="G15" s="183"/>
      <c r="H15" s="183">
        <v>313042</v>
      </c>
      <c r="I15" s="183"/>
      <c r="J15" s="183">
        <v>575210</v>
      </c>
      <c r="K15" s="183"/>
      <c r="L15" s="183">
        <v>-17676423</v>
      </c>
      <c r="M15" s="183"/>
      <c r="N15" s="183">
        <v>4858</v>
      </c>
      <c r="O15" s="183"/>
      <c r="P15" s="183">
        <v>0</v>
      </c>
      <c r="Q15" s="183"/>
      <c r="R15" s="183">
        <f>N15</f>
        <v>4858</v>
      </c>
      <c r="S15" s="183"/>
      <c r="T15" s="184">
        <f>SUM(D15:L15,R15)</f>
        <v>8272651</v>
      </c>
    </row>
    <row r="16" spans="1:20" ht="19.350000000000001" customHeight="1">
      <c r="A16" s="185" t="s">
        <v>170</v>
      </c>
      <c r="B16" s="186">
        <v>17</v>
      </c>
      <c r="C16" s="169"/>
      <c r="D16" s="183">
        <v>130124</v>
      </c>
      <c r="E16" s="169"/>
      <c r="F16" s="183" t="s">
        <v>169</v>
      </c>
      <c r="G16" s="183"/>
      <c r="H16" s="183" t="s">
        <v>169</v>
      </c>
      <c r="I16" s="183"/>
      <c r="J16" s="183">
        <v>-130124</v>
      </c>
      <c r="K16" s="183"/>
      <c r="L16" s="184">
        <v>0</v>
      </c>
      <c r="M16" s="183"/>
      <c r="N16" s="184">
        <v>0</v>
      </c>
      <c r="O16" s="183"/>
      <c r="P16" s="184">
        <v>0</v>
      </c>
      <c r="Q16" s="183"/>
      <c r="R16" s="183">
        <f>N16</f>
        <v>0</v>
      </c>
      <c r="S16" s="183"/>
      <c r="T16" s="184">
        <f>SUM(D16:L16,R16)</f>
        <v>0</v>
      </c>
    </row>
    <row r="17" spans="1:20" ht="19.350000000000001" customHeight="1">
      <c r="A17" s="185" t="s">
        <v>171</v>
      </c>
      <c r="B17" s="186">
        <v>19</v>
      </c>
      <c r="C17" s="169"/>
      <c r="D17" s="184" t="s">
        <v>169</v>
      </c>
      <c r="E17" s="184"/>
      <c r="F17" s="184" t="s">
        <v>169</v>
      </c>
      <c r="G17" s="184"/>
      <c r="H17" s="184" t="s">
        <v>169</v>
      </c>
      <c r="I17" s="184"/>
      <c r="J17" s="183">
        <v>-14964</v>
      </c>
      <c r="K17" s="184"/>
      <c r="L17" s="184">
        <v>0</v>
      </c>
      <c r="M17" s="184"/>
      <c r="N17" s="184">
        <v>0</v>
      </c>
      <c r="O17" s="184"/>
      <c r="P17" s="184">
        <v>0</v>
      </c>
      <c r="Q17" s="184"/>
      <c r="R17" s="183">
        <f>N17</f>
        <v>0</v>
      </c>
      <c r="S17" s="184"/>
      <c r="T17" s="184">
        <f>SUM(D17:L17,R17)</f>
        <v>-14964</v>
      </c>
    </row>
    <row r="18" spans="1:20" ht="19.350000000000001" customHeight="1">
      <c r="A18" s="187" t="s">
        <v>112</v>
      </c>
      <c r="B18" s="186"/>
      <c r="C18" s="169"/>
      <c r="D18" s="188" t="s">
        <v>169</v>
      </c>
      <c r="E18" s="184"/>
      <c r="F18" s="188" t="s">
        <v>169</v>
      </c>
      <c r="G18" s="184"/>
      <c r="H18" s="188" t="s">
        <v>169</v>
      </c>
      <c r="I18" s="184"/>
      <c r="J18" s="188">
        <v>138610</v>
      </c>
      <c r="K18" s="184"/>
      <c r="L18" s="188">
        <v>0</v>
      </c>
      <c r="M18" s="184"/>
      <c r="N18" s="188">
        <v>838</v>
      </c>
      <c r="O18" s="184"/>
      <c r="P18" s="188">
        <v>0</v>
      </c>
      <c r="Q18" s="189"/>
      <c r="R18" s="190">
        <f>N18</f>
        <v>838</v>
      </c>
      <c r="S18" s="184"/>
      <c r="T18" s="188">
        <f>SUM(D18:L18,R18)</f>
        <v>139448</v>
      </c>
    </row>
    <row r="19" spans="1:20" ht="6" customHeight="1">
      <c r="A19" s="187"/>
      <c r="B19" s="186"/>
      <c r="C19" s="169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</row>
    <row r="20" spans="1:20" ht="19.350000000000001" customHeight="1" thickBot="1">
      <c r="A20" s="191" t="s">
        <v>172</v>
      </c>
      <c r="B20" s="169"/>
      <c r="C20" s="169"/>
      <c r="D20" s="192">
        <f>SUM(D15:D18)</f>
        <v>6636360</v>
      </c>
      <c r="E20" s="171"/>
      <c r="F20" s="192">
        <f>SUM(F15:F18)</f>
        <v>18549728</v>
      </c>
      <c r="G20" s="171"/>
      <c r="H20" s="192">
        <f>SUM(H15:H18)</f>
        <v>313042</v>
      </c>
      <c r="I20" s="171"/>
      <c r="J20" s="192">
        <f>SUM(J15:J18)</f>
        <v>568732</v>
      </c>
      <c r="K20" s="171"/>
      <c r="L20" s="192">
        <f>SUM(L15:L18)</f>
        <v>-17676423</v>
      </c>
      <c r="M20" s="171"/>
      <c r="N20" s="192">
        <f>SUM(N15:N18)</f>
        <v>5696</v>
      </c>
      <c r="O20" s="171"/>
      <c r="P20" s="192">
        <f>SUM(P15:P18)</f>
        <v>0</v>
      </c>
      <c r="Q20" s="170"/>
      <c r="R20" s="192">
        <f>SUM(R15:R18)</f>
        <v>5696</v>
      </c>
      <c r="S20" s="171"/>
      <c r="T20" s="192">
        <f>SUM(T15:T18)</f>
        <v>8397135</v>
      </c>
    </row>
    <row r="21" spans="1:20" ht="19.350000000000001" customHeight="1" thickTop="1">
      <c r="A21" s="168"/>
      <c r="B21" s="169"/>
      <c r="C21" s="169"/>
      <c r="D21" s="170"/>
      <c r="E21" s="171"/>
      <c r="F21" s="170"/>
      <c r="G21" s="171"/>
      <c r="H21" s="170"/>
      <c r="I21" s="171"/>
      <c r="J21" s="170"/>
      <c r="K21" s="171"/>
      <c r="L21" s="170"/>
      <c r="M21" s="171"/>
      <c r="N21" s="170"/>
      <c r="O21" s="171"/>
      <c r="P21" s="170"/>
      <c r="Q21" s="170"/>
      <c r="R21" s="170"/>
      <c r="S21" s="171"/>
      <c r="T21" s="170"/>
    </row>
    <row r="22" spans="1:20" ht="19.350000000000001" customHeight="1">
      <c r="A22" s="182" t="s">
        <v>173</v>
      </c>
      <c r="B22" s="169"/>
      <c r="C22" s="169"/>
      <c r="D22" s="183">
        <v>6636360</v>
      </c>
      <c r="E22" s="169"/>
      <c r="F22" s="183">
        <v>18549728</v>
      </c>
      <c r="G22" s="183"/>
      <c r="H22" s="183">
        <v>329063</v>
      </c>
      <c r="I22" s="183"/>
      <c r="J22" s="183">
        <v>734517</v>
      </c>
      <c r="K22" s="183"/>
      <c r="L22" s="183">
        <v>-17676423</v>
      </c>
      <c r="M22" s="183"/>
      <c r="N22" s="183">
        <v>7000</v>
      </c>
      <c r="O22" s="183"/>
      <c r="P22" s="183">
        <v>0</v>
      </c>
      <c r="Q22" s="183"/>
      <c r="R22" s="183">
        <f>N22+P22</f>
        <v>7000</v>
      </c>
      <c r="S22" s="183"/>
      <c r="T22" s="184">
        <f>SUM(D22:L22,R22)</f>
        <v>8580245</v>
      </c>
    </row>
    <row r="23" spans="1:20" ht="19.350000000000001" customHeight="1">
      <c r="A23" s="185" t="s">
        <v>170</v>
      </c>
      <c r="B23" s="186">
        <v>17</v>
      </c>
      <c r="C23" s="169"/>
      <c r="D23" s="184">
        <v>132725</v>
      </c>
      <c r="E23" s="184"/>
      <c r="F23" s="184">
        <v>0</v>
      </c>
      <c r="G23" s="184"/>
      <c r="H23" s="184">
        <v>0</v>
      </c>
      <c r="I23" s="184"/>
      <c r="J23" s="184">
        <v>-132725</v>
      </c>
      <c r="K23" s="184"/>
      <c r="L23" s="184">
        <v>0</v>
      </c>
      <c r="M23" s="184"/>
      <c r="N23" s="184">
        <v>0</v>
      </c>
      <c r="O23" s="184"/>
      <c r="P23" s="184">
        <v>0</v>
      </c>
      <c r="Q23" s="184"/>
      <c r="R23" s="183">
        <f t="shared" ref="R23:R25" si="0">N23+P23</f>
        <v>0</v>
      </c>
      <c r="S23" s="184"/>
      <c r="T23" s="183">
        <f>SUM(D23:L23,R23)</f>
        <v>0</v>
      </c>
    </row>
    <row r="24" spans="1:20" ht="19.350000000000001" customHeight="1">
      <c r="A24" s="185" t="s">
        <v>171</v>
      </c>
      <c r="B24" s="186">
        <v>19</v>
      </c>
      <c r="C24" s="169"/>
      <c r="D24" s="184">
        <v>0</v>
      </c>
      <c r="E24" s="184"/>
      <c r="F24" s="184">
        <v>0</v>
      </c>
      <c r="G24" s="184"/>
      <c r="H24" s="184">
        <v>0</v>
      </c>
      <c r="I24" s="184"/>
      <c r="J24" s="184">
        <v>-15265</v>
      </c>
      <c r="K24" s="184"/>
      <c r="L24" s="184">
        <v>0</v>
      </c>
      <c r="M24" s="184"/>
      <c r="N24" s="184">
        <v>0</v>
      </c>
      <c r="O24" s="184"/>
      <c r="P24" s="184">
        <v>0</v>
      </c>
      <c r="Q24" s="184"/>
      <c r="R24" s="183">
        <f t="shared" si="0"/>
        <v>0</v>
      </c>
      <c r="S24" s="184"/>
      <c r="T24" s="183">
        <f>SUM(D24:L24,R24)</f>
        <v>-15265</v>
      </c>
    </row>
    <row r="25" spans="1:20" ht="19.350000000000001" customHeight="1">
      <c r="A25" s="187" t="s">
        <v>112</v>
      </c>
      <c r="B25" s="186"/>
      <c r="C25" s="169"/>
      <c r="D25" s="188">
        <v>0</v>
      </c>
      <c r="E25" s="184"/>
      <c r="F25" s="188">
        <v>0</v>
      </c>
      <c r="G25" s="184"/>
      <c r="H25" s="188">
        <v>0</v>
      </c>
      <c r="I25" s="184"/>
      <c r="J25" s="188">
        <f>'5 (6M)'!H28</f>
        <v>124160</v>
      </c>
      <c r="K25" s="184"/>
      <c r="L25" s="188">
        <v>0</v>
      </c>
      <c r="M25" s="184"/>
      <c r="N25" s="188">
        <v>0</v>
      </c>
      <c r="O25" s="184"/>
      <c r="P25" s="188">
        <v>-2181</v>
      </c>
      <c r="Q25" s="189"/>
      <c r="R25" s="188">
        <f t="shared" si="0"/>
        <v>-2181</v>
      </c>
      <c r="S25" s="184"/>
      <c r="T25" s="188">
        <f>SUM(D25:L25,R25)</f>
        <v>121979</v>
      </c>
    </row>
    <row r="26" spans="1:20" ht="6" customHeight="1">
      <c r="A26" s="187"/>
      <c r="B26" s="186"/>
      <c r="C26" s="169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  <c r="O26" s="171"/>
      <c r="P26" s="171"/>
      <c r="Q26" s="171"/>
      <c r="R26" s="171"/>
      <c r="S26" s="171"/>
      <c r="T26" s="171"/>
    </row>
    <row r="27" spans="1:20" ht="19.350000000000001" customHeight="1" thickBot="1">
      <c r="A27" s="191" t="s">
        <v>174</v>
      </c>
      <c r="B27" s="169"/>
      <c r="C27" s="169"/>
      <c r="D27" s="192">
        <f>SUM(D22:D25)</f>
        <v>6769085</v>
      </c>
      <c r="E27" s="171"/>
      <c r="F27" s="192">
        <f>SUM(F22:F25)</f>
        <v>18549728</v>
      </c>
      <c r="G27" s="171"/>
      <c r="H27" s="192">
        <f>SUM(H22:H25)</f>
        <v>329063</v>
      </c>
      <c r="I27" s="171"/>
      <c r="J27" s="192">
        <f>SUM(J22:J25)</f>
        <v>710687</v>
      </c>
      <c r="K27" s="171"/>
      <c r="L27" s="192">
        <f>SUM(L22:L25)</f>
        <v>-17676423</v>
      </c>
      <c r="M27" s="171"/>
      <c r="N27" s="192">
        <f>SUM(N22:N25)</f>
        <v>7000</v>
      </c>
      <c r="O27" s="171"/>
      <c r="P27" s="192">
        <f>SUM(P22:P25)</f>
        <v>-2181</v>
      </c>
      <c r="Q27" s="170"/>
      <c r="R27" s="192">
        <f>SUM(R22:R25)</f>
        <v>4819</v>
      </c>
      <c r="S27" s="171"/>
      <c r="T27" s="192">
        <f>SUM(T22:T25)</f>
        <v>8686959</v>
      </c>
    </row>
    <row r="28" spans="1:20" ht="16.5" customHeight="1" thickTop="1">
      <c r="A28" s="168"/>
      <c r="B28" s="169"/>
      <c r="C28" s="169"/>
      <c r="D28" s="170"/>
      <c r="E28" s="171"/>
      <c r="F28" s="170"/>
      <c r="G28" s="171"/>
      <c r="H28" s="170"/>
      <c r="I28" s="171"/>
      <c r="J28" s="170"/>
      <c r="K28" s="171"/>
      <c r="L28" s="170"/>
      <c r="M28" s="171"/>
      <c r="N28" s="170"/>
      <c r="O28" s="171"/>
      <c r="P28" s="170"/>
      <c r="Q28" s="170"/>
      <c r="R28" s="170"/>
      <c r="S28" s="171"/>
      <c r="T28" s="170"/>
    </row>
    <row r="29" spans="1:20" ht="16.5" customHeight="1">
      <c r="A29" s="168"/>
      <c r="B29" s="169"/>
      <c r="C29" s="169"/>
      <c r="D29" s="170"/>
      <c r="E29" s="171"/>
      <c r="F29" s="170"/>
      <c r="G29" s="171"/>
      <c r="H29" s="170"/>
      <c r="I29" s="171"/>
      <c r="J29" s="170"/>
      <c r="K29" s="171"/>
      <c r="L29" s="170"/>
      <c r="M29" s="171"/>
      <c r="N29" s="170"/>
      <c r="O29" s="171"/>
      <c r="P29" s="170"/>
      <c r="Q29" s="170"/>
      <c r="R29" s="170"/>
      <c r="S29" s="171"/>
      <c r="T29" s="170"/>
    </row>
    <row r="30" spans="1:20" ht="16.5" customHeight="1">
      <c r="A30" s="168"/>
      <c r="B30" s="169"/>
      <c r="C30" s="169"/>
      <c r="D30" s="170"/>
      <c r="E30" s="171"/>
      <c r="F30" s="170"/>
      <c r="G30" s="171"/>
      <c r="H30" s="170"/>
      <c r="I30" s="171"/>
      <c r="J30" s="170"/>
      <c r="K30" s="171"/>
      <c r="L30" s="170"/>
      <c r="M30" s="171"/>
      <c r="N30" s="170"/>
      <c r="O30" s="171"/>
      <c r="P30" s="170"/>
      <c r="Q30" s="170"/>
      <c r="R30" s="170"/>
      <c r="S30" s="171"/>
      <c r="T30" s="170"/>
    </row>
    <row r="31" spans="1:20" ht="16.5" customHeight="1">
      <c r="A31" s="168"/>
      <c r="B31" s="169"/>
      <c r="C31" s="169"/>
      <c r="D31" s="170"/>
      <c r="E31" s="171"/>
      <c r="F31" s="170"/>
      <c r="G31" s="171"/>
      <c r="H31" s="170"/>
      <c r="I31" s="171"/>
      <c r="J31" s="170"/>
      <c r="K31" s="171"/>
      <c r="L31" s="170"/>
      <c r="M31" s="171"/>
      <c r="N31" s="170"/>
      <c r="O31" s="171"/>
      <c r="P31" s="170"/>
      <c r="Q31" s="170"/>
      <c r="R31" s="170"/>
      <c r="S31" s="171"/>
      <c r="T31" s="170"/>
    </row>
    <row r="32" spans="1:20" ht="19.350000000000001" customHeight="1">
      <c r="A32" s="230" t="s">
        <v>175</v>
      </c>
      <c r="B32" s="230"/>
      <c r="C32" s="230"/>
      <c r="D32" s="230"/>
      <c r="E32" s="230"/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</row>
    <row r="33" spans="1:20" ht="19.350000000000001" customHeight="1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19.350000000000001" customHeight="1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11.25" customHeight="1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1.95" customHeight="1">
      <c r="A36" s="238" t="s">
        <v>46</v>
      </c>
      <c r="B36" s="238"/>
      <c r="C36" s="238"/>
      <c r="D36" s="238"/>
      <c r="E36" s="238"/>
      <c r="F36" s="238"/>
      <c r="G36" s="238"/>
      <c r="H36" s="238"/>
      <c r="I36" s="238"/>
      <c r="J36" s="238"/>
      <c r="K36" s="238"/>
      <c r="L36" s="238"/>
      <c r="M36" s="238"/>
      <c r="N36" s="238"/>
      <c r="O36" s="238"/>
      <c r="P36" s="238"/>
      <c r="Q36" s="238"/>
      <c r="R36" s="238"/>
      <c r="S36" s="172"/>
      <c r="T36" s="172"/>
    </row>
  </sheetData>
  <mergeCells count="6">
    <mergeCell ref="A36:R36"/>
    <mergeCell ref="D5:T5"/>
    <mergeCell ref="N6:R6"/>
    <mergeCell ref="D7:F7"/>
    <mergeCell ref="N7:P7"/>
    <mergeCell ref="A32:T32"/>
  </mergeCells>
  <pageMargins left="0.3" right="0.3" top="0.5" bottom="0.6" header="0.49" footer="0.4"/>
  <pageSetup paperSize="9" scale="80" firstPageNumber="7" fitToHeight="0" orientation="landscape" useFirstPageNumber="1" horizontalDpi="1200" verticalDpi="1200" r:id="rId1"/>
  <headerFooter>
    <oddFooter>&amp;R&amp;"Browallia New,Regular"&amp;12&amp;P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08CF1-DCC1-4662-BFE4-B5CC52360EF2}">
  <sheetPr>
    <tabColor theme="9" tint="0.59999389629810485"/>
    <pageSetUpPr fitToPage="1"/>
  </sheetPr>
  <dimension ref="A1:K110"/>
  <sheetViews>
    <sheetView view="pageBreakPreview" zoomScaleNormal="100" zoomScaleSheetLayoutView="100" workbookViewId="0">
      <selection activeCell="A107" sqref="A107:K107"/>
    </sheetView>
  </sheetViews>
  <sheetFormatPr defaultColWidth="10.625" defaultRowHeight="19.350000000000001" customHeight="1"/>
  <cols>
    <col min="1" max="1" width="2.375" style="3" customWidth="1"/>
    <col min="2" max="2" width="45.375" style="3" customWidth="1"/>
    <col min="3" max="3" width="6.625" style="3" customWidth="1"/>
    <col min="4" max="4" width="0.625" style="3" customWidth="1"/>
    <col min="5" max="5" width="10.75" style="220" customWidth="1"/>
    <col min="6" max="6" width="0.625" style="105" customWidth="1"/>
    <col min="7" max="7" width="10.75" style="220" customWidth="1"/>
    <col min="8" max="8" width="0.625" style="3" customWidth="1"/>
    <col min="9" max="9" width="10.75" style="220" customWidth="1"/>
    <col min="10" max="10" width="0.625" style="105" customWidth="1"/>
    <col min="11" max="11" width="10.75" style="220" customWidth="1"/>
    <col min="12" max="16384" width="10.625" style="3"/>
  </cols>
  <sheetData>
    <row r="1" spans="1:11" s="196" customFormat="1" ht="20.100000000000001" customHeight="1">
      <c r="A1" s="6" t="str">
        <f>'7'!A1</f>
        <v>บริษัท ศรีสวัสดิ์ แคปปิตอล 1969 จำกัด (มหาชน)</v>
      </c>
      <c r="B1" s="6"/>
      <c r="C1" s="193"/>
      <c r="D1" s="193"/>
      <c r="E1" s="194"/>
      <c r="F1" s="195"/>
      <c r="G1" s="194"/>
      <c r="H1" s="193"/>
      <c r="I1" s="194"/>
      <c r="J1" s="195"/>
      <c r="K1" s="194"/>
    </row>
    <row r="2" spans="1:11" ht="20.100000000000001" customHeight="1">
      <c r="A2" s="6" t="s">
        <v>180</v>
      </c>
      <c r="B2" s="6"/>
      <c r="C2" s="193"/>
      <c r="D2" s="193"/>
      <c r="E2" s="194"/>
      <c r="F2" s="195"/>
      <c r="G2" s="194"/>
      <c r="H2" s="193"/>
      <c r="I2" s="194"/>
      <c r="J2" s="195"/>
      <c r="K2" s="194"/>
    </row>
    <row r="3" spans="1:11" ht="20.100000000000001" customHeight="1">
      <c r="A3" s="45" t="s">
        <v>120</v>
      </c>
      <c r="B3" s="45"/>
      <c r="C3" s="197"/>
      <c r="D3" s="197"/>
      <c r="E3" s="198"/>
      <c r="F3" s="199"/>
      <c r="G3" s="198"/>
      <c r="H3" s="197"/>
      <c r="I3" s="198"/>
      <c r="J3" s="199"/>
      <c r="K3" s="198"/>
    </row>
    <row r="4" spans="1:11" ht="17.25">
      <c r="A4" s="193"/>
      <c r="B4" s="193"/>
      <c r="C4" s="193"/>
      <c r="D4" s="193"/>
      <c r="E4" s="194"/>
      <c r="F4" s="195"/>
      <c r="G4" s="194"/>
      <c r="H4" s="193"/>
      <c r="I4" s="194"/>
      <c r="J4" s="195"/>
      <c r="K4" s="194"/>
    </row>
    <row r="5" spans="1:11" ht="18" customHeight="1">
      <c r="A5" s="193"/>
      <c r="B5" s="193"/>
      <c r="C5" s="193"/>
      <c r="D5" s="193"/>
      <c r="E5" s="233" t="s">
        <v>3</v>
      </c>
      <c r="F5" s="233"/>
      <c r="G5" s="233"/>
      <c r="H5" s="72"/>
      <c r="I5" s="233" t="s">
        <v>4</v>
      </c>
      <c r="J5" s="233"/>
      <c r="K5" s="233"/>
    </row>
    <row r="6" spans="1:11" ht="18" customHeight="1">
      <c r="A6" s="193"/>
      <c r="B6" s="193"/>
      <c r="C6" s="193"/>
      <c r="D6" s="193"/>
      <c r="E6" s="73" t="s">
        <v>7</v>
      </c>
      <c r="F6" s="74"/>
      <c r="G6" s="73" t="s">
        <v>7</v>
      </c>
      <c r="H6" s="75"/>
      <c r="I6" s="73" t="s">
        <v>7</v>
      </c>
      <c r="J6" s="74"/>
      <c r="K6" s="73" t="s">
        <v>7</v>
      </c>
    </row>
    <row r="7" spans="1:11" ht="18" customHeight="1">
      <c r="A7" s="27"/>
      <c r="B7" s="27"/>
      <c r="C7" s="200"/>
      <c r="D7" s="200"/>
      <c r="E7" s="201" t="s">
        <v>9</v>
      </c>
      <c r="F7" s="202"/>
      <c r="G7" s="201" t="s">
        <v>10</v>
      </c>
      <c r="H7" s="200"/>
      <c r="I7" s="201" t="s">
        <v>9</v>
      </c>
      <c r="J7" s="202"/>
      <c r="K7" s="201" t="s">
        <v>10</v>
      </c>
    </row>
    <row r="8" spans="1:11" ht="18" customHeight="1">
      <c r="C8" s="21"/>
      <c r="D8" s="21"/>
      <c r="E8" s="203" t="s">
        <v>12</v>
      </c>
      <c r="F8" s="95"/>
      <c r="G8" s="203" t="s">
        <v>12</v>
      </c>
      <c r="H8" s="95"/>
      <c r="I8" s="203" t="s">
        <v>12</v>
      </c>
      <c r="J8" s="95"/>
      <c r="K8" s="203" t="s">
        <v>12</v>
      </c>
    </row>
    <row r="9" spans="1:11" ht="18" customHeight="1">
      <c r="A9" s="36" t="s">
        <v>181</v>
      </c>
      <c r="B9" s="36"/>
      <c r="C9" s="21"/>
      <c r="D9" s="21"/>
      <c r="E9" s="201"/>
      <c r="F9" s="204"/>
      <c r="G9" s="201"/>
      <c r="H9" s="21"/>
      <c r="I9" s="201"/>
      <c r="J9" s="204"/>
      <c r="K9" s="201"/>
    </row>
    <row r="10" spans="1:11" ht="18" customHeight="1">
      <c r="A10" s="27" t="s">
        <v>100</v>
      </c>
      <c r="B10" s="27"/>
      <c r="D10" s="205"/>
      <c r="E10" s="105">
        <v>465238</v>
      </c>
      <c r="F10" s="206"/>
      <c r="G10" s="105">
        <v>436830</v>
      </c>
      <c r="H10" s="205"/>
      <c r="I10" s="105">
        <v>155316</v>
      </c>
      <c r="J10" s="206"/>
      <c r="K10" s="105">
        <v>173929</v>
      </c>
    </row>
    <row r="11" spans="1:11" ht="18" customHeight="1">
      <c r="A11" s="36" t="s">
        <v>182</v>
      </c>
      <c r="B11" s="27"/>
      <c r="D11" s="205"/>
      <c r="E11" s="105"/>
      <c r="F11" s="206"/>
      <c r="G11" s="105"/>
      <c r="H11" s="205"/>
      <c r="I11" s="105"/>
      <c r="J11" s="206"/>
      <c r="K11" s="105"/>
    </row>
    <row r="12" spans="1:11" ht="18" customHeight="1">
      <c r="B12" s="27" t="s">
        <v>183</v>
      </c>
      <c r="C12" s="207"/>
      <c r="D12" s="205"/>
      <c r="E12" s="105">
        <v>33938</v>
      </c>
      <c r="F12" s="206"/>
      <c r="G12" s="105">
        <v>38395</v>
      </c>
      <c r="H12" s="205"/>
      <c r="I12" s="105">
        <v>14906</v>
      </c>
      <c r="J12" s="206"/>
      <c r="K12" s="105">
        <v>17783</v>
      </c>
    </row>
    <row r="13" spans="1:11" ht="18" customHeight="1">
      <c r="B13" s="27" t="s">
        <v>184</v>
      </c>
      <c r="C13" s="207"/>
      <c r="D13" s="205"/>
      <c r="E13" s="105">
        <v>8169</v>
      </c>
      <c r="F13" s="206"/>
      <c r="G13" s="105">
        <v>6655</v>
      </c>
      <c r="H13" s="205"/>
      <c r="I13" s="105">
        <v>8169</v>
      </c>
      <c r="J13" s="206"/>
      <c r="K13" s="105">
        <v>6655</v>
      </c>
    </row>
    <row r="14" spans="1:11" ht="18" customHeight="1">
      <c r="B14" s="27" t="s">
        <v>185</v>
      </c>
      <c r="C14" s="207"/>
      <c r="D14" s="205"/>
      <c r="E14" s="105">
        <v>1035</v>
      </c>
      <c r="F14" s="206"/>
      <c r="G14" s="105">
        <v>11384</v>
      </c>
      <c r="H14" s="205"/>
      <c r="I14" s="105">
        <v>1035</v>
      </c>
      <c r="J14" s="206"/>
      <c r="K14" s="105">
        <v>11384</v>
      </c>
    </row>
    <row r="15" spans="1:11" ht="18" customHeight="1">
      <c r="B15" s="27" t="s">
        <v>186</v>
      </c>
      <c r="C15" s="33"/>
      <c r="D15" s="205"/>
      <c r="E15" s="105">
        <v>14789</v>
      </c>
      <c r="F15" s="206"/>
      <c r="G15" s="105">
        <v>821</v>
      </c>
      <c r="H15" s="205"/>
      <c r="I15" s="105">
        <v>1064</v>
      </c>
      <c r="J15" s="206"/>
      <c r="K15" s="105">
        <v>821</v>
      </c>
    </row>
    <row r="16" spans="1:11" ht="18" customHeight="1">
      <c r="B16" s="27" t="s">
        <v>187</v>
      </c>
      <c r="C16" s="33"/>
      <c r="D16" s="205"/>
      <c r="E16" s="105">
        <v>317860</v>
      </c>
      <c r="F16" s="206"/>
      <c r="G16" s="105">
        <v>674098</v>
      </c>
      <c r="H16" s="205"/>
      <c r="I16" s="105">
        <v>2635</v>
      </c>
      <c r="J16" s="206"/>
      <c r="K16" s="105">
        <v>329</v>
      </c>
    </row>
    <row r="17" spans="1:11" ht="18" customHeight="1">
      <c r="B17" s="27" t="s">
        <v>188</v>
      </c>
      <c r="C17" s="33"/>
      <c r="D17" s="205"/>
      <c r="E17" s="105">
        <v>-954</v>
      </c>
      <c r="F17" s="206"/>
      <c r="G17" s="105">
        <v>0</v>
      </c>
      <c r="H17" s="205"/>
      <c r="I17" s="105">
        <v>-954</v>
      </c>
      <c r="J17" s="206"/>
      <c r="K17" s="105">
        <v>0</v>
      </c>
    </row>
    <row r="18" spans="1:11" ht="18" customHeight="1">
      <c r="B18" s="27" t="s">
        <v>189</v>
      </c>
      <c r="C18" s="207"/>
      <c r="D18" s="208"/>
      <c r="E18" s="105">
        <v>-97548</v>
      </c>
      <c r="F18" s="206"/>
      <c r="G18" s="105">
        <v>-27071</v>
      </c>
      <c r="H18" s="208"/>
      <c r="I18" s="105">
        <v>-2905</v>
      </c>
      <c r="J18" s="206"/>
      <c r="K18" s="105">
        <v>-33</v>
      </c>
    </row>
    <row r="19" spans="1:11" ht="18" customHeight="1">
      <c r="B19" s="27" t="s">
        <v>190</v>
      </c>
      <c r="C19" s="47"/>
      <c r="D19" s="27"/>
      <c r="E19" s="105"/>
      <c r="F19" s="206"/>
      <c r="G19" s="105"/>
      <c r="H19" s="27"/>
      <c r="I19" s="105"/>
      <c r="J19" s="206"/>
      <c r="K19" s="105"/>
    </row>
    <row r="20" spans="1:11" ht="18" customHeight="1">
      <c r="B20" s="27" t="s">
        <v>191</v>
      </c>
      <c r="C20" s="209"/>
      <c r="D20" s="27"/>
      <c r="E20" s="105">
        <v>219</v>
      </c>
      <c r="F20" s="206"/>
      <c r="G20" s="105">
        <v>6847</v>
      </c>
      <c r="H20" s="27"/>
      <c r="I20" s="105">
        <v>219</v>
      </c>
      <c r="J20" s="206"/>
      <c r="K20" s="105">
        <v>6847</v>
      </c>
    </row>
    <row r="21" spans="1:11" ht="18" customHeight="1">
      <c r="B21" s="27" t="s">
        <v>96</v>
      </c>
      <c r="C21" s="207"/>
      <c r="D21" s="208"/>
      <c r="E21" s="105">
        <v>853168</v>
      </c>
      <c r="F21" s="206"/>
      <c r="G21" s="105">
        <v>687878</v>
      </c>
      <c r="H21" s="208"/>
      <c r="I21" s="105">
        <v>61529</v>
      </c>
      <c r="J21" s="206"/>
      <c r="K21" s="105">
        <v>42540</v>
      </c>
    </row>
    <row r="22" spans="1:11" ht="18" customHeight="1">
      <c r="B22" s="27" t="s">
        <v>192</v>
      </c>
      <c r="C22" s="209"/>
      <c r="D22" s="27"/>
      <c r="E22" s="105">
        <v>7354</v>
      </c>
      <c r="F22" s="206"/>
      <c r="G22" s="105">
        <v>21450</v>
      </c>
      <c r="H22" s="27"/>
      <c r="I22" s="105">
        <v>2195</v>
      </c>
      <c r="J22" s="206"/>
      <c r="K22" s="105">
        <v>2230</v>
      </c>
    </row>
    <row r="23" spans="1:11" ht="18" customHeight="1">
      <c r="B23" s="27" t="s">
        <v>90</v>
      </c>
      <c r="C23" s="47"/>
      <c r="D23" s="27"/>
      <c r="E23" s="105">
        <v>-2914540</v>
      </c>
      <c r="F23" s="206"/>
      <c r="G23" s="105">
        <v>-3511299</v>
      </c>
      <c r="H23" s="27"/>
      <c r="I23" s="105">
        <v>-792007</v>
      </c>
      <c r="J23" s="206"/>
      <c r="K23" s="105">
        <v>-907255</v>
      </c>
    </row>
    <row r="24" spans="1:11" ht="18" customHeight="1">
      <c r="B24" s="27" t="s">
        <v>99</v>
      </c>
      <c r="C24" s="47"/>
      <c r="D24" s="27"/>
      <c r="E24" s="105">
        <v>528793</v>
      </c>
      <c r="F24" s="206"/>
      <c r="G24" s="105">
        <v>614704</v>
      </c>
      <c r="H24" s="27"/>
      <c r="I24" s="105">
        <v>528080</v>
      </c>
      <c r="J24" s="206"/>
      <c r="K24" s="105">
        <v>613084</v>
      </c>
    </row>
    <row r="25" spans="1:11" ht="18" customHeight="1">
      <c r="B25" s="27" t="s">
        <v>193</v>
      </c>
      <c r="C25" s="47"/>
      <c r="D25" s="27"/>
      <c r="E25" s="105">
        <v>-643</v>
      </c>
      <c r="F25" s="206"/>
      <c r="G25" s="105">
        <v>-715</v>
      </c>
      <c r="H25" s="27"/>
      <c r="I25" s="105">
        <v>-643</v>
      </c>
      <c r="J25" s="206"/>
      <c r="K25" s="105">
        <v>-715</v>
      </c>
    </row>
    <row r="26" spans="1:11" ht="18" customHeight="1">
      <c r="B26" s="27"/>
      <c r="C26" s="47"/>
      <c r="D26" s="27"/>
      <c r="E26" s="105"/>
      <c r="F26" s="206"/>
      <c r="G26" s="105"/>
      <c r="H26" s="27"/>
      <c r="I26" s="105"/>
      <c r="J26" s="206"/>
      <c r="K26" s="105"/>
    </row>
    <row r="27" spans="1:11" ht="18" customHeight="1">
      <c r="A27" s="210" t="s">
        <v>194</v>
      </c>
      <c r="B27" s="36"/>
      <c r="C27" s="27"/>
      <c r="D27" s="27"/>
      <c r="E27" s="105"/>
      <c r="F27" s="206"/>
      <c r="G27" s="105"/>
      <c r="H27" s="27"/>
      <c r="I27" s="105"/>
      <c r="J27" s="206"/>
      <c r="K27" s="105"/>
    </row>
    <row r="28" spans="1:11" ht="18" customHeight="1">
      <c r="B28" s="27" t="s">
        <v>37</v>
      </c>
      <c r="C28" s="27"/>
      <c r="D28" s="27"/>
      <c r="E28" s="105">
        <v>1626567</v>
      </c>
      <c r="F28" s="206"/>
      <c r="G28" s="105">
        <v>-1520144</v>
      </c>
      <c r="H28" s="27"/>
      <c r="I28" s="105">
        <v>80856</v>
      </c>
      <c r="J28" s="206"/>
      <c r="K28" s="105">
        <v>-29628</v>
      </c>
    </row>
    <row r="29" spans="1:11" ht="18" customHeight="1">
      <c r="B29" s="27" t="s">
        <v>21</v>
      </c>
      <c r="C29" s="27"/>
      <c r="D29" s="27"/>
      <c r="E29" s="105">
        <v>438622</v>
      </c>
      <c r="F29" s="206"/>
      <c r="G29" s="105">
        <v>-54166</v>
      </c>
      <c r="H29" s="27"/>
      <c r="I29" s="105">
        <v>-1697</v>
      </c>
      <c r="J29" s="206"/>
      <c r="K29" s="105">
        <v>19183</v>
      </c>
    </row>
    <row r="30" spans="1:11" ht="18" customHeight="1">
      <c r="B30" s="27" t="s">
        <v>24</v>
      </c>
      <c r="C30" s="27"/>
      <c r="D30" s="27"/>
      <c r="E30" s="105">
        <v>617912</v>
      </c>
      <c r="F30" s="206"/>
      <c r="G30" s="105">
        <v>809719</v>
      </c>
      <c r="H30" s="27"/>
      <c r="I30" s="105">
        <v>270</v>
      </c>
      <c r="J30" s="206"/>
      <c r="K30" s="105">
        <v>233</v>
      </c>
    </row>
    <row r="31" spans="1:11" ht="18" customHeight="1">
      <c r="B31" s="27" t="s">
        <v>19</v>
      </c>
      <c r="C31" s="47"/>
      <c r="D31" s="27"/>
      <c r="E31" s="105">
        <v>72948</v>
      </c>
      <c r="F31" s="206"/>
      <c r="G31" s="105">
        <v>518317</v>
      </c>
      <c r="H31" s="27"/>
      <c r="I31" s="105">
        <v>929596</v>
      </c>
      <c r="J31" s="206"/>
      <c r="K31" s="105">
        <v>518317</v>
      </c>
    </row>
    <row r="32" spans="1:11" ht="18" customHeight="1">
      <c r="B32" s="27" t="s">
        <v>25</v>
      </c>
      <c r="C32" s="27"/>
      <c r="D32" s="27"/>
      <c r="E32" s="105">
        <v>-113852</v>
      </c>
      <c r="F32" s="206"/>
      <c r="G32" s="105">
        <v>14105</v>
      </c>
      <c r="H32" s="27"/>
      <c r="I32" s="105">
        <v>0</v>
      </c>
      <c r="J32" s="206"/>
      <c r="K32" s="105">
        <v>-215</v>
      </c>
    </row>
    <row r="33" spans="1:11" ht="18" customHeight="1">
      <c r="B33" s="27" t="s">
        <v>42</v>
      </c>
      <c r="C33" s="27"/>
      <c r="D33" s="27"/>
      <c r="E33" s="105">
        <v>799</v>
      </c>
      <c r="F33" s="206"/>
      <c r="G33" s="105">
        <v>-170</v>
      </c>
      <c r="H33" s="27"/>
      <c r="I33" s="105">
        <v>575</v>
      </c>
      <c r="J33" s="206"/>
      <c r="K33" s="105">
        <v>0</v>
      </c>
    </row>
    <row r="34" spans="1:11" ht="18" customHeight="1">
      <c r="B34" s="27" t="s">
        <v>52</v>
      </c>
      <c r="C34" s="47"/>
      <c r="D34" s="27"/>
      <c r="E34" s="105">
        <v>-525213</v>
      </c>
      <c r="F34" s="206"/>
      <c r="G34" s="105">
        <v>-791467</v>
      </c>
      <c r="H34" s="27"/>
      <c r="I34" s="105">
        <v>-521520</v>
      </c>
      <c r="J34" s="206"/>
      <c r="K34" s="105">
        <v>-576843</v>
      </c>
    </row>
    <row r="35" spans="1:11" ht="18" customHeight="1">
      <c r="B35" s="27" t="s">
        <v>59</v>
      </c>
      <c r="C35" s="47"/>
      <c r="D35" s="27"/>
      <c r="E35" s="105">
        <v>1926</v>
      </c>
      <c r="F35" s="206"/>
      <c r="G35" s="105">
        <v>7954</v>
      </c>
      <c r="H35" s="27"/>
      <c r="I35" s="105">
        <v>1809</v>
      </c>
      <c r="J35" s="206"/>
      <c r="K35" s="105">
        <v>8924</v>
      </c>
    </row>
    <row r="36" spans="1:11" ht="18" customHeight="1">
      <c r="B36" s="27" t="s">
        <v>65</v>
      </c>
      <c r="C36" s="47"/>
      <c r="D36" s="27"/>
      <c r="E36" s="123">
        <v>-6497</v>
      </c>
      <c r="F36" s="206"/>
      <c r="G36" s="123">
        <v>0</v>
      </c>
      <c r="H36" s="27"/>
      <c r="I36" s="123">
        <v>-4292</v>
      </c>
      <c r="J36" s="206"/>
      <c r="K36" s="123">
        <v>0</v>
      </c>
    </row>
    <row r="37" spans="1:11" ht="6" customHeight="1">
      <c r="A37" s="27"/>
      <c r="B37" s="27"/>
      <c r="C37" s="27"/>
      <c r="D37" s="27"/>
      <c r="E37" s="211"/>
      <c r="F37" s="206"/>
      <c r="G37" s="211"/>
      <c r="H37" s="27"/>
      <c r="I37" s="211"/>
      <c r="J37" s="206"/>
      <c r="K37" s="211"/>
    </row>
    <row r="38" spans="1:11" ht="18" customHeight="1">
      <c r="A38" s="212" t="s">
        <v>195</v>
      </c>
      <c r="B38" s="213"/>
      <c r="C38" s="27"/>
      <c r="D38" s="27"/>
      <c r="E38" s="105">
        <f>SUM(E10:E37)</f>
        <v>1330090</v>
      </c>
      <c r="F38" s="206"/>
      <c r="G38" s="105">
        <f>SUM(G10:G37)</f>
        <v>-2055875</v>
      </c>
      <c r="H38" s="27"/>
      <c r="I38" s="105">
        <f>SUM(I10:I37)</f>
        <v>464236</v>
      </c>
      <c r="J38" s="206"/>
      <c r="K38" s="105">
        <f>SUM(K10:K37)</f>
        <v>-92430</v>
      </c>
    </row>
    <row r="39" spans="1:11" ht="18" customHeight="1">
      <c r="B39" s="27" t="s">
        <v>196</v>
      </c>
      <c r="C39" s="27"/>
      <c r="D39" s="27"/>
      <c r="E39" s="105">
        <v>2928748</v>
      </c>
      <c r="F39" s="206"/>
      <c r="G39" s="105">
        <v>2676566</v>
      </c>
      <c r="H39" s="27"/>
      <c r="I39" s="105">
        <v>787267</v>
      </c>
      <c r="J39" s="206"/>
      <c r="K39" s="105">
        <v>863918</v>
      </c>
    </row>
    <row r="40" spans="1:11" ht="18" customHeight="1">
      <c r="B40" s="27" t="s">
        <v>197</v>
      </c>
      <c r="C40" s="27"/>
      <c r="D40" s="27"/>
      <c r="E40" s="105">
        <v>-590592</v>
      </c>
      <c r="F40" s="206"/>
      <c r="G40" s="105">
        <v>-556264</v>
      </c>
      <c r="H40" s="27"/>
      <c r="I40" s="105">
        <v>-590671</v>
      </c>
      <c r="J40" s="206"/>
      <c r="K40" s="105">
        <v>-553716</v>
      </c>
    </row>
    <row r="41" spans="1:11" ht="18" customHeight="1">
      <c r="B41" s="27" t="s">
        <v>198</v>
      </c>
      <c r="C41" s="27"/>
      <c r="D41" s="27"/>
      <c r="E41" s="123">
        <v>-196636</v>
      </c>
      <c r="F41" s="206"/>
      <c r="G41" s="123">
        <v>-211869</v>
      </c>
      <c r="H41" s="27"/>
      <c r="I41" s="123">
        <v>-47836</v>
      </c>
      <c r="J41" s="206"/>
      <c r="K41" s="123">
        <v>-48334</v>
      </c>
    </row>
    <row r="42" spans="1:11" ht="6" customHeight="1">
      <c r="A42" s="27"/>
      <c r="B42" s="27"/>
      <c r="C42" s="27"/>
      <c r="D42" s="27"/>
      <c r="E42" s="211"/>
      <c r="F42" s="206"/>
      <c r="G42" s="211"/>
      <c r="H42" s="27"/>
      <c r="I42" s="211"/>
      <c r="J42" s="206"/>
      <c r="K42" s="211"/>
    </row>
    <row r="43" spans="1:11" ht="18" customHeight="1">
      <c r="A43" s="27" t="s">
        <v>199</v>
      </c>
      <c r="B43" s="27"/>
      <c r="C43" s="27"/>
      <c r="D43" s="27"/>
      <c r="E43" s="123">
        <f>SUM(E38:E41)</f>
        <v>3471610</v>
      </c>
      <c r="F43" s="206"/>
      <c r="G43" s="123">
        <f>SUM(G38:G41)</f>
        <v>-147442</v>
      </c>
      <c r="H43" s="27"/>
      <c r="I43" s="123">
        <f>SUM(I38:I41)</f>
        <v>612996</v>
      </c>
      <c r="J43" s="206"/>
      <c r="K43" s="123">
        <f>SUM(K38:K41)</f>
        <v>169438</v>
      </c>
    </row>
    <row r="44" spans="1:11" ht="18" customHeight="1">
      <c r="A44" s="27"/>
      <c r="B44" s="27"/>
      <c r="C44" s="27"/>
      <c r="D44" s="27"/>
      <c r="E44" s="214"/>
      <c r="F44" s="215"/>
      <c r="G44" s="214"/>
      <c r="H44" s="214"/>
      <c r="I44" s="214"/>
      <c r="J44" s="215"/>
      <c r="K44" s="214"/>
    </row>
    <row r="45" spans="1:11" ht="18" customHeight="1">
      <c r="A45" s="27"/>
      <c r="B45" s="27"/>
      <c r="C45" s="27"/>
      <c r="D45" s="27"/>
      <c r="E45" s="214"/>
      <c r="F45" s="215"/>
      <c r="G45" s="214"/>
      <c r="H45" s="214"/>
      <c r="I45" s="214"/>
      <c r="J45" s="215"/>
      <c r="K45" s="214"/>
    </row>
    <row r="46" spans="1:11" ht="18" customHeight="1">
      <c r="A46" s="27"/>
      <c r="B46" s="27"/>
      <c r="C46" s="27"/>
      <c r="D46" s="27"/>
      <c r="E46" s="214"/>
      <c r="F46" s="215"/>
      <c r="G46" s="214"/>
      <c r="H46" s="214"/>
      <c r="I46" s="214"/>
      <c r="J46" s="215"/>
      <c r="K46" s="214"/>
    </row>
    <row r="47" spans="1:11" ht="18" customHeight="1">
      <c r="A47" s="27"/>
      <c r="B47" s="27"/>
      <c r="C47" s="27"/>
      <c r="D47" s="27"/>
      <c r="E47" s="214"/>
      <c r="F47" s="215"/>
      <c r="G47" s="214"/>
      <c r="H47" s="214"/>
      <c r="I47" s="214"/>
      <c r="J47" s="215"/>
      <c r="K47" s="214"/>
    </row>
    <row r="48" spans="1:11" ht="11.25" customHeight="1">
      <c r="A48" s="27"/>
      <c r="B48" s="27"/>
      <c r="C48" s="27"/>
      <c r="D48" s="27"/>
      <c r="E48" s="214"/>
      <c r="F48" s="215"/>
      <c r="G48" s="214"/>
      <c r="H48" s="214"/>
      <c r="I48" s="214"/>
      <c r="J48" s="215"/>
      <c r="K48" s="214"/>
    </row>
    <row r="49" spans="1:11" ht="19.5" customHeight="1">
      <c r="A49" s="230" t="s">
        <v>45</v>
      </c>
      <c r="B49" s="230"/>
      <c r="C49" s="230"/>
      <c r="D49" s="230"/>
      <c r="E49" s="230"/>
      <c r="F49" s="230"/>
      <c r="G49" s="230"/>
      <c r="H49" s="230"/>
      <c r="I49" s="230"/>
      <c r="J49" s="230"/>
      <c r="K49" s="230"/>
    </row>
    <row r="50" spans="1:11" ht="19.5" customHeight="1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</row>
    <row r="51" spans="1:11" ht="17.25" customHeight="1">
      <c r="A51" s="27"/>
      <c r="B51" s="27"/>
      <c r="C51" s="27"/>
      <c r="D51" s="27"/>
      <c r="E51" s="214"/>
      <c r="F51" s="215"/>
      <c r="G51" s="214"/>
      <c r="H51" s="214"/>
      <c r="I51" s="214"/>
      <c r="J51" s="215"/>
      <c r="K51" s="214"/>
    </row>
    <row r="52" spans="1:11" ht="21.95" customHeight="1">
      <c r="A52" s="42" t="s">
        <v>46</v>
      </c>
      <c r="B52" s="44"/>
      <c r="C52" s="216"/>
      <c r="D52" s="216"/>
      <c r="E52" s="217"/>
      <c r="F52" s="218"/>
      <c r="G52" s="217"/>
      <c r="H52" s="216"/>
      <c r="I52" s="217"/>
      <c r="J52" s="218"/>
      <c r="K52" s="217"/>
    </row>
    <row r="53" spans="1:11" ht="20.100000000000001" customHeight="1">
      <c r="A53" s="6" t="s">
        <v>0</v>
      </c>
      <c r="B53" s="6"/>
      <c r="C53" s="193"/>
      <c r="D53" s="193"/>
      <c r="E53" s="194"/>
      <c r="F53" s="195"/>
      <c r="G53" s="194"/>
      <c r="H53" s="193"/>
      <c r="I53" s="194"/>
      <c r="J53" s="195"/>
      <c r="K53" s="194"/>
    </row>
    <row r="54" spans="1:11" s="196" customFormat="1" ht="20.100000000000001" customHeight="1">
      <c r="A54" s="6" t="s">
        <v>200</v>
      </c>
      <c r="C54" s="193"/>
      <c r="D54" s="193"/>
      <c r="E54" s="194"/>
      <c r="F54" s="195"/>
      <c r="G54" s="194"/>
      <c r="H54" s="193"/>
      <c r="I54" s="194"/>
      <c r="J54" s="195"/>
      <c r="K54" s="194"/>
    </row>
    <row r="55" spans="1:11" ht="20.100000000000001" customHeight="1">
      <c r="A55" s="45" t="str">
        <f>A3</f>
        <v>สำหรับรอบระยะเวลาหกเดือนสิ้นสุดวันที่ 30 มิถุนายน พ.ศ. 2568</v>
      </c>
      <c r="B55" s="45"/>
      <c r="C55" s="197"/>
      <c r="D55" s="197"/>
      <c r="E55" s="198"/>
      <c r="F55" s="199"/>
      <c r="G55" s="198"/>
      <c r="H55" s="197"/>
      <c r="I55" s="198"/>
      <c r="J55" s="199"/>
      <c r="K55" s="198"/>
    </row>
    <row r="56" spans="1:11" ht="17.25" customHeight="1">
      <c r="A56" s="6"/>
      <c r="B56" s="6"/>
      <c r="C56" s="193"/>
      <c r="D56" s="193"/>
      <c r="E56" s="194"/>
      <c r="F56" s="195"/>
      <c r="G56" s="194"/>
      <c r="H56" s="193"/>
      <c r="I56" s="194"/>
      <c r="J56" s="195"/>
      <c r="K56" s="194"/>
    </row>
    <row r="57" spans="1:11" ht="17.45" customHeight="1">
      <c r="A57" s="6"/>
      <c r="B57" s="6"/>
      <c r="C57" s="193"/>
      <c r="D57" s="193"/>
      <c r="E57" s="233" t="s">
        <v>3</v>
      </c>
      <c r="F57" s="233"/>
      <c r="G57" s="233"/>
      <c r="H57" s="72"/>
      <c r="I57" s="233" t="s">
        <v>4</v>
      </c>
      <c r="J57" s="233"/>
      <c r="K57" s="233"/>
    </row>
    <row r="58" spans="1:11" ht="17.45" customHeight="1">
      <c r="A58" s="6"/>
      <c r="B58" s="6"/>
      <c r="C58" s="193"/>
      <c r="D58" s="193"/>
      <c r="E58" s="73" t="s">
        <v>7</v>
      </c>
      <c r="F58" s="74"/>
      <c r="G58" s="73" t="s">
        <v>7</v>
      </c>
      <c r="H58" s="75"/>
      <c r="I58" s="73" t="s">
        <v>7</v>
      </c>
      <c r="J58" s="74"/>
      <c r="K58" s="73" t="s">
        <v>7</v>
      </c>
    </row>
    <row r="59" spans="1:11" ht="17.45" customHeight="1">
      <c r="A59" s="27"/>
      <c r="B59" s="27"/>
      <c r="C59" s="200"/>
      <c r="D59" s="200"/>
      <c r="E59" s="201" t="s">
        <v>9</v>
      </c>
      <c r="F59" s="202"/>
      <c r="G59" s="201" t="s">
        <v>10</v>
      </c>
      <c r="H59" s="200"/>
      <c r="I59" s="201" t="s">
        <v>9</v>
      </c>
      <c r="J59" s="202"/>
      <c r="K59" s="201" t="s">
        <v>10</v>
      </c>
    </row>
    <row r="60" spans="1:11" ht="17.45" customHeight="1">
      <c r="A60" s="27"/>
      <c r="B60" s="27"/>
      <c r="C60" s="180" t="s">
        <v>11</v>
      </c>
      <c r="D60" s="21"/>
      <c r="E60" s="203" t="s">
        <v>12</v>
      </c>
      <c r="F60" s="95"/>
      <c r="G60" s="203" t="s">
        <v>12</v>
      </c>
      <c r="H60" s="95"/>
      <c r="I60" s="203" t="s">
        <v>12</v>
      </c>
      <c r="J60" s="95"/>
      <c r="K60" s="203" t="s">
        <v>12</v>
      </c>
    </row>
    <row r="61" spans="1:11" ht="17.45" customHeight="1">
      <c r="A61" s="36" t="s">
        <v>201</v>
      </c>
      <c r="B61" s="36"/>
      <c r="C61" s="27"/>
      <c r="D61" s="27"/>
      <c r="E61" s="211"/>
      <c r="F61" s="206"/>
      <c r="G61" s="211"/>
      <c r="H61" s="27"/>
      <c r="I61" s="211"/>
      <c r="J61" s="206"/>
      <c r="K61" s="211"/>
    </row>
    <row r="62" spans="1:11" ht="17.45" customHeight="1">
      <c r="A62" s="27" t="s">
        <v>202</v>
      </c>
      <c r="C62" s="27"/>
      <c r="D62" s="27"/>
      <c r="E62" s="105"/>
      <c r="F62" s="206"/>
      <c r="G62" s="105"/>
      <c r="H62" s="27"/>
      <c r="I62" s="105"/>
      <c r="J62" s="206"/>
      <c r="K62" s="105"/>
    </row>
    <row r="63" spans="1:11" ht="17.45" customHeight="1">
      <c r="A63" s="27"/>
      <c r="B63" s="3" t="s">
        <v>203</v>
      </c>
      <c r="C63" s="27"/>
      <c r="D63" s="27"/>
      <c r="E63" s="105">
        <v>302009</v>
      </c>
      <c r="F63" s="206"/>
      <c r="G63" s="105">
        <v>0</v>
      </c>
      <c r="H63" s="27"/>
      <c r="I63" s="105">
        <v>302009</v>
      </c>
      <c r="J63" s="206"/>
      <c r="K63" s="105">
        <v>0</v>
      </c>
    </row>
    <row r="64" spans="1:11" ht="17.45" customHeight="1">
      <c r="A64" s="27" t="s">
        <v>204</v>
      </c>
      <c r="C64" s="27"/>
      <c r="D64" s="27"/>
      <c r="E64" s="211"/>
      <c r="F64" s="206"/>
      <c r="G64" s="211"/>
      <c r="H64" s="27"/>
      <c r="I64" s="211"/>
      <c r="J64" s="206"/>
      <c r="K64" s="211"/>
    </row>
    <row r="65" spans="1:11" ht="17.45" customHeight="1">
      <c r="A65" s="27"/>
      <c r="B65" s="3" t="s">
        <v>203</v>
      </c>
      <c r="C65" s="219">
        <v>11</v>
      </c>
      <c r="D65" s="27"/>
      <c r="E65" s="105">
        <v>-300000</v>
      </c>
      <c r="F65" s="206"/>
      <c r="G65" s="105">
        <v>0</v>
      </c>
      <c r="H65" s="27"/>
      <c r="I65" s="105">
        <v>-300000</v>
      </c>
      <c r="J65" s="206"/>
      <c r="K65" s="105">
        <v>0</v>
      </c>
    </row>
    <row r="66" spans="1:11" ht="17.45" customHeight="1">
      <c r="A66" s="27" t="s">
        <v>205</v>
      </c>
      <c r="B66" s="27"/>
      <c r="C66" s="47"/>
      <c r="D66" s="27"/>
      <c r="E66" s="105">
        <v>0</v>
      </c>
      <c r="F66" s="206"/>
      <c r="G66" s="105">
        <v>0</v>
      </c>
      <c r="H66" s="27"/>
      <c r="I66" s="105">
        <v>4160000</v>
      </c>
      <c r="J66" s="206"/>
      <c r="K66" s="105">
        <v>160000</v>
      </c>
    </row>
    <row r="67" spans="1:11" ht="17.45" customHeight="1">
      <c r="A67" s="27" t="s">
        <v>206</v>
      </c>
      <c r="C67" s="47"/>
      <c r="D67" s="27"/>
      <c r="E67" s="105">
        <v>0</v>
      </c>
      <c r="F67" s="206"/>
      <c r="G67" s="105">
        <v>0</v>
      </c>
      <c r="H67" s="27"/>
      <c r="I67" s="105">
        <v>-850000</v>
      </c>
      <c r="J67" s="206"/>
      <c r="K67" s="105">
        <v>-5862038</v>
      </c>
    </row>
    <row r="68" spans="1:11" ht="17.45" customHeight="1">
      <c r="A68" s="27" t="s">
        <v>207</v>
      </c>
      <c r="B68" s="27"/>
      <c r="C68" s="47"/>
      <c r="D68" s="27"/>
      <c r="E68" s="105">
        <v>0</v>
      </c>
      <c r="F68" s="206"/>
      <c r="G68" s="105">
        <v>0</v>
      </c>
      <c r="H68" s="27"/>
      <c r="I68" s="105">
        <v>381038</v>
      </c>
      <c r="J68" s="206"/>
      <c r="K68" s="105">
        <v>5240000</v>
      </c>
    </row>
    <row r="69" spans="1:11" ht="17.45" customHeight="1">
      <c r="A69" s="27" t="s">
        <v>208</v>
      </c>
      <c r="B69" s="27"/>
      <c r="C69" s="47"/>
      <c r="D69" s="27"/>
      <c r="E69" s="105">
        <v>0</v>
      </c>
      <c r="F69" s="206"/>
      <c r="G69" s="105">
        <v>0</v>
      </c>
      <c r="H69" s="27"/>
      <c r="I69" s="105">
        <v>-25322</v>
      </c>
      <c r="J69" s="206"/>
      <c r="K69" s="105">
        <v>-26962</v>
      </c>
    </row>
    <row r="70" spans="1:11" ht="17.45" customHeight="1">
      <c r="A70" s="27" t="s">
        <v>209</v>
      </c>
      <c r="B70" s="27"/>
      <c r="C70" s="47"/>
      <c r="D70" s="27"/>
      <c r="E70" s="105">
        <v>-1673</v>
      </c>
      <c r="F70" s="206"/>
      <c r="G70" s="105">
        <v>-3806</v>
      </c>
      <c r="H70" s="27"/>
      <c r="I70" s="105">
        <v>0</v>
      </c>
      <c r="J70" s="206"/>
      <c r="K70" s="105">
        <v>-575</v>
      </c>
    </row>
    <row r="71" spans="1:11" ht="17.45" customHeight="1">
      <c r="A71" s="27" t="s">
        <v>210</v>
      </c>
      <c r="B71" s="27"/>
      <c r="C71" s="47"/>
      <c r="D71" s="27"/>
      <c r="E71" s="105">
        <v>14126</v>
      </c>
      <c r="F71" s="206"/>
      <c r="G71" s="105">
        <v>1970</v>
      </c>
      <c r="H71" s="27"/>
      <c r="I71" s="105">
        <v>674</v>
      </c>
      <c r="J71" s="206"/>
      <c r="K71" s="105">
        <v>1970</v>
      </c>
    </row>
    <row r="72" spans="1:11" ht="17.45" customHeight="1">
      <c r="A72" s="27" t="s">
        <v>211</v>
      </c>
      <c r="B72" s="27"/>
      <c r="C72" s="47"/>
      <c r="D72" s="27"/>
      <c r="E72" s="105">
        <v>-39463</v>
      </c>
      <c r="F72" s="206"/>
      <c r="G72" s="105">
        <v>-2815</v>
      </c>
      <c r="H72" s="27"/>
      <c r="I72" s="105">
        <v>-15333</v>
      </c>
      <c r="J72" s="206"/>
      <c r="K72" s="105">
        <v>0</v>
      </c>
    </row>
    <row r="73" spans="1:11" ht="17.45" customHeight="1">
      <c r="A73" s="27" t="s">
        <v>212</v>
      </c>
      <c r="C73" s="47"/>
      <c r="D73" s="27"/>
      <c r="E73" s="123">
        <v>643</v>
      </c>
      <c r="F73" s="206"/>
      <c r="G73" s="123">
        <v>715</v>
      </c>
      <c r="H73" s="27"/>
      <c r="I73" s="123">
        <v>643</v>
      </c>
      <c r="J73" s="206"/>
      <c r="K73" s="123">
        <v>715</v>
      </c>
    </row>
    <row r="74" spans="1:11" ht="3.95" customHeight="1">
      <c r="A74" s="27"/>
      <c r="B74" s="27"/>
      <c r="C74" s="27"/>
      <c r="D74" s="27"/>
      <c r="E74" s="211"/>
      <c r="F74" s="206"/>
      <c r="G74" s="211"/>
      <c r="H74" s="27"/>
      <c r="I74" s="211"/>
      <c r="J74" s="206"/>
      <c r="K74" s="211"/>
    </row>
    <row r="75" spans="1:11" ht="17.45" customHeight="1">
      <c r="A75" s="27" t="s">
        <v>213</v>
      </c>
      <c r="B75" s="27"/>
      <c r="C75" s="27"/>
      <c r="D75" s="27"/>
      <c r="E75" s="123">
        <f>SUM(E63:E73)</f>
        <v>-24358</v>
      </c>
      <c r="F75" s="206"/>
      <c r="G75" s="123">
        <f>SUM(G63:G73)</f>
        <v>-3936</v>
      </c>
      <c r="H75" s="27"/>
      <c r="I75" s="123">
        <f>SUM(I63:I73)</f>
        <v>3653709</v>
      </c>
      <c r="J75" s="206"/>
      <c r="K75" s="123">
        <f>SUM(K63:K73)</f>
        <v>-486890</v>
      </c>
    </row>
    <row r="76" spans="1:11" ht="3.95" customHeight="1">
      <c r="A76" s="27"/>
      <c r="B76" s="27"/>
      <c r="C76" s="27"/>
      <c r="D76" s="27"/>
      <c r="E76" s="211"/>
      <c r="F76" s="206"/>
      <c r="G76" s="211"/>
      <c r="H76" s="27"/>
      <c r="I76" s="211"/>
      <c r="J76" s="206"/>
      <c r="K76" s="211"/>
    </row>
    <row r="77" spans="1:11" ht="17.45" customHeight="1">
      <c r="A77" s="1" t="s">
        <v>214</v>
      </c>
      <c r="C77" s="27"/>
      <c r="D77" s="27"/>
      <c r="E77" s="211"/>
      <c r="F77" s="206"/>
      <c r="G77" s="211"/>
      <c r="H77" s="27"/>
      <c r="I77" s="211"/>
      <c r="J77" s="206"/>
      <c r="K77" s="211"/>
    </row>
    <row r="78" spans="1:11" ht="17.45" customHeight="1">
      <c r="A78" s="212" t="s">
        <v>215</v>
      </c>
      <c r="C78" s="47"/>
      <c r="D78" s="27"/>
      <c r="E78" s="211">
        <v>8441</v>
      </c>
      <c r="F78" s="211"/>
      <c r="G78" s="211">
        <v>8988</v>
      </c>
      <c r="H78" s="220"/>
      <c r="I78" s="105">
        <v>0</v>
      </c>
      <c r="J78" s="211"/>
      <c r="K78" s="105">
        <v>0</v>
      </c>
    </row>
    <row r="79" spans="1:11" ht="17.45" customHeight="1">
      <c r="A79" s="212" t="s">
        <v>216</v>
      </c>
      <c r="C79" s="47"/>
      <c r="D79" s="27"/>
      <c r="E79" s="105">
        <v>78480</v>
      </c>
      <c r="F79" s="211"/>
      <c r="G79" s="105">
        <v>19820</v>
      </c>
      <c r="H79" s="220"/>
      <c r="I79" s="105">
        <v>78480</v>
      </c>
      <c r="J79" s="211"/>
      <c r="K79" s="105">
        <v>19820</v>
      </c>
    </row>
    <row r="80" spans="1:11" ht="17.45" customHeight="1">
      <c r="A80" s="212" t="s">
        <v>217</v>
      </c>
      <c r="C80" s="47"/>
      <c r="D80" s="27"/>
      <c r="E80" s="105">
        <v>-20000</v>
      </c>
      <c r="F80" s="211"/>
      <c r="G80" s="105">
        <v>0</v>
      </c>
      <c r="H80" s="220"/>
      <c r="I80" s="105">
        <v>-20000</v>
      </c>
      <c r="J80" s="211"/>
      <c r="K80" s="105">
        <v>0</v>
      </c>
    </row>
    <row r="81" spans="1:11" ht="17.45" customHeight="1">
      <c r="A81" s="212" t="s">
        <v>218</v>
      </c>
      <c r="E81" s="211">
        <v>40000</v>
      </c>
      <c r="G81" s="211">
        <v>6681347</v>
      </c>
      <c r="H81" s="220"/>
      <c r="I81" s="211">
        <v>40000</v>
      </c>
      <c r="J81" s="211"/>
      <c r="K81" s="211">
        <v>6681347</v>
      </c>
    </row>
    <row r="82" spans="1:11" ht="17.45" customHeight="1">
      <c r="A82" s="212" t="s">
        <v>219</v>
      </c>
      <c r="C82" s="47"/>
      <c r="D82" s="27"/>
      <c r="E82" s="105">
        <v>-4820000</v>
      </c>
      <c r="F82" s="211"/>
      <c r="G82" s="105">
        <v>-7240000</v>
      </c>
      <c r="H82" s="220"/>
      <c r="I82" s="105">
        <v>-4820000</v>
      </c>
      <c r="J82" s="211"/>
      <c r="K82" s="105">
        <v>-7240000</v>
      </c>
    </row>
    <row r="83" spans="1:11" ht="17.45" customHeight="1">
      <c r="A83" s="212" t="s">
        <v>220</v>
      </c>
      <c r="E83" s="105">
        <v>0</v>
      </c>
      <c r="G83" s="105">
        <v>-2992200</v>
      </c>
      <c r="H83" s="220"/>
      <c r="I83" s="105">
        <v>0</v>
      </c>
      <c r="J83" s="211"/>
      <c r="K83" s="105">
        <v>-2992200</v>
      </c>
    </row>
    <row r="84" spans="1:11" ht="17.45" customHeight="1">
      <c r="A84" s="27" t="s">
        <v>221</v>
      </c>
      <c r="C84" s="47"/>
      <c r="D84" s="27"/>
      <c r="E84" s="105">
        <v>1590369</v>
      </c>
      <c r="F84" s="211"/>
      <c r="G84" s="211">
        <v>4023959</v>
      </c>
      <c r="H84" s="220"/>
      <c r="I84" s="105">
        <v>1590369</v>
      </c>
      <c r="J84" s="211"/>
      <c r="K84" s="211">
        <v>4023959</v>
      </c>
    </row>
    <row r="85" spans="1:11" ht="17.45" customHeight="1">
      <c r="A85" s="27" t="s">
        <v>222</v>
      </c>
      <c r="C85" s="219">
        <v>15</v>
      </c>
      <c r="D85" s="27"/>
      <c r="E85" s="105">
        <v>-1671800</v>
      </c>
      <c r="F85" s="211"/>
      <c r="G85" s="105">
        <v>0</v>
      </c>
      <c r="H85" s="220"/>
      <c r="I85" s="105">
        <v>-1671800</v>
      </c>
      <c r="J85" s="211"/>
      <c r="K85" s="105">
        <v>0</v>
      </c>
    </row>
    <row r="86" spans="1:11" ht="17.45" customHeight="1">
      <c r="A86" s="27" t="s">
        <v>223</v>
      </c>
      <c r="B86" s="27"/>
      <c r="C86" s="47"/>
      <c r="D86" s="27"/>
      <c r="E86" s="105">
        <v>-9929</v>
      </c>
      <c r="F86" s="211"/>
      <c r="G86" s="105">
        <v>-7859</v>
      </c>
      <c r="H86" s="105"/>
      <c r="I86" s="105">
        <v>-3654</v>
      </c>
      <c r="K86" s="105">
        <v>-2192</v>
      </c>
    </row>
    <row r="87" spans="1:11" ht="17.45" customHeight="1">
      <c r="A87" s="3" t="s">
        <v>171</v>
      </c>
      <c r="C87" s="47"/>
      <c r="D87" s="27"/>
      <c r="E87" s="123">
        <v>-15265</v>
      </c>
      <c r="G87" s="123">
        <v>-14964</v>
      </c>
      <c r="H87" s="105"/>
      <c r="I87" s="123">
        <v>-15265</v>
      </c>
      <c r="J87" s="211"/>
      <c r="K87" s="123">
        <v>-14964</v>
      </c>
    </row>
    <row r="88" spans="1:11" ht="3.95" customHeight="1">
      <c r="C88" s="47"/>
      <c r="D88" s="27"/>
      <c r="E88" s="105"/>
      <c r="G88" s="105"/>
      <c r="H88" s="105"/>
      <c r="I88" s="105"/>
      <c r="J88" s="211"/>
      <c r="K88" s="105"/>
    </row>
    <row r="89" spans="1:11" ht="17.45" customHeight="1">
      <c r="A89" s="3" t="s">
        <v>224</v>
      </c>
      <c r="C89" s="27"/>
      <c r="D89" s="27"/>
      <c r="E89" s="123">
        <f>SUM(E78:E87)</f>
        <v>-4819704</v>
      </c>
      <c r="F89" s="206"/>
      <c r="G89" s="123">
        <f>SUM(G78:G87)</f>
        <v>479091</v>
      </c>
      <c r="H89" s="27"/>
      <c r="I89" s="123">
        <f>SUM(I78:I87)</f>
        <v>-4821870</v>
      </c>
      <c r="J89" s="206"/>
      <c r="K89" s="123">
        <f>SUM(K78:K87)</f>
        <v>475770</v>
      </c>
    </row>
    <row r="90" spans="1:11" ht="3.95" customHeight="1">
      <c r="A90" s="27"/>
      <c r="B90" s="27"/>
      <c r="C90" s="27"/>
      <c r="D90" s="27"/>
      <c r="E90" s="211"/>
      <c r="F90" s="206"/>
      <c r="G90" s="211"/>
      <c r="H90" s="27"/>
      <c r="I90" s="211"/>
      <c r="J90" s="206"/>
      <c r="K90" s="211"/>
    </row>
    <row r="91" spans="1:11" ht="17.45" customHeight="1">
      <c r="A91" s="36" t="s">
        <v>225</v>
      </c>
      <c r="B91" s="36"/>
      <c r="C91" s="27"/>
      <c r="D91" s="27"/>
      <c r="E91" s="105">
        <f>SUM(E43,E75,E89)</f>
        <v>-1372452</v>
      </c>
      <c r="F91" s="206"/>
      <c r="G91" s="105">
        <f>SUM(G43,G75,G89)</f>
        <v>327713</v>
      </c>
      <c r="H91" s="27"/>
      <c r="I91" s="105">
        <f>SUM(I43,I75,I89)</f>
        <v>-555165</v>
      </c>
      <c r="J91" s="206"/>
      <c r="K91" s="105">
        <f>SUM(K43,K75,K89)</f>
        <v>158318</v>
      </c>
    </row>
    <row r="92" spans="1:11" ht="17.45" customHeight="1">
      <c r="A92" s="27" t="s">
        <v>226</v>
      </c>
      <c r="B92" s="27"/>
      <c r="C92" s="27"/>
      <c r="D92" s="27"/>
      <c r="E92" s="221">
        <v>2452687</v>
      </c>
      <c r="F92" s="206"/>
      <c r="G92" s="221">
        <v>614731</v>
      </c>
      <c r="H92" s="27"/>
      <c r="I92" s="221">
        <v>830652</v>
      </c>
      <c r="J92" s="206"/>
      <c r="K92" s="221">
        <v>230567</v>
      </c>
    </row>
    <row r="93" spans="1:11" ht="17.45" customHeight="1">
      <c r="A93" s="27" t="s">
        <v>107</v>
      </c>
      <c r="C93" s="27"/>
      <c r="D93" s="27"/>
      <c r="E93" s="221">
        <v>444</v>
      </c>
      <c r="F93" s="206"/>
      <c r="G93" s="105">
        <v>0</v>
      </c>
      <c r="H93" s="27"/>
      <c r="I93" s="105">
        <v>0</v>
      </c>
      <c r="K93" s="105">
        <v>0</v>
      </c>
    </row>
    <row r="94" spans="1:11" ht="18" customHeight="1">
      <c r="A94" s="27" t="s">
        <v>227</v>
      </c>
      <c r="B94" s="27"/>
      <c r="C94" s="27"/>
      <c r="D94" s="27"/>
      <c r="E94" s="123">
        <v>-9233</v>
      </c>
      <c r="F94" s="206"/>
      <c r="G94" s="222">
        <v>6171</v>
      </c>
      <c r="H94" s="27"/>
      <c r="I94" s="123">
        <v>0</v>
      </c>
      <c r="K94" s="123">
        <v>0</v>
      </c>
    </row>
    <row r="95" spans="1:11" ht="3.95" customHeight="1">
      <c r="A95" s="27"/>
      <c r="B95" s="27"/>
      <c r="C95" s="27"/>
      <c r="D95" s="27"/>
      <c r="F95" s="206"/>
      <c r="H95" s="27"/>
      <c r="J95" s="206"/>
    </row>
    <row r="96" spans="1:11" ht="17.45" customHeight="1" thickBot="1">
      <c r="A96" s="36" t="s">
        <v>228</v>
      </c>
      <c r="B96" s="27"/>
      <c r="C96" s="33"/>
      <c r="D96" s="208"/>
      <c r="E96" s="223">
        <f>SUM(E91:E94)</f>
        <v>1071446</v>
      </c>
      <c r="F96" s="206"/>
      <c r="G96" s="224">
        <f>SUM(G91:G94)</f>
        <v>948615</v>
      </c>
      <c r="H96" s="208"/>
      <c r="I96" s="223">
        <f>SUM(I91:I94)</f>
        <v>275487</v>
      </c>
      <c r="J96" s="206"/>
      <c r="K96" s="224">
        <f>SUM(K91:K94)</f>
        <v>388885</v>
      </c>
    </row>
    <row r="97" spans="1:11" ht="3.95" customHeight="1" thickTop="1">
      <c r="C97" s="33"/>
      <c r="D97" s="208"/>
      <c r="E97" s="225"/>
      <c r="F97" s="206"/>
      <c r="G97" s="225"/>
      <c r="H97" s="208"/>
      <c r="I97" s="225"/>
      <c r="J97" s="206"/>
      <c r="K97" s="225"/>
    </row>
    <row r="98" spans="1:11" ht="17.45" customHeight="1">
      <c r="A98" s="1" t="s">
        <v>229</v>
      </c>
      <c r="C98" s="33"/>
      <c r="D98" s="208"/>
      <c r="F98" s="206"/>
      <c r="H98" s="208"/>
      <c r="J98" s="206"/>
    </row>
    <row r="99" spans="1:11" ht="17.45" customHeight="1">
      <c r="A99" s="3" t="s">
        <v>230</v>
      </c>
      <c r="C99" s="33"/>
      <c r="D99" s="208"/>
      <c r="E99" s="105">
        <v>84</v>
      </c>
      <c r="F99" s="206"/>
      <c r="G99" s="105">
        <v>0</v>
      </c>
      <c r="H99" s="208"/>
      <c r="I99" s="105">
        <v>25</v>
      </c>
      <c r="J99" s="206"/>
      <c r="K99" s="105">
        <v>0</v>
      </c>
    </row>
    <row r="100" spans="1:11" ht="17.45" customHeight="1">
      <c r="A100" s="27" t="s">
        <v>231</v>
      </c>
      <c r="B100" s="27"/>
      <c r="C100" s="47"/>
      <c r="D100" s="27"/>
      <c r="E100" s="105">
        <v>2767</v>
      </c>
      <c r="F100" s="206"/>
      <c r="G100" s="105">
        <v>9481</v>
      </c>
      <c r="H100" s="27"/>
      <c r="I100" s="105">
        <v>0</v>
      </c>
      <c r="J100" s="206"/>
      <c r="K100" s="105">
        <v>4757</v>
      </c>
    </row>
    <row r="101" spans="1:11" ht="17.45" customHeight="1">
      <c r="A101" s="3" t="s">
        <v>232</v>
      </c>
      <c r="C101" s="33"/>
      <c r="D101" s="208"/>
      <c r="E101" s="105">
        <v>5347</v>
      </c>
      <c r="F101" s="206"/>
      <c r="G101" s="105">
        <v>0</v>
      </c>
      <c r="H101" s="208"/>
      <c r="I101" s="105">
        <v>5347</v>
      </c>
      <c r="J101" s="206"/>
      <c r="K101" s="105">
        <v>0</v>
      </c>
    </row>
    <row r="102" spans="1:11" ht="17.45" customHeight="1">
      <c r="A102" s="212" t="s">
        <v>233</v>
      </c>
      <c r="B102" s="213"/>
      <c r="C102" s="226"/>
      <c r="D102" s="227"/>
      <c r="E102" s="227">
        <v>132725</v>
      </c>
      <c r="F102" s="227"/>
      <c r="G102" s="227">
        <v>130124</v>
      </c>
      <c r="H102" s="227"/>
      <c r="I102" s="227">
        <v>132725</v>
      </c>
      <c r="J102" s="84"/>
      <c r="K102" s="227">
        <v>130124</v>
      </c>
    </row>
    <row r="103" spans="1:11" ht="2.25" customHeight="1">
      <c r="A103" s="212"/>
      <c r="B103" s="213"/>
      <c r="C103" s="226"/>
      <c r="D103" s="227"/>
      <c r="E103" s="227"/>
      <c r="F103" s="227"/>
      <c r="G103" s="227"/>
      <c r="H103" s="227"/>
      <c r="I103" s="227"/>
      <c r="J103" s="84"/>
      <c r="K103" s="227"/>
    </row>
    <row r="104" spans="1:11" ht="12" customHeight="1">
      <c r="A104" s="212"/>
      <c r="B104" s="213"/>
      <c r="C104" s="226"/>
      <c r="D104" s="227"/>
      <c r="E104" s="227"/>
      <c r="F104" s="227"/>
      <c r="G104" s="227"/>
      <c r="H104" s="227"/>
      <c r="I104" s="227"/>
      <c r="J104" s="84"/>
      <c r="K104" s="227"/>
    </row>
    <row r="105" spans="1:11" ht="12" customHeight="1">
      <c r="A105" s="212"/>
      <c r="B105" s="213"/>
      <c r="C105" s="226"/>
      <c r="D105" s="227"/>
      <c r="E105" s="227"/>
      <c r="F105" s="227"/>
      <c r="G105" s="227"/>
      <c r="H105" s="227"/>
      <c r="I105" s="227"/>
      <c r="J105" s="84"/>
      <c r="K105" s="227"/>
    </row>
    <row r="106" spans="1:11" ht="12" customHeight="1">
      <c r="A106" s="212"/>
      <c r="B106" s="213"/>
      <c r="C106" s="226"/>
      <c r="D106" s="227"/>
      <c r="E106" s="227"/>
      <c r="F106" s="227"/>
      <c r="G106" s="227"/>
      <c r="H106" s="227"/>
      <c r="I106" s="227"/>
      <c r="J106" s="84"/>
      <c r="K106" s="227"/>
    </row>
    <row r="107" spans="1:11" ht="18" customHeight="1">
      <c r="A107" s="230" t="s">
        <v>234</v>
      </c>
      <c r="B107" s="230"/>
      <c r="C107" s="230"/>
      <c r="D107" s="230"/>
      <c r="E107" s="230"/>
      <c r="F107" s="230"/>
      <c r="G107" s="230"/>
      <c r="H107" s="230"/>
      <c r="I107" s="230"/>
      <c r="J107" s="230"/>
      <c r="K107" s="230"/>
    </row>
    <row r="108" spans="1:11" ht="17.25" customHeight="1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</row>
    <row r="109" spans="1:11" ht="17.25" customHeight="1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</row>
    <row r="110" spans="1:11" ht="21.95" customHeight="1">
      <c r="A110" s="42" t="s">
        <v>46</v>
      </c>
      <c r="B110" s="44"/>
      <c r="C110" s="216"/>
      <c r="D110" s="216"/>
      <c r="E110" s="222"/>
      <c r="F110" s="123"/>
      <c r="G110" s="222"/>
      <c r="H110" s="216"/>
      <c r="I110" s="222"/>
      <c r="J110" s="123"/>
      <c r="K110" s="222"/>
    </row>
  </sheetData>
  <mergeCells count="6">
    <mergeCell ref="A107:K107"/>
    <mergeCell ref="E5:G5"/>
    <mergeCell ref="I5:K5"/>
    <mergeCell ref="A49:K49"/>
    <mergeCell ref="E57:G57"/>
    <mergeCell ref="I57:K57"/>
  </mergeCells>
  <pageMargins left="0.8" right="0.5" top="0.5" bottom="0.6" header="0.49" footer="0.4"/>
  <pageSetup paperSize="9" scale="83" firstPageNumber="8" fitToHeight="0" orientation="portrait" useFirstPageNumber="1" horizontalDpi="1200" verticalDpi="1200" r:id="rId1"/>
  <headerFooter>
    <oddFooter>&amp;R&amp;"Browallia New,Regular"&amp;12&amp;P</oddFooter>
  </headerFooter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2-3</vt:lpstr>
      <vt:lpstr>4 (3M)</vt:lpstr>
      <vt:lpstr>5 (6M)</vt:lpstr>
      <vt:lpstr>6</vt:lpstr>
      <vt:lpstr>7</vt:lpstr>
      <vt:lpstr>8-9</vt:lpstr>
      <vt:lpstr>'2-3'!Print_Area</vt:lpstr>
      <vt:lpstr>'4 (3M)'!Print_Area</vt:lpstr>
      <vt:lpstr>'5 (6M)'!Print_Area</vt:lpstr>
      <vt:lpstr>'6'!Print_Area</vt:lpstr>
      <vt:lpstr>'7'!Print_Area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Chotika Asawawimon (TH)</dc:creator>
  <cp:lastModifiedBy>Sutatta Danvachirakul</cp:lastModifiedBy>
  <cp:lastPrinted>2025-08-14T11:05:36Z</cp:lastPrinted>
  <dcterms:created xsi:type="dcterms:W3CDTF">2025-08-14T07:39:59Z</dcterms:created>
  <dcterms:modified xsi:type="dcterms:W3CDTF">2025-08-14T11:06:01Z</dcterms:modified>
</cp:coreProperties>
</file>