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/>
  <mc:AlternateContent xmlns:mc="http://schemas.openxmlformats.org/markup-compatibility/2006">
    <mc:Choice Requires="x15">
      <x15ac:absPath xmlns:x15ac="http://schemas.microsoft.com/office/spreadsheetml/2010/11/ac" url="L:\ABAS-Listed\Safe Fertility Group Public Company Limited\Safe Fertility Group_Dec2025 (YE)\"/>
    </mc:Choice>
  </mc:AlternateContent>
  <xr:revisionPtr revIDLastSave="0" documentId="13_ncr:1_{F1C83C1B-0F9F-4E2A-AF2C-EC21BB2BE65B}" xr6:coauthVersionLast="47" xr6:coauthVersionMax="47" xr10:uidLastSave="{00000000-0000-0000-0000-000000000000}"/>
  <bookViews>
    <workbookView xWindow="-120" yWindow="-120" windowWidth="29040" windowHeight="15720" tabRatio="565" activeTab="4" xr2:uid="{00000000-000D-0000-FFFF-FFFF00000000}"/>
  </bookViews>
  <sheets>
    <sheet name="BS 6-8" sheetId="1" r:id="rId1"/>
    <sheet name="PL 9-10" sheetId="2" r:id="rId2"/>
    <sheet name="Equity11" sheetId="3" r:id="rId3"/>
    <sheet name="Equity 12" sheetId="6" r:id="rId4"/>
    <sheet name="CF 13-15" sheetId="5" r:id="rId5"/>
  </sheets>
  <definedNames>
    <definedName name="_xlnm.Print_Area" localSheetId="0">'BS 6-8'!$A$1:$L$136</definedName>
    <definedName name="_xlnm.Print_Area" localSheetId="3">'Equity 12'!$A$1:$M$36</definedName>
    <definedName name="_xlnm.Print_Area" localSheetId="2">Equity11!$A$1:$U$42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30" i="3" l="1"/>
  <c r="U30" i="3" s="1"/>
  <c r="K23" i="3"/>
  <c r="F40" i="2" l="1"/>
  <c r="G70" i="5" l="1"/>
  <c r="M78" i="5"/>
  <c r="K78" i="5"/>
  <c r="I78" i="5"/>
  <c r="G78" i="5"/>
  <c r="M70" i="5"/>
  <c r="K70" i="5"/>
  <c r="I70" i="5"/>
  <c r="M27" i="5"/>
  <c r="M36" i="5" s="1"/>
  <c r="M40" i="5" s="1"/>
  <c r="K27" i="5"/>
  <c r="K36" i="5" s="1"/>
  <c r="K40" i="5" s="1"/>
  <c r="I27" i="5"/>
  <c r="I36" i="5" s="1"/>
  <c r="I40" i="5" s="1"/>
  <c r="G27" i="5"/>
  <c r="G36" i="5" s="1"/>
  <c r="K19" i="6"/>
  <c r="I19" i="6"/>
  <c r="G19" i="6"/>
  <c r="E19" i="6"/>
  <c r="S23" i="3"/>
  <c r="O23" i="3"/>
  <c r="M23" i="3"/>
  <c r="I23" i="3"/>
  <c r="G23" i="3"/>
  <c r="E23" i="3"/>
  <c r="L40" i="2"/>
  <c r="J40" i="2"/>
  <c r="H40" i="2"/>
  <c r="L12" i="2"/>
  <c r="J12" i="2"/>
  <c r="J19" i="2" s="1"/>
  <c r="J26" i="2" s="1"/>
  <c r="J29" i="2" s="1"/>
  <c r="J32" i="2" s="1"/>
  <c r="H12" i="2"/>
  <c r="F12" i="2"/>
  <c r="F19" i="2" s="1"/>
  <c r="F26" i="2" s="1"/>
  <c r="F29" i="2" s="1"/>
  <c r="F32" i="2" s="1"/>
  <c r="F42" i="2" s="1"/>
  <c r="F68" i="2" s="1"/>
  <c r="H123" i="1"/>
  <c r="L120" i="1"/>
  <c r="L123" i="1" s="1"/>
  <c r="J120" i="1"/>
  <c r="J123" i="1" s="1"/>
  <c r="H120" i="1"/>
  <c r="F120" i="1"/>
  <c r="F123" i="1" s="1"/>
  <c r="L65" i="1"/>
  <c r="H65" i="1"/>
  <c r="F65" i="1"/>
  <c r="L31" i="1"/>
  <c r="L33" i="1" s="1"/>
  <c r="J31" i="1"/>
  <c r="H31" i="1"/>
  <c r="F31" i="1"/>
  <c r="L19" i="1"/>
  <c r="J19" i="1"/>
  <c r="F19" i="1"/>
  <c r="H19" i="1"/>
  <c r="J42" i="2" l="1"/>
  <c r="F62" i="2"/>
  <c r="G40" i="5"/>
  <c r="J33" i="1"/>
  <c r="F33" i="1"/>
  <c r="H33" i="1"/>
  <c r="M26" i="6"/>
  <c r="M24" i="6"/>
  <c r="M23" i="6"/>
  <c r="K21" i="6"/>
  <c r="K28" i="6" s="1"/>
  <c r="I21" i="6"/>
  <c r="I28" i="6" s="1"/>
  <c r="G21" i="6"/>
  <c r="G28" i="6" s="1"/>
  <c r="E21" i="6"/>
  <c r="E28" i="6" s="1"/>
  <c r="M28" i="3"/>
  <c r="Q27" i="3"/>
  <c r="U27" i="3" s="1"/>
  <c r="S25" i="3"/>
  <c r="S32" i="3" s="1"/>
  <c r="O25" i="3"/>
  <c r="O32" i="3" s="1"/>
  <c r="M25" i="3"/>
  <c r="M32" i="3" s="1"/>
  <c r="K25" i="3"/>
  <c r="K32" i="3" s="1"/>
  <c r="I25" i="3"/>
  <c r="I32" i="3" s="1"/>
  <c r="G25" i="3"/>
  <c r="G32" i="3" s="1"/>
  <c r="E25" i="3"/>
  <c r="E32" i="3" s="1"/>
  <c r="L19" i="2"/>
  <c r="L26" i="2" s="1"/>
  <c r="L29" i="2" s="1"/>
  <c r="L32" i="2" s="1"/>
  <c r="L42" i="2" s="1"/>
  <c r="H19" i="2"/>
  <c r="H26" i="2" s="1"/>
  <c r="H29" i="2" s="1"/>
  <c r="H32" i="2" s="1"/>
  <c r="H42" i="2" s="1"/>
  <c r="Q28" i="3" l="1"/>
  <c r="U28" i="3" s="1"/>
  <c r="M21" i="6"/>
  <c r="M28" i="6" s="1"/>
  <c r="Q25" i="3"/>
  <c r="Q32" i="3" s="1"/>
  <c r="L73" i="1"/>
  <c r="L75" i="1" s="1"/>
  <c r="L125" i="1" s="1"/>
  <c r="H73" i="1"/>
  <c r="H75" i="1" s="1"/>
  <c r="H125" i="1" s="1"/>
  <c r="Q21" i="3"/>
  <c r="U21" i="3" s="1"/>
  <c r="U19" i="3"/>
  <c r="Q18" i="3"/>
  <c r="U18" i="3" s="1"/>
  <c r="Q17" i="3"/>
  <c r="U17" i="3" s="1"/>
  <c r="M17" i="6"/>
  <c r="M14" i="6"/>
  <c r="M119" i="5"/>
  <c r="I119" i="5"/>
  <c r="M19" i="6" l="1"/>
  <c r="U23" i="3"/>
  <c r="Q23" i="3"/>
  <c r="U25" i="3"/>
  <c r="U32" i="3" s="1"/>
  <c r="M80" i="5"/>
  <c r="M83" i="5" s="1"/>
  <c r="I80" i="5"/>
  <c r="L62" i="2"/>
  <c r="L68" i="2"/>
  <c r="H68" i="2"/>
  <c r="H62" i="2"/>
  <c r="G119" i="5"/>
  <c r="I83" i="5" l="1"/>
  <c r="F73" i="1"/>
  <c r="F75" i="1" s="1"/>
  <c r="F125" i="1" s="1"/>
  <c r="K119" i="5"/>
  <c r="A99" i="5" l="1"/>
  <c r="A52" i="2"/>
  <c r="A50" i="2" l="1"/>
  <c r="A1" i="2"/>
  <c r="A93" i="1"/>
  <c r="A96" i="5" l="1"/>
  <c r="A139" i="5"/>
  <c r="A36" i="6"/>
  <c r="A42" i="3"/>
  <c r="A93" i="2" l="1"/>
  <c r="A49" i="2"/>
  <c r="A49" i="1" l="1"/>
  <c r="A95" i="1" s="1"/>
  <c r="A48" i="1"/>
  <c r="A47" i="1"/>
  <c r="A92" i="1" l="1"/>
  <c r="A136" i="1" s="1"/>
  <c r="A50" i="5" s="1"/>
  <c r="J73" i="1" l="1"/>
  <c r="K80" i="5" l="1"/>
  <c r="K83" i="5" s="1"/>
  <c r="J65" i="1"/>
  <c r="J75" i="1" s="1"/>
  <c r="J62" i="2" l="1"/>
  <c r="J72" i="2" s="1"/>
  <c r="J68" i="2"/>
  <c r="J125" i="1" l="1"/>
  <c r="F72" i="2" l="1"/>
  <c r="G80" i="5" l="1"/>
  <c r="G83" i="5" s="1"/>
</calcChain>
</file>

<file path=xl/sharedStrings.xml><?xml version="1.0" encoding="utf-8"?>
<sst xmlns="http://schemas.openxmlformats.org/spreadsheetml/2006/main" count="385" uniqueCount="204">
  <si>
    <t>หมายเหตุ</t>
  </si>
  <si>
    <t>บาท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</si>
  <si>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</si>
  <si>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</si>
  <si>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</si>
  <si>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รวมสินทรัพย์หมุนเวียน</t>
  </si>
  <si>
    <t>สินทรัพย์ไม่หมุนเวียน</t>
  </si>
  <si>
    <t>เงินลงทุนในบริษัทย่อย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</si>
  <si>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</si>
  <si>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</si>
  <si>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</si>
  <si>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หนี้สินและส่วนของเจ้าของ</t>
  </si>
  <si>
    <t>หนี้สินหมุนเวียน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</si>
  <si>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</si>
  <si>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</si>
  <si>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</si>
  <si>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ภาระผูกพันผลประโยชน์พนักงาน</t>
  </si>
  <si>
    <t>รวมหนี้สินไม่หมุนเวียน</t>
  </si>
  <si>
    <t>รวมหนี้สิน</t>
  </si>
  <si>
    <t>ส่วนของเจ้าของ</t>
  </si>
  <si>
    <t>ทุนเรือนหุ้น</t>
  </si>
  <si>
    <t>ทุนจดทะเบียน</t>
  </si>
  <si>
    <t>กำไรสะสม</t>
  </si>
  <si>
    <t>จัดสรรแล้ว</t>
  </si>
  <si>
    <t>ยังไม่ได้จัดสรร</t>
  </si>
  <si>
    <t>รวมส่วนของผู้เป็นเจ้าของของบริษัทใหญ่</t>
  </si>
  <si>
    <t>ส่วนได้เสียที่ไม่มีอำนาจควบคุม</t>
  </si>
  <si>
    <t>รวมส่วนของเจ้าของ</t>
  </si>
  <si>
    <t>รวมหนี้สินและส่วนของเจ้าของ</t>
  </si>
  <si>
    <t>กำไรขั้นต้น</t>
  </si>
  <si>
    <t>ค่าใช้จ่ายในการบริหาร</t>
  </si>
  <si>
    <t>รายได้อื่น</t>
  </si>
  <si>
    <t>กำไรก่อนภาษีเงินได้</t>
  </si>
  <si>
    <t>การแบ่งปันกำไร</t>
  </si>
  <si>
    <t>ส่วนที่เป็นของผู้เป็นเจ้าของของบริษัทใหญ่</t>
  </si>
  <si>
    <t>ส่วนที่เป็นของส่วนได้เสียที่ไม่มีอำนาจควบคุม</t>
  </si>
  <si>
    <t>ยังไม่จัดสรร</t>
  </si>
  <si>
    <t>ส่วนของผู้เป็นเจ้าของของบริษัทใหญ่</t>
  </si>
  <si>
    <t>กระแสเงินสดจากกิจกรรมดำเนินงาน</t>
  </si>
  <si>
    <t>จ่ายภาษีเงินได้</t>
  </si>
  <si>
    <t>กระแสเงินสดจากกิจกรรมลงทุน</t>
  </si>
  <si>
    <t xml:space="preserve">กระแสเงินสดจากกิจกรรมจัดหาเงิน </t>
  </si>
  <si>
    <t>รายการที่ไม่กระทบเงินสด</t>
  </si>
  <si>
    <t>ชำระแล้ว</t>
  </si>
  <si>
    <t>ประมาณการหนี้สินค่ารื้อถอนสินทรัพย์ถาวร</t>
  </si>
  <si>
    <t>อำนาจควบคุม</t>
  </si>
  <si>
    <t>เดียวกัน</t>
  </si>
  <si>
    <t>จากการรวมธุรกิจ</t>
  </si>
  <si>
    <t>ภายใต้การควบคุม</t>
  </si>
  <si>
    <t>รายการปรับปรุง</t>
  </si>
  <si>
    <t>กำไรต่อหุ้นขั้นพื้นฐาน (บาท)</t>
  </si>
  <si>
    <t xml:space="preserve">   </t>
  </si>
  <si>
    <t>ส่วนเกินมูลค่าหุ้น</t>
  </si>
  <si>
    <t>ส่วนเกิน</t>
  </si>
  <si>
    <t>มูลค่าหุ้น</t>
  </si>
  <si>
    <t>ดอกเบี้ยรับ</t>
  </si>
  <si>
    <t>จัดสรรแล้ว - ทุนสำรองตามกฎหมาย</t>
  </si>
  <si>
    <t>ภายใต้การควบคุมเดียวกัน</t>
  </si>
  <si>
    <t>เงินสดสุทธิได้มาจากกิจกรรมดำเนินงาน</t>
  </si>
  <si>
    <t>ขาดทุนจากการตัดจำหน่ายอุปกรณ์</t>
  </si>
  <si>
    <t>การแบ่งปันกำไรเบ็ดเสร็จรวม</t>
  </si>
  <si>
    <t xml:space="preserve">เงินสดรับจากการขายอุปกรณ์ </t>
  </si>
  <si>
    <t>เงินสดสุทธิได้มาจาก(ใช้ไปใน) กิจกรรมจัดหาเงิน</t>
  </si>
  <si>
    <t>รายได้จากการขายและการให้บริการ</t>
  </si>
  <si>
    <t>ต้นทุนขายและการให้บริการ</t>
  </si>
  <si>
    <t>กำไรก่อนค่าใช้จ่าย</t>
  </si>
  <si>
    <t>อาคาร และอุปกรณ์ (สุทธิ)</t>
  </si>
  <si>
    <t>สินทรัพย์ไม่มีตัวตน (สุทธิ)</t>
  </si>
  <si>
    <t>ที่ถึงกำหนดชำระภายในหนึ่งปี (สุทธิ)</t>
  </si>
  <si>
    <t>งบกำไรขาดทุนเบ็ดเสร็จ</t>
  </si>
  <si>
    <t>รวม</t>
  </si>
  <si>
    <t xml:space="preserve">ต้นทุนทางการเงิน </t>
  </si>
  <si>
    <t>งบการเงินรวม</t>
  </si>
  <si>
    <t>งบการเงินเฉพาะกิจการ</t>
  </si>
  <si>
    <t>สินค้าคงเหลือ (สุทธิ)</t>
  </si>
  <si>
    <t>งบกระแสเงินสด</t>
  </si>
  <si>
    <t>ที่ออกและ</t>
  </si>
  <si>
    <t>กำไรเบ็ดเสร็จรวมสำหรับปี</t>
  </si>
  <si>
    <t>การเปลี่ยนแปลงในเงินทุนหมุนเวียน</t>
  </si>
  <si>
    <t>เงินสดและรายการเทียบเท่าเงินสดต้นปี</t>
  </si>
  <si>
    <t>เงินสดและรายการเทียบเท่าเงินสดปลายปี</t>
  </si>
  <si>
    <t>กำไรสำหรับปี</t>
  </si>
  <si>
    <t>เจ้าหนี้ค่าซื้ออาคารและอุปกรณ์</t>
  </si>
  <si>
    <t>กำไร(ขาดทุน)เบ็ดเสร็จอื่น</t>
  </si>
  <si>
    <t>ส่วนได้เสียที่ไม่มี</t>
  </si>
  <si>
    <t>- ทุนสำรอง</t>
  </si>
  <si>
    <t>ตามกฎหมาย</t>
  </si>
  <si>
    <t>เจ้าของ</t>
  </si>
  <si>
    <t>รวมส่วนของ</t>
  </si>
  <si>
    <t>กำไร(ขาดทุน)สุทธิจากอัตราแลกเปลี่ยน</t>
  </si>
  <si>
    <t>ของบริษัทใหญ่</t>
  </si>
  <si>
    <t>กำไรก่อนต้นทุนทางการเงินและภาษีเงินได้</t>
  </si>
  <si>
    <t>สินทรัพย์ภาษีเงินได้รอการตัดบัญชี (สุทธิ)</t>
  </si>
  <si>
    <t>ส่วนต่ำจากการรวมธุรกิจ</t>
  </si>
  <si>
    <t>ส่วนต่ำ</t>
  </si>
  <si>
    <t xml:space="preserve">            .................................................................... กรรมการ             .................................................................... กรรมการ</t>
  </si>
  <si>
    <t>.................................................................... กรรมการ</t>
  </si>
  <si>
    <t xml:space="preserve">            .................................................................... กรรมการ</t>
  </si>
  <si>
    <t xml:space="preserve">.................................................................... กรรมการ             </t>
  </si>
  <si>
    <t xml:space="preserve"> .................................................................... กรรมการ</t>
  </si>
  <si>
    <t>สินทรัพย์ทางการเงินที่วัดมูลค่าด้วย</t>
  </si>
  <si>
    <t>สินทรัพย์สิทธิการใช้ (สุทธิ)</t>
  </si>
  <si>
    <t>หนี้สินตามสัญญาเช่า (สุทธิ)</t>
  </si>
  <si>
    <t>กำไรต่อหุ้นที่เป็นของบริษัทใหญ่</t>
  </si>
  <si>
    <t>ค่าเสื่อมราคาสินทรัพย์สิทธิการใช้</t>
  </si>
  <si>
    <t>ดอกเบี้ยจ่ายประมาณการหนี้สินค่ารื้อถอนสินทรัพย์ถาวร</t>
  </si>
  <si>
    <t>ที่วัดมูลค่าด้วยมูลค่ายุติธรรมผ่านกำไรหรือขาดทุน</t>
  </si>
  <si>
    <t>สินค้าคงเหลือ</t>
  </si>
  <si>
    <t>เงินสดจ่ายเพื่อซื้ออาคารและอุปกรณ์</t>
  </si>
  <si>
    <t>เงินปันผลจ่าย</t>
  </si>
  <si>
    <t xml:space="preserve">                 (นางปริญญารัตน์  กว้างคณานุรักษ์)</t>
  </si>
  <si>
    <t>ดอกเบี้ยจ่ายหนี้สินภายใต้สัญญาเช่า</t>
  </si>
  <si>
    <t>มูลค่ายุติธรรมผ่านกำไรหรือขาดทุน</t>
  </si>
  <si>
    <t>กำไรที่ยังไม่รับรู้จากการวัดมูลค่าของสินทรัพย์ทางการเงิน</t>
  </si>
  <si>
    <t>ทุนที่ออกและชำระเต็มมูลค่าแล้ว</t>
  </si>
  <si>
    <t>เงินสดและรายการเทียบเท่าเงินสดเพิ่มขึ้น (ลดลง) สุทธิ</t>
  </si>
  <si>
    <t>ค่าเสื่อมราคาอาคารและอุปกรณ์</t>
  </si>
  <si>
    <t>ค่าตัดจำหน่ายสินทรัพย์ไม่มีตัวตน</t>
  </si>
  <si>
    <t>เงินสดจ่ายคืนหนี้สินภายใต้สัญญาเช่า</t>
  </si>
  <si>
    <t>เงินปันผลรับจากบริษัทย่อย</t>
  </si>
  <si>
    <t>รายได้เงินปันผลรับ</t>
  </si>
  <si>
    <t>เงินสดรับจากรายได้เงินปันผล</t>
  </si>
  <si>
    <t>ค่าใช้จ่ายดอกเบี้ยตามสัญญาเช่าการเงิน</t>
  </si>
  <si>
    <t>ดอกเบี้ยหนี้สินภายใต้สัญญาเช่าค้างจ่าย</t>
  </si>
  <si>
    <t>เงินสดสุทธิได้มาจาก(ใช้ไปใน)กิจกรรมลงทุน</t>
  </si>
  <si>
    <t>ส่วนของหนี้สินตามสัญญาเช่า</t>
  </si>
  <si>
    <t>สินทรัพย์สิทธิการใช้เพิ่มขึ้น</t>
  </si>
  <si>
    <t>กำไร(ขาดทุน)เบ็ดเสร็จอื่นสำหรับปี-สุทธิจากภาษี</t>
  </si>
  <si>
    <t>เงินสดจ่ายเพื่อลงทุนในบริษัทย่อย</t>
  </si>
  <si>
    <t>เงินสดจ่ายเพื่อซื้อสินทรัพย์ไม่มีตัวตน</t>
  </si>
  <si>
    <t>เงินสดรับจากการรับชำระค่าหุ้นจากผู้ถือหุ้นส่วนน้อย</t>
  </si>
  <si>
    <t>(กลับรายการ) ผลขาดทุนด้านเครดิตที่คาดว่าจะเกิดขึ้น</t>
  </si>
  <si>
    <t>องค์ประกอบอื่นของส่วนของเจ้าของ</t>
  </si>
  <si>
    <t>กำไร(ขาดทุน)อื่น</t>
  </si>
  <si>
    <t>กำไรสุทธิสำหรับปี</t>
  </si>
  <si>
    <t xml:space="preserve">      (นางปริญญารัตน์  กว้างคณานุรักษ์)</t>
  </si>
  <si>
    <t xml:space="preserve">หุ้นสามัญ จำนวน 303,947,800 หุ้น </t>
  </si>
  <si>
    <t xml:space="preserve">   มูลค่าที่ตราไว้หุ้นละ 1 บาท</t>
  </si>
  <si>
    <t>บริษัท เซฟ เฟอร์ทิลิตี้ กรุ๊ป จำกัด (มหาชน)</t>
  </si>
  <si>
    <t>เงินสดจ่ายเพื่อสินทรัพย์สิทธิการใช้</t>
  </si>
  <si>
    <t xml:space="preserve">            .................................................................... กรรมการ             ............................................................. กรรมการ</t>
  </si>
  <si>
    <t>โอนจากเงินจ่ายล่วงหน้ามาเป็นสินทรัพย์สิทธิการใช้</t>
  </si>
  <si>
    <t xml:space="preserve"> ........................................................................ กรรมการ</t>
  </si>
  <si>
    <t xml:space="preserve">            ......................................................................... กรรมการ</t>
  </si>
  <si>
    <t>งบฐานะการเงิน</t>
  </si>
  <si>
    <t>งบการเปลี่ยนแปลงส่วนของเจ้าของ</t>
  </si>
  <si>
    <t>พ.ศ. 2567</t>
  </si>
  <si>
    <t>ยอดคงเหลือ ณ วันที่ 1 มกราคม พ.ศ. 2567</t>
  </si>
  <si>
    <t>ยอดคงเหลือ ณ วันที่  31 ธันวาคม พ.ศ. 2567</t>
  </si>
  <si>
    <t>ลูกหนี้การค้าและลูกหนี้หมุนเวียนอื่น (สุทธิ)</t>
  </si>
  <si>
    <t>เจ้าหนี้การค้าและเจ้าหนี้หมุนเวียนอื่น</t>
  </si>
  <si>
    <t>ภาษีเงินได้นิติบุคคลค้างจ่าย</t>
  </si>
  <si>
    <t>ค่าใช้จ่ายในการขายและต้นทุนในการจัดจำหน่าย</t>
  </si>
  <si>
    <t>ค่าใช้จ่ายภาษีเงินได้</t>
  </si>
  <si>
    <t>การเปลี่ยนแปลงในรายการกับผู้เป็นเจ้าของสำหรับปี</t>
  </si>
  <si>
    <t>เงินสดได้มาจากการดำเนินงาน</t>
  </si>
  <si>
    <t>การเปลี่ยนแปลงส่วนได้เสียจากการลงทุน</t>
  </si>
  <si>
    <t>ในบริษัทย่อย</t>
  </si>
  <si>
    <t>การเปลี่ยนแปลงส่วนได้เสียจากการลงทุนในบริษัทย่อย</t>
  </si>
  <si>
    <t>กำไร(ขาดทุน)เบ็ดเสร็จอื่นสำหรับปี - การวัดมูลค่าใหม่ของภาระผูกพัน</t>
  </si>
  <si>
    <t>องค์ประกอบอื่น</t>
  </si>
  <si>
    <t>ของส่วนของเจ้าของ</t>
  </si>
  <si>
    <t>การเปลี่ยนแปลง</t>
  </si>
  <si>
    <t>ส่วนได้เสีย</t>
  </si>
  <si>
    <t>จากการลงทุน</t>
  </si>
  <si>
    <t>เงินสดจ่ายเพื่อซื้อสินทรัพย์ทางการเงินที่วัดมูลค่าด้วย</t>
  </si>
  <si>
    <t>ค่าเผื่อสินค้าเสื่อมสภาพ</t>
  </si>
  <si>
    <t>การเปลี่ยนแปลงในหนี้สินที่เกิดจากกิจกรรมจัดหาเงิน</t>
  </si>
  <si>
    <t>- ณ วันที่ 1 มกราคม</t>
  </si>
  <si>
    <t>- เพิ่มขึ้น</t>
  </si>
  <si>
    <t>- การประเมินหนี้สินตามสัญญาเช่าใหม่</t>
  </si>
  <si>
    <t>- ดอกเบี้ยจ่ายหนี้สินตามสัญญาเช่า</t>
  </si>
  <si>
    <t>- กระแสเงินสดจ่าย</t>
  </si>
  <si>
    <t>- ณ วันที่ 31 ธันวาคม</t>
  </si>
  <si>
    <t>กำไรจากการจำหน่ายอุปกรณ์</t>
  </si>
  <si>
    <t xml:space="preserve">                  (นางปริญญารัตน์  กว้างคณานุรักษ์)                                      (นางสาวชนิดา  พัธโนทัย)</t>
  </si>
  <si>
    <t xml:space="preserve">                  (นางปริญญารัตน์  กว้างคณานุรักษ์)                  </t>
  </si>
  <si>
    <t xml:space="preserve">                                    (นางสาวชนิดา  พัธโนทัย)                      </t>
  </si>
  <si>
    <t xml:space="preserve">                (นางสาวชนิดา  พัธโนทัย)</t>
  </si>
  <si>
    <t xml:space="preserve">                                (นางปริญญารัตน์  กว้างคณานุรักษ์)        </t>
  </si>
  <si>
    <t xml:space="preserve">                                             (นางสาวชนิดา  พัธโนทัย)                      </t>
  </si>
  <si>
    <t xml:space="preserve">          (นางสาวชนิดา  พัธโนทัย)                     </t>
  </si>
  <si>
    <t>กลับรายการ(ผลขาดทุน)ด้านเครดิตที่คาดว่าจะเกิดขึ้น</t>
  </si>
  <si>
    <t>สำหรับปีสิ้นสุดวันที่ 31 ธันวาคม พ.ศ. 2568</t>
  </si>
  <si>
    <t>พ.ศ. 2568</t>
  </si>
  <si>
    <t>ยอดคงเหลือ ณ วันที่ 1 มกราคม พ.ศ. 2568</t>
  </si>
  <si>
    <t>ยอดคงเหลือ ณ วันที่  31 ธันวาคม พ.ศ. 2568</t>
  </si>
  <si>
    <t>ณ วันที่ 31 ธันวาคม พ.ศ. 2568</t>
  </si>
  <si>
    <t>งบการเงินนี้ได้รับการอนุมัติตามมติที่ประชุมสามัญประจำปีผู้ถือหุ้นครั้งที่ 1/2569 วันที่ ............................................</t>
  </si>
  <si>
    <t>กำไรที่ยังไม่รับรู้จากการวัดมูลค่า</t>
  </si>
  <si>
    <t>วิธีมูลค่ายุติธรรมผ่านกำไรขาดทุน</t>
  </si>
  <si>
    <t>ของสินทรัพย์ทางการเงินที่วัดมูลค่าด้วยมูลค่ายุติธรรม</t>
  </si>
  <si>
    <t>ผ่านกำไรหรือขาดทุน</t>
  </si>
  <si>
    <t>การวัดมูลค่าใหม่ของภาระผูกพัน</t>
  </si>
  <si>
    <t>ผลประโยชน์หลังออกจากงาน</t>
  </si>
  <si>
    <t>ภาษีเงินได้ของรายการที่จะไม่จัดประเภท</t>
  </si>
  <si>
    <t>รายการใหม่ไปยังกำไรหรือขาดทุนในภายหลัง</t>
  </si>
  <si>
    <t>ผลประโยชน์พนักงาน (สุทธิจากภาษี)</t>
  </si>
  <si>
    <t>เงินฝากธนาคารที่ติดภาระค้ำประกัน</t>
  </si>
  <si>
    <t>ดอกเบี้ยจ่ายเงินเบิกเกินบัญชีธนาคาร</t>
  </si>
  <si>
    <t>จ่ายต้นทุนทางการเงิน</t>
  </si>
  <si>
    <t>เงินฝากสถาบันการเงินที่ใช้เป็นหลักประกันเพิ่มขึ้น</t>
  </si>
  <si>
    <t>หมายเหตุประกอบงบการเงินรวมและงบการเงินเฉพาะกิจการในหน้า 16 ถึง 73 เป็นส่วนหนึ่งของงบการเงินนี้</t>
  </si>
  <si>
    <t>ลูกหนี้การค้าและลูกหนี้หมุนเวียนอื่น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</si>
</sst>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3">
    <numFmt numFmtId="43" formatCode="_-* #,##0.00_-;\-* #,##0.00_-;_-* &quot;-&quot;??_-;_-@_-"/>
    <numFmt numFmtId="164" formatCode="&quot;$&quot;#,##0.00_);[Red]\(&quot;$&quot;#,##0.00\)"/>
    <numFmt numFmtId="165" formatCode="_(&quot;$&quot;* #,##0.00_);_(&quot;$&quot;* \(#,##0.00\);_(&quot;$&quot;* &quot;-&quot;??_);_(@_)"/>
    <numFmt numFmtId="166" formatCode="_(* #,##0_);_(* \(#,##0\);_(* &quot;-&quot;???\ _);_(@_)"/>
    <numFmt numFmtId="167" formatCode="_(* #,##0_);_(* \(#,##0\);_(* &quot;-&quot;??_);_(@_)"/>
    <numFmt numFmtId="168" formatCode="_(* #,##0.0000_);_(* \(#,##0.0000\);_(* &quot;-&quot;??_);_(@_)"/>
    <numFmt numFmtId="169" formatCode="B1mmm\-yy"/>
    <numFmt numFmtId="170" formatCode="_-* #,##0.00\ &quot;€&quot;_-;\-* #,##0.00\ &quot;€&quot;_-;_-* &quot;-&quot;??\ &quot;€&quot;_-;_-@_-"/>
    <numFmt numFmtId="171" formatCode="_-* #,##0.00\ _€_-;\-* #,##0.00\ _€_-;_-* &quot;-&quot;??\ _€_-;_-@_-"/>
    <numFmt numFmtId="172" formatCode="#,##0;\(#,##0\);&quot;-&quot;;@"/>
    <numFmt numFmtId="173" formatCode="[$-1070000]d/m/yy;@"/>
    <numFmt numFmtId="174" formatCode="&quot;Yes&quot;;&quot;Yes&quot;;&quot;No&quot;"/>
    <numFmt numFmtId="175" formatCode="0.0%"/>
    <numFmt numFmtId="176" formatCode="0%\);[Red]\(0%\)"/>
    <numFmt numFmtId="177" formatCode="#,##0.0_);\(#,##0.0\)"/>
    <numFmt numFmtId="178" formatCode="###0_);[Red]\(###0\)"/>
    <numFmt numFmtId="179" formatCode="###0.0_);[Red]\(###0.0\)"/>
    <numFmt numFmtId="180" formatCode="0.0%;\(0.0%\)"/>
    <numFmt numFmtId="181" formatCode="0%;\(0%\)"/>
    <numFmt numFmtId="182" formatCode="###0.000_);[Red]\(###0.000\)"/>
    <numFmt numFmtId="183" formatCode="###0.0000_);[Red]\(###0.0000\)"/>
    <numFmt numFmtId="184" formatCode="#,##0.0_);[Red]\(#,##0.0\)"/>
    <numFmt numFmtId="185" formatCode="_(* #,##0.00_);_(* \(#,##0.00\);_(* &quot;-&quot;???\ _);_(@_)"/>
  </numFmts>
  <fonts count="9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3"/>
      <name val="Browallia New"/>
      <family val="2"/>
    </font>
    <font>
      <sz val="10"/>
      <name val="ApFont"/>
      <charset val="222"/>
    </font>
    <font>
      <sz val="14"/>
      <name val="Cordia New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 Unicode MS"/>
      <family val="2"/>
    </font>
    <font>
      <sz val="10"/>
      <color rgb="FF0000FF"/>
      <name val="Arial Unicode MS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u/>
      <sz val="10"/>
      <color rgb="FF0563C1"/>
      <name val="Georgia"/>
      <family val="1"/>
    </font>
    <font>
      <u/>
      <sz val="9"/>
      <color theme="10"/>
      <name val="Arial"/>
      <family val="2"/>
    </font>
    <font>
      <b/>
      <sz val="18"/>
      <color theme="3"/>
      <name val="Calibri Light"/>
      <family val="2"/>
      <charset val="222"/>
      <scheme val="major"/>
    </font>
    <font>
      <b/>
      <sz val="15"/>
      <color theme="3"/>
      <name val="Calibri"/>
      <family val="2"/>
      <charset val="222"/>
      <scheme val="minor"/>
    </font>
    <font>
      <b/>
      <sz val="13"/>
      <color theme="3"/>
      <name val="Calibri"/>
      <family val="2"/>
      <charset val="222"/>
      <scheme val="minor"/>
    </font>
    <font>
      <b/>
      <sz val="11"/>
      <color theme="3"/>
      <name val="Calibri"/>
      <family val="2"/>
      <charset val="222"/>
      <scheme val="minor"/>
    </font>
    <font>
      <sz val="11"/>
      <color rgb="FF006100"/>
      <name val="Calibri"/>
      <family val="2"/>
      <charset val="222"/>
      <scheme val="minor"/>
    </font>
    <font>
      <sz val="11"/>
      <color rgb="FF9C0006"/>
      <name val="Calibri"/>
      <family val="2"/>
      <charset val="222"/>
      <scheme val="minor"/>
    </font>
    <font>
      <sz val="11"/>
      <color rgb="FF9C6500"/>
      <name val="Calibri"/>
      <family val="2"/>
      <charset val="222"/>
      <scheme val="minor"/>
    </font>
    <font>
      <sz val="11"/>
      <color rgb="FF3F3F76"/>
      <name val="Calibri"/>
      <family val="2"/>
      <charset val="222"/>
      <scheme val="minor"/>
    </font>
    <font>
      <b/>
      <sz val="11"/>
      <color rgb="FF3F3F3F"/>
      <name val="Calibri"/>
      <family val="2"/>
      <charset val="222"/>
      <scheme val="minor"/>
    </font>
    <font>
      <b/>
      <sz val="11"/>
      <color rgb="FFFA7D00"/>
      <name val="Calibri"/>
      <family val="2"/>
      <charset val="222"/>
      <scheme val="minor"/>
    </font>
    <font>
      <sz val="11"/>
      <color rgb="FFFA7D00"/>
      <name val="Calibri"/>
      <family val="2"/>
      <charset val="222"/>
      <scheme val="minor"/>
    </font>
    <font>
      <b/>
      <sz val="11"/>
      <color theme="0"/>
      <name val="Calibri"/>
      <family val="2"/>
      <charset val="222"/>
      <scheme val="minor"/>
    </font>
    <font>
      <sz val="11"/>
      <color rgb="FFFF0000"/>
      <name val="Calibri"/>
      <family val="2"/>
      <charset val="222"/>
      <scheme val="minor"/>
    </font>
    <font>
      <i/>
      <sz val="11"/>
      <color rgb="FF7F7F7F"/>
      <name val="Calibri"/>
      <family val="2"/>
      <charset val="222"/>
      <scheme val="minor"/>
    </font>
    <font>
      <b/>
      <sz val="11"/>
      <color theme="1"/>
      <name val="Calibri"/>
      <family val="2"/>
      <charset val="222"/>
      <scheme val="minor"/>
    </font>
    <font>
      <sz val="11"/>
      <color theme="0"/>
      <name val="Calibri"/>
      <family val="2"/>
      <charset val="222"/>
      <scheme val="minor"/>
    </font>
    <font>
      <sz val="10"/>
      <name val="Times New Roman"/>
      <family val="1"/>
    </font>
    <font>
      <u/>
      <sz val="11"/>
      <color theme="10"/>
      <name val="Calibri"/>
      <family val="2"/>
      <charset val="222"/>
    </font>
    <font>
      <sz val="10"/>
      <color indexed="8"/>
      <name val="Arial"/>
      <family val="2"/>
    </font>
    <font>
      <sz val="8"/>
      <name val="Arial"/>
      <family val="2"/>
    </font>
    <font>
      <sz val="12"/>
      <name val="Times New Roman"/>
      <family val="1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0"/>
      <name val="Cordia New"/>
      <family val="2"/>
    </font>
    <font>
      <u/>
      <sz val="10"/>
      <color theme="10"/>
      <name val="Georgia"/>
      <family val="1"/>
    </font>
    <font>
      <sz val="10"/>
      <color rgb="FF000000"/>
      <name val="Arial"/>
      <family val="2"/>
    </font>
    <font>
      <sz val="14"/>
      <name val="Cordia New"/>
      <family val="2"/>
      <charset val="222"/>
    </font>
    <font>
      <sz val="14"/>
      <name val="AngsanaUPC"/>
      <family val="1"/>
    </font>
    <font>
      <sz val="10"/>
      <name val="Helv"/>
    </font>
    <font>
      <b/>
      <sz val="12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2"/>
      <name val="นูลมรผ"/>
    </font>
    <font>
      <sz val="14"/>
      <name val="Times New Roman"/>
      <family val="1"/>
    </font>
    <font>
      <b/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u/>
      <sz val="10"/>
      <color rgb="FF0000FF"/>
      <name val="Georgia"/>
      <family val="1"/>
    </font>
    <font>
      <sz val="11"/>
      <color rgb="FF000000"/>
      <name val="Calibri"/>
      <family val="2"/>
    </font>
    <font>
      <sz val="11"/>
      <color rgb="FF9C6500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sz val="10"/>
      <name val="Arial"/>
      <family val="2"/>
    </font>
    <font>
      <u/>
      <sz val="10"/>
      <color rgb="FF7A1818"/>
      <name val="Georgia"/>
      <family val="1"/>
    </font>
    <font>
      <b/>
      <sz val="13"/>
      <name val="Browallia New"/>
      <family val="2"/>
    </font>
    <font>
      <sz val="11"/>
      <name val="Browallia New"/>
      <family val="2"/>
    </font>
    <font>
      <b/>
      <sz val="11"/>
      <name val="Browallia New"/>
      <family val="2"/>
    </font>
    <font>
      <sz val="10"/>
      <name val="Times New Roman"/>
      <family val="1"/>
      <charset val="222"/>
    </font>
    <font>
      <sz val="13"/>
      <color rgb="FFFF0000"/>
      <name val="Browallia New"/>
      <family val="2"/>
    </font>
    <font>
      <sz val="13"/>
      <color theme="1"/>
      <name val="Browallia New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34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" fontId="3" fillId="0" borderId="0" applyFont="0" applyFill="0" applyBorder="0" applyAlignment="0" applyProtection="0"/>
    <xf numFmtId="0" fontId="4" fillId="0" borderId="0"/>
    <xf numFmtId="0" fontId="5" fillId="0" borderId="0" applyNumberFormat="0" applyFill="0" applyBorder="0" applyAlignment="0" applyProtection="0"/>
    <xf numFmtId="0" fontId="6" fillId="0" borderId="5" applyNumberFormat="0" applyFill="0" applyAlignment="0" applyProtection="0"/>
    <xf numFmtId="0" fontId="7" fillId="0" borderId="6" applyNumberFormat="0" applyFill="0" applyAlignment="0" applyProtection="0"/>
    <xf numFmtId="0" fontId="8" fillId="0" borderId="7" applyNumberFormat="0" applyFill="0" applyAlignment="0" applyProtection="0"/>
    <xf numFmtId="0" fontId="8" fillId="0" borderId="0" applyNumberFormat="0" applyFill="0" applyBorder="0" applyAlignment="0" applyProtection="0"/>
    <xf numFmtId="0" fontId="9" fillId="2" borderId="0" applyNumberFormat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8" applyNumberFormat="0" applyAlignment="0" applyProtection="0"/>
    <xf numFmtId="0" fontId="13" fillId="6" borderId="9" applyNumberFormat="0" applyAlignment="0" applyProtection="0"/>
    <xf numFmtId="0" fontId="14" fillId="6" borderId="8" applyNumberFormat="0" applyAlignment="0" applyProtection="0"/>
    <xf numFmtId="0" fontId="15" fillId="0" borderId="10" applyNumberFormat="0" applyFill="0" applyAlignment="0" applyProtection="0"/>
    <xf numFmtId="0" fontId="16" fillId="7" borderId="11" applyNumberFormat="0" applyAlignment="0" applyProtection="0"/>
    <xf numFmtId="0" fontId="17" fillId="0" borderId="0" applyNumberFormat="0" applyFill="0" applyBorder="0" applyAlignment="0" applyProtection="0"/>
    <xf numFmtId="0" fontId="1" fillId="8" borderId="12" applyNumberFormat="0" applyFont="0" applyAlignment="0" applyProtection="0"/>
    <xf numFmtId="0" fontId="18" fillId="0" borderId="0" applyNumberFormat="0" applyFill="0" applyBorder="0" applyAlignment="0" applyProtection="0"/>
    <xf numFmtId="0" fontId="19" fillId="0" borderId="13" applyNumberFormat="0" applyFill="0" applyAlignment="0" applyProtection="0"/>
    <xf numFmtId="0" fontId="20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0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0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0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0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0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0" fontId="22" fillId="0" borderId="0"/>
    <xf numFmtId="43" fontId="23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2" fillId="0" borderId="0"/>
    <xf numFmtId="43" fontId="22" fillId="0" borderId="0" applyFont="0" applyFill="0" applyBorder="0" applyAlignment="0" applyProtection="0"/>
    <xf numFmtId="0" fontId="1" fillId="0" borderId="0"/>
    <xf numFmtId="0" fontId="23" fillId="0" borderId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5" fillId="0" borderId="0"/>
    <xf numFmtId="0" fontId="26" fillId="0" borderId="0"/>
    <xf numFmtId="0" fontId="26" fillId="0" borderId="0"/>
    <xf numFmtId="0" fontId="23" fillId="0" borderId="0"/>
    <xf numFmtId="0" fontId="1" fillId="0" borderId="0"/>
    <xf numFmtId="0" fontId="27" fillId="0" borderId="0">
      <protection locked="0"/>
    </xf>
    <xf numFmtId="0" fontId="27" fillId="0" borderId="0"/>
    <xf numFmtId="0" fontId="28" fillId="0" borderId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5" fillId="0" borderId="0" applyFont="0" applyFill="0" applyBorder="0" applyAlignment="0" applyProtection="0"/>
    <xf numFmtId="0" fontId="1" fillId="0" borderId="0"/>
    <xf numFmtId="0" fontId="29" fillId="0" borderId="0" applyNumberFormat="0" applyFill="0" applyBorder="0" applyAlignment="0">
      <alignment vertical="top"/>
      <protection locked="0"/>
    </xf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23" fillId="0" borderId="0" applyFont="0" applyFill="0" applyBorder="0" applyAlignment="0" applyProtection="0"/>
    <xf numFmtId="170" fontId="23" fillId="0" borderId="0" applyFont="0" applyFill="0" applyBorder="0" applyAlignment="0" applyProtection="0"/>
    <xf numFmtId="171" fontId="23" fillId="0" borderId="0" applyFont="0" applyFill="0" applyBorder="0" applyAlignment="0" applyProtection="0"/>
    <xf numFmtId="0" fontId="23" fillId="0" borderId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>
      <alignment vertical="top"/>
      <protection locked="0"/>
    </xf>
    <xf numFmtId="0" fontId="27" fillId="0" borderId="0"/>
    <xf numFmtId="0" fontId="27" fillId="0" borderId="0"/>
    <xf numFmtId="0" fontId="28" fillId="0" borderId="0"/>
    <xf numFmtId="0" fontId="27" fillId="0" borderId="0"/>
    <xf numFmtId="0" fontId="28" fillId="0" borderId="0"/>
    <xf numFmtId="0" fontId="1" fillId="0" borderId="0"/>
    <xf numFmtId="0" fontId="27" fillId="0" borderId="0"/>
    <xf numFmtId="9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2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0" fontId="23" fillId="0" borderId="0"/>
    <xf numFmtId="43" fontId="23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1" fillId="0" borderId="0"/>
    <xf numFmtId="0" fontId="23" fillId="0" borderId="0"/>
    <xf numFmtId="43" fontId="2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3" fontId="23" fillId="0" borderId="0" applyFont="0" applyFill="0" applyBorder="0" applyAlignment="0" applyProtection="0"/>
    <xf numFmtId="0" fontId="1" fillId="0" borderId="0"/>
    <xf numFmtId="0" fontId="22" fillId="0" borderId="0"/>
    <xf numFmtId="0" fontId="1" fillId="0" borderId="0"/>
    <xf numFmtId="43" fontId="21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1" fillId="0" borderId="0"/>
    <xf numFmtId="0" fontId="23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7" fillId="0" borderId="0">
      <protection locked="0"/>
    </xf>
    <xf numFmtId="43" fontId="27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21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5" applyNumberFormat="0" applyFill="0" applyAlignment="0" applyProtection="0"/>
    <xf numFmtId="0" fontId="33" fillId="0" borderId="6" applyNumberFormat="0" applyFill="0" applyAlignment="0" applyProtection="0"/>
    <xf numFmtId="0" fontId="34" fillId="0" borderId="7" applyNumberFormat="0" applyFill="0" applyAlignment="0" applyProtection="0"/>
    <xf numFmtId="0" fontId="34" fillId="0" borderId="0" applyNumberFormat="0" applyFill="0" applyBorder="0" applyAlignment="0" applyProtection="0"/>
    <xf numFmtId="0" fontId="35" fillId="2" borderId="0" applyNumberFormat="0" applyBorder="0" applyAlignment="0" applyProtection="0"/>
    <xf numFmtId="0" fontId="36" fillId="3" borderId="0" applyNumberFormat="0" applyBorder="0" applyAlignment="0" applyProtection="0"/>
    <xf numFmtId="0" fontId="37" fillId="4" borderId="0" applyNumberFormat="0" applyBorder="0" applyAlignment="0" applyProtection="0"/>
    <xf numFmtId="0" fontId="38" fillId="5" borderId="8" applyNumberFormat="0" applyAlignment="0" applyProtection="0"/>
    <xf numFmtId="0" fontId="39" fillId="6" borderId="9" applyNumberFormat="0" applyAlignment="0" applyProtection="0"/>
    <xf numFmtId="0" fontId="40" fillId="6" borderId="8" applyNumberFormat="0" applyAlignment="0" applyProtection="0"/>
    <xf numFmtId="0" fontId="41" fillId="0" borderId="10" applyNumberFormat="0" applyFill="0" applyAlignment="0" applyProtection="0"/>
    <xf numFmtId="0" fontId="42" fillId="7" borderId="11" applyNumberFormat="0" applyAlignment="0" applyProtection="0"/>
    <xf numFmtId="0" fontId="43" fillId="0" borderId="0" applyNumberFormat="0" applyFill="0" applyBorder="0" applyAlignment="0" applyProtection="0"/>
    <xf numFmtId="0" fontId="21" fillId="8" borderId="12" applyNumberFormat="0" applyFont="0" applyAlignment="0" applyProtection="0"/>
    <xf numFmtId="0" fontId="44" fillId="0" borderId="0" applyNumberFormat="0" applyFill="0" applyBorder="0" applyAlignment="0" applyProtection="0"/>
    <xf numFmtId="0" fontId="45" fillId="0" borderId="13" applyNumberFormat="0" applyFill="0" applyAlignment="0" applyProtection="0"/>
    <xf numFmtId="0" fontId="46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1" borderId="0" applyNumberFormat="0" applyBorder="0" applyAlignment="0" applyProtection="0"/>
    <xf numFmtId="0" fontId="46" fillId="12" borderId="0" applyNumberFormat="0" applyBorder="0" applyAlignment="0" applyProtection="0"/>
    <xf numFmtId="0" fontId="46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46" fillId="16" borderId="0" applyNumberFormat="0" applyBorder="0" applyAlignment="0" applyProtection="0"/>
    <xf numFmtId="0" fontId="46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46" fillId="20" borderId="0" applyNumberFormat="0" applyBorder="0" applyAlignment="0" applyProtection="0"/>
    <xf numFmtId="0" fontId="46" fillId="21" borderId="0" applyNumberFormat="0" applyBorder="0" applyAlignment="0" applyProtection="0"/>
    <xf numFmtId="0" fontId="21" fillId="22" borderId="0" applyNumberFormat="0" applyBorder="0" applyAlignment="0" applyProtection="0"/>
    <xf numFmtId="0" fontId="21" fillId="23" borderId="0" applyNumberFormat="0" applyBorder="0" applyAlignment="0" applyProtection="0"/>
    <xf numFmtId="0" fontId="46" fillId="24" borderId="0" applyNumberFormat="0" applyBorder="0" applyAlignment="0" applyProtection="0"/>
    <xf numFmtId="0" fontId="46" fillId="25" borderId="0" applyNumberFormat="0" applyBorder="0" applyAlignment="0" applyProtection="0"/>
    <xf numFmtId="0" fontId="21" fillId="26" borderId="0" applyNumberFormat="0" applyBorder="0" applyAlignment="0" applyProtection="0"/>
    <xf numFmtId="0" fontId="21" fillId="27" borderId="0" applyNumberFormat="0" applyBorder="0" applyAlignment="0" applyProtection="0"/>
    <xf numFmtId="0" fontId="46" fillId="28" borderId="0" applyNumberFormat="0" applyBorder="0" applyAlignment="0" applyProtection="0"/>
    <xf numFmtId="0" fontId="46" fillId="29" borderId="0" applyNumberFormat="0" applyBorder="0" applyAlignment="0" applyProtection="0"/>
    <xf numFmtId="0" fontId="21" fillId="30" borderId="0" applyNumberFormat="0" applyBorder="0" applyAlignment="0" applyProtection="0"/>
    <xf numFmtId="0" fontId="21" fillId="31" borderId="0" applyNumberFormat="0" applyBorder="0" applyAlignment="0" applyProtection="0"/>
    <xf numFmtId="0" fontId="46" fillId="32" borderId="0" applyNumberFormat="0" applyBorder="0" applyAlignment="0" applyProtection="0"/>
    <xf numFmtId="169" fontId="23" fillId="0" borderId="0" applyFont="0" applyFill="0" applyBorder="0" applyAlignment="0" applyProtection="0">
      <alignment wrapText="1"/>
    </xf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17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173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172" fontId="47" fillId="0" borderId="0" applyFill="0" applyBorder="0" applyProtection="0"/>
    <xf numFmtId="0" fontId="48" fillId="0" borderId="0" applyNumberFormat="0" applyFill="0" applyBorder="0" applyAlignment="0" applyProtection="0">
      <alignment vertical="top"/>
      <protection locked="0"/>
    </xf>
    <xf numFmtId="0" fontId="23" fillId="0" borderId="0">
      <alignment wrapText="1"/>
    </xf>
    <xf numFmtId="0" fontId="23" fillId="0" borderId="0">
      <alignment wrapText="1"/>
    </xf>
    <xf numFmtId="0" fontId="23" fillId="0" borderId="0">
      <alignment wrapText="1"/>
    </xf>
    <xf numFmtId="0" fontId="23" fillId="0" borderId="0">
      <alignment wrapText="1"/>
    </xf>
    <xf numFmtId="0" fontId="23" fillId="0" borderId="0">
      <alignment wrapText="1"/>
    </xf>
    <xf numFmtId="0" fontId="27" fillId="0" borderId="0"/>
    <xf numFmtId="0" fontId="4" fillId="0" borderId="0"/>
    <xf numFmtId="0" fontId="27" fillId="0" borderId="0"/>
    <xf numFmtId="174" fontId="23" fillId="0" borderId="0"/>
    <xf numFmtId="0" fontId="4" fillId="0" borderId="0"/>
    <xf numFmtId="0" fontId="21" fillId="0" borderId="0"/>
    <xf numFmtId="0" fontId="21" fillId="0" borderId="0"/>
    <xf numFmtId="0" fontId="23" fillId="0" borderId="0">
      <alignment wrapText="1"/>
    </xf>
    <xf numFmtId="0" fontId="49" fillId="0" borderId="0"/>
    <xf numFmtId="0" fontId="23" fillId="0" borderId="0">
      <alignment wrapText="1"/>
    </xf>
    <xf numFmtId="0" fontId="4" fillId="0" borderId="0"/>
    <xf numFmtId="43" fontId="23" fillId="0" borderId="0" applyFont="0" applyFill="0" applyBorder="0" applyAlignment="0" applyProtection="0"/>
    <xf numFmtId="0" fontId="23" fillId="0" borderId="0"/>
    <xf numFmtId="43" fontId="1" fillId="0" borderId="0" applyFont="0" applyFill="0" applyBorder="0" applyAlignment="0" applyProtection="0"/>
    <xf numFmtId="0" fontId="27" fillId="0" borderId="0">
      <protection locked="0"/>
    </xf>
    <xf numFmtId="0" fontId="29" fillId="0" borderId="0" applyNumberFormat="0" applyFill="0" applyBorder="0" applyAlignment="0" applyProtection="0"/>
    <xf numFmtId="43" fontId="1" fillId="0" borderId="0" applyFont="0" applyFill="0" applyBorder="0" applyAlignment="0" applyProtection="0"/>
    <xf numFmtId="0" fontId="27" fillId="0" borderId="0"/>
    <xf numFmtId="0" fontId="27" fillId="0" borderId="0">
      <protection locked="0"/>
    </xf>
    <xf numFmtId="9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53" fillId="0" borderId="0" applyFont="0" applyFill="0" applyBorder="0" applyAlignment="0" applyProtection="0"/>
    <xf numFmtId="0" fontId="27" fillId="0" borderId="0"/>
    <xf numFmtId="43" fontId="1" fillId="0" borderId="0" applyFont="0" applyFill="0" applyBorder="0" applyAlignment="0" applyProtection="0"/>
    <xf numFmtId="0" fontId="21" fillId="0" borderId="0"/>
    <xf numFmtId="43" fontId="27" fillId="0" borderId="0" applyFont="0" applyFill="0" applyBorder="0" applyAlignment="0" applyProtection="0"/>
    <xf numFmtId="0" fontId="29" fillId="0" borderId="0" applyNumberFormat="0" applyFill="0" applyBorder="0" applyAlignment="0">
      <alignment vertical="top"/>
      <protection locked="0"/>
    </xf>
    <xf numFmtId="9" fontId="1" fillId="0" borderId="0" applyFont="0" applyFill="0" applyBorder="0" applyAlignment="0" applyProtection="0"/>
    <xf numFmtId="0" fontId="53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3" fillId="0" borderId="0" applyFont="0" applyFill="0" applyBorder="0" applyAlignment="0" applyProtection="0"/>
    <xf numFmtId="0" fontId="2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2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21" fillId="0" borderId="0"/>
    <xf numFmtId="9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4" fillId="0" borderId="0"/>
    <xf numFmtId="37" fontId="51" fillId="0" borderId="0"/>
    <xf numFmtId="43" fontId="2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23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2" fillId="0" borderId="0"/>
    <xf numFmtId="0" fontId="1" fillId="0" borderId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5" fillId="0" borderId="0"/>
    <xf numFmtId="43" fontId="1" fillId="0" borderId="0" applyFont="0" applyFill="0" applyBorder="0" applyAlignment="0" applyProtection="0"/>
    <xf numFmtId="0" fontId="55" fillId="0" borderId="0"/>
    <xf numFmtId="0" fontId="23" fillId="0" borderId="0"/>
    <xf numFmtId="0" fontId="27" fillId="0" borderId="0">
      <protection locked="0"/>
    </xf>
    <xf numFmtId="0" fontId="54" fillId="0" borderId="0"/>
    <xf numFmtId="43" fontId="1" fillId="0" borderId="0" applyFont="0" applyFill="0" applyBorder="0" applyAlignment="0" applyProtection="0"/>
    <xf numFmtId="43" fontId="25" fillId="0" borderId="0" applyFont="0" applyFill="0" applyBorder="0" applyAlignment="0" applyProtection="0"/>
    <xf numFmtId="0" fontId="29" fillId="0" borderId="0" applyNumberFormat="0" applyFill="0" applyBorder="0" applyAlignment="0">
      <alignment vertical="top"/>
      <protection locked="0"/>
    </xf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52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29" fillId="0" borderId="16" applyNumberFormat="0" applyFill="0" applyBorder="0" applyAlignment="0">
      <protection locked="0"/>
    </xf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30" fillId="0" borderId="0" applyNumberFormat="0" applyFill="0" applyBorder="0" applyAlignment="0" applyProtection="0">
      <alignment vertical="top"/>
      <protection locked="0"/>
    </xf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25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3" fillId="0" borderId="0" applyFont="0" applyFill="0" applyBorder="0" applyAlignment="0" applyProtection="0"/>
    <xf numFmtId="0" fontId="27" fillId="0" borderId="0"/>
    <xf numFmtId="0" fontId="29" fillId="0" borderId="0" applyNumberForma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1" fillId="0" borderId="0"/>
    <xf numFmtId="0" fontId="1" fillId="0" borderId="0"/>
    <xf numFmtId="43" fontId="1" fillId="0" borderId="0" applyFont="0" applyFill="0" applyBorder="0" applyAlignment="0" applyProtection="0"/>
    <xf numFmtId="43" fontId="53" fillId="0" borderId="0" applyFont="0" applyFill="0" applyBorder="0" applyAlignment="0" applyProtection="0"/>
    <xf numFmtId="0" fontId="53" fillId="0" borderId="0"/>
    <xf numFmtId="43" fontId="1" fillId="0" borderId="0" applyFont="0" applyFill="0" applyBorder="0" applyAlignment="0" applyProtection="0"/>
    <xf numFmtId="0" fontId="28" fillId="0" borderId="0"/>
    <xf numFmtId="0" fontId="1" fillId="0" borderId="0"/>
    <xf numFmtId="0" fontId="27" fillId="0" borderId="0">
      <protection locked="0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3" fillId="0" borderId="0" applyFont="0" applyFill="0" applyBorder="0" applyAlignment="0" applyProtection="0"/>
    <xf numFmtId="0" fontId="2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7" fillId="0" borderId="0"/>
    <xf numFmtId="43" fontId="1" fillId="0" borderId="0" applyFont="0" applyFill="0" applyBorder="0" applyAlignment="0" applyProtection="0"/>
    <xf numFmtId="0" fontId="27" fillId="0" borderId="0">
      <protection locked="0"/>
    </xf>
    <xf numFmtId="43" fontId="57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21" fillId="0" borderId="0" applyFont="0" applyFill="0" applyBorder="0" applyAlignment="0" applyProtection="0"/>
    <xf numFmtId="0" fontId="1" fillId="0" borderId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53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0" fontId="28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21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29" fillId="0" borderId="0" applyNumberFormat="0" applyFill="0" applyBorder="0" applyAlignment="0">
      <alignment vertical="top"/>
      <protection locked="0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1" fontId="23" fillId="0" borderId="0" applyFont="0" applyFill="0" applyBorder="0" applyAlignment="0" applyProtection="0"/>
    <xf numFmtId="0" fontId="23" fillId="0" borderId="0">
      <alignment wrapText="1"/>
    </xf>
    <xf numFmtId="0" fontId="23" fillId="0" borderId="0"/>
    <xf numFmtId="43" fontId="21" fillId="0" borderId="0" applyFont="0" applyFill="0" applyBorder="0" applyAlignment="0" applyProtection="0"/>
    <xf numFmtId="0" fontId="27" fillId="0" borderId="0">
      <protection locked="0"/>
    </xf>
    <xf numFmtId="0" fontId="4" fillId="0" borderId="0"/>
    <xf numFmtId="0" fontId="1" fillId="0" borderId="0"/>
    <xf numFmtId="43" fontId="27" fillId="0" borderId="0" applyFont="0" applyFill="0" applyBorder="0" applyAlignment="0" applyProtection="0"/>
    <xf numFmtId="0" fontId="27" fillId="0" borderId="0"/>
    <xf numFmtId="43" fontId="53" fillId="0" borderId="0" applyFont="0" applyFill="0" applyBorder="0" applyAlignment="0" applyProtection="0"/>
    <xf numFmtId="0" fontId="56" fillId="0" borderId="16" applyNumberFormat="0" applyFill="0" applyAlignment="0">
      <protection locked="0"/>
    </xf>
    <xf numFmtId="0" fontId="55" fillId="0" borderId="0"/>
    <xf numFmtId="43" fontId="4" fillId="0" borderId="0" applyFont="0" applyFill="0" applyBorder="0" applyAlignment="0" applyProtection="0"/>
    <xf numFmtId="0" fontId="21" fillId="0" borderId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2" fillId="0" borderId="0" applyNumberFormat="0" applyFill="0" applyBorder="0" applyAlignment="0" applyProtection="0"/>
    <xf numFmtId="0" fontId="53" fillId="0" borderId="0"/>
    <xf numFmtId="43" fontId="5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7" fillId="0" borderId="0">
      <protection locked="0"/>
    </xf>
    <xf numFmtId="43" fontId="4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55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3" fillId="0" borderId="0" applyFont="0" applyFill="0" applyBorder="0" applyAlignment="0" applyProtection="0"/>
    <xf numFmtId="0" fontId="27" fillId="0" borderId="0">
      <protection locked="0"/>
    </xf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3" fillId="0" borderId="0" applyFont="0" applyFill="0" applyBorder="0" applyAlignment="0" applyProtection="0"/>
    <xf numFmtId="171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7" fillId="0" borderId="0">
      <protection locked="0"/>
    </xf>
    <xf numFmtId="43" fontId="4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55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3" fillId="0" borderId="0"/>
    <xf numFmtId="43" fontId="53" fillId="0" borderId="0" applyFont="0" applyFill="0" applyBorder="0" applyAlignment="0" applyProtection="0"/>
    <xf numFmtId="0" fontId="21" fillId="0" borderId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54" fillId="0" borderId="0"/>
    <xf numFmtId="43" fontId="2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2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0" fontId="1" fillId="0" borderId="0"/>
    <xf numFmtId="0" fontId="1" fillId="0" borderId="0"/>
    <xf numFmtId="0" fontId="21" fillId="0" borderId="0"/>
    <xf numFmtId="0" fontId="1" fillId="0" borderId="0"/>
    <xf numFmtId="0" fontId="1" fillId="0" borderId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8" fillId="0" borderId="0" applyFont="0" applyFill="0" applyBorder="0" applyAlignment="0" applyProtection="0"/>
    <xf numFmtId="9" fontId="58" fillId="0" borderId="0" applyFont="0" applyFill="0" applyBorder="0" applyAlignment="0" applyProtection="0"/>
    <xf numFmtId="0" fontId="58" fillId="0" borderId="0"/>
    <xf numFmtId="43" fontId="23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29" fillId="0" borderId="16" applyNumberFormat="0" applyFill="0" applyBorder="0" applyAlignment="0">
      <protection locked="0"/>
    </xf>
    <xf numFmtId="43" fontId="1" fillId="0" borderId="0" applyFont="0" applyFill="0" applyBorder="0" applyAlignment="0" applyProtection="0"/>
    <xf numFmtId="0" fontId="2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3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3" fillId="0" borderId="0"/>
    <xf numFmtId="43" fontId="5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3" fillId="0" borderId="0" applyFont="0" applyFill="0" applyBorder="0" applyAlignment="0" applyProtection="0"/>
    <xf numFmtId="0" fontId="1" fillId="0" borderId="0"/>
    <xf numFmtId="0" fontId="56" fillId="0" borderId="16" applyNumberFormat="0" applyFill="0" applyAlignment="0">
      <protection locked="0"/>
    </xf>
    <xf numFmtId="43" fontId="27" fillId="0" borderId="0" applyFont="0" applyFill="0" applyBorder="0" applyAlignment="0" applyProtection="0"/>
    <xf numFmtId="0" fontId="1" fillId="0" borderId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23" fillId="0" borderId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3" fillId="0" borderId="0"/>
    <xf numFmtId="43" fontId="5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7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9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27" fillId="0" borderId="0">
      <protection locked="0"/>
    </xf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0" fontId="25" fillId="0" borderId="0"/>
    <xf numFmtId="43" fontId="25" fillId="0" borderId="0" applyFont="0" applyFill="0" applyBorder="0" applyAlignment="0" applyProtection="0"/>
    <xf numFmtId="0" fontId="27" fillId="0" borderId="0">
      <protection locked="0"/>
    </xf>
    <xf numFmtId="0" fontId="21" fillId="0" borderId="0"/>
    <xf numFmtId="43" fontId="22" fillId="0" borderId="0" applyFont="0" applyFill="0" applyBorder="0" applyAlignment="0" applyProtection="0"/>
    <xf numFmtId="0" fontId="22" fillId="0" borderId="0"/>
    <xf numFmtId="0" fontId="23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23" fillId="0" borderId="0"/>
    <xf numFmtId="43" fontId="23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27" fillId="0" borderId="0">
      <protection locked="0"/>
    </xf>
    <xf numFmtId="0" fontId="1" fillId="0" borderId="0"/>
    <xf numFmtId="43" fontId="1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22" fillId="0" borderId="0"/>
    <xf numFmtId="43" fontId="2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22" fillId="0" borderId="0"/>
    <xf numFmtId="0" fontId="1" fillId="0" borderId="0"/>
    <xf numFmtId="43" fontId="1" fillId="0" borderId="0" applyFont="0" applyFill="0" applyBorder="0" applyAlignment="0" applyProtection="0"/>
    <xf numFmtId="0" fontId="22" fillId="0" borderId="0"/>
    <xf numFmtId="0" fontId="1" fillId="0" borderId="0"/>
    <xf numFmtId="0" fontId="25" fillId="0" borderId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3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22" fillId="0" borderId="0"/>
    <xf numFmtId="43" fontId="23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3" fillId="0" borderId="0" applyFont="0" applyFill="0" applyBorder="0" applyAlignment="0" applyProtection="0"/>
    <xf numFmtId="0" fontId="1" fillId="0" borderId="0"/>
    <xf numFmtId="0" fontId="30" fillId="0" borderId="0" applyNumberFormat="0" applyFill="0" applyBorder="0" applyAlignment="0" applyProtection="0">
      <alignment vertical="top"/>
      <protection locked="0"/>
    </xf>
    <xf numFmtId="43" fontId="27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3" fillId="0" borderId="0" applyFont="0" applyFill="0" applyBorder="0" applyAlignment="0" applyProtection="0"/>
    <xf numFmtId="0" fontId="23" fillId="0" borderId="0"/>
    <xf numFmtId="43" fontId="1" fillId="0" borderId="0" applyFont="0" applyFill="0" applyBorder="0" applyAlignment="0" applyProtection="0"/>
    <xf numFmtId="173" fontId="21" fillId="0" borderId="0" applyFont="0" applyFill="0" applyBorder="0" applyAlignment="0" applyProtection="0"/>
    <xf numFmtId="0" fontId="21" fillId="0" borderId="0"/>
    <xf numFmtId="43" fontId="27" fillId="0" borderId="0" applyFont="0" applyFill="0" applyBorder="0" applyAlignment="0" applyProtection="0"/>
    <xf numFmtId="0" fontId="1" fillId="0" borderId="0"/>
    <xf numFmtId="0" fontId="23" fillId="0" borderId="0"/>
    <xf numFmtId="43" fontId="23" fillId="0" borderId="0" applyFont="0" applyFill="0" applyBorder="0" applyAlignment="0" applyProtection="0"/>
    <xf numFmtId="0" fontId="25" fillId="0" borderId="0"/>
    <xf numFmtId="43" fontId="25" fillId="0" borderId="0" applyFont="0" applyFill="0" applyBorder="0" applyAlignment="0" applyProtection="0"/>
    <xf numFmtId="0" fontId="21" fillId="0" borderId="0"/>
    <xf numFmtId="43" fontId="23" fillId="0" borderId="0" applyFont="0" applyFill="0" applyBorder="0" applyAlignment="0" applyProtection="0"/>
    <xf numFmtId="0" fontId="1" fillId="0" borderId="0"/>
    <xf numFmtId="0" fontId="1" fillId="0" borderId="0"/>
    <xf numFmtId="43" fontId="27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1" fillId="0" borderId="0"/>
    <xf numFmtId="43" fontId="21" fillId="0" borderId="0" applyFont="0" applyFill="0" applyBorder="0" applyAlignment="0" applyProtection="0"/>
    <xf numFmtId="43" fontId="23" fillId="0" borderId="0" applyFont="0" applyFill="0" applyBorder="0" applyAlignment="0" applyProtection="0"/>
    <xf numFmtId="0" fontId="1" fillId="0" borderId="0"/>
    <xf numFmtId="43" fontId="23" fillId="0" borderId="0" applyFont="0" applyFill="0" applyBorder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9" fontId="59" fillId="0" borderId="0"/>
    <xf numFmtId="176" fontId="23" fillId="0" borderId="0" applyFill="0" applyBorder="0" applyAlignment="0"/>
    <xf numFmtId="177" fontId="60" fillId="0" borderId="0" applyFill="0" applyBorder="0" applyAlignment="0"/>
    <xf numFmtId="168" fontId="60" fillId="0" borderId="0" applyFill="0" applyBorder="0" applyAlignment="0"/>
    <xf numFmtId="178" fontId="23" fillId="0" borderId="0" applyFill="0" applyBorder="0" applyAlignment="0"/>
    <xf numFmtId="179" fontId="23" fillId="0" borderId="0" applyFill="0" applyBorder="0" applyAlignment="0"/>
    <xf numFmtId="165" fontId="60" fillId="0" borderId="0" applyFill="0" applyBorder="0" applyAlignment="0"/>
    <xf numFmtId="180" fontId="60" fillId="0" borderId="0" applyFill="0" applyBorder="0" applyAlignment="0"/>
    <xf numFmtId="177" fontId="60" fillId="0" borderId="0" applyFill="0" applyBorder="0" applyAlignment="0"/>
    <xf numFmtId="165" fontId="60" fillId="0" borderId="0" applyFont="0" applyFill="0" applyBorder="0" applyAlignment="0" applyProtection="0"/>
    <xf numFmtId="0" fontId="59" fillId="0" borderId="0"/>
    <xf numFmtId="177" fontId="60" fillId="0" borderId="0" applyFont="0" applyFill="0" applyBorder="0" applyAlignment="0" applyProtection="0"/>
    <xf numFmtId="0" fontId="59" fillId="0" borderId="0"/>
    <xf numFmtId="14" fontId="49" fillId="0" borderId="0" applyFill="0" applyBorder="0" applyAlignment="0"/>
    <xf numFmtId="175" fontId="59" fillId="0" borderId="0"/>
    <xf numFmtId="165" fontId="60" fillId="0" borderId="0" applyFill="0" applyBorder="0" applyAlignment="0"/>
    <xf numFmtId="177" fontId="60" fillId="0" borderId="0" applyFill="0" applyBorder="0" applyAlignment="0"/>
    <xf numFmtId="165" fontId="60" fillId="0" borderId="0" applyFill="0" applyBorder="0" applyAlignment="0"/>
    <xf numFmtId="180" fontId="60" fillId="0" borderId="0" applyFill="0" applyBorder="0" applyAlignment="0"/>
    <xf numFmtId="177" fontId="60" fillId="0" borderId="0" applyFill="0" applyBorder="0" applyAlignment="0"/>
    <xf numFmtId="38" fontId="50" fillId="33" borderId="0" applyNumberFormat="0" applyBorder="0" applyAlignment="0" applyProtection="0"/>
    <xf numFmtId="0" fontId="61" fillId="0" borderId="15" applyNumberFormat="0" applyAlignment="0" applyProtection="0">
      <alignment horizontal="left" vertical="center"/>
    </xf>
    <xf numFmtId="0" fontId="61" fillId="0" borderId="4">
      <alignment horizontal="left" vertical="center"/>
    </xf>
    <xf numFmtId="10" fontId="50" fillId="34" borderId="14" applyNumberFormat="0" applyBorder="0" applyAlignment="0" applyProtection="0"/>
    <xf numFmtId="165" fontId="60" fillId="0" borderId="0" applyFill="0" applyBorder="0" applyAlignment="0"/>
    <xf numFmtId="177" fontId="60" fillId="0" borderId="0" applyFill="0" applyBorder="0" applyAlignment="0"/>
    <xf numFmtId="165" fontId="60" fillId="0" borderId="0" applyFill="0" applyBorder="0" applyAlignment="0"/>
    <xf numFmtId="180" fontId="60" fillId="0" borderId="0" applyFill="0" applyBorder="0" applyAlignment="0"/>
    <xf numFmtId="177" fontId="60" fillId="0" borderId="0" applyFill="0" applyBorder="0" applyAlignment="0"/>
    <xf numFmtId="37" fontId="62" fillId="0" borderId="0"/>
    <xf numFmtId="0" fontId="63" fillId="0" borderId="0"/>
    <xf numFmtId="0" fontId="23" fillId="0" borderId="0"/>
    <xf numFmtId="179" fontId="23" fillId="0" borderId="0" applyFont="0" applyFill="0" applyBorder="0" applyAlignment="0" applyProtection="0"/>
    <xf numFmtId="181" fontId="23" fillId="0" borderId="0" applyFont="0" applyFill="0" applyBorder="0" applyAlignment="0" applyProtection="0"/>
    <xf numFmtId="10" fontId="23" fillId="0" borderId="0" applyFont="0" applyFill="0" applyBorder="0" applyAlignment="0" applyProtection="0"/>
    <xf numFmtId="165" fontId="60" fillId="0" borderId="0" applyFill="0" applyBorder="0" applyAlignment="0"/>
    <xf numFmtId="177" fontId="60" fillId="0" borderId="0" applyFill="0" applyBorder="0" applyAlignment="0"/>
    <xf numFmtId="165" fontId="60" fillId="0" borderId="0" applyFill="0" applyBorder="0" applyAlignment="0"/>
    <xf numFmtId="180" fontId="60" fillId="0" borderId="0" applyFill="0" applyBorder="0" applyAlignment="0"/>
    <xf numFmtId="177" fontId="60" fillId="0" borderId="0" applyFill="0" applyBorder="0" applyAlignment="0"/>
    <xf numFmtId="1" fontId="23" fillId="0" borderId="17" applyNumberFormat="0" applyFill="0" applyAlignment="0" applyProtection="0">
      <alignment horizontal="center" vertical="center"/>
    </xf>
    <xf numFmtId="0" fontId="23" fillId="0" borderId="0">
      <protection locked="0"/>
    </xf>
    <xf numFmtId="49" fontId="49" fillId="0" borderId="0" applyFill="0" applyBorder="0" applyAlignment="0"/>
    <xf numFmtId="182" fontId="23" fillId="0" borderId="0" applyFill="0" applyBorder="0" applyAlignment="0"/>
    <xf numFmtId="183" fontId="23" fillId="0" borderId="0" applyFill="0" applyBorder="0" applyAlignment="0"/>
    <xf numFmtId="9" fontId="64" fillId="0" borderId="0" applyFont="0" applyFill="0" applyBorder="0" applyAlignment="0" applyProtection="0"/>
    <xf numFmtId="0" fontId="64" fillId="0" borderId="0" applyFont="0" applyFill="0" applyBorder="0" applyAlignment="0" applyProtection="0"/>
    <xf numFmtId="0" fontId="64" fillId="0" borderId="0" applyFont="0" applyFill="0" applyBorder="0" applyAlignment="0" applyProtection="0"/>
    <xf numFmtId="0" fontId="64" fillId="0" borderId="0" applyFont="0" applyFill="0" applyBorder="0" applyAlignment="0" applyProtection="0"/>
    <xf numFmtId="0" fontId="64" fillId="0" borderId="0" applyFont="0" applyFill="0" applyBorder="0" applyAlignment="0" applyProtection="0"/>
    <xf numFmtId="0" fontId="64" fillId="0" borderId="0"/>
    <xf numFmtId="0" fontId="49" fillId="0" borderId="0">
      <alignment vertical="top"/>
    </xf>
    <xf numFmtId="0" fontId="1" fillId="0" borderId="0"/>
    <xf numFmtId="43" fontId="21" fillId="0" borderId="0" applyFont="0" applyFill="0" applyBorder="0" applyAlignment="0" applyProtection="0"/>
    <xf numFmtId="0" fontId="22" fillId="0" borderId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0" fontId="23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3" fillId="0" borderId="0"/>
    <xf numFmtId="0" fontId="21" fillId="0" borderId="0"/>
    <xf numFmtId="0" fontId="21" fillId="0" borderId="0"/>
    <xf numFmtId="0" fontId="21" fillId="0" borderId="0"/>
    <xf numFmtId="0" fontId="23" fillId="0" borderId="0"/>
    <xf numFmtId="0" fontId="23" fillId="0" borderId="0"/>
    <xf numFmtId="0" fontId="21" fillId="0" borderId="0"/>
    <xf numFmtId="184" fontId="23" fillId="0" borderId="0"/>
    <xf numFmtId="0" fontId="65" fillId="0" borderId="0"/>
    <xf numFmtId="43" fontId="22" fillId="0" borderId="0" applyFont="0" applyFill="0" applyBorder="0" applyAlignment="0" applyProtection="0"/>
    <xf numFmtId="0" fontId="22" fillId="0" borderId="0"/>
    <xf numFmtId="0" fontId="66" fillId="0" borderId="0" applyNumberFormat="0" applyFill="0" applyBorder="0" applyAlignment="0" applyProtection="0"/>
    <xf numFmtId="0" fontId="67" fillId="0" borderId="5" applyNumberFormat="0" applyFill="0" applyAlignment="0" applyProtection="0"/>
    <xf numFmtId="0" fontId="68" fillId="0" borderId="6" applyNumberFormat="0" applyFill="0" applyAlignment="0" applyProtection="0"/>
    <xf numFmtId="0" fontId="69" fillId="0" borderId="7" applyNumberFormat="0" applyFill="0" applyAlignment="0" applyProtection="0"/>
    <xf numFmtId="0" fontId="69" fillId="0" borderId="0" applyNumberFormat="0" applyFill="0" applyBorder="0" applyAlignment="0" applyProtection="0"/>
    <xf numFmtId="0" fontId="70" fillId="2" borderId="0" applyNumberFormat="0" applyBorder="0" applyAlignment="0" applyProtection="0"/>
    <xf numFmtId="0" fontId="71" fillId="3" borderId="0" applyNumberFormat="0" applyBorder="0" applyAlignment="0" applyProtection="0"/>
    <xf numFmtId="0" fontId="72" fillId="4" borderId="0" applyNumberFormat="0" applyBorder="0" applyAlignment="0" applyProtection="0"/>
    <xf numFmtId="0" fontId="73" fillId="5" borderId="8" applyNumberFormat="0" applyAlignment="0" applyProtection="0"/>
    <xf numFmtId="0" fontId="74" fillId="6" borderId="9" applyNumberFormat="0" applyAlignment="0" applyProtection="0"/>
    <xf numFmtId="0" fontId="75" fillId="6" borderId="8" applyNumberFormat="0" applyAlignment="0" applyProtection="0"/>
    <xf numFmtId="0" fontId="76" fillId="0" borderId="10" applyNumberFormat="0" applyFill="0" applyAlignment="0" applyProtection="0"/>
    <xf numFmtId="0" fontId="77" fillId="7" borderId="11" applyNumberFormat="0" applyAlignment="0" applyProtection="0"/>
    <xf numFmtId="0" fontId="78" fillId="0" borderId="0" applyNumberFormat="0" applyFill="0" applyBorder="0" applyAlignment="0" applyProtection="0"/>
    <xf numFmtId="0" fontId="22" fillId="8" borderId="12" applyNumberFormat="0" applyFont="0" applyAlignment="0" applyProtection="0"/>
    <xf numFmtId="0" fontId="79" fillId="0" borderId="0" applyNumberFormat="0" applyFill="0" applyBorder="0" applyAlignment="0" applyProtection="0"/>
    <xf numFmtId="0" fontId="24" fillId="0" borderId="13" applyNumberFormat="0" applyFill="0" applyAlignment="0" applyProtection="0"/>
    <xf numFmtId="0" fontId="80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11" borderId="0" applyNumberFormat="0" applyBorder="0" applyAlignment="0" applyProtection="0"/>
    <xf numFmtId="0" fontId="80" fillId="12" borderId="0" applyNumberFormat="0" applyBorder="0" applyAlignment="0" applyProtection="0"/>
    <xf numFmtId="0" fontId="80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80" fillId="16" borderId="0" applyNumberFormat="0" applyBorder="0" applyAlignment="0" applyProtection="0"/>
    <xf numFmtId="0" fontId="80" fillId="17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80" fillId="20" borderId="0" applyNumberFormat="0" applyBorder="0" applyAlignment="0" applyProtection="0"/>
    <xf numFmtId="0" fontId="80" fillId="21" borderId="0" applyNumberFormat="0" applyBorder="0" applyAlignment="0" applyProtection="0"/>
    <xf numFmtId="0" fontId="22" fillId="22" borderId="0" applyNumberFormat="0" applyBorder="0" applyAlignment="0" applyProtection="0"/>
    <xf numFmtId="0" fontId="22" fillId="23" borderId="0" applyNumberFormat="0" applyBorder="0" applyAlignment="0" applyProtection="0"/>
    <xf numFmtId="0" fontId="80" fillId="24" borderId="0" applyNumberFormat="0" applyBorder="0" applyAlignment="0" applyProtection="0"/>
    <xf numFmtId="0" fontId="80" fillId="25" borderId="0" applyNumberFormat="0" applyBorder="0" applyAlignment="0" applyProtection="0"/>
    <xf numFmtId="0" fontId="22" fillId="26" borderId="0" applyNumberFormat="0" applyBorder="0" applyAlignment="0" applyProtection="0"/>
    <xf numFmtId="0" fontId="22" fillId="27" borderId="0" applyNumberFormat="0" applyBorder="0" applyAlignment="0" applyProtection="0"/>
    <xf numFmtId="0" fontId="80" fillId="28" borderId="0" applyNumberFormat="0" applyBorder="0" applyAlignment="0" applyProtection="0"/>
    <xf numFmtId="0" fontId="80" fillId="29" borderId="0" applyNumberFormat="0" applyBorder="0" applyAlignment="0" applyProtection="0"/>
    <xf numFmtId="0" fontId="22" fillId="30" borderId="0" applyNumberFormat="0" applyBorder="0" applyAlignment="0" applyProtection="0"/>
    <xf numFmtId="0" fontId="22" fillId="31" borderId="0" applyNumberFormat="0" applyBorder="0" applyAlignment="0" applyProtection="0"/>
    <xf numFmtId="0" fontId="80" fillId="32" borderId="0" applyNumberFormat="0" applyBorder="0" applyAlignment="0" applyProtection="0"/>
    <xf numFmtId="0" fontId="22" fillId="0" borderId="0"/>
    <xf numFmtId="0" fontId="73" fillId="5" borderId="8" applyNumberFormat="0" applyAlignment="0" applyProtection="0"/>
    <xf numFmtId="0" fontId="22" fillId="0" borderId="0"/>
    <xf numFmtId="0" fontId="73" fillId="5" borderId="8" applyNumberFormat="0" applyAlignment="0" applyProtection="0"/>
    <xf numFmtId="0" fontId="22" fillId="0" borderId="0"/>
    <xf numFmtId="0" fontId="73" fillId="5" borderId="8" applyNumberFormat="0" applyAlignment="0" applyProtection="0"/>
    <xf numFmtId="0" fontId="22" fillId="0" borderId="0"/>
    <xf numFmtId="0" fontId="73" fillId="5" borderId="8" applyNumberFormat="0" applyAlignment="0" applyProtection="0"/>
    <xf numFmtId="43" fontId="22" fillId="0" borderId="0" applyFont="0" applyFill="0" applyBorder="0" applyAlignment="0" applyProtection="0"/>
    <xf numFmtId="0" fontId="22" fillId="0" borderId="0"/>
    <xf numFmtId="9" fontId="22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48" fillId="0" borderId="0" applyNumberFormat="0" applyFill="0" applyBorder="0" applyAlignment="0" applyProtection="0">
      <alignment vertical="top"/>
      <protection locked="0"/>
    </xf>
    <xf numFmtId="0" fontId="81" fillId="0" borderId="0" applyNumberFormat="0" applyFill="0" applyBorder="0" applyAlignment="0">
      <alignment vertical="top"/>
      <protection locked="0"/>
    </xf>
    <xf numFmtId="0" fontId="1" fillId="0" borderId="0"/>
    <xf numFmtId="0" fontId="1" fillId="0" borderId="0"/>
    <xf numFmtId="0" fontId="22" fillId="0" borderId="0"/>
    <xf numFmtId="0" fontId="73" fillId="5" borderId="8" applyNumberFormat="0" applyAlignment="0" applyProtection="0"/>
    <xf numFmtId="0" fontId="22" fillId="0" borderId="0"/>
    <xf numFmtId="0" fontId="73" fillId="5" borderId="8" applyNumberFormat="0" applyAlignment="0" applyProtection="0"/>
    <xf numFmtId="0" fontId="22" fillId="0" borderId="0"/>
    <xf numFmtId="0" fontId="73" fillId="5" borderId="8" applyNumberFormat="0" applyAlignment="0" applyProtection="0"/>
    <xf numFmtId="0" fontId="22" fillId="0" borderId="0"/>
    <xf numFmtId="0" fontId="73" fillId="5" borderId="8" applyNumberFormat="0" applyAlignment="0" applyProtection="0"/>
    <xf numFmtId="0" fontId="73" fillId="5" borderId="8" applyNumberFormat="0" applyAlignment="0" applyProtection="0"/>
    <xf numFmtId="0" fontId="22" fillId="0" borderId="0"/>
    <xf numFmtId="0" fontId="22" fillId="0" borderId="0"/>
    <xf numFmtId="0" fontId="73" fillId="5" borderId="8" applyNumberFormat="0" applyAlignment="0" applyProtection="0"/>
    <xf numFmtId="0" fontId="22" fillId="0" borderId="0"/>
    <xf numFmtId="0" fontId="73" fillId="5" borderId="8" applyNumberFormat="0" applyAlignment="0" applyProtection="0"/>
    <xf numFmtId="0" fontId="22" fillId="0" borderId="0"/>
    <xf numFmtId="0" fontId="73" fillId="5" borderId="8" applyNumberFormat="0" applyAlignment="0" applyProtection="0"/>
    <xf numFmtId="0" fontId="22" fillId="0" borderId="0"/>
    <xf numFmtId="0" fontId="73" fillId="5" borderId="8" applyNumberFormat="0" applyAlignment="0" applyProtection="0"/>
    <xf numFmtId="0" fontId="22" fillId="0" borderId="0"/>
    <xf numFmtId="0" fontId="73" fillId="5" borderId="8" applyNumberFormat="0" applyAlignment="0" applyProtection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3" fillId="0" borderId="0" applyFont="0" applyFill="0" applyBorder="0" applyAlignment="0" applyProtection="0"/>
    <xf numFmtId="0" fontId="30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82" fillId="0" borderId="0"/>
    <xf numFmtId="0" fontId="82" fillId="0" borderId="0"/>
    <xf numFmtId="0" fontId="82" fillId="0" borderId="0"/>
    <xf numFmtId="0" fontId="82" fillId="0" borderId="0"/>
    <xf numFmtId="0" fontId="22" fillId="0" borderId="0"/>
    <xf numFmtId="0" fontId="73" fillId="5" borderId="8" applyNumberFormat="0" applyAlignment="0" applyProtection="0"/>
    <xf numFmtId="0" fontId="22" fillId="0" borderId="0"/>
    <xf numFmtId="0" fontId="73" fillId="5" borderId="8" applyNumberFormat="0" applyAlignment="0" applyProtection="0"/>
    <xf numFmtId="0" fontId="22" fillId="0" borderId="0"/>
    <xf numFmtId="0" fontId="73" fillId="5" borderId="8" applyNumberFormat="0" applyAlignment="0" applyProtection="0"/>
    <xf numFmtId="0" fontId="22" fillId="0" borderId="0"/>
    <xf numFmtId="0" fontId="73" fillId="5" borderId="8" applyNumberFormat="0" applyAlignment="0" applyProtection="0"/>
    <xf numFmtId="0" fontId="22" fillId="0" borderId="0"/>
    <xf numFmtId="0" fontId="22" fillId="0" borderId="0"/>
    <xf numFmtId="0" fontId="73" fillId="5" borderId="8" applyNumberFormat="0" applyAlignment="0" applyProtection="0"/>
    <xf numFmtId="0" fontId="22" fillId="0" borderId="0"/>
    <xf numFmtId="0" fontId="73" fillId="5" borderId="8" applyNumberFormat="0" applyAlignment="0" applyProtection="0"/>
    <xf numFmtId="0" fontId="22" fillId="0" borderId="0"/>
    <xf numFmtId="0" fontId="73" fillId="5" borderId="8" applyNumberFormat="0" applyAlignment="0" applyProtection="0"/>
    <xf numFmtId="0" fontId="22" fillId="0" borderId="0"/>
    <xf numFmtId="0" fontId="73" fillId="5" borderId="8" applyNumberFormat="0" applyAlignment="0" applyProtection="0"/>
    <xf numFmtId="0" fontId="22" fillId="0" borderId="0"/>
    <xf numFmtId="0" fontId="73" fillId="5" borderId="8" applyNumberFormat="0" applyAlignment="0" applyProtection="0"/>
    <xf numFmtId="0" fontId="22" fillId="0" borderId="0"/>
    <xf numFmtId="0" fontId="73" fillId="5" borderId="8" applyNumberFormat="0" applyAlignment="0" applyProtection="0"/>
    <xf numFmtId="0" fontId="22" fillId="0" borderId="0"/>
    <xf numFmtId="0" fontId="73" fillId="5" borderId="8" applyNumberFormat="0" applyAlignment="0" applyProtection="0"/>
    <xf numFmtId="0" fontId="22" fillId="0" borderId="0"/>
    <xf numFmtId="0" fontId="73" fillId="5" borderId="8" applyNumberFormat="0" applyAlignment="0" applyProtection="0"/>
    <xf numFmtId="43" fontId="22" fillId="0" borderId="0" applyFont="0" applyFill="0" applyBorder="0" applyAlignment="0" applyProtection="0"/>
    <xf numFmtId="0" fontId="22" fillId="0" borderId="0"/>
    <xf numFmtId="0" fontId="73" fillId="5" borderId="8" applyNumberFormat="0" applyAlignment="0" applyProtection="0"/>
    <xf numFmtId="0" fontId="22" fillId="0" borderId="0"/>
    <xf numFmtId="0" fontId="73" fillId="5" borderId="8" applyNumberFormat="0" applyAlignment="0" applyProtection="0"/>
    <xf numFmtId="0" fontId="22" fillId="0" borderId="0"/>
    <xf numFmtId="0" fontId="73" fillId="5" borderId="8" applyNumberFormat="0" applyAlignment="0" applyProtection="0"/>
    <xf numFmtId="0" fontId="1" fillId="0" borderId="0"/>
    <xf numFmtId="0" fontId="1" fillId="0" borderId="0"/>
    <xf numFmtId="43" fontId="25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21" fillId="0" borderId="0" applyFont="0" applyFill="0" applyBorder="0" applyAlignment="0" applyProtection="0"/>
    <xf numFmtId="0" fontId="1" fillId="0" borderId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1" fillId="0" borderId="0"/>
    <xf numFmtId="43" fontId="2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3" fillId="0" borderId="0" applyFont="0" applyFill="0" applyBorder="0" applyAlignment="0" applyProtection="0"/>
    <xf numFmtId="0" fontId="1" fillId="0" borderId="0"/>
    <xf numFmtId="43" fontId="2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26" fillId="0" borderId="0"/>
    <xf numFmtId="0" fontId="1" fillId="0" borderId="0"/>
    <xf numFmtId="0" fontId="1" fillId="0" borderId="0"/>
    <xf numFmtId="43" fontId="25" fillId="0" borderId="0" applyFont="0" applyFill="0" applyBorder="0" applyAlignment="0" applyProtection="0"/>
    <xf numFmtId="0" fontId="29" fillId="0" borderId="0" applyNumberFormat="0" applyFill="0" applyBorder="0" applyAlignment="0">
      <alignment vertical="top"/>
      <protection locked="0"/>
    </xf>
    <xf numFmtId="0" fontId="1" fillId="0" borderId="0"/>
    <xf numFmtId="171" fontId="23" fillId="0" borderId="0" applyFont="0" applyFill="0" applyBorder="0" applyAlignment="0" applyProtection="0"/>
    <xf numFmtId="0" fontId="23" fillId="0" borderId="0"/>
    <xf numFmtId="0" fontId="28" fillId="0" borderId="0"/>
    <xf numFmtId="0" fontId="27" fillId="0" borderId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21" fillId="0" borderId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3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22" fillId="0" borderId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27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7" fillId="0" borderId="0">
      <protection locked="0"/>
    </xf>
    <xf numFmtId="9" fontId="27" fillId="0" borderId="0" applyFont="0" applyFill="0" applyBorder="0" applyAlignment="0" applyProtection="0"/>
    <xf numFmtId="0" fontId="27" fillId="0" borderId="0">
      <protection locked="0"/>
    </xf>
    <xf numFmtId="43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1" fillId="0" borderId="0"/>
    <xf numFmtId="0" fontId="20" fillId="12" borderId="0" applyNumberFormat="0" applyBorder="0" applyAlignment="0" applyProtection="0"/>
    <xf numFmtId="0" fontId="20" fillId="16" borderId="0" applyNumberFormat="0" applyBorder="0" applyAlignment="0" applyProtection="0"/>
    <xf numFmtId="0" fontId="20" fillId="20" borderId="0" applyNumberFormat="0" applyBorder="0" applyAlignment="0" applyProtection="0"/>
    <xf numFmtId="0" fontId="20" fillId="24" borderId="0" applyNumberFormat="0" applyBorder="0" applyAlignment="0" applyProtection="0"/>
    <xf numFmtId="0" fontId="20" fillId="28" borderId="0" applyNumberFormat="0" applyBorder="0" applyAlignment="0" applyProtection="0"/>
    <xf numFmtId="0" fontId="20" fillId="32" borderId="0" applyNumberFormat="0" applyBorder="0" applyAlignment="0" applyProtection="0"/>
    <xf numFmtId="0" fontId="83" fillId="4" borderId="0" applyNumberFormat="0" applyBorder="0" applyAlignment="0" applyProtection="0"/>
    <xf numFmtId="0" fontId="1" fillId="8" borderId="12" applyNumberFormat="0" applyFont="0" applyAlignment="0" applyProtection="0"/>
    <xf numFmtId="0" fontId="84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23" fillId="0" borderId="0"/>
    <xf numFmtId="43" fontId="23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85" fillId="0" borderId="0"/>
    <xf numFmtId="0" fontId="21" fillId="0" borderId="0"/>
    <xf numFmtId="43" fontId="1" fillId="0" borderId="0" applyFont="0" applyFill="0" applyBorder="0" applyAlignment="0" applyProtection="0"/>
    <xf numFmtId="0" fontId="22" fillId="0" borderId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7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22" fillId="0" borderId="0"/>
    <xf numFmtId="43" fontId="22" fillId="0" borderId="0" applyFont="0" applyFill="0" applyBorder="0" applyAlignment="0" applyProtection="0"/>
    <xf numFmtId="0" fontId="23" fillId="0" borderId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5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23" fillId="0" borderId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23" fillId="0" borderId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9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29" fillId="0" borderId="0" applyNumberFormat="0" applyFill="0" applyBorder="0" applyAlignment="0">
      <alignment vertical="top"/>
      <protection locked="0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0" fontId="1" fillId="0" borderId="0"/>
    <xf numFmtId="43" fontId="22" fillId="0" borderId="0" applyFont="0" applyFill="0" applyBorder="0" applyAlignment="0" applyProtection="0"/>
    <xf numFmtId="0" fontId="21" fillId="0" borderId="0"/>
    <xf numFmtId="43" fontId="22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3" fillId="0" borderId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22" fillId="0" borderId="0"/>
    <xf numFmtId="43" fontId="1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2" fillId="0" borderId="0"/>
    <xf numFmtId="0" fontId="86" fillId="0" borderId="0" applyNumberFormat="0" applyFill="0" applyBorder="0" applyAlignment="0" applyProtection="0"/>
    <xf numFmtId="0" fontId="56" fillId="0" borderId="16" applyNumberFormat="0" applyFill="0" applyAlignment="0">
      <alignment wrapText="1"/>
      <protection locked="0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9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8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99">
    <xf numFmtId="0" fontId="0" fillId="0" borderId="0" xfId="0"/>
    <xf numFmtId="166" fontId="88" fillId="0" borderId="0" xfId="1" applyNumberFormat="1" applyFont="1" applyFill="1" applyBorder="1" applyAlignment="1">
      <alignment horizontal="left" vertical="center"/>
    </xf>
    <xf numFmtId="166" fontId="88" fillId="0" borderId="0" xfId="1" applyNumberFormat="1" applyFont="1" applyFill="1" applyAlignment="1">
      <alignment horizontal="left" vertical="center"/>
    </xf>
    <xf numFmtId="166" fontId="88" fillId="0" borderId="1" xfId="1" applyNumberFormat="1" applyFont="1" applyFill="1" applyBorder="1" applyAlignment="1">
      <alignment horizontal="left" vertical="center"/>
    </xf>
    <xf numFmtId="166" fontId="88" fillId="0" borderId="3" xfId="1" applyNumberFormat="1" applyFont="1" applyFill="1" applyBorder="1" applyAlignment="1">
      <alignment vertical="center"/>
    </xf>
    <xf numFmtId="166" fontId="88" fillId="0" borderId="0" xfId="1" applyNumberFormat="1" applyFont="1" applyFill="1" applyBorder="1" applyAlignment="1">
      <alignment vertical="center"/>
    </xf>
    <xf numFmtId="166" fontId="2" fillId="0" borderId="0" xfId="1" applyNumberFormat="1" applyFont="1" applyFill="1" applyBorder="1" applyAlignment="1">
      <alignment vertical="center"/>
    </xf>
    <xf numFmtId="166" fontId="2" fillId="0" borderId="0" xfId="1" applyNumberFormat="1" applyFont="1" applyFill="1" applyBorder="1" applyAlignment="1">
      <alignment horizontal="right" vertical="center"/>
    </xf>
    <xf numFmtId="166" fontId="2" fillId="0" borderId="1" xfId="1" applyNumberFormat="1" applyFont="1" applyFill="1" applyBorder="1" applyAlignment="1">
      <alignment horizontal="left" vertical="center"/>
    </xf>
    <xf numFmtId="166" fontId="2" fillId="0" borderId="0" xfId="1" applyNumberFormat="1" applyFont="1" applyFill="1" applyBorder="1" applyAlignment="1">
      <alignment horizontal="left" vertical="center"/>
    </xf>
    <xf numFmtId="166" fontId="2" fillId="0" borderId="0" xfId="4" applyNumberFormat="1" applyFont="1" applyFill="1" applyAlignment="1">
      <alignment horizontal="right" vertical="center"/>
    </xf>
    <xf numFmtId="166" fontId="2" fillId="0" borderId="0" xfId="1" applyNumberFormat="1" applyFont="1" applyFill="1" applyAlignment="1">
      <alignment horizontal="left" vertical="center"/>
    </xf>
    <xf numFmtId="166" fontId="2" fillId="0" borderId="0" xfId="1" applyNumberFormat="1" applyFont="1" applyFill="1" applyAlignment="1">
      <alignment vertical="center"/>
    </xf>
    <xf numFmtId="166" fontId="2" fillId="0" borderId="1" xfId="1" applyNumberFormat="1" applyFont="1" applyFill="1" applyBorder="1" applyAlignment="1">
      <alignment horizontal="center" vertical="center"/>
    </xf>
    <xf numFmtId="166" fontId="2" fillId="0" borderId="0" xfId="1" applyNumberFormat="1" applyFont="1" applyFill="1" applyBorder="1" applyAlignment="1">
      <alignment horizontal="center" vertical="center"/>
    </xf>
    <xf numFmtId="166" fontId="2" fillId="0" borderId="1" xfId="1" applyNumberFormat="1" applyFont="1" applyFill="1" applyBorder="1" applyAlignment="1">
      <alignment vertical="center"/>
    </xf>
    <xf numFmtId="166" fontId="87" fillId="0" borderId="0" xfId="1" applyNumberFormat="1" applyFont="1" applyFill="1" applyAlignment="1">
      <alignment horizontal="center" vertical="center"/>
    </xf>
    <xf numFmtId="166" fontId="87" fillId="0" borderId="0" xfId="1" applyNumberFormat="1" applyFont="1" applyFill="1" applyBorder="1" applyAlignment="1">
      <alignment horizontal="right" vertical="center"/>
    </xf>
    <xf numFmtId="166" fontId="87" fillId="0" borderId="1" xfId="1" applyNumberFormat="1" applyFont="1" applyFill="1" applyBorder="1" applyAlignment="1">
      <alignment horizontal="right" vertical="center"/>
    </xf>
    <xf numFmtId="166" fontId="2" fillId="0" borderId="2" xfId="1" applyNumberFormat="1" applyFont="1" applyFill="1" applyBorder="1" applyAlignment="1">
      <alignment horizontal="left" vertical="center"/>
    </xf>
    <xf numFmtId="166" fontId="2" fillId="0" borderId="3" xfId="1" applyNumberFormat="1" applyFont="1" applyFill="1" applyBorder="1" applyAlignment="1">
      <alignment horizontal="left" vertical="center"/>
    </xf>
    <xf numFmtId="166" fontId="2" fillId="0" borderId="0" xfId="2" applyNumberFormat="1" applyFont="1" applyFill="1" applyBorder="1" applyAlignment="1">
      <alignment horizontal="left" vertical="center"/>
    </xf>
    <xf numFmtId="185" fontId="2" fillId="0" borderId="3" xfId="1" applyNumberFormat="1" applyFont="1" applyFill="1" applyBorder="1" applyAlignment="1">
      <alignment horizontal="left" vertical="center"/>
    </xf>
    <xf numFmtId="166" fontId="2" fillId="0" borderId="3" xfId="1" applyNumberFormat="1" applyFont="1" applyFill="1" applyBorder="1" applyAlignment="1">
      <alignment vertical="center"/>
    </xf>
    <xf numFmtId="166" fontId="2" fillId="0" borderId="0" xfId="4" applyNumberFormat="1" applyFont="1" applyFill="1" applyBorder="1" applyAlignment="1">
      <alignment horizontal="right" vertical="center"/>
    </xf>
    <xf numFmtId="166" fontId="2" fillId="0" borderId="1" xfId="4" applyNumberFormat="1" applyFont="1" applyFill="1" applyBorder="1" applyAlignment="1">
      <alignment horizontal="right" vertical="center"/>
    </xf>
    <xf numFmtId="166" fontId="2" fillId="0" borderId="3" xfId="4" applyNumberFormat="1" applyFont="1" applyFill="1" applyBorder="1" applyAlignment="1">
      <alignment horizontal="right" vertical="center"/>
    </xf>
    <xf numFmtId="166" fontId="87" fillId="0" borderId="1" xfId="1" applyNumberFormat="1" applyFont="1" applyFill="1" applyBorder="1" applyAlignment="1">
      <alignment horizontal="center" vertical="center"/>
    </xf>
    <xf numFmtId="166" fontId="2" fillId="0" borderId="0" xfId="1" applyNumberFormat="1" applyFont="1" applyFill="1" applyBorder="1" applyAlignment="1">
      <alignment vertical="center"/>
    </xf>
    <xf numFmtId="0" fontId="87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166" fontId="2" fillId="0" borderId="0" xfId="0" applyNumberFormat="1" applyFont="1" applyFill="1" applyAlignment="1">
      <alignment vertical="center"/>
    </xf>
    <xf numFmtId="0" fontId="87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166" fontId="2" fillId="0" borderId="1" xfId="0" applyNumberFormat="1" applyFont="1" applyFill="1" applyBorder="1" applyAlignment="1">
      <alignment vertical="center"/>
    </xf>
    <xf numFmtId="0" fontId="2" fillId="0" borderId="0" xfId="0" applyFont="1" applyFill="1" applyAlignment="1">
      <alignment horizontal="left" vertical="center"/>
    </xf>
    <xf numFmtId="0" fontId="87" fillId="0" borderId="0" xfId="0" applyFont="1" applyFill="1" applyAlignment="1">
      <alignment horizontal="center" vertical="center"/>
    </xf>
    <xf numFmtId="0" fontId="87" fillId="0" borderId="1" xfId="0" applyFont="1" applyFill="1" applyBorder="1" applyAlignment="1">
      <alignment horizontal="center" vertical="center"/>
    </xf>
    <xf numFmtId="0" fontId="87" fillId="0" borderId="0" xfId="0" quotePrefix="1" applyFont="1" applyFill="1" applyAlignment="1">
      <alignment horizontal="left" vertical="center"/>
    </xf>
    <xf numFmtId="0" fontId="87" fillId="0" borderId="0" xfId="0" applyFont="1" applyFill="1" applyAlignment="1">
      <alignment vertical="center"/>
    </xf>
    <xf numFmtId="166" fontId="2" fillId="0" borderId="0" xfId="0" applyNumberFormat="1" applyFont="1" applyFill="1" applyAlignment="1">
      <alignment horizontal="left" vertical="center"/>
    </xf>
    <xf numFmtId="166" fontId="2" fillId="0" borderId="0" xfId="0" applyNumberFormat="1" applyFont="1" applyFill="1" applyAlignment="1">
      <alignment horizontal="left" vertical="center"/>
    </xf>
    <xf numFmtId="0" fontId="2" fillId="0" borderId="0" xfId="0" applyFont="1" applyFill="1" applyAlignment="1">
      <alignment vertical="center"/>
    </xf>
    <xf numFmtId="166" fontId="2" fillId="0" borderId="1" xfId="0" applyNumberFormat="1" applyFont="1" applyFill="1" applyBorder="1" applyAlignment="1">
      <alignment horizontal="center" vertical="center"/>
    </xf>
    <xf numFmtId="166" fontId="87" fillId="0" borderId="0" xfId="0" quotePrefix="1" applyNumberFormat="1" applyFont="1" applyFill="1" applyAlignment="1">
      <alignment horizontal="left" vertical="center"/>
    </xf>
    <xf numFmtId="166" fontId="2" fillId="0" borderId="0" xfId="1" applyNumberFormat="1" applyFont="1" applyFill="1" applyAlignment="1">
      <alignment horizontal="center" vertical="center"/>
    </xf>
    <xf numFmtId="166" fontId="87" fillId="0" borderId="0" xfId="1" applyNumberFormat="1" applyFont="1" applyFill="1" applyBorder="1" applyAlignment="1">
      <alignment horizontal="center" vertical="center"/>
    </xf>
    <xf numFmtId="166" fontId="91" fillId="0" borderId="0" xfId="1" applyNumberFormat="1" applyFont="1" applyFill="1" applyBorder="1" applyAlignment="1">
      <alignment horizontal="center" vertical="center"/>
    </xf>
    <xf numFmtId="166" fontId="92" fillId="0" borderId="0" xfId="1" applyNumberFormat="1" applyFont="1" applyFill="1" applyBorder="1" applyAlignment="1">
      <alignment horizontal="center" vertical="center"/>
    </xf>
    <xf numFmtId="166" fontId="92" fillId="0" borderId="0" xfId="1" applyNumberFormat="1" applyFont="1" applyFill="1" applyAlignment="1">
      <alignment horizontal="center" vertical="center"/>
    </xf>
    <xf numFmtId="166" fontId="2" fillId="0" borderId="2" xfId="1" applyNumberFormat="1" applyFont="1" applyFill="1" applyBorder="1" applyAlignment="1">
      <alignment horizontal="center" vertical="center"/>
    </xf>
    <xf numFmtId="166" fontId="2" fillId="0" borderId="3" xfId="1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166" fontId="2" fillId="0" borderId="0" xfId="0" applyNumberFormat="1" applyFont="1" applyFill="1" applyAlignment="1">
      <alignment horizontal="center" vertical="center"/>
    </xf>
    <xf numFmtId="166" fontId="9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166" fontId="2" fillId="0" borderId="2" xfId="0" applyNumberFormat="1" applyFont="1" applyFill="1" applyBorder="1" applyAlignment="1">
      <alignment horizontal="left" vertical="center"/>
    </xf>
    <xf numFmtId="0" fontId="88" fillId="0" borderId="0" xfId="0" applyFont="1" applyFill="1" applyAlignment="1">
      <alignment horizontal="center" vertical="center"/>
    </xf>
    <xf numFmtId="0" fontId="88" fillId="0" borderId="0" xfId="0" applyFont="1" applyFill="1" applyAlignment="1">
      <alignment horizontal="left" vertical="center"/>
    </xf>
    <xf numFmtId="166" fontId="88" fillId="0" borderId="0" xfId="0" applyNumberFormat="1" applyFont="1" applyFill="1" applyAlignment="1">
      <alignment horizontal="left" vertical="center"/>
    </xf>
    <xf numFmtId="0" fontId="88" fillId="0" borderId="1" xfId="0" applyFont="1" applyFill="1" applyBorder="1" applyAlignment="1">
      <alignment horizontal="center" vertical="center"/>
    </xf>
    <xf numFmtId="0" fontId="88" fillId="0" borderId="1" xfId="0" applyFont="1" applyFill="1" applyBorder="1" applyAlignment="1">
      <alignment horizontal="left" vertical="center"/>
    </xf>
    <xf numFmtId="166" fontId="88" fillId="0" borderId="1" xfId="0" applyNumberFormat="1" applyFont="1" applyFill="1" applyBorder="1" applyAlignment="1">
      <alignment horizontal="left" vertical="center"/>
    </xf>
    <xf numFmtId="0" fontId="89" fillId="0" borderId="0" xfId="0" applyFont="1" applyFill="1" applyAlignment="1">
      <alignment horizontal="left" vertical="center"/>
    </xf>
    <xf numFmtId="0" fontId="89" fillId="0" borderId="0" xfId="0" applyFont="1" applyFill="1" applyAlignment="1">
      <alignment horizontal="center" vertical="center"/>
    </xf>
    <xf numFmtId="166" fontId="89" fillId="0" borderId="2" xfId="0" applyNumberFormat="1" applyFont="1" applyFill="1" applyBorder="1" applyAlignment="1">
      <alignment horizontal="center" vertical="center"/>
    </xf>
    <xf numFmtId="166" fontId="89" fillId="0" borderId="1" xfId="0" applyNumberFormat="1" applyFont="1" applyFill="1" applyBorder="1" applyAlignment="1">
      <alignment horizontal="center" vertical="center"/>
    </xf>
    <xf numFmtId="166" fontId="89" fillId="0" borderId="4" xfId="0" applyNumberFormat="1" applyFont="1" applyFill="1" applyBorder="1" applyAlignment="1">
      <alignment horizontal="center" vertical="center"/>
    </xf>
    <xf numFmtId="166" fontId="89" fillId="0" borderId="0" xfId="0" applyNumberFormat="1" applyFont="1" applyFill="1" applyAlignment="1">
      <alignment vertical="center"/>
    </xf>
    <xf numFmtId="166" fontId="89" fillId="0" borderId="0" xfId="0" applyNumberFormat="1" applyFont="1" applyFill="1" applyAlignment="1">
      <alignment horizontal="center" vertical="center"/>
    </xf>
    <xf numFmtId="166" fontId="89" fillId="0" borderId="0" xfId="0" applyNumberFormat="1" applyFont="1" applyFill="1" applyAlignment="1">
      <alignment horizontal="center" vertical="center"/>
    </xf>
    <xf numFmtId="0" fontId="89" fillId="0" borderId="0" xfId="0" applyFont="1" applyFill="1" applyAlignment="1">
      <alignment vertical="center"/>
    </xf>
    <xf numFmtId="166" fontId="89" fillId="0" borderId="0" xfId="0" applyNumberFormat="1" applyFont="1" applyFill="1" applyAlignment="1">
      <alignment vertical="center" wrapText="1"/>
    </xf>
    <xf numFmtId="166" fontId="89" fillId="0" borderId="0" xfId="0" applyNumberFormat="1" applyFont="1" applyFill="1" applyAlignment="1">
      <alignment horizontal="right" vertical="center"/>
    </xf>
    <xf numFmtId="0" fontId="88" fillId="0" borderId="0" xfId="0" applyFont="1" applyFill="1" applyAlignment="1">
      <alignment horizontal="right" vertical="center"/>
    </xf>
    <xf numFmtId="166" fontId="89" fillId="0" borderId="0" xfId="0" applyNumberFormat="1" applyFont="1" applyFill="1" applyAlignment="1">
      <alignment horizontal="center" vertical="center" wrapText="1"/>
    </xf>
    <xf numFmtId="166" fontId="88" fillId="0" borderId="0" xfId="0" applyNumberFormat="1" applyFont="1" applyFill="1" applyAlignment="1">
      <alignment horizontal="right" vertical="center"/>
    </xf>
    <xf numFmtId="0" fontId="89" fillId="0" borderId="1" xfId="0" applyFont="1" applyFill="1" applyBorder="1" applyAlignment="1">
      <alignment horizontal="center" vertical="center"/>
    </xf>
    <xf numFmtId="166" fontId="89" fillId="0" borderId="1" xfId="0" applyNumberFormat="1" applyFont="1" applyFill="1" applyBorder="1" applyAlignment="1">
      <alignment horizontal="right" vertical="center"/>
    </xf>
    <xf numFmtId="166" fontId="89" fillId="0" borderId="2" xfId="0" applyNumberFormat="1" applyFont="1" applyFill="1" applyBorder="1" applyAlignment="1">
      <alignment horizontal="center" vertical="center"/>
    </xf>
    <xf numFmtId="0" fontId="88" fillId="0" borderId="0" xfId="0" applyFont="1" applyFill="1" applyAlignment="1">
      <alignment vertical="center"/>
    </xf>
    <xf numFmtId="0" fontId="88" fillId="0" borderId="0" xfId="0" applyFont="1" applyFill="1" applyAlignment="1">
      <alignment vertical="center"/>
    </xf>
    <xf numFmtId="0" fontId="2" fillId="0" borderId="0" xfId="0" applyFont="1" applyFill="1" applyAlignment="1">
      <alignment horizontal="right" vertical="center"/>
    </xf>
    <xf numFmtId="166" fontId="2" fillId="0" borderId="1" xfId="0" applyNumberFormat="1" applyFont="1" applyFill="1" applyBorder="1" applyAlignment="1">
      <alignment horizontal="left" vertical="center"/>
    </xf>
    <xf numFmtId="166" fontId="87" fillId="0" borderId="2" xfId="0" applyNumberFormat="1" applyFont="1" applyFill="1" applyBorder="1" applyAlignment="1">
      <alignment horizontal="center" vertical="center"/>
    </xf>
    <xf numFmtId="166" fontId="87" fillId="0" borderId="1" xfId="0" applyNumberFormat="1" applyFont="1" applyFill="1" applyBorder="1" applyAlignment="1">
      <alignment horizontal="center" vertical="center"/>
    </xf>
    <xf numFmtId="166" fontId="87" fillId="0" borderId="0" xfId="0" applyNumberFormat="1" applyFont="1" applyFill="1" applyAlignment="1">
      <alignment vertical="center" wrapText="1"/>
    </xf>
    <xf numFmtId="166" fontId="87" fillId="0" borderId="0" xfId="0" applyNumberFormat="1" applyFont="1" applyFill="1" applyAlignment="1">
      <alignment horizontal="center" vertical="center"/>
    </xf>
    <xf numFmtId="166" fontId="87" fillId="0" borderId="0" xfId="0" applyNumberFormat="1" applyFont="1" applyFill="1" applyAlignment="1">
      <alignment horizontal="right" vertical="center"/>
    </xf>
    <xf numFmtId="166" fontId="87" fillId="0" borderId="0" xfId="0" applyNumberFormat="1" applyFont="1" applyFill="1" applyAlignment="1">
      <alignment horizontal="center" vertical="center" wrapText="1"/>
    </xf>
    <xf numFmtId="166" fontId="87" fillId="0" borderId="1" xfId="0" applyNumberFormat="1" applyFont="1" applyFill="1" applyBorder="1" applyAlignment="1">
      <alignment horizontal="right" vertical="center"/>
    </xf>
    <xf numFmtId="0" fontId="2" fillId="0" borderId="0" xfId="0" quotePrefix="1" applyFont="1" applyFill="1" applyAlignment="1">
      <alignment horizontal="left" vertical="center"/>
    </xf>
    <xf numFmtId="166" fontId="2" fillId="0" borderId="3" xfId="0" applyNumberFormat="1" applyFont="1" applyFill="1" applyBorder="1" applyAlignment="1">
      <alignment horizontal="left" vertical="center"/>
    </xf>
    <xf numFmtId="167" fontId="2" fillId="0" borderId="0" xfId="0" applyNumberFormat="1" applyFont="1" applyFill="1" applyAlignment="1">
      <alignment horizontal="left" vertical="center"/>
    </xf>
    <xf numFmtId="0" fontId="2" fillId="0" borderId="0" xfId="0" quotePrefix="1" applyFont="1" applyFill="1" applyAlignment="1">
      <alignment vertical="center"/>
    </xf>
    <xf numFmtId="166" fontId="87" fillId="0" borderId="0" xfId="2006" applyNumberFormat="1" applyFont="1" applyFill="1" applyAlignment="1">
      <alignment horizontal="right" vertical="center" wrapText="1"/>
    </xf>
  </cellXfs>
  <cellStyles count="3344">
    <cellStyle name="_STAT FILE Y2007" xfId="672" xr:uid="{ED8C4CA1-7B04-4D63-A1F3-6C60A8BA3A74}"/>
    <cellStyle name="_STAT FILE Y2007 X" xfId="673" xr:uid="{731F8257-75B1-4BA9-8492-0E029DD5518B}"/>
    <cellStyle name="_THAILANDBRAN_STAT_07" xfId="674" xr:uid="{6C9A76E5-D746-423D-853E-477BF546A766}"/>
    <cellStyle name="_THAILANDBRAN_STAT_07 - new" xfId="675" xr:uid="{A57C29ED-EC89-413F-B2DF-E25DED708BF5}"/>
    <cellStyle name="20% - Accent1" xfId="24" builtinId="30" customBuiltin="1"/>
    <cellStyle name="20% - Accent1 2" xfId="171" xr:uid="{61C6A69B-C70C-4559-A035-C611D1A783D7}"/>
    <cellStyle name="20% - Accent1 2 2" xfId="822" xr:uid="{8E09CA2E-3381-4EC7-A7A0-F572FE577264}"/>
    <cellStyle name="20% - Accent2" xfId="28" builtinId="34" customBuiltin="1"/>
    <cellStyle name="20% - Accent2 2" xfId="175" xr:uid="{FF837A1A-7281-4B3A-8547-9C3D59E32A77}"/>
    <cellStyle name="20% - Accent2 2 2" xfId="826" xr:uid="{59D02B51-E584-4467-8DC2-240A6FD6B3DD}"/>
    <cellStyle name="20% - Accent3" xfId="32" builtinId="38" customBuiltin="1"/>
    <cellStyle name="20% - Accent3 2" xfId="179" xr:uid="{66DF2455-BF70-46BF-B238-2A6656A70CA8}"/>
    <cellStyle name="20% - Accent3 2 2" xfId="830" xr:uid="{8959561A-564C-4478-9AE7-9943970FF227}"/>
    <cellStyle name="20% - Accent4" xfId="36" builtinId="42" customBuiltin="1"/>
    <cellStyle name="20% - Accent4 2" xfId="183" xr:uid="{3060210B-FEED-4626-A195-F004E9902844}"/>
    <cellStyle name="20% - Accent4 2 2" xfId="834" xr:uid="{D10E0C55-CCC8-4241-A49D-059A3F21BE38}"/>
    <cellStyle name="20% - Accent5" xfId="40" builtinId="46" customBuiltin="1"/>
    <cellStyle name="20% - Accent5 2" xfId="187" xr:uid="{D5AEE3DD-390B-4706-927E-B559813F4502}"/>
    <cellStyle name="20% - Accent5 2 2" xfId="838" xr:uid="{12A21A72-110C-48D3-BE77-9BBAF826521E}"/>
    <cellStyle name="20% - Accent6" xfId="44" builtinId="50" customBuiltin="1"/>
    <cellStyle name="20% - Accent6 2" xfId="191" xr:uid="{22A940E5-91FB-4C9B-988D-04775E6ACF0E}"/>
    <cellStyle name="20% - Accent6 2 2" xfId="842" xr:uid="{77A59410-1410-4275-AF8F-5A4D1CC95CD0}"/>
    <cellStyle name="40% - Accent1" xfId="25" builtinId="31" customBuiltin="1"/>
    <cellStyle name="40% - Accent1 2" xfId="172" xr:uid="{D930C1D5-A78D-45F7-BC42-96A685213100}"/>
    <cellStyle name="40% - Accent1 2 2" xfId="823" xr:uid="{24D42B8E-45BE-4FA1-B88F-E4BF98A204CB}"/>
    <cellStyle name="40% - Accent2" xfId="29" builtinId="35" customBuiltin="1"/>
    <cellStyle name="40% - Accent2 2" xfId="176" xr:uid="{BFAD3750-B938-4DC1-9D58-E8B84DC4E8D1}"/>
    <cellStyle name="40% - Accent2 2 2" xfId="827" xr:uid="{B94650BD-70C1-4A80-9C9B-FDAB6F3B95CD}"/>
    <cellStyle name="40% - Accent3" xfId="33" builtinId="39" customBuiltin="1"/>
    <cellStyle name="40% - Accent3 2" xfId="180" xr:uid="{8E671D0A-A2DE-44A9-9EF4-DE0C617BA0DD}"/>
    <cellStyle name="40% - Accent3 2 2" xfId="831" xr:uid="{965C1BCA-C268-4749-88EC-7094F78FFEA2}"/>
    <cellStyle name="40% - Accent4" xfId="37" builtinId="43" customBuiltin="1"/>
    <cellStyle name="40% - Accent4 2" xfId="184" xr:uid="{7151C657-E55A-4DBF-AAE4-A0A4C86C2476}"/>
    <cellStyle name="40% - Accent4 2 2" xfId="835" xr:uid="{3DF8328D-DC70-4D2B-BCE9-8806CD5814AF}"/>
    <cellStyle name="40% - Accent5" xfId="41" builtinId="47" customBuiltin="1"/>
    <cellStyle name="40% - Accent5 2" xfId="188" xr:uid="{AE00B3ED-A504-41A8-A102-9641E0FE5596}"/>
    <cellStyle name="40% - Accent5 2 2" xfId="839" xr:uid="{AD6D7530-3254-4584-B198-6FAAB853B87C}"/>
    <cellStyle name="40% - Accent6" xfId="45" builtinId="51" customBuiltin="1"/>
    <cellStyle name="40% - Accent6 2" xfId="192" xr:uid="{C063267B-442F-45DD-82E3-9BA3D08CDD69}"/>
    <cellStyle name="40% - Accent6 2 2" xfId="843" xr:uid="{709AD282-C396-4BD3-8DCF-055C7311AD30}"/>
    <cellStyle name="60% - Accent1" xfId="26" builtinId="32" customBuiltin="1"/>
    <cellStyle name="60% - Accent1 2" xfId="173" xr:uid="{F9D8BCD0-7DDC-4024-84CE-80EFA071609A}"/>
    <cellStyle name="60% - Accent1 2 2" xfId="824" xr:uid="{9A852827-394B-409D-A9B7-1851745E29C6}"/>
    <cellStyle name="60% - Accent1 3" xfId="1030" xr:uid="{F232B7FB-55F2-415A-8E4E-3CB09C076BB7}"/>
    <cellStyle name="60% - Accent2" xfId="30" builtinId="36" customBuiltin="1"/>
    <cellStyle name="60% - Accent2 2" xfId="177" xr:uid="{507E1262-C0AB-4293-B909-D246EBCC6D0C}"/>
    <cellStyle name="60% - Accent2 2 2" xfId="828" xr:uid="{F5DC1EB5-181B-4E4B-B424-43B0355F2942}"/>
    <cellStyle name="60% - Accent2 3" xfId="1031" xr:uid="{0A51EA55-6913-44AD-9939-64A6D98CB181}"/>
    <cellStyle name="60% - Accent3" xfId="34" builtinId="40" customBuiltin="1"/>
    <cellStyle name="60% - Accent3 2" xfId="181" xr:uid="{E045378B-3ED6-4550-8359-A2316FFA8DB3}"/>
    <cellStyle name="60% - Accent3 2 2" xfId="832" xr:uid="{3B37C4E1-B4CB-49D7-A8F5-5504251D8025}"/>
    <cellStyle name="60% - Accent3 3" xfId="1032" xr:uid="{36209816-24A1-4698-A5AD-B18605502B4E}"/>
    <cellStyle name="60% - Accent4" xfId="38" builtinId="44" customBuiltin="1"/>
    <cellStyle name="60% - Accent4 2" xfId="185" xr:uid="{DFE87241-A955-4ED0-903C-3562AAA8F6BC}"/>
    <cellStyle name="60% - Accent4 2 2" xfId="836" xr:uid="{1EC6E8E8-407D-47E0-AAB5-A57A1932190E}"/>
    <cellStyle name="60% - Accent4 3" xfId="1033" xr:uid="{DE883D3D-6F97-40F0-AF46-C420BA0B1CAF}"/>
    <cellStyle name="60% - Accent5" xfId="42" builtinId="48" customBuiltin="1"/>
    <cellStyle name="60% - Accent5 2" xfId="189" xr:uid="{1C22958E-2E69-47D8-81B9-67BB7F6A5E0A}"/>
    <cellStyle name="60% - Accent5 2 2" xfId="840" xr:uid="{C72E99C9-60C6-460B-8F31-934B7A601750}"/>
    <cellStyle name="60% - Accent5 3" xfId="1034" xr:uid="{B8E17197-E9D0-4ED4-BE61-CFA3D9575A98}"/>
    <cellStyle name="60% - Accent6" xfId="46" builtinId="52" customBuiltin="1"/>
    <cellStyle name="60% - Accent6 2" xfId="193" xr:uid="{506DE255-0C7B-4A9B-B5C1-750DB91CEFD1}"/>
    <cellStyle name="60% - Accent6 2 2" xfId="844" xr:uid="{74D0BA2C-02BD-4FC9-ACAA-C915550A187D}"/>
    <cellStyle name="60% - Accent6 3" xfId="1035" xr:uid="{447BC952-BF73-4D86-BEB6-1AB4F4D66F62}"/>
    <cellStyle name="75" xfId="676" xr:uid="{767F250C-A6DA-492F-A500-8B07BA1E0A09}"/>
    <cellStyle name="Accent1" xfId="23" builtinId="29" customBuiltin="1"/>
    <cellStyle name="Accent1 2" xfId="170" xr:uid="{5059D392-BBF1-4AD3-A831-FB1B2562640E}"/>
    <cellStyle name="Accent1 2 2" xfId="821" xr:uid="{97D4D96F-0FD1-4D79-B647-491699CC51D6}"/>
    <cellStyle name="Accent2" xfId="27" builtinId="33" customBuiltin="1"/>
    <cellStyle name="Accent2 2" xfId="174" xr:uid="{F21503A4-0473-4B00-9251-D96A02F1F241}"/>
    <cellStyle name="Accent2 2 2" xfId="825" xr:uid="{D1DD12FA-71D7-4D67-93F9-BA9EF292E0C6}"/>
    <cellStyle name="Accent3" xfId="31" builtinId="37" customBuiltin="1"/>
    <cellStyle name="Accent3 2" xfId="178" xr:uid="{E03B4AAC-11AE-4535-A89C-B0213E9A5E1B}"/>
    <cellStyle name="Accent3 2 2" xfId="829" xr:uid="{472A0B60-E64D-4F81-A520-621D9D47100D}"/>
    <cellStyle name="Accent4" xfId="35" builtinId="41" customBuiltin="1"/>
    <cellStyle name="Accent4 2" xfId="182" xr:uid="{02B18150-1F5F-471F-906C-50DB9934802F}"/>
    <cellStyle name="Accent4 2 2" xfId="833" xr:uid="{EF0F6F36-2C6F-4FBF-9510-B641281232F3}"/>
    <cellStyle name="Accent5" xfId="39" builtinId="45" customBuiltin="1"/>
    <cellStyle name="Accent5 2" xfId="186" xr:uid="{ABD18433-03AE-4379-9F99-8946774636A8}"/>
    <cellStyle name="Accent5 2 2" xfId="837" xr:uid="{961452A7-3B8A-4A05-90A9-FE3B6DECE1E5}"/>
    <cellStyle name="Accent6" xfId="43" builtinId="49" customBuiltin="1"/>
    <cellStyle name="Accent6 2" xfId="190" xr:uid="{BE49C77F-5D7F-4756-8C98-B44C9DAD26BB}"/>
    <cellStyle name="Accent6 2 2" xfId="841" xr:uid="{6D03AB9F-E94B-4240-A9F8-4223EC4BA53C}"/>
    <cellStyle name="Bad" xfId="12" builtinId="27" customBuiltin="1"/>
    <cellStyle name="Bad 2" xfId="159" xr:uid="{F21EA5C8-EA21-4C90-81DC-EF9DCDA46631}"/>
    <cellStyle name="Bad 2 2" xfId="810" xr:uid="{5704E8C2-0D9A-4E15-BBAB-AC0AC164BE31}"/>
    <cellStyle name="Calc Currency (0)" xfId="677" xr:uid="{76222C04-8C7C-49A3-BE39-9DC0E1C8A8F4}"/>
    <cellStyle name="Calc Currency (2)" xfId="678" xr:uid="{D00272EE-F4C4-4B62-AA79-207FAEAE798E}"/>
    <cellStyle name="Calc Percent (0)" xfId="679" xr:uid="{921CE05B-AB8E-43AE-88B3-8135AFBAF3B9}"/>
    <cellStyle name="Calc Percent (1)" xfId="680" xr:uid="{AFB1A027-7828-4672-B4F4-CA8E3B46CEA8}"/>
    <cellStyle name="Calc Percent (2)" xfId="681" xr:uid="{9624BAF6-705A-4B5D-B980-7534D3425F1C}"/>
    <cellStyle name="Calc Units (0)" xfId="682" xr:uid="{F48EA654-FA37-4E8F-AD02-F6B78B3EFA68}"/>
    <cellStyle name="Calc Units (1)" xfId="683" xr:uid="{256CB37E-4CBE-4E1B-AC5E-E70165D7842D}"/>
    <cellStyle name="Calc Units (2)" xfId="684" xr:uid="{318F700C-6CF3-4F06-98CC-EDE72506A115}"/>
    <cellStyle name="Calculation" xfId="16" builtinId="22" customBuiltin="1"/>
    <cellStyle name="Calculation 2" xfId="163" xr:uid="{6BF1386E-B5F7-4B1D-9B58-5985D71081A3}"/>
    <cellStyle name="Calculation 2 2" xfId="814" xr:uid="{C1DD5B11-0734-4249-83E1-245929B563DD}"/>
    <cellStyle name="Check Cell" xfId="18" builtinId="23" customBuiltin="1"/>
    <cellStyle name="Check Cell 2" xfId="165" xr:uid="{8684AEAF-4520-4F80-8AD2-C263BD19D237}"/>
    <cellStyle name="Check Cell 2 2" xfId="816" xr:uid="{3FE4F2BE-5ABE-4647-84CF-8CAA91FA096F}"/>
    <cellStyle name="Comma" xfId="1" builtinId="3"/>
    <cellStyle name="Comma [00]" xfId="685" xr:uid="{69D6A213-06CE-4820-821C-295DE21C2B43}"/>
    <cellStyle name="Comma 10" xfId="140" xr:uid="{B4302ACF-6CE6-48F2-B58A-810FA4D646DE}"/>
    <cellStyle name="Comma 10 11" xfId="311" xr:uid="{72819D7A-FB75-484D-8815-F8F9B0ED760D}"/>
    <cellStyle name="Comma 10 11 2" xfId="421" xr:uid="{A1FD344A-334F-40EB-90E9-BC6C79D67CC8}"/>
    <cellStyle name="Comma 10 11 2 2" xfId="537" xr:uid="{CD6FBE49-71D8-4DF7-8429-83FBC1E041F6}"/>
    <cellStyle name="Comma 10 11 2 2 2" xfId="1335" xr:uid="{0CDB94F0-9620-41D1-8745-736F1FCD6372}"/>
    <cellStyle name="Comma 10 11 2 2 2 2" xfId="2704" xr:uid="{690BF8F7-0DDC-46AA-9734-74D6CD72A2EC}"/>
    <cellStyle name="Comma 10 11 2 2 3" xfId="1825" xr:uid="{C2D747B2-9351-4996-894D-2BDC04093B46}"/>
    <cellStyle name="Comma 10 11 2 2 3 2" xfId="3171" xr:uid="{03797651-AA8E-458F-8729-49A292F00BF0}"/>
    <cellStyle name="Comma 10 11 2 2 4" xfId="2256" xr:uid="{218D4D47-623F-406E-96D6-618885605697}"/>
    <cellStyle name="Comma 10 11 2 3" xfId="1253" xr:uid="{0AF8635D-3C72-4A6E-98DC-E74EE6AEDE08}"/>
    <cellStyle name="Comma 10 11 2 3 2" xfId="2622" xr:uid="{9F2EB230-6E41-4E6D-B73A-BB03BA255EAA}"/>
    <cellStyle name="Comma 10 11 2 4" xfId="1741" xr:uid="{742D5E27-694F-4BF2-8858-2D1A0C554499}"/>
    <cellStyle name="Comma 10 11 2 4 2" xfId="3087" xr:uid="{CF202073-305A-4B9E-888D-CE2E5C25FC88}"/>
    <cellStyle name="Comma 10 11 2 5" xfId="2174" xr:uid="{4A431CF5-842F-4A09-B4E5-F7373C1C9843}"/>
    <cellStyle name="Comma 10 11 3" xfId="1185" xr:uid="{D6D5F914-FC87-4D08-8902-35D129969E31}"/>
    <cellStyle name="Comma 10 11 3 2" xfId="2554" xr:uid="{4E837D51-BAF6-4BAD-A101-CC6B1D7CB3B8}"/>
    <cellStyle name="Comma 10 11 4" xfId="1670" xr:uid="{23A033CF-B7C4-45D7-B86F-69CD181BDC79}"/>
    <cellStyle name="Comma 10 11 4 2" xfId="3017" xr:uid="{C3D9E66B-E18A-4D31-BCBE-5983F307EE43}"/>
    <cellStyle name="Comma 10 11 5" xfId="2106" xr:uid="{62572FA9-0363-461C-9E23-A26B048B7953}"/>
    <cellStyle name="Comma 10 2" xfId="194" xr:uid="{058499E9-53F8-4D70-827A-CF2D1F555EEF}"/>
    <cellStyle name="Comma 10 2 2" xfId="478" xr:uid="{BF4034D5-C039-492E-A7E2-CF6D24F7594A}"/>
    <cellStyle name="Comma 10 2 2 2" xfId="1302" xr:uid="{60E886E3-0483-4918-A542-5101DA115B45}"/>
    <cellStyle name="Comma 10 2 2 2 2" xfId="2671" xr:uid="{6AE72C8F-0A1E-46B8-B4C0-14213F1BF0C5}"/>
    <cellStyle name="Comma 10 2 2 3" xfId="1791" xr:uid="{409477E3-AFBD-48BB-AD84-AE02008F6BBD}"/>
    <cellStyle name="Comma 10 2 2 3 2" xfId="3137" xr:uid="{A6A58277-DEC7-4CD7-A7E9-87B80A045450}"/>
    <cellStyle name="Comma 10 2 2 4" xfId="2223" xr:uid="{9400E388-6A4B-4FF7-AD6D-2D486B5FF01D}"/>
    <cellStyle name="Comma 10 2 3" xfId="585" xr:uid="{34456855-4D0B-4C40-BDAB-5B6F25FA6C82}"/>
    <cellStyle name="Comma 10 2 3 2" xfId="1373" xr:uid="{5302A021-419A-4C3E-B5BA-980DBF56EA5C}"/>
    <cellStyle name="Comma 10 2 3 2 2" xfId="2742" xr:uid="{09A59770-16C8-40C9-9027-1EB442415F03}"/>
    <cellStyle name="Comma 10 2 3 3" xfId="1863" xr:uid="{E28278D2-0B64-4DAB-80A3-132F417057E7}"/>
    <cellStyle name="Comma 10 2 3 3 2" xfId="3209" xr:uid="{2357B358-533A-4738-9D14-0881DF621C04}"/>
    <cellStyle name="Comma 10 2 3 4" xfId="2294" xr:uid="{19C7EB0C-0BC0-452B-B459-9225A872CF43}"/>
    <cellStyle name="Comma 10 2 4" xfId="322" xr:uid="{58089895-0442-40D8-B613-EA3BE2DD6E08}"/>
    <cellStyle name="Comma 10 2 4 2" xfId="1193" xr:uid="{937BA4FC-434F-4B89-9302-D0078CE30C1D}"/>
    <cellStyle name="Comma 10 2 4 2 2" xfId="2562" xr:uid="{38AA7202-87E8-47E2-8DF4-99655CA624B3}"/>
    <cellStyle name="Comma 10 2 4 3" xfId="1678" xr:uid="{E1C9A3F3-4E97-4F4B-9CD2-24E5396D815B}"/>
    <cellStyle name="Comma 10 2 4 3 2" xfId="3025" xr:uid="{EDF482DC-D3B1-43A0-8785-A015992FF6C0}"/>
    <cellStyle name="Comma 10 2 4 4" xfId="2114" xr:uid="{C898903E-77FC-4630-95EF-2905B79DF5A5}"/>
    <cellStyle name="Comma 10 2 5" xfId="993" xr:uid="{6DC6B0DD-4923-4502-82D0-65B15744ABA2}"/>
    <cellStyle name="Comma 10 2 5 2" xfId="1473" xr:uid="{D7349381-36C4-4683-B4C9-598F81A905CA}"/>
    <cellStyle name="Comma 10 2 5 2 2" xfId="2841" xr:uid="{6FA473EE-3E54-48C6-9909-6BCBE87C8F5A}"/>
    <cellStyle name="Comma 10 2 5 3" xfId="1966" xr:uid="{A48AF766-A61A-4526-933D-2EB364C7E810}"/>
    <cellStyle name="Comma 10 2 5 3 2" xfId="3310" xr:uid="{F93BC89A-21B9-47EE-B33B-9CB532438B38}"/>
    <cellStyle name="Comma 10 2 5 4" xfId="2394" xr:uid="{FA587469-DC6F-4594-B23D-1EEA09624F87}"/>
    <cellStyle name="Comma 10 3" xfId="467" xr:uid="{076C4C8C-16BC-4A8A-9C87-7A9F3C33036D}"/>
    <cellStyle name="Comma 10 3 2" xfId="1291" xr:uid="{3D6B9472-BDEF-458B-AAFA-E9BF7A1C6AA3}"/>
    <cellStyle name="Comma 10 3 2 2" xfId="2660" xr:uid="{7C457AF0-5254-4BFD-BE78-786FCEB83246}"/>
    <cellStyle name="Comma 10 3 3" xfId="1780" xr:uid="{76451176-ABDD-42EF-8986-76C87ED00CD8}"/>
    <cellStyle name="Comma 10 3 3 2" xfId="3126" xr:uid="{41778C0A-DE4A-43B1-B616-6385A284862D}"/>
    <cellStyle name="Comma 10 3 4" xfId="2212" xr:uid="{E03A05C2-2100-4DE4-982F-B5D7D6CBA616}"/>
    <cellStyle name="Comma 10 4" xfId="532" xr:uid="{B5A4EAAB-4A77-45E4-BDFF-AB123A5839AA}"/>
    <cellStyle name="Comma 10 4 2" xfId="1331" xr:uid="{AA334747-6A71-4495-8582-8968114B4EB3}"/>
    <cellStyle name="Comma 10 4 2 2" xfId="2700" xr:uid="{ABBA44B4-289C-4FA5-85D3-78A3AE2F68D1}"/>
    <cellStyle name="Comma 10 4 3" xfId="1821" xr:uid="{5AAAF213-F3B0-4A7E-BC2A-4565801B991D}"/>
    <cellStyle name="Comma 10 4 3 2" xfId="3167" xr:uid="{F200DEFD-3A34-462B-A2D0-109701B70FC1}"/>
    <cellStyle name="Comma 10 4 4" xfId="2252" xr:uid="{7F887FF6-B8B5-482A-9294-7E35A2D5E3DE}"/>
    <cellStyle name="Comma 10 5" xfId="420" xr:uid="{401BFF9F-CDE6-4506-BCA6-6A7F2F729046}"/>
    <cellStyle name="Comma 10 5 2" xfId="1252" xr:uid="{B1AC8F0C-CB6E-469D-999A-7C38790A4ECF}"/>
    <cellStyle name="Comma 10 5 2 2" xfId="2621" xr:uid="{F8E6C0ED-58F2-4188-913A-0FE84DD71652}"/>
    <cellStyle name="Comma 10 5 3" xfId="1740" xr:uid="{08E91F72-F477-4AC4-837C-705B6AE30563}"/>
    <cellStyle name="Comma 10 5 3 2" xfId="3086" xr:uid="{BB2C27D3-8940-4805-B0E6-F9634CFD831F}"/>
    <cellStyle name="Comma 10 5 4" xfId="2173" xr:uid="{19E57483-46EE-4335-838F-5CAD9D3CD054}"/>
    <cellStyle name="Comma 10 6" xfId="1069" xr:uid="{B2DB97A0-A765-46AB-BB2C-B1CA961E6BCD}"/>
    <cellStyle name="Comma 10 6 2" xfId="1606" xr:uid="{4D005E0E-5BD5-460F-8476-F4AF4AC122F8}"/>
    <cellStyle name="Comma 10 6 2 2" xfId="2957" xr:uid="{B36792BA-BB21-47C1-B34E-406B40A7CB4A}"/>
    <cellStyle name="Comma 10 6 3" xfId="2438" xr:uid="{C2EC54F9-3716-4FB5-8053-87652DBBE921}"/>
    <cellStyle name="Comma 10 7" xfId="1127" xr:uid="{80FCE564-91CA-423B-B801-46ABEE7718D5}"/>
    <cellStyle name="Comma 10 7 2" xfId="2496" xr:uid="{7E8FC2F0-D23E-4886-8DCA-1C5E0CC184FB}"/>
    <cellStyle name="Comma 10 8" xfId="1544" xr:uid="{25FBD3BC-8D78-4140-A45F-F316E964EBE5}"/>
    <cellStyle name="Comma 10 8 2" xfId="2896" xr:uid="{6AC7CE00-8FDF-42CD-ACC1-22625A055A14}"/>
    <cellStyle name="Comma 10 9" xfId="2047" xr:uid="{9814A892-70AE-4EDF-B3DC-741C5C64067D}"/>
    <cellStyle name="Comma 11" xfId="106" xr:uid="{3B4F7A33-CC38-4D94-9166-782A7053A309}"/>
    <cellStyle name="Comma 11 2" xfId="141" xr:uid="{E1B38024-6CDC-4726-90FB-8C46478B17D8}"/>
    <cellStyle name="Comma 11 2 2" xfId="233" xr:uid="{32459116-5FE2-4195-B7B6-B910F7C61D8A}"/>
    <cellStyle name="Comma 11 2 2 2" xfId="342" xr:uid="{E9BF1243-B238-4A36-B28D-D58AB043850A}"/>
    <cellStyle name="Comma 11 2 2 2 2" xfId="1206" xr:uid="{07437A6F-6210-4F7A-8C56-99603C3F3C36}"/>
    <cellStyle name="Comma 11 2 2 2 2 2" xfId="2575" xr:uid="{CF5CAA35-CFD0-4639-85C8-0AEB7C775A86}"/>
    <cellStyle name="Comma 11 2 2 2 3" xfId="1692" xr:uid="{9C4FCFEC-35F5-4902-93B9-3F18FCEF3681}"/>
    <cellStyle name="Comma 11 2 2 2 3 2" xfId="3039" xr:uid="{704D4DC5-DD33-4233-BEDE-5A8343C74F96}"/>
    <cellStyle name="Comma 11 2 2 2 4" xfId="2127" xr:uid="{B764E84D-9D7A-4465-AE4F-34E39D17DE92}"/>
    <cellStyle name="Comma 11 2 2 3" xfId="480" xr:uid="{9A2F3C7F-F084-4B21-9436-66C9D4E082E4}"/>
    <cellStyle name="Comma 11 2 2 3 2" xfId="1304" xr:uid="{9A1CA548-88DB-4962-8E92-4A1CCCD9EF0E}"/>
    <cellStyle name="Comma 11 2 2 3 2 2" xfId="2673" xr:uid="{3ADC23B2-81A6-4439-AE5E-6406A632C235}"/>
    <cellStyle name="Comma 11 2 2 3 3" xfId="1793" xr:uid="{D08BDBE9-FD87-4F15-80B8-C69E32AE1707}"/>
    <cellStyle name="Comma 11 2 2 3 3 2" xfId="3139" xr:uid="{D895D63E-8DA7-4D9A-86B9-C90485A10138}"/>
    <cellStyle name="Comma 11 2 2 3 4" xfId="2225" xr:uid="{682847CB-DC20-46C4-BAF4-B26ED2E52657}"/>
    <cellStyle name="Comma 11 2 2 4" xfId="1629" xr:uid="{4AEC1FAB-2C38-48EC-B5A5-7DA98FA0697B}"/>
    <cellStyle name="Comma 11 2 2 4 2" xfId="2979" xr:uid="{CF30607C-E0B3-4096-B0D4-94A68D8115D5}"/>
    <cellStyle name="Comma 11 2 2 5" xfId="2068" xr:uid="{F393110C-AA74-4923-9DDA-0B13BAD02158}"/>
    <cellStyle name="Comma 11 2 3" xfId="943" xr:uid="{D6B99CE9-ECCD-499D-9DEA-C94136BDFF0C}"/>
    <cellStyle name="Comma 11 2 3 2" xfId="1446" xr:uid="{F68DF2B0-531D-4F9E-8DFB-131DB395CCCB}"/>
    <cellStyle name="Comma 11 2 3 2 2" xfId="2814" xr:uid="{266D8FB7-6A62-4B7D-A8FA-4637C8E3CE58}"/>
    <cellStyle name="Comma 11 2 3 3" xfId="1938" xr:uid="{DBCB7CB2-68E0-480F-84D6-8BA7D7F992C5}"/>
    <cellStyle name="Comma 11 2 3 3 2" xfId="3282" xr:uid="{2A347403-EA0B-49D2-882E-31B30C0444C3}"/>
    <cellStyle name="Comma 11 2 3 4" xfId="2367" xr:uid="{EE25E8D3-FDA9-41E2-ACE3-FC8444BF63ED}"/>
    <cellStyle name="Comma 11 2 4" xfId="1070" xr:uid="{D6B0C1FF-8891-4574-B129-74003B9AFB88}"/>
    <cellStyle name="Comma 11 2 4 2" xfId="1607" xr:uid="{70266303-A237-4E15-BAE4-159698BF6507}"/>
    <cellStyle name="Comma 11 2 4 2 2" xfId="2958" xr:uid="{2FF7D5CB-1256-4C46-9CBE-8795973BAEB2}"/>
    <cellStyle name="Comma 11 2 4 3" xfId="2439" xr:uid="{0EA08ED2-5F65-4005-8BA0-772E6B6411F6}"/>
    <cellStyle name="Comma 11 2 5" xfId="1128" xr:uid="{148D2860-56A8-4133-AFD9-32210CEC38A7}"/>
    <cellStyle name="Comma 11 2 5 2" xfId="2497" xr:uid="{5FDA8F39-3FFD-450A-8612-C025A6583DCF}"/>
    <cellStyle name="Comma 11 2 6" xfId="1545" xr:uid="{601376AF-1BA9-4FBE-AB8A-3091CFC19725}"/>
    <cellStyle name="Comma 11 2 6 2" xfId="2897" xr:uid="{13A366EB-01A7-4BFB-BBA8-762E6289B81B}"/>
    <cellStyle name="Comma 11 2 7" xfId="2048" xr:uid="{82C996B3-1AF9-42E2-98E0-8EFCD1A32D22}"/>
    <cellStyle name="Comma 11 3" xfId="195" xr:uid="{D436DF2B-1846-4A53-8DA1-D0DF69658CC6}"/>
    <cellStyle name="Comma 11 3 2" xfId="471" xr:uid="{08FF961B-19A7-4599-BF2F-8B1CE7FCFDC6}"/>
    <cellStyle name="Comma 11 3 2 2" xfId="1295" xr:uid="{8147ADB0-558D-4B0D-AB90-1D59A664E7CA}"/>
    <cellStyle name="Comma 11 3 2 2 2" xfId="2664" xr:uid="{FF86F21E-E1E3-40CD-B16C-CFA6C9376BC6}"/>
    <cellStyle name="Comma 11 3 2 3" xfId="1784" xr:uid="{2A6968D8-C41A-4D8B-B5C8-240853B1F39A}"/>
    <cellStyle name="Comma 11 3 2 3 2" xfId="3130" xr:uid="{E5B7475E-92A0-4429-8628-1FB2B5DF6E1F}"/>
    <cellStyle name="Comma 11 3 2 4" xfId="2216" xr:uid="{33C949B5-73F7-4DE5-9886-7841EF1D6CB7}"/>
    <cellStyle name="Comma 11 3 3" xfId="1074" xr:uid="{B570472D-65BC-444E-AA63-5498F7FE08E3}"/>
    <cellStyle name="Comma 11 3 3 2" xfId="1616" xr:uid="{56BF281C-33C9-40A1-BFB4-C1FBBA2641C2}"/>
    <cellStyle name="Comma 11 3 3 2 2" xfId="2967" xr:uid="{39BA3014-EECB-4A5D-914D-E5B9A66B399E}"/>
    <cellStyle name="Comma 11 3 3 3" xfId="2443" xr:uid="{3BD64BF0-ABF4-454C-AED7-F139D928C3D5}"/>
    <cellStyle name="Comma 11 3 4" xfId="1136" xr:uid="{5163D517-A978-44FA-9CC2-0F9D54FA1632}"/>
    <cellStyle name="Comma 11 3 4 2" xfId="2505" xr:uid="{25F6B82C-7858-4126-A602-7CDF72138335}"/>
    <cellStyle name="Comma 11 3 5" xfId="1553" xr:uid="{C127F18D-1553-4F75-8602-E6DB345E19CB}"/>
    <cellStyle name="Comma 11 3 5 2" xfId="2905" xr:uid="{842F4E61-CAAB-433B-99AC-13161769A2AF}"/>
    <cellStyle name="Comma 11 3 6" xfId="2056" xr:uid="{B0BBA5AC-C6F8-4A09-8BDC-A04ACBF7D9DB}"/>
    <cellStyle name="Comma 11 4" xfId="319" xr:uid="{13D094DE-EA09-4B25-BEBC-7C63B9D43F18}"/>
    <cellStyle name="Comma 11 4 2" xfId="591" xr:uid="{203ADF43-865C-4A07-82BC-8F5886DE55A3}"/>
    <cellStyle name="Comma 11 4 2 2" xfId="1377" xr:uid="{D4B8154B-2488-415C-B882-1C20BBDAA702}"/>
    <cellStyle name="Comma 11 4 2 2 2" xfId="2746" xr:uid="{998B96AD-2F9E-43BC-94F8-2E3248BF5A80}"/>
    <cellStyle name="Comma 11 4 2 3" xfId="1867" xr:uid="{8EA722CE-DBA1-4AE7-A154-E801EACFD50E}"/>
    <cellStyle name="Comma 11 4 2 3 2" xfId="3213" xr:uid="{9C36C01C-D829-4FAE-B6A0-50323F21591B}"/>
    <cellStyle name="Comma 11 4 2 4" xfId="2298" xr:uid="{F46D82B9-B227-4AB9-B31E-DADE21CCE1B1}"/>
    <cellStyle name="Comma 11 4 3" xfId="1191" xr:uid="{974EA392-3710-4172-B541-F8C016472D35}"/>
    <cellStyle name="Comma 11 4 3 2" xfId="2560" xr:uid="{4264B240-6ECA-4544-BECA-C54E696D8D58}"/>
    <cellStyle name="Comma 11 4 4" xfId="1676" xr:uid="{C611AA2F-DE62-448F-A03A-3E07C338ECF9}"/>
    <cellStyle name="Comma 11 4 4 2" xfId="3023" xr:uid="{675314F3-B40E-45B4-AAB9-B47D5F863C56}"/>
    <cellStyle name="Comma 11 4 5" xfId="2112" xr:uid="{18288207-F001-45CF-A226-E770812E7BEB}"/>
    <cellStyle name="Comma 11 5" xfId="399" xr:uid="{3E9BC6AE-F1A3-42A5-B9D3-3EC88EE384F8}"/>
    <cellStyle name="Comma 11 5 2" xfId="1243" xr:uid="{F44D8D7E-6CEE-4A5A-8402-28F978C2F54D}"/>
    <cellStyle name="Comma 11 5 2 2" xfId="2612" xr:uid="{940D8B12-EA72-4C68-B5F7-6B62309E0991}"/>
    <cellStyle name="Comma 11 5 3" xfId="1731" xr:uid="{97775963-36B2-4D82-AEA2-0E54FF86DAAB}"/>
    <cellStyle name="Comma 11 5 3 2" xfId="3077" xr:uid="{33F84CBC-12FE-4579-9771-762E54E38C01}"/>
    <cellStyle name="Comma 11 5 4" xfId="2164" xr:uid="{7E3D6D88-52DE-4E18-AFF7-364BE7F67DDC}"/>
    <cellStyle name="Comma 11 6" xfId="1053" xr:uid="{548D72E7-5251-42AE-95C7-5869775BF6BE}"/>
    <cellStyle name="Comma 11 6 2" xfId="1590" xr:uid="{0A21399D-F8E3-49B4-9C6F-766BD713EBA7}"/>
    <cellStyle name="Comma 11 6 2 2" xfId="2941" xr:uid="{AAE0552B-559C-49A3-8E8A-46E9EFCD7D6A}"/>
    <cellStyle name="Comma 11 6 3" xfId="2422" xr:uid="{7DEC2A9D-D147-4F6F-8A37-5BD65C88942D}"/>
    <cellStyle name="Comma 11 7" xfId="1111" xr:uid="{2DFB717E-ED04-4870-81C5-202CE029A9F0}"/>
    <cellStyle name="Comma 11 7 2" xfId="1988" xr:uid="{5CBFDA09-2F34-4E61-87B5-DC8598EE676D}"/>
    <cellStyle name="Comma 11 7 2 2" xfId="3332" xr:uid="{A9EC7B05-95FD-4A40-A916-B28694D257D2}"/>
    <cellStyle name="Comma 11 7 3" xfId="1895" xr:uid="{66E1063F-044A-427A-B7A1-460C505F3A03}"/>
    <cellStyle name="Comma 11 7 3 2" xfId="3241" xr:uid="{7E089EDA-6090-4DFB-828C-B2944A7B2C51}"/>
    <cellStyle name="Comma 11 7 4" xfId="2480" xr:uid="{7735B8A8-C0C0-4175-BF4F-9AB664F29906}"/>
    <cellStyle name="Comma 11 8" xfId="1524" xr:uid="{0F33F29D-E67E-4812-AF78-AADEE035D6F9}"/>
    <cellStyle name="Comma 11 8 2" xfId="2880" xr:uid="{0DFC817A-86C8-494F-A728-1DD6C280F3BC}"/>
    <cellStyle name="Comma 11 9" xfId="2031" xr:uid="{7D2FE2E3-9A96-4C86-930D-B4CAC4B26FD0}"/>
    <cellStyle name="Comma 12" xfId="142" xr:uid="{7EA010FC-0467-4676-B9BA-3E32C95F01F3}"/>
    <cellStyle name="Comma 12 2" xfId="343" xr:uid="{6BB40E5D-FCBC-435E-8901-128E6D6B33B1}"/>
    <cellStyle name="Comma 12 2 2" xfId="533" xr:uid="{6E54D529-500D-4336-803D-52FFD3907BBF}"/>
    <cellStyle name="Comma 12 2 2 2" xfId="1332" xr:uid="{AC2E8C5A-BA8F-4456-A615-3CCCA48E32B1}"/>
    <cellStyle name="Comma 12 2 2 2 2" xfId="2701" xr:uid="{3D2D4E8F-1965-453F-B285-6808E20B5A40}"/>
    <cellStyle name="Comma 12 2 2 3" xfId="1822" xr:uid="{7DC8EFF2-0BF5-4144-8404-CC36FB8123E4}"/>
    <cellStyle name="Comma 12 2 2 3 2" xfId="3168" xr:uid="{C9A3F4A1-0B01-472D-AD01-FF3A187D7C59}"/>
    <cellStyle name="Comma 12 2 2 4" xfId="2253" xr:uid="{4B9546C2-8093-4018-B800-30811812DB68}"/>
    <cellStyle name="Comma 12 2 3" xfId="944" xr:uid="{E03249E4-05F8-4753-9CB9-E10E3F0C5644}"/>
    <cellStyle name="Comma 12 2 3 2" xfId="1447" xr:uid="{EB35FC5B-0CA4-4193-8609-3D04CF1C2516}"/>
    <cellStyle name="Comma 12 2 3 2 2" xfId="2815" xr:uid="{FCC4E0B7-959E-4025-8664-8176925E4621}"/>
    <cellStyle name="Comma 12 2 3 3" xfId="1939" xr:uid="{E28487AD-9A98-4272-A5E1-8C5DF498ED23}"/>
    <cellStyle name="Comma 12 2 3 3 2" xfId="3283" xr:uid="{508A5CD0-480A-4D2F-B74E-FA16BF5AEA0D}"/>
    <cellStyle name="Comma 12 2 3 4" xfId="2368" xr:uid="{F1A649E3-4E26-4284-A32C-6038346B0BA8}"/>
    <cellStyle name="Comma 12 2 4" xfId="1207" xr:uid="{17FF526B-6073-4180-92A5-8D4577FC8F03}"/>
    <cellStyle name="Comma 12 2 4 2" xfId="2576" xr:uid="{B48EC3DC-7EFD-49BE-924C-1272C1F93A9A}"/>
    <cellStyle name="Comma 12 2 5" xfId="1693" xr:uid="{24322738-2E69-47DD-983E-8508C234D2DA}"/>
    <cellStyle name="Comma 12 2 5 2" xfId="3040" xr:uid="{7CE6D5A7-6108-470B-BC2F-F0087A161416}"/>
    <cellStyle name="Comma 12 2 6" xfId="2128" xr:uid="{CE8ABA14-3090-407C-8891-F808F6561EE6}"/>
    <cellStyle name="Comma 12 3" xfId="252" xr:uid="{55297D45-5D9B-4758-ABAD-030206902664}"/>
    <cellStyle name="Comma 12 3 2" xfId="596" xr:uid="{86128EF3-94EE-4ECA-B2A3-22B458686057}"/>
    <cellStyle name="Comma 12 3 2 2" xfId="1380" xr:uid="{393D5968-B388-4475-8A23-7EC2D1E09CA8}"/>
    <cellStyle name="Comma 12 3 2 2 2" xfId="2749" xr:uid="{1BD5F9FB-3EBD-42A1-90B2-3BB73EE3D273}"/>
    <cellStyle name="Comma 12 3 2 3" xfId="1870" xr:uid="{4386BF58-E810-4B68-B477-C0DC10F70292}"/>
    <cellStyle name="Comma 12 3 2 3 2" xfId="3216" xr:uid="{5426FB36-1E7D-4E80-BE21-02158A77CB05}"/>
    <cellStyle name="Comma 12 3 2 4" xfId="2301" xr:uid="{8B3F11F6-318F-409D-B14D-8CBD5C362EF9}"/>
    <cellStyle name="Comma 12 3 3" xfId="1156" xr:uid="{CF250D57-192B-4FAA-9E6D-5AD45A4C28CB}"/>
    <cellStyle name="Comma 12 3 3 2" xfId="2525" xr:uid="{70BAE365-19A2-47A0-89CA-22330F281C90}"/>
    <cellStyle name="Comma 12 3 4" xfId="1639" xr:uid="{BE37D611-0BA0-4B24-9AAF-BA0C39A66592}"/>
    <cellStyle name="Comma 12 3 4 2" xfId="2988" xr:uid="{CDEA8AC4-87FF-4410-8E61-F46FC1B5C991}"/>
    <cellStyle name="Comma 12 3 5" xfId="2077" xr:uid="{D4E7BEB7-28AE-4572-B516-443F1647501B}"/>
    <cellStyle name="Comma 12 4" xfId="373" xr:uid="{24102C43-CBE9-4A5B-9816-B6E83339E095}"/>
    <cellStyle name="Comma 12 4 2" xfId="1227" xr:uid="{280017A8-4550-47B9-97FA-12CB18381B02}"/>
    <cellStyle name="Comma 12 4 2 2" xfId="2596" xr:uid="{D27F0C38-4FA6-49AE-8CEA-76FD44A6C141}"/>
    <cellStyle name="Comma 12 4 3" xfId="1713" xr:uid="{0FFB1929-6881-4545-8496-0A684D22FB81}"/>
    <cellStyle name="Comma 12 4 3 2" xfId="3060" xr:uid="{421FEDBF-B26C-47F6-ADD3-A1E309868DD8}"/>
    <cellStyle name="Comma 12 4 4" xfId="2148" xr:uid="{E91FB85E-5DA8-4A2B-879A-151555FC3B4E}"/>
    <cellStyle name="Comma 12 5" xfId="1087" xr:uid="{5F33664B-DFDA-4E50-A754-DC20AA02B5E2}"/>
    <cellStyle name="Comma 12 5 2" xfId="1608" xr:uid="{8A5E3450-3D9A-430B-9B5E-2EAE6EF3593C}"/>
    <cellStyle name="Comma 12 5 2 2" xfId="2959" xr:uid="{99CCCDED-4DDD-4737-987F-FEFB6F31D4DF}"/>
    <cellStyle name="Comma 12 5 3" xfId="2456" xr:uid="{28944552-0201-4215-B3D7-EB83AA84D1C1}"/>
    <cellStyle name="Comma 12 6" xfId="1129" xr:uid="{D76F18C6-9F4A-47C7-BB48-45CC0BD00EC1}"/>
    <cellStyle name="Comma 12 6 2" xfId="2498" xr:uid="{53B31EEF-EA24-46CF-B1CB-58C9F04F562B}"/>
    <cellStyle name="Comma 12 7" xfId="1546" xr:uid="{4CEBB851-22DA-42BE-BFDF-C91D6687F39D}"/>
    <cellStyle name="Comma 12 7 2" xfId="2898" xr:uid="{0F713F33-6388-47D0-A7D8-3A4CD970C2B9}"/>
    <cellStyle name="Comma 12 8" xfId="2049" xr:uid="{53E2FC99-51B9-46DA-9529-62F95145CCEE}"/>
    <cellStyle name="Comma 13" xfId="152" xr:uid="{DE078557-8284-4CAA-83C3-FC56B2DE69DA}"/>
    <cellStyle name="Comma 13 2" xfId="611" xr:uid="{E900632B-9946-417B-8DF2-3CE825562F68}"/>
    <cellStyle name="Comma 13 2 2" xfId="945" xr:uid="{8364644B-EDFE-4883-9F6F-F233386FCD7F}"/>
    <cellStyle name="Comma 13 2 2 2" xfId="1448" xr:uid="{6181C8F9-387A-4C87-8B43-1B930176F7B8}"/>
    <cellStyle name="Comma 13 2 2 2 2" xfId="2816" xr:uid="{E0ED97FB-139F-4489-9FEA-57B1CBCEE2DF}"/>
    <cellStyle name="Comma 13 2 2 3" xfId="1940" xr:uid="{C195C26A-9859-4C22-969D-0EEB308D3E66}"/>
    <cellStyle name="Comma 13 2 2 3 2" xfId="3284" xr:uid="{51C81B8B-8DBE-4B9E-9639-D6920AB9028D}"/>
    <cellStyle name="Comma 13 2 2 4" xfId="2369" xr:uid="{454947D2-CA73-471A-89A1-1B9358FBB0C7}"/>
    <cellStyle name="Comma 13 2 3" xfId="1388" xr:uid="{97E2654D-9B4C-422E-9286-9FBB6F410CFE}"/>
    <cellStyle name="Comma 13 2 3 2" xfId="2757" xr:uid="{AA790D39-B389-433B-B76D-1432784F31B7}"/>
    <cellStyle name="Comma 13 2 4" xfId="1878" xr:uid="{D9300D2F-B6CF-421E-8B18-E1EB62A86F3B}"/>
    <cellStyle name="Comma 13 2 4 2" xfId="3224" xr:uid="{3C8B945C-84C1-40C0-AD79-F502C8E2C4DD}"/>
    <cellStyle name="Comma 13 2 5" xfId="2309" xr:uid="{AA84FC6C-2326-4D9F-824F-5C0755974D67}"/>
    <cellStyle name="Comma 13 3" xfId="1072" xr:uid="{99F62B44-A0EB-405E-B22B-16541A706C04}"/>
    <cellStyle name="Comma 13 3 2" xfId="1614" xr:uid="{73AAA722-FD21-4C7F-8419-1527981BCDE3}"/>
    <cellStyle name="Comma 13 3 2 2" xfId="2965" xr:uid="{0F655B6C-BAD9-48D1-A90B-F80283373352}"/>
    <cellStyle name="Comma 13 3 3" xfId="2441" xr:uid="{D847449E-75B7-4A42-8125-BCE3086D05BC}"/>
    <cellStyle name="Comma 13 4" xfId="1135" xr:uid="{A05A5770-4879-4BFA-B17B-68A1015F6605}"/>
    <cellStyle name="Comma 13 4 2" xfId="2504" xr:uid="{6D3C64AC-94CA-45B6-8D8E-EA532FCB30E6}"/>
    <cellStyle name="Comma 13 5" xfId="1552" xr:uid="{6FB4A5D2-CF20-44A1-9463-20B052B13678}"/>
    <cellStyle name="Comma 13 5 2" xfId="2904" xr:uid="{0D2C58DF-BD1A-44CF-B0FD-C08CEBBBFF02}"/>
    <cellStyle name="Comma 13 6" xfId="2055" xr:uid="{D38DE08F-0841-4890-BEB0-FE21CA802E75}"/>
    <cellStyle name="Comma 14" xfId="59" xr:uid="{E2010AD2-118C-43B2-9248-93D438CDBF76}"/>
    <cellStyle name="Comma 14 2" xfId="960" xr:uid="{AC46D900-0AE9-4884-AF5F-47E13478390F}"/>
    <cellStyle name="Comma 14 2 2" xfId="1459" xr:uid="{2501558E-8EC3-4C14-8F66-52A187CE64E4}"/>
    <cellStyle name="Comma 14 2 2 2" xfId="2827" xr:uid="{1E57ACA2-7695-4FDB-B9A1-CE9B3BF16613}"/>
    <cellStyle name="Comma 14 2 3" xfId="1951" xr:uid="{F258590A-B0A1-4199-A4D3-1666D821E29A}"/>
    <cellStyle name="Comma 14 2 3 2" xfId="3295" xr:uid="{11995870-CD23-4AE3-B71C-71D2511AA096}"/>
    <cellStyle name="Comma 14 2 4" xfId="2380" xr:uid="{2359DADE-E407-455F-86EC-AFB5438BD915}"/>
    <cellStyle name="Comma 14 3" xfId="917" xr:uid="{FC89DA73-B20A-4629-9815-9E28FA1A5C53}"/>
    <cellStyle name="Comma 14 3 2" xfId="1433" xr:uid="{244F8990-D4EF-445E-9B7B-DE3B01ECDCFD}"/>
    <cellStyle name="Comma 14 3 2 2" xfId="2801" xr:uid="{BEC3F83D-532D-4215-899B-596A18DAEEC2}"/>
    <cellStyle name="Comma 14 3 3" xfId="1925" xr:uid="{73F9F18F-B610-499B-8853-CA005FA98CAC}"/>
    <cellStyle name="Comma 14 3 3 2" xfId="3269" xr:uid="{5C9141F4-2B87-4A80-BCEB-B093B669E18A}"/>
    <cellStyle name="Comma 14 3 4" xfId="2354" xr:uid="{05EDE970-F612-448A-8F5E-D63F843BE8E6}"/>
    <cellStyle name="Comma 14 4" xfId="1094" xr:uid="{B8F4DF70-C173-4FC8-805A-41DCC0F1DF50}"/>
    <cellStyle name="Comma 14 4 2" xfId="2463" xr:uid="{C5A21720-9F84-4B75-B5B7-C11A90CD2C8D}"/>
    <cellStyle name="Comma 14 5" xfId="1573" xr:uid="{8C3922FC-9482-4BD1-9A4E-9443877971BD}"/>
    <cellStyle name="Comma 14 5 2" xfId="2924" xr:uid="{AA6A60B9-AFC1-47A8-A4E0-316B13EC6F54}"/>
    <cellStyle name="Comma 14 6" xfId="2014" xr:uid="{DBC57975-3A68-4B60-BC62-15B6B0E35039}"/>
    <cellStyle name="Comma 15" xfId="277" xr:uid="{2A99B597-F2BE-45C7-9976-9C471F2C78AE}"/>
    <cellStyle name="Comma 15 2" xfId="1167" xr:uid="{2F98EBAC-3BCC-4852-8DA4-C7A44106A03C}"/>
    <cellStyle name="Comma 15 2 2" xfId="1651" xr:uid="{1588EFA2-CBC4-48A6-87B2-2CAE9BF6373D}"/>
    <cellStyle name="Comma 15 2 2 2" xfId="2999" xr:uid="{7779EF3F-A5C5-43B9-A808-86F6EC62115D}"/>
    <cellStyle name="Comma 15 2 3" xfId="2536" xr:uid="{370F73B3-BBC7-4853-A35F-175C0D2809BA}"/>
    <cellStyle name="Comma 15 3" xfId="1496" xr:uid="{D27B741E-AE2D-42CD-B48B-E6747DF9B51A}"/>
    <cellStyle name="Comma 15 3 2" xfId="2860" xr:uid="{1E978E4B-B332-4C75-81FB-F143B5CC0421}"/>
    <cellStyle name="Comma 15 4" xfId="2088" xr:uid="{CAA23791-9CA6-49AF-AE42-F4E2E7C6B09F}"/>
    <cellStyle name="Comma 16" xfId="250" xr:uid="{DE9A8B71-D254-4FB4-A9FD-64910089E366}"/>
    <cellStyle name="Comma 16 2" xfId="404" xr:uid="{31A960EA-07E2-4943-BA7E-9B4AE016125B}"/>
    <cellStyle name="Comma 16 2 2" xfId="452" xr:uid="{25058918-39D8-441E-83DE-644A8A8DCB12}"/>
    <cellStyle name="Comma 16 2 2 2" xfId="570" xr:uid="{61FB7BF3-EAF2-4CCD-98C4-BBD3F554B7F6}"/>
    <cellStyle name="Comma 16 2 2 2 2" xfId="1360" xr:uid="{EAFB4600-BA0A-4128-8AC8-832AD814EEF6}"/>
    <cellStyle name="Comma 16 2 2 2 2 2" xfId="2729" xr:uid="{277470F1-56B3-4086-90E6-751B620F3A1D}"/>
    <cellStyle name="Comma 16 2 2 2 3" xfId="1850" xr:uid="{508AE0BE-2BA1-4535-94BB-E195A1BEB56E}"/>
    <cellStyle name="Comma 16 2 2 2 3 2" xfId="3196" xr:uid="{CD3F1850-5E70-46FF-9B0E-204C53303C7E}"/>
    <cellStyle name="Comma 16 2 2 2 4" xfId="2281" xr:uid="{9D7D61BB-7606-4AFE-9721-5B601F7C9DD2}"/>
    <cellStyle name="Comma 16 2 2 3" xfId="1278" xr:uid="{CDAEE3AC-E43E-4859-A0F4-D2B5EB585476}"/>
    <cellStyle name="Comma 16 2 2 3 2" xfId="2647" xr:uid="{FE5DF401-874E-4AE9-925E-F9E53F9F376F}"/>
    <cellStyle name="Comma 16 2 2 4" xfId="1766" xr:uid="{379B3674-2D32-41EE-BD9D-2F1DDEAD6ED1}"/>
    <cellStyle name="Comma 16 2 2 4 2" xfId="3112" xr:uid="{71656BA4-1CD2-4031-9304-538ECA772856}"/>
    <cellStyle name="Comma 16 2 2 5" xfId="2199" xr:uid="{2241A30F-4B3F-4DE4-BE60-167B6FC55584}"/>
    <cellStyle name="Comma 16 2 3" xfId="1246" xr:uid="{7AB15A65-9155-4456-B542-CCAA1BF7143F}"/>
    <cellStyle name="Comma 16 2 3 2" xfId="2615" xr:uid="{8976656F-6287-488D-975A-D59D849585D5}"/>
    <cellStyle name="Comma 16 2 4" xfId="1734" xr:uid="{CA19F296-8A6A-4A6E-9947-73FB76851274}"/>
    <cellStyle name="Comma 16 2 4 2" xfId="3080" xr:uid="{BB22BB18-503E-4280-B537-75B788792DEB}"/>
    <cellStyle name="Comma 16 2 5" xfId="2167" xr:uid="{30EAE3EF-8F39-49ED-AF39-7B0E6317DDC2}"/>
    <cellStyle name="Comma 16 3" xfId="423" xr:uid="{6F190D01-50E1-4C4D-B00D-23AB86A01783}"/>
    <cellStyle name="Comma 16 3 2" xfId="539" xr:uid="{A59B887A-2DCA-49F2-AF9A-890BF9B259D5}"/>
    <cellStyle name="Comma 16 3 2 2" xfId="1337" xr:uid="{4742BEEF-CCBE-41B5-A381-6F705DB9E746}"/>
    <cellStyle name="Comma 16 3 2 2 2" xfId="2706" xr:uid="{4107CEB1-13AA-4464-9FBC-7032BD98CE51}"/>
    <cellStyle name="Comma 16 3 2 3" xfId="1827" xr:uid="{AF02C0DF-2329-4CF9-8811-8171D790F334}"/>
    <cellStyle name="Comma 16 3 2 3 2" xfId="3173" xr:uid="{D217A0B3-98CC-4763-BF25-FB094388F390}"/>
    <cellStyle name="Comma 16 3 2 4" xfId="2258" xr:uid="{A829C489-7F82-412D-8E97-346F7C186C2D}"/>
    <cellStyle name="Comma 16 3 3" xfId="1255" xr:uid="{EAC29039-655A-4702-88B7-4AE682B7D07C}"/>
    <cellStyle name="Comma 16 3 3 2" xfId="2624" xr:uid="{D7C97474-EF2F-43B3-9149-F52B8F24BFFE}"/>
    <cellStyle name="Comma 16 3 4" xfId="1743" xr:uid="{A674CA7F-BE68-44AB-80B8-E306713FCC8E}"/>
    <cellStyle name="Comma 16 3 4 2" xfId="3089" xr:uid="{52A667CA-4ED4-4D96-A088-02137580DD1C}"/>
    <cellStyle name="Comma 16 3 5" xfId="2176" xr:uid="{C4C2E361-3135-477D-A15D-E4F26E30E0DA}"/>
    <cellStyle name="Comma 16 4" xfId="1154" xr:uid="{FC7173D6-CFDB-42DB-8595-91AEC35F11E3}"/>
    <cellStyle name="Comma 16 4 2" xfId="2523" xr:uid="{1EB60F31-7F1A-4666-91E6-3A727F3C908E}"/>
    <cellStyle name="Comma 16 5" xfId="1637" xr:uid="{0E0A09C0-7A7B-4597-B288-4FBEFF9AA33F}"/>
    <cellStyle name="Comma 16 5 2" xfId="2986" xr:uid="{1EF9038D-B1D1-43E7-BAB5-72E6EDE1B0D7}"/>
    <cellStyle name="Comma 16 6" xfId="2075" xr:uid="{35EF99B8-77E1-400F-9D9D-5E127C63AA21}"/>
    <cellStyle name="Comma 17" xfId="592" xr:uid="{9878643D-506B-48AC-A3BF-92AF864B349B}"/>
    <cellStyle name="Comma 17 2" xfId="1378" xr:uid="{B253E436-5895-47EA-8E3D-725694290C82}"/>
    <cellStyle name="Comma 17 2 2" xfId="2747" xr:uid="{B4C1548A-9208-4472-B4B5-D3456A261BE1}"/>
    <cellStyle name="Comma 17 3" xfId="1868" xr:uid="{16D8C6EA-400E-4845-A3B1-2B479255AE20}"/>
    <cellStyle name="Comma 17 3 2" xfId="3214" xr:uid="{6B1CC3E3-45A4-4AED-A280-4F48CAC0C777}"/>
    <cellStyle name="Comma 17 4" xfId="2299" xr:uid="{CEC187AB-C415-4A7F-8C4F-7D186E399011}"/>
    <cellStyle name="Comma 18" xfId="367" xr:uid="{CA783F56-B132-47B4-891A-0FADDB748175}"/>
    <cellStyle name="Comma 18 2" xfId="1222" xr:uid="{F6A4FCC5-400D-47E7-A70E-1B09070B0BCC}"/>
    <cellStyle name="Comma 18 2 2" xfId="1708" xr:uid="{FA80F4C3-F1A2-4673-B2EE-8D0B0CD1F437}"/>
    <cellStyle name="Comma 18 2 2 2" xfId="3055" xr:uid="{F642B53E-302B-4561-8962-916D1A8858E4}"/>
    <cellStyle name="Comma 18 2 3" xfId="1999" xr:uid="{3167390B-8508-4309-BE14-07329DEFC8FA}"/>
    <cellStyle name="Comma 18 2 3 2" xfId="3341" xr:uid="{D9D5FB7B-8AB7-422F-A29D-63A923DDFA46}"/>
    <cellStyle name="Comma 18 2 4" xfId="1993" xr:uid="{AEABDB11-7422-4D7F-BA33-8F81F2E9C150}"/>
    <cellStyle name="Comma 18 2 4 2" xfId="3336" xr:uid="{55804F9E-5A86-4DE6-9E1A-07F230B5F1C1}"/>
    <cellStyle name="Comma 18 2 5" xfId="2591" xr:uid="{BBFF0D44-6DF5-48D6-8F5A-CF97F2FB22B7}"/>
    <cellStyle name="Comma 18 3" xfId="1487" xr:uid="{E4419896-9384-4DF5-8038-0E1EA57FBBE9}"/>
    <cellStyle name="Comma 18 3 2" xfId="2855" xr:uid="{978944D5-8A3F-4C85-BDF3-D53AE1595B6D}"/>
    <cellStyle name="Comma 18 4" xfId="1493" xr:uid="{D4B87E9A-17AA-4617-9F47-19FA8A9D1E94}"/>
    <cellStyle name="Comma 18 4 2" xfId="2858" xr:uid="{B9E903F0-E15B-4B43-ACE2-8AB1A6B77C85}"/>
    <cellStyle name="Comma 18 5" xfId="2143" xr:uid="{3590A0F7-8987-4AAD-9839-5CE1B71707A9}"/>
    <cellStyle name="Comma 19" xfId="304" xr:uid="{83E02E59-0EBD-4234-8590-949DE11B620D}"/>
    <cellStyle name="Comma 19 2" xfId="1181" xr:uid="{E936F41D-18D5-4131-BDF8-38BEE1FFA606}"/>
    <cellStyle name="Comma 19 2 2" xfId="2550" xr:uid="{4C786B6C-481B-4333-915E-BAAA752FC89A}"/>
    <cellStyle name="Comma 19 3" xfId="1666" xr:uid="{2AB61F31-6D5C-4575-BF68-345CA3869E4D}"/>
    <cellStyle name="Comma 19 3 2" xfId="3013" xr:uid="{EA72D3B4-B943-4678-9245-D0618AB7FD4C}"/>
    <cellStyle name="Comma 19 4" xfId="2102" xr:uid="{9F7829C8-7B80-43B5-8E5E-C354AE99D4F0}"/>
    <cellStyle name="Comma 2" xfId="3" xr:uid="{00000000-0005-0000-0000-000001000000}"/>
    <cellStyle name="Comma 2 10" xfId="348" xr:uid="{4E082BEF-779E-4F40-9DF7-496B0A0D7764}"/>
    <cellStyle name="Comma 2 10 2" xfId="1210" xr:uid="{29FCDD81-096C-48ED-AE2D-F922DD6980B7}"/>
    <cellStyle name="Comma 2 10 2 2" xfId="1770" xr:uid="{E88ABE8F-4CE2-4765-B330-270864285C15}"/>
    <cellStyle name="Comma 2 10 2 2 2" xfId="3116" xr:uid="{3F66D217-49E9-4C2E-A566-6C821522F365}"/>
    <cellStyle name="Comma 2 10 2 3" xfId="2579" xr:uid="{8657E702-2815-4B99-AAAA-3AAA37046154}"/>
    <cellStyle name="Comma 2 10 3" xfId="1696" xr:uid="{A026C469-EA6C-458A-B442-6FB27FB870A7}"/>
    <cellStyle name="Comma 2 10 3 2" xfId="3043" xr:uid="{0F7D7403-9BB4-4BE5-A5A9-4F4BF5D98467}"/>
    <cellStyle name="Comma 2 10 4" xfId="2131" xr:uid="{9DEA0C44-4D1C-41CA-9647-8CF1C95AD038}"/>
    <cellStyle name="Comma 2 11" xfId="1040" xr:uid="{FD7E2CC3-5E0E-4BBC-A8DF-6ACB6832E471}"/>
    <cellStyle name="Comma 2 11 2" xfId="1569" xr:uid="{DAEC3FDC-501A-475D-9B12-F97556C5BA10}"/>
    <cellStyle name="Comma 2 11 2 2" xfId="2920" xr:uid="{F5A10FC3-595A-4755-BF8A-99684F0C7B81}"/>
    <cellStyle name="Comma 2 11 3" xfId="2409" xr:uid="{A1E83427-1ECF-4A9B-A3C6-B6E8108EDF47}"/>
    <cellStyle name="Comma 2 12" xfId="1092" xr:uid="{E46CFDCE-A186-400E-90E5-9158F6921719}"/>
    <cellStyle name="Comma 2 12 2" xfId="1980" xr:uid="{2C90CBBD-5B84-429D-86F9-607B9C4F5D0B}"/>
    <cellStyle name="Comma 2 12 2 2" xfId="3324" xr:uid="{6610DBE9-4CEA-470A-8FC4-3FC23F6A731E}"/>
    <cellStyle name="Comma 2 12 3" xfId="2461" xr:uid="{58948511-EC7C-494B-BF8A-583A4CC45681}"/>
    <cellStyle name="Comma 2 13" xfId="1503" xr:uid="{2BED58C7-3BC2-41CB-8DDC-04A9B8F9D445}"/>
    <cellStyle name="Comma 2 13 2" xfId="2864" xr:uid="{E4EBDB12-2060-4454-8C31-AA33EA3DCF91}"/>
    <cellStyle name="Comma 2 14" xfId="50" xr:uid="{C98950B7-FE6A-47EA-BB57-6913A10BF952}"/>
    <cellStyle name="Comma 2 14 2" xfId="2009" xr:uid="{B600DC81-EBF3-432E-9C08-560D924C3A7B}"/>
    <cellStyle name="Comma 2 15" xfId="2005" xr:uid="{998237DA-3966-4807-8BB1-E72C7501E0E5}"/>
    <cellStyle name="Comma 2 2" xfId="52" xr:uid="{8153FB43-A72E-46F8-B83F-81338A227180}"/>
    <cellStyle name="Comma 2 2 10" xfId="2010" xr:uid="{FF7E85F3-1AAA-45F1-9B14-80F2CFC401CA}"/>
    <cellStyle name="Comma 2 2 2" xfId="198" xr:uid="{DE230D53-3A48-4154-B621-D11FB7043F92}"/>
    <cellStyle name="Comma 2 2 2 2" xfId="391" xr:uid="{1394E98D-0FA3-414C-ABAE-64A8438835A9}"/>
    <cellStyle name="Comma 2 2 2 2 2" xfId="255" xr:uid="{3CB9E61C-D206-4AE7-B8F9-2F90DC2E5B03}"/>
    <cellStyle name="Comma 2 2 2 2 2 2" xfId="579" xr:uid="{804AB9DB-2CC1-4F42-BB7F-C6884A6F25EE}"/>
    <cellStyle name="Comma 2 2 2 2 2 2 2" xfId="926" xr:uid="{DD1759A3-8E5C-4638-AECA-71B6D9D38E85}"/>
    <cellStyle name="Comma 2 2 2 2 2 2 2 2" xfId="1434" xr:uid="{48EC796C-445B-4CA0-BCDC-B7C05CEB7E1C}"/>
    <cellStyle name="Comma 2 2 2 2 2 2 2 2 2" xfId="2802" xr:uid="{C740BE29-FF1D-4C82-BF4D-252F7E0221F5}"/>
    <cellStyle name="Comma 2 2 2 2 2 2 2 3" xfId="1926" xr:uid="{80209926-D73F-47D2-8E6E-25D9B9FD92CF}"/>
    <cellStyle name="Comma 2 2 2 2 2 2 2 3 2" xfId="3270" xr:uid="{F51A9F07-F440-46C7-8B89-B874DD14BB0D}"/>
    <cellStyle name="Comma 2 2 2 2 2 2 2 4" xfId="2355" xr:uid="{9B513F81-B9F2-4542-B98A-4E3B25C2C51F}"/>
    <cellStyle name="Comma 2 2 2 2 2 2 3" xfId="1367" xr:uid="{383F6862-0734-402D-BCF0-B2A9C4E11E8A}"/>
    <cellStyle name="Comma 2 2 2 2 2 2 3 2" xfId="2736" xr:uid="{7A6AF624-A00A-451E-87B0-D8A607DE5786}"/>
    <cellStyle name="Comma 2 2 2 2 2 2 4" xfId="1857" xr:uid="{B61079DB-4651-414A-9B2A-EF875FC767B6}"/>
    <cellStyle name="Comma 2 2 2 2 2 2 4 2" xfId="3203" xr:uid="{03CCB633-0C64-42DF-AB81-3E13E02D4574}"/>
    <cellStyle name="Comma 2 2 2 2 2 2 5" xfId="2288" xr:uid="{CE29F9C7-926E-47FB-8D13-7E79B4D1A179}"/>
    <cellStyle name="Comma 2 2 2 2 2 3" xfId="662" xr:uid="{204356C0-F1AE-4195-8864-2DCFA6AE1B21}"/>
    <cellStyle name="Comma 2 2 2 2 2 3 2" xfId="1415" xr:uid="{5499D735-0ABE-4A80-A2EA-9EF39A2B6386}"/>
    <cellStyle name="Comma 2 2 2 2 2 3 2 2" xfId="2783" xr:uid="{1838887D-5995-4EB6-8326-C417151ED09F}"/>
    <cellStyle name="Comma 2 2 2 2 2 3 3" xfId="1905" xr:uid="{F517E690-50A5-4B65-8CBC-4A52628C02F2}"/>
    <cellStyle name="Comma 2 2 2 2 2 3 3 2" xfId="3251" xr:uid="{FD416A26-A950-4A97-842E-63745C94EC38}"/>
    <cellStyle name="Comma 2 2 2 2 2 3 4" xfId="2335" xr:uid="{6E33E1A4-F2CF-4BAD-B04F-F1F173502D76}"/>
    <cellStyle name="Comma 2 2 2 2 2 4" xfId="656" xr:uid="{AC37021F-B588-4B45-9234-43335967332F}"/>
    <cellStyle name="Comma 2 2 2 2 2 4 2" xfId="1412" xr:uid="{147F421D-47F6-461A-A168-B9D3E45ED0F8}"/>
    <cellStyle name="Comma 2 2 2 2 2 4 2 2" xfId="2780" xr:uid="{2FDAA0A4-53E2-43BE-B862-C97C4B823524}"/>
    <cellStyle name="Comma 2 2 2 2 2 4 3" xfId="1902" xr:uid="{23F3379C-BC7D-4558-9CE2-BFCCB16E3ED4}"/>
    <cellStyle name="Comma 2 2 2 2 2 4 3 2" xfId="3248" xr:uid="{FA6BD38D-0CB3-41E5-8D0A-63342DBF136F}"/>
    <cellStyle name="Comma 2 2 2 2 2 4 4" xfId="2332" xr:uid="{607A571A-8179-4771-A36B-C4894F23D22E}"/>
    <cellStyle name="Comma 2 2 2 2 2 5" xfId="1157" xr:uid="{6F330161-CB08-4039-BA7D-F25B981E44FB}"/>
    <cellStyle name="Comma 2 2 2 2 2 5 2" xfId="2526" xr:uid="{79C55664-EA9A-4B7C-BA8D-46EC90443F16}"/>
    <cellStyle name="Comma 2 2 2 2 2 6" xfId="1640" xr:uid="{7E3E6F89-B96D-4065-A1B8-138128ADFED8}"/>
    <cellStyle name="Comma 2 2 2 2 2 6 2" xfId="2989" xr:uid="{A9C43722-329E-46E3-951D-E67DB2E9A88C}"/>
    <cellStyle name="Comma 2 2 2 2 2 7" xfId="2078" xr:uid="{CFC2F9FB-3F66-4288-A48F-357700E2E130}"/>
    <cellStyle name="Comma 2 2 2 2 3" xfId="461" xr:uid="{4B771C86-43B3-4A33-924D-8106A2EC38E2}"/>
    <cellStyle name="Comma 2 2 2 2 3 2" xfId="1285" xr:uid="{989A1117-978B-456E-96AE-CBE02FEC1F41}"/>
    <cellStyle name="Comma 2 2 2 2 3 2 2" xfId="2654" xr:uid="{0B4B2340-A989-463C-BDF3-DB3D8297F3BB}"/>
    <cellStyle name="Comma 2 2 2 2 3 3" xfId="1774" xr:uid="{EF6B7AC6-3C6F-4A43-9267-71F9239C6804}"/>
    <cellStyle name="Comma 2 2 2 2 3 3 2" xfId="3120" xr:uid="{416B5B47-7869-49F0-810F-3B6AFAA643B8}"/>
    <cellStyle name="Comma 2 2 2 2 3 4" xfId="2206" xr:uid="{02BF2377-AB67-47FF-99C4-69C68596DCC7}"/>
    <cellStyle name="Comma 2 2 2 2 4" xfId="624" xr:uid="{E791E595-179D-4FF6-983C-2DFF2EE7B20F}"/>
    <cellStyle name="Comma 2 2 2 2 4 2" xfId="1395" xr:uid="{A57CB6AF-C399-4371-95E5-C0634AEB511C}"/>
    <cellStyle name="Comma 2 2 2 2 4 2 2" xfId="2764" xr:uid="{E4234E84-6C25-4F4C-9218-C4533F572E79}"/>
    <cellStyle name="Comma 2 2 2 2 4 3" xfId="1885" xr:uid="{FBB46676-DDCB-4760-927F-710BF6139F93}"/>
    <cellStyle name="Comma 2 2 2 2 4 3 2" xfId="3231" xr:uid="{9BF102F0-9ED0-4AF3-BDC9-EA1EA331189D}"/>
    <cellStyle name="Comma 2 2 2 2 4 4" xfId="2316" xr:uid="{CAE62B2F-4F1D-4E5F-82DC-DB42C5D08734}"/>
    <cellStyle name="Comma 2 2 2 2 5" xfId="1240" xr:uid="{22D12F9E-24C1-437A-8C5B-478D16BD268C}"/>
    <cellStyle name="Comma 2 2 2 2 5 2" xfId="1728" xr:uid="{0299529C-2796-44E1-9A28-92CE2D8231D1}"/>
    <cellStyle name="Comma 2 2 2 2 5 2 2" xfId="3074" xr:uid="{933CC2BB-0BE7-4CDD-8A56-AC276FBD6E19}"/>
    <cellStyle name="Comma 2 2 2 2 5 3" xfId="2609" xr:uid="{98FFB66D-D0D3-4509-874C-C189001711FC}"/>
    <cellStyle name="Comma 2 2 2 2 6" xfId="2161" xr:uid="{6AAC99A9-B583-4455-B488-AFF75C1C19A8}"/>
    <cellStyle name="Comma 2 2 2 3" xfId="267" xr:uid="{ABCEF27A-305E-467B-8111-BD1C0986F605}"/>
    <cellStyle name="Comma 2 2 2 3 2" xfId="648" xr:uid="{9C2DEFAC-CC27-43BF-B3E6-107BC3085A10}"/>
    <cellStyle name="Comma 2 2 2 3 2 2" xfId="1408" xr:uid="{EFB8772E-A51B-4775-BC56-92754DE14CF7}"/>
    <cellStyle name="Comma 2 2 2 3 2 2 2" xfId="2777" xr:uid="{E6ADD546-7644-4779-A296-84C077D7CE2E}"/>
    <cellStyle name="Comma 2 2 2 3 2 3" xfId="1899" xr:uid="{7E1DA383-3534-4526-8FB9-640251431C34}"/>
    <cellStyle name="Comma 2 2 2 3 2 3 2" xfId="3245" xr:uid="{4B75AAA0-7A14-4B1F-8F1F-78F48CB57153}"/>
    <cellStyle name="Comma 2 2 2 3 2 4" xfId="2329" xr:uid="{FE544542-6052-46BF-80D7-6896DA870029}"/>
    <cellStyle name="Comma 2 2 2 3 3" xfId="1161" xr:uid="{19F0CC82-B2DE-4661-876C-05A96A583EB7}"/>
    <cellStyle name="Comma 2 2 2 3 3 2" xfId="2530" xr:uid="{C0DDCC1A-AD22-4480-BA4C-EC29EA485340}"/>
    <cellStyle name="Comma 2 2 2 3 4" xfId="1645" xr:uid="{51B90155-30A0-4A14-985F-138BFF8B718A}"/>
    <cellStyle name="Comma 2 2 2 3 4 2" xfId="2993" xr:uid="{9ADCDB07-D2B5-44AE-AA10-92AF40B3AEB7}"/>
    <cellStyle name="Comma 2 2 2 3 5" xfId="2082" xr:uid="{EEAFB967-D037-4CAC-A6CF-9C1A3375C56A}"/>
    <cellStyle name="Comma 2 2 2 4" xfId="403" xr:uid="{842D9C1D-6330-4CDA-A555-1B8F0A207BA8}"/>
    <cellStyle name="Comma 2 2 2 4 2" xfId="1245" xr:uid="{03715500-358C-45A2-94DD-A824413B1B01}"/>
    <cellStyle name="Comma 2 2 2 4 2 2" xfId="2614" xr:uid="{801DA077-DB9C-407D-9BA6-57306D03FB6C}"/>
    <cellStyle name="Comma 2 2 2 4 3" xfId="1733" xr:uid="{D723C7F3-4C17-41E4-9F77-031BB4205136}"/>
    <cellStyle name="Comma 2 2 2 4 3 2" xfId="3079" xr:uid="{0DEC9499-1E61-4452-9A07-51F39BF0DD2B}"/>
    <cellStyle name="Comma 2 2 2 4 4" xfId="2166" xr:uid="{0151C297-E789-4F8E-AE62-E5C7AF6A1A77}"/>
    <cellStyle name="Comma 2 2 2 5" xfId="1077" xr:uid="{07B15766-5530-4EF1-99F6-18212BFEA527}"/>
    <cellStyle name="Comma 2 2 2 5 2" xfId="1619" xr:uid="{3992DBE0-CE97-4584-8524-044AB46A4BE1}"/>
    <cellStyle name="Comma 2 2 2 5 2 2" xfId="2970" xr:uid="{A9BE6E7F-37C9-48FC-B499-C29022B014A1}"/>
    <cellStyle name="Comma 2 2 2 5 3" xfId="2446" xr:uid="{654AD7C4-5223-419E-B898-88AD1FB90587}"/>
    <cellStyle name="Comma 2 2 2 6" xfId="1089" xr:uid="{91D586E3-DD57-4B20-9319-8F9BBD406646}"/>
    <cellStyle name="Comma 2 2 2 6 2" xfId="1987" xr:uid="{06DD5F06-B972-4D8C-A11D-561D2BE5F14D}"/>
    <cellStyle name="Comma 2 2 2 6 2 2" xfId="3331" xr:uid="{69B392F3-14C5-43D1-B281-DFBB3F2A5D2F}"/>
    <cellStyle name="Comma 2 2 2 6 3" xfId="2458" xr:uid="{C1250172-4C1F-4547-B26E-28806C6B9CE8}"/>
    <cellStyle name="Comma 2 2 2 7" xfId="1139" xr:uid="{8BECAB82-C19E-4E38-94C2-42B8C9EC3A79}"/>
    <cellStyle name="Comma 2 2 2 7 2" xfId="2508" xr:uid="{7775BCA2-4829-467D-AF27-26B483F05177}"/>
    <cellStyle name="Comma 2 2 2 8" xfId="1556" xr:uid="{E30870EE-9F0B-4CD0-9FFB-C7878E72DB88}"/>
    <cellStyle name="Comma 2 2 2 8 2" xfId="2908" xr:uid="{8766F68D-92ED-40AD-B786-2DFB043AAAAF}"/>
    <cellStyle name="Comma 2 2 2 9" xfId="2059" xr:uid="{6A7D3EDC-6AE5-49D8-A5FC-E777778033ED}"/>
    <cellStyle name="Comma 2 2 3" xfId="199" xr:uid="{8AA044C1-D364-4405-BA80-25D978BE1954}"/>
    <cellStyle name="Comma 2 2 3 2" xfId="446" xr:uid="{D368940A-C84B-4F0F-BE0D-32313AFB299E}"/>
    <cellStyle name="Comma 2 2 3 2 2" xfId="946" xr:uid="{32CE55FF-4C62-4B26-849A-83A1A6092D22}"/>
    <cellStyle name="Comma 2 2 3 2 2 2" xfId="1449" xr:uid="{B6D0717F-5EC0-44DA-8FA3-AF8963D7DC20}"/>
    <cellStyle name="Comma 2 2 3 2 2 2 2" xfId="2817" xr:uid="{61536E84-BB3A-4B00-A7C3-84AF935773FE}"/>
    <cellStyle name="Comma 2 2 3 2 2 3" xfId="1941" xr:uid="{AA988414-FC61-4FAC-869B-749EA79EABAD}"/>
    <cellStyle name="Comma 2 2 3 2 2 3 2" xfId="3285" xr:uid="{6D5E633F-870D-44DF-A99B-2AC006918E2E}"/>
    <cellStyle name="Comma 2 2 3 2 2 4" xfId="2370" xr:uid="{8C45E450-3A2E-4127-9DC6-3923B7BBC533}"/>
    <cellStyle name="Comma 2 2 3 2 3" xfId="1272" xr:uid="{6CABAF1A-15DB-4017-961E-7BDF3493BB79}"/>
    <cellStyle name="Comma 2 2 3 2 3 2" xfId="2641" xr:uid="{1396716F-C18A-4A8C-B1E8-904B6B960FFC}"/>
    <cellStyle name="Comma 2 2 3 2 4" xfId="1760" xr:uid="{A16D1994-CFB6-4F29-B54E-A3DE68621D31}"/>
    <cellStyle name="Comma 2 2 3 2 4 2" xfId="3106" xr:uid="{BB7DB5D0-0E1A-42F9-9559-70D875662A4E}"/>
    <cellStyle name="Comma 2 2 3 2 5" xfId="2193" xr:uid="{89C05CCB-28B4-4B0A-9E91-7755233E5CB7}"/>
    <cellStyle name="Comma 2 2 3 3" xfId="563" xr:uid="{DB2C9BEB-178A-466E-BDB0-68589C64AF68}"/>
    <cellStyle name="Comma 2 2 3 3 2" xfId="1354" xr:uid="{0BBF1993-CE8B-4361-8928-375C33F015DC}"/>
    <cellStyle name="Comma 2 2 3 3 2 2" xfId="2723" xr:uid="{48C96EF0-E5D9-46B2-B11E-FE4F3692FAB5}"/>
    <cellStyle name="Comma 2 2 3 3 3" xfId="1844" xr:uid="{4A9F6C54-0348-4433-BE87-CE5AFE01758A}"/>
    <cellStyle name="Comma 2 2 3 3 3 2" xfId="3190" xr:uid="{A29A8A63-6880-47AE-8A50-6E65FC76E736}"/>
    <cellStyle name="Comma 2 2 3 3 4" xfId="2275" xr:uid="{A5710D8D-17EB-43C6-ADAE-B94703C6E220}"/>
    <cellStyle name="Comma 2 2 3 4" xfId="327" xr:uid="{12013EFE-0082-45DD-9F59-48E4CE309E9F}"/>
    <cellStyle name="Comma 2 2 3 4 2" xfId="1196" xr:uid="{89F4946C-F6BD-4C13-AE18-F324069E6FBC}"/>
    <cellStyle name="Comma 2 2 3 4 2 2" xfId="2565" xr:uid="{E52BB0E7-2E86-408D-822F-6BBA02454786}"/>
    <cellStyle name="Comma 2 2 3 4 3" xfId="1682" xr:uid="{83A11D8D-C300-42B8-9E5E-19688717EA1C}"/>
    <cellStyle name="Comma 2 2 3 4 3 2" xfId="3029" xr:uid="{78ACAFB3-A629-453C-A27E-5AF63A83CA0A}"/>
    <cellStyle name="Comma 2 2 3 4 4" xfId="2117" xr:uid="{91710C0C-464F-4990-A575-1C8C4FC61543}"/>
    <cellStyle name="Comma 2 2 3 5" xfId="1078" xr:uid="{D46E1BDF-A969-4308-BBF6-D43AC8D14F6A}"/>
    <cellStyle name="Comma 2 2 3 5 2" xfId="1620" xr:uid="{133BEE20-70C2-4203-8057-0167D92929A9}"/>
    <cellStyle name="Comma 2 2 3 5 2 2" xfId="2971" xr:uid="{81895824-C7F8-4033-9148-E35A8B995F67}"/>
    <cellStyle name="Comma 2 2 3 5 3" xfId="2447" xr:uid="{4047856A-1895-40EE-A088-60093336EB7D}"/>
    <cellStyle name="Comma 2 2 3 6" xfId="1140" xr:uid="{FDC811D3-7509-47B0-AC3F-2F699E12C0FA}"/>
    <cellStyle name="Comma 2 2 3 6 2" xfId="2509" xr:uid="{6B0D8E1C-2431-4E37-860A-538D727168B1}"/>
    <cellStyle name="Comma 2 2 3 7" xfId="1557" xr:uid="{EDDD5CC9-F7ED-4F17-B1BA-B77900B00F1F}"/>
    <cellStyle name="Comma 2 2 3 7 2" xfId="2909" xr:uid="{D6ADAEEC-A6F3-4580-B34F-F159E11EE95E}"/>
    <cellStyle name="Comma 2 2 3 8" xfId="2060" xr:uid="{8032C491-0A9D-483C-BC5A-C43F180199F1}"/>
    <cellStyle name="Comma 2 2 4" xfId="197" xr:uid="{72F65790-4575-4319-9AB6-FF892DC1ADB2}"/>
    <cellStyle name="Comma 2 2 4 2" xfId="549" xr:uid="{20FCB70D-8C1D-45F9-96B1-1F595D4E5DD3}"/>
    <cellStyle name="Comma 2 2 4 2 2" xfId="1344" xr:uid="{03E41B7F-65BB-4C79-A4FA-639A17E1256A}"/>
    <cellStyle name="Comma 2 2 4 2 2 2" xfId="2713" xr:uid="{0C65425D-55F7-468F-B6A7-91100B8D2F9B}"/>
    <cellStyle name="Comma 2 2 4 2 3" xfId="1834" xr:uid="{E84E707D-E733-4839-BE66-2EF05C96BC55}"/>
    <cellStyle name="Comma 2 2 4 2 3 2" xfId="3180" xr:uid="{A80D8F7E-3E43-42AE-B659-A68539E45233}"/>
    <cellStyle name="Comma 2 2 4 2 4" xfId="2265" xr:uid="{212C24A6-5473-462C-BD6F-0E4E04FEC5C4}"/>
    <cellStyle name="Comma 2 2 4 3" xfId="434" xr:uid="{CE115470-6194-437F-8090-4AA0EA375124}"/>
    <cellStyle name="Comma 2 2 4 3 2" xfId="1262" xr:uid="{A62E2349-B49C-4498-A349-23F3BCD807F4}"/>
    <cellStyle name="Comma 2 2 4 3 2 2" xfId="2631" xr:uid="{E4647B43-8496-41D5-87F0-85BB4BE1FC86}"/>
    <cellStyle name="Comma 2 2 4 3 3" xfId="1750" xr:uid="{B5A8CDA8-3C6E-488C-8160-0278EE23685F}"/>
    <cellStyle name="Comma 2 2 4 3 3 2" xfId="3096" xr:uid="{F01FD0E4-6672-440F-A276-189E897B7A60}"/>
    <cellStyle name="Comma 2 2 4 3 4" xfId="2183" xr:uid="{AAD7EFCB-16B7-416E-BFCA-D81A901873D9}"/>
    <cellStyle name="Comma 2 2 4 4" xfId="668" xr:uid="{1F480707-1D6E-41AA-80BF-DE670156BB33}"/>
    <cellStyle name="Comma 2 2 4 4 2" xfId="1420" xr:uid="{B5EB803C-3C3B-4C37-828B-A9BA72FAD7D0}"/>
    <cellStyle name="Comma 2 2 4 4 2 2" xfId="2788" xr:uid="{8D469F63-BC32-44CE-8811-E7FB2B041D55}"/>
    <cellStyle name="Comma 2 2 4 4 3" xfId="1910" xr:uid="{855DC9AC-020B-44A7-8C5D-36709FC82BDC}"/>
    <cellStyle name="Comma 2 2 4 4 3 2" xfId="3256" xr:uid="{0D140BC2-5FC0-4E65-8CAE-C66EC4DC69E1}"/>
    <cellStyle name="Comma 2 2 4 4 4" xfId="2340" xr:uid="{8CCF8132-33DD-41F9-9F21-0A7F62491613}"/>
    <cellStyle name="Comma 2 2 4 5" xfId="1076" xr:uid="{4F5BEEB8-9AC7-41B7-90AB-748F625610D1}"/>
    <cellStyle name="Comma 2 2 4 5 2" xfId="1618" xr:uid="{2545C369-8BAE-48BB-9762-9EE6E440C906}"/>
    <cellStyle name="Comma 2 2 4 5 2 2" xfId="2969" xr:uid="{A0C4E33B-31C1-4D5D-84B3-F9B3CC3A5C69}"/>
    <cellStyle name="Comma 2 2 4 5 3" xfId="2445" xr:uid="{14CF4606-7D13-4EBA-B9FC-33C4C8ADD871}"/>
    <cellStyle name="Comma 2 2 4 6" xfId="1138" xr:uid="{03454C97-E8A6-4449-9FB4-46D3BD1F30CD}"/>
    <cellStyle name="Comma 2 2 4 6 2" xfId="2507" xr:uid="{C6ECDCFE-BCBD-412F-8882-22AF19103617}"/>
    <cellStyle name="Comma 2 2 4 7" xfId="1555" xr:uid="{259E87D0-E6D3-4A41-85FF-A7FB4BB3349E}"/>
    <cellStyle name="Comma 2 2 4 7 2" xfId="2907" xr:uid="{9DF78B32-DA42-4F3C-B0ED-761235761D9E}"/>
    <cellStyle name="Comma 2 2 4 8" xfId="2058" xr:uid="{ED029F71-CE86-4ED8-B527-4EF1F261EBD8}"/>
    <cellStyle name="Comma 2 2 5" xfId="62" xr:uid="{C2B99A74-CAA8-4D47-A99D-5E7E23949B22}"/>
    <cellStyle name="Comma 2 2 5 2" xfId="276" xr:uid="{D76C739F-2FFB-425D-B0A6-F4E05C594EF6}"/>
    <cellStyle name="Comma 2 2 5 2 2" xfId="1166" xr:uid="{395AB0CB-BDDC-41AA-87D9-065F3801822A}"/>
    <cellStyle name="Comma 2 2 5 2 2 2" xfId="2535" xr:uid="{8DAC1AA5-F6F3-4DE3-A01B-89B205F5ED78}"/>
    <cellStyle name="Comma 2 2 5 2 3" xfId="1650" xr:uid="{9D58030E-EE3F-48B3-8274-FD95FD20EA4E}"/>
    <cellStyle name="Comma 2 2 5 2 3 2" xfId="2998" xr:uid="{3F551094-D507-4B2E-A02E-BBB64E1FCD9F}"/>
    <cellStyle name="Comma 2 2 5 2 4" xfId="2087" xr:uid="{2EB56D68-41A8-4664-8475-9667CF2D39EA}"/>
    <cellStyle name="Comma 2 2 5 3" xfId="1096" xr:uid="{FB74A9D9-CD8A-456B-B91A-1D63C6404ECA}"/>
    <cellStyle name="Comma 2 2 5 3 2" xfId="2465" xr:uid="{6679EB04-9E4A-4F1F-8478-7D6C28E04916}"/>
    <cellStyle name="Comma 2 2 5 4" xfId="1575" xr:uid="{6B94627C-5E8B-43FF-A12C-09E71099401D}"/>
    <cellStyle name="Comma 2 2 5 4 2" xfId="2926" xr:uid="{B3903AE9-0921-4977-8A77-DF3E5E7941F0}"/>
    <cellStyle name="Comma 2 2 5 5" xfId="2016" xr:uid="{4EA9233A-08AD-4013-9156-4FCBFDE5932F}"/>
    <cellStyle name="Comma 2 2 6" xfId="282" xr:uid="{0AC06458-2CC2-4CA7-B9E2-5B2B44C7893C}"/>
    <cellStyle name="Comma 2 2 6 2" xfId="517" xr:uid="{3F5363D4-F442-4F89-95AC-599BFB2AEC61}"/>
    <cellStyle name="Comma 2 2 6 2 2" xfId="1325" xr:uid="{B6DA4230-DCC2-4BAB-A058-D6821414A8CA}"/>
    <cellStyle name="Comma 2 2 6 2 2 2" xfId="2694" xr:uid="{946AA07A-8AF8-4FC2-B56F-91E627810E40}"/>
    <cellStyle name="Comma 2 2 6 2 3" xfId="1814" xr:uid="{1633E0C2-6CA3-4223-BEDC-6D7DEB78AB2A}"/>
    <cellStyle name="Comma 2 2 6 2 3 2" xfId="3160" xr:uid="{DCDA0163-8A1C-4378-A6CC-E8A3A4D5A1D3}"/>
    <cellStyle name="Comma 2 2 6 2 4" xfId="2246" xr:uid="{5C16A559-9F0A-48A9-8199-446D63C95EC1}"/>
    <cellStyle name="Comma 2 2 6 3" xfId="627" xr:uid="{A0E807CB-4F85-480C-9ECF-6EE7743E1F8D}"/>
    <cellStyle name="Comma 2 2 6 3 2" xfId="1396" xr:uid="{CB3A6F61-2095-41C3-AB10-68D95D2EE3BE}"/>
    <cellStyle name="Comma 2 2 6 3 2 2" xfId="2765" xr:uid="{4FE42A72-9394-42EA-813C-0AF79FA2E90B}"/>
    <cellStyle name="Comma 2 2 6 3 3" xfId="1886" xr:uid="{9867FB25-8C99-4E05-B70B-E8A32A70E116}"/>
    <cellStyle name="Comma 2 2 6 3 3 2" xfId="3232" xr:uid="{501D5404-E9C4-4D7C-B878-256B9267DA62}"/>
    <cellStyle name="Comma 2 2 6 3 4" xfId="2317" xr:uid="{B62292D9-CF3A-4738-883A-934D092F38F0}"/>
    <cellStyle name="Comma 2 2 6 4" xfId="1170" xr:uid="{3C9357FB-C163-4194-9067-F40DEEC0699B}"/>
    <cellStyle name="Comma 2 2 6 4 2" xfId="2539" xr:uid="{61AF795C-BA13-410D-8428-8AB0C93E35B8}"/>
    <cellStyle name="Comma 2 2 6 5" xfId="1655" xr:uid="{E3D848AD-B879-41F2-875F-0748BE92D223}"/>
    <cellStyle name="Comma 2 2 6 5 2" xfId="3002" xr:uid="{A06B1B1E-226C-4BE6-991D-C9E5E5C2E0E0}"/>
    <cellStyle name="Comma 2 2 6 6" xfId="2091" xr:uid="{D4723580-F864-4923-9E61-607E5E858001}"/>
    <cellStyle name="Comma 2 2 7" xfId="249" xr:uid="{4F6D6C86-5BE3-4F93-909C-8165CA471332}"/>
    <cellStyle name="Comma 2 2 7 2" xfId="638" xr:uid="{DE5AF301-4850-40AB-8D36-A6A13BCEAD90}"/>
    <cellStyle name="Comma 2 2 7 2 2" xfId="1401" xr:uid="{D7E2DAF2-23B5-4615-8C7A-D743556E77D3}"/>
    <cellStyle name="Comma 2 2 7 2 2 2" xfId="2770" xr:uid="{A19861F8-57F5-4A09-B30F-A51E0E81C056}"/>
    <cellStyle name="Comma 2 2 7 2 3" xfId="1891" xr:uid="{A6528166-5CC2-45C3-B639-1D8448FA43B6}"/>
    <cellStyle name="Comma 2 2 7 2 3 2" xfId="3237" xr:uid="{DCB3310B-8C15-4130-B556-E1F46457955B}"/>
    <cellStyle name="Comma 2 2 7 2 4" xfId="2322" xr:uid="{06826412-E69F-449D-9A55-A4A4E16D30B7}"/>
    <cellStyle name="Comma 2 2 7 3" xfId="665" xr:uid="{FEC66346-79E6-4729-AC11-D0FFE3C20B85}"/>
    <cellStyle name="Comma 2 2 7 3 2" xfId="1418" xr:uid="{303BE20A-41F2-4FC0-8080-3228F247CE45}"/>
    <cellStyle name="Comma 2 2 7 3 2 2" xfId="2786" xr:uid="{757A7D2D-374C-4AD5-968A-0316DF520A32}"/>
    <cellStyle name="Comma 2 2 7 3 3" xfId="1908" xr:uid="{9077E343-D983-4008-A90E-001D427CCE0B}"/>
    <cellStyle name="Comma 2 2 7 3 3 2" xfId="3254" xr:uid="{F5563600-FA97-4AC5-AFF5-E3E7BFBE2A0E}"/>
    <cellStyle name="Comma 2 2 7 3 4" xfId="2338" xr:uid="{BEED3FE7-AF5A-482A-BC67-FD05FCE2852A}"/>
    <cellStyle name="Comma 2 2 7 4" xfId="1153" xr:uid="{07C37F4A-9C33-457E-8A99-A61FA3353438}"/>
    <cellStyle name="Comma 2 2 7 4 2" xfId="2522" xr:uid="{9BA181D1-4164-48CE-842E-82B2935BA2C5}"/>
    <cellStyle name="Comma 2 2 7 5" xfId="1636" xr:uid="{E8E272ED-E81C-4F09-B2B8-3AD0DD56F5F1}"/>
    <cellStyle name="Comma 2 2 7 5 2" xfId="2985" xr:uid="{B72E1766-FDDB-408B-901D-E510D4153152}"/>
    <cellStyle name="Comma 2 2 7 6" xfId="2074" xr:uid="{9F4CCD7C-0837-4675-B8FC-2D643C202D2C}"/>
    <cellStyle name="Comma 2 2 8" xfId="1041" xr:uid="{1C3BBCCA-AB2E-478F-92A7-B47CA3D206C0}"/>
    <cellStyle name="Comma 2 2 8 2" xfId="1570" xr:uid="{9A4049AB-01CF-4DAF-BE58-BE3B2F455A73}"/>
    <cellStyle name="Comma 2 2 8 2 2" xfId="2921" xr:uid="{90995D99-9455-4C28-8E21-1EEC265965D8}"/>
    <cellStyle name="Comma 2 2 8 3" xfId="2410" xr:uid="{401131C2-9C4D-4210-B222-15B219036691}"/>
    <cellStyle name="Comma 2 2 9" xfId="1093" xr:uid="{18E188F9-0F05-43CA-AF14-4C1F5719EA4A}"/>
    <cellStyle name="Comma 2 2 9 2" xfId="1505" xr:uid="{EED72226-D2DE-4ADB-B9AC-C1A76039B19E}"/>
    <cellStyle name="Comma 2 2 9 2 2" xfId="2865" xr:uid="{BA25C75D-C0D5-44B9-8999-28D826FBD0CB}"/>
    <cellStyle name="Comma 2 2 9 3" xfId="2462" xr:uid="{DDE8C1AA-4C4C-4EE6-91BD-ADFA723C602A}"/>
    <cellStyle name="Comma 2 3" xfId="56" xr:uid="{048FAD8A-035D-411D-B367-E6D8A62D5D15}"/>
    <cellStyle name="Comma 2 3 2" xfId="109" xr:uid="{12AF2F69-8932-4305-B03B-781387007F83}"/>
    <cellStyle name="Comma 2 3 2 2" xfId="472" xr:uid="{443D2C89-98FA-44AE-980F-A0AA12168B24}"/>
    <cellStyle name="Comma 2 3 2 2 2" xfId="953" xr:uid="{E9751709-55B4-4484-98DB-962D2AC8EEFF}"/>
    <cellStyle name="Comma 2 3 2 2 2 2" xfId="1453" xr:uid="{C868BE78-C4D9-4502-9A36-F564228DE4C5}"/>
    <cellStyle name="Comma 2 3 2 2 2 2 2" xfId="2821" xr:uid="{97603373-2A06-4235-86D5-29DA29C2544A}"/>
    <cellStyle name="Comma 2 3 2 2 2 3" xfId="1945" xr:uid="{1AD82DEB-5149-470C-B8E4-1E5BB4C6E187}"/>
    <cellStyle name="Comma 2 3 2 2 2 3 2" xfId="3289" xr:uid="{97EFA49C-2AC3-4CD9-BCD1-CBF47F9614EF}"/>
    <cellStyle name="Comma 2 3 2 2 2 4" xfId="2374" xr:uid="{A67D22C9-7691-49B6-A985-180C92E43041}"/>
    <cellStyle name="Comma 2 3 2 2 3" xfId="1296" xr:uid="{A412816D-EF49-4D8D-B785-74D8E3BD9115}"/>
    <cellStyle name="Comma 2 3 2 2 3 2" xfId="2665" xr:uid="{8CC7670B-81D3-4D7B-8486-E16329963AA2}"/>
    <cellStyle name="Comma 2 3 2 2 4" xfId="1785" xr:uid="{F4177E91-D313-4731-BDD7-D5F3E1C29FAA}"/>
    <cellStyle name="Comma 2 3 2 2 4 2" xfId="3131" xr:uid="{7B4EB6A0-E7C2-43D1-B4B2-296B197E1448}"/>
    <cellStyle name="Comma 2 3 2 2 5" xfId="2217" xr:uid="{97D1D8CC-D8B9-46A3-A165-FB875921498F}"/>
    <cellStyle name="Comma 2 3 2 3" xfId="562" xr:uid="{5C91BF0F-C6AB-490E-A73A-E2686139FC81}"/>
    <cellStyle name="Comma 2 3 2 3 2" xfId="1353" xr:uid="{26E23369-3006-402C-84E9-D30AB43AFCF9}"/>
    <cellStyle name="Comma 2 3 2 3 2 2" xfId="2722" xr:uid="{65C4EDD2-DCDE-4C2D-A438-6A60E5E9F69A}"/>
    <cellStyle name="Comma 2 3 2 3 3" xfId="1843" xr:uid="{E79F0BCA-BFE9-4D81-B13A-FF704ED16035}"/>
    <cellStyle name="Comma 2 3 2 3 3 2" xfId="3189" xr:uid="{D6687237-31CA-41E5-9BFD-B4999283B4F5}"/>
    <cellStyle name="Comma 2 3 2 3 4" xfId="2274" xr:uid="{3A75FCB3-EA7F-49CF-AD80-E07FBB5642FC}"/>
    <cellStyle name="Comma 2 3 2 4" xfId="315" xr:uid="{0AFEAABD-0C92-4C57-AAED-D339A86177D0}"/>
    <cellStyle name="Comma 2 3 2 4 2" xfId="1188" xr:uid="{2574EEFC-0573-46F1-9B0F-70C2D1706FA1}"/>
    <cellStyle name="Comma 2 3 2 4 2 2" xfId="2557" xr:uid="{C8B37A89-B051-4115-B24A-9DFA5D61D33E}"/>
    <cellStyle name="Comma 2 3 2 4 3" xfId="1673" xr:uid="{92FFD393-07D8-4056-BE53-52C790E1B591}"/>
    <cellStyle name="Comma 2 3 2 4 3 2" xfId="3020" xr:uid="{3EB3582C-68AA-4722-BEC7-00D8C94F3510}"/>
    <cellStyle name="Comma 2 3 2 4 4" xfId="2109" xr:uid="{B5545ED1-FDD3-45E5-B0CC-5B0DB02390CD}"/>
    <cellStyle name="Comma 2 3 2 5" xfId="1056" xr:uid="{D8EB413F-4837-4E97-AA12-A8B5D4AF8DD5}"/>
    <cellStyle name="Comma 2 3 2 5 2" xfId="1593" xr:uid="{D90297F2-239A-4209-B051-BCD15AF3E844}"/>
    <cellStyle name="Comma 2 3 2 5 2 2" xfId="2944" xr:uid="{2622F6F7-D91D-48BB-BA72-A4377D923748}"/>
    <cellStyle name="Comma 2 3 2 5 3" xfId="2425" xr:uid="{13B69962-6399-4719-B617-15DA3D491A3A}"/>
    <cellStyle name="Comma 2 3 2 6" xfId="1088" xr:uid="{BDB992B2-4561-41B4-BBFA-72035DCB274A}"/>
    <cellStyle name="Comma 2 3 2 6 2" xfId="1986" xr:uid="{5A102402-4DAC-418E-9BC8-B96197032F45}"/>
    <cellStyle name="Comma 2 3 2 6 2 2" xfId="3330" xr:uid="{5393C375-941D-4913-8718-26AD1C8E0954}"/>
    <cellStyle name="Comma 2 3 2 6 3" xfId="2457" xr:uid="{EE80E4D2-306C-4186-8E94-5821445860C7}"/>
    <cellStyle name="Comma 2 3 2 7" xfId="1114" xr:uid="{888D7D83-5D29-410F-9865-A2DA4E482E07}"/>
    <cellStyle name="Comma 2 3 2 7 2" xfId="2483" xr:uid="{13AAAD5D-4F62-4759-81D0-142956AE51C5}"/>
    <cellStyle name="Comma 2 3 2 8" xfId="1527" xr:uid="{B2A6C0CB-047D-4390-8599-EBC615D9C016}"/>
    <cellStyle name="Comma 2 3 2 8 2" xfId="2883" xr:uid="{07AB6580-4C9B-4B1C-9B9E-D4F96FDBC45E}"/>
    <cellStyle name="Comma 2 3 2 9" xfId="2034" xr:uid="{68750520-3CEB-4564-BCF9-4FA31DD350E9}"/>
    <cellStyle name="Comma 2 3 3" xfId="200" xr:uid="{DE3B2509-F74F-472B-9A4D-76DE129BE324}"/>
    <cellStyle name="Comma 2 3 3 2" xfId="445" xr:uid="{DF115C10-D8A9-497C-A520-F962FC06DA0A}"/>
    <cellStyle name="Comma 2 3 3 2 2" xfId="1271" xr:uid="{CFF33500-C84B-44C0-84FC-F73F091E5777}"/>
    <cellStyle name="Comma 2 3 3 2 2 2" xfId="2640" xr:uid="{39AF437F-6900-4339-B5FD-B73FE5295258}"/>
    <cellStyle name="Comma 2 3 3 2 3" xfId="1759" xr:uid="{19D1784D-44F2-45FD-8800-BEC616424802}"/>
    <cellStyle name="Comma 2 3 3 2 3 2" xfId="3105" xr:uid="{1B5C32F8-3F58-4E4F-B8C4-D5B435B21151}"/>
    <cellStyle name="Comma 2 3 3 2 4" xfId="2192" xr:uid="{C137D950-868D-4238-B581-85745AE5D6E5}"/>
    <cellStyle name="Comma 2 3 3 3" xfId="936" xr:uid="{2C59A3A0-F4A1-41A1-AB9E-C0D59E856502}"/>
    <cellStyle name="Comma 2 3 3 3 2" xfId="1440" xr:uid="{33E1FD98-80FC-4F1E-A960-96F71B2BFC97}"/>
    <cellStyle name="Comma 2 3 3 3 2 2" xfId="2808" xr:uid="{55DF4210-B5B4-4BE9-81B0-4B580BCBCBCE}"/>
    <cellStyle name="Comma 2 3 3 3 3" xfId="1932" xr:uid="{3AFE063F-027E-4DF3-89F5-D698E7CA3577}"/>
    <cellStyle name="Comma 2 3 3 3 3 2" xfId="3276" xr:uid="{304D89AD-3637-4562-A2CF-C778E8BB9173}"/>
    <cellStyle name="Comma 2 3 3 3 4" xfId="2361" xr:uid="{33809C97-290A-4A58-8C93-A570B1C773F1}"/>
    <cellStyle name="Comma 2 3 3 4" xfId="1079" xr:uid="{0C1971F6-BC46-40AA-A1B9-39D350FB6952}"/>
    <cellStyle name="Comma 2 3 3 4 2" xfId="1621" xr:uid="{A7811E1F-F9D9-4020-9566-93511BF89ED9}"/>
    <cellStyle name="Comma 2 3 3 4 2 2" xfId="2972" xr:uid="{6FAE616B-A436-46C6-872D-9F521085BAE8}"/>
    <cellStyle name="Comma 2 3 3 4 3" xfId="2448" xr:uid="{04463DBA-6644-419B-A644-02E6CD4FD25C}"/>
    <cellStyle name="Comma 2 3 3 5" xfId="1141" xr:uid="{90D395D8-4708-4317-A8CE-16783A78CA65}"/>
    <cellStyle name="Comma 2 3 3 5 2" xfId="2510" xr:uid="{1DDE315F-0D24-461D-9735-A5D405AE706F}"/>
    <cellStyle name="Comma 2 3 3 6" xfId="1558" xr:uid="{CF72B520-5E17-4425-B7D6-4BB3C916EC4F}"/>
    <cellStyle name="Comma 2 3 3 6 2" xfId="2910" xr:uid="{50B12A3C-0192-44F4-9971-73EFAECF3EAF}"/>
    <cellStyle name="Comma 2 3 3 7" xfId="2061" xr:uid="{0CD3052A-9E1D-450F-9E08-814098CDBB8F}"/>
    <cellStyle name="Comma 2 3 4" xfId="65" xr:uid="{5C55C279-2B07-40E6-8194-414E9C166858}"/>
    <cellStyle name="Comma 2 3 4 2" xfId="1099" xr:uid="{9D30F263-5284-4087-8DB2-D0B1DD52BC88}"/>
    <cellStyle name="Comma 2 3 4 2 2" xfId="2468" xr:uid="{C68FBFC7-187C-4174-ACCD-63298D61FB45}"/>
    <cellStyle name="Comma 2 3 4 3" xfId="1578" xr:uid="{E8F647D1-7F0D-4BC3-9692-50935B57C409}"/>
    <cellStyle name="Comma 2 3 4 3 2" xfId="2929" xr:uid="{30DAD564-082E-4301-BBEA-CEC4B7EF8577}"/>
    <cellStyle name="Comma 2 3 4 4" xfId="2019" xr:uid="{1549D602-FB89-4C0C-BFC3-1612E4E0A913}"/>
    <cellStyle name="Comma 2 3 5" xfId="323" xr:uid="{2CA8FD0E-6017-4CF8-9B86-A85D414AE3D2}"/>
    <cellStyle name="Comma 2 3 5 2" xfId="1194" xr:uid="{304B36F3-2EC8-43E9-89C0-AD75BC6BF029}"/>
    <cellStyle name="Comma 2 3 5 2 2" xfId="2563" xr:uid="{A9DD2DDD-81D4-4FFF-9859-2B297047D8E9}"/>
    <cellStyle name="Comma 2 3 5 3" xfId="1679" xr:uid="{83D2CEA6-082F-45BF-9718-74D653192BA0}"/>
    <cellStyle name="Comma 2 3 5 3 2" xfId="3026" xr:uid="{3503D325-CE00-4C69-9AA5-466C9EDD81F4}"/>
    <cellStyle name="Comma 2 3 5 4" xfId="2115" xr:uid="{11845D0E-DE3F-40C5-810D-C19A9A3AD42D}"/>
    <cellStyle name="Comma 2 3 6" xfId="1572" xr:uid="{09567FF1-FADE-4802-86F8-E911D8F817C1}"/>
    <cellStyle name="Comma 2 3 6 2" xfId="2923" xr:uid="{83616F75-FDF9-450C-B03A-5F004B8F1DAB}"/>
    <cellStyle name="Comma 2 3 7" xfId="1509" xr:uid="{1B3A56E0-5CFF-4F66-9B42-F04A0FD6DE78}"/>
    <cellStyle name="Comma 2 3 7 2" xfId="2868" xr:uid="{FD9A6518-856E-47C9-8D28-1D0E7FE10F85}"/>
    <cellStyle name="Comma 2 3 8" xfId="2013" xr:uid="{50C63109-2EE1-4E35-9419-F946C9A7F4D7}"/>
    <cellStyle name="Comma 2 4" xfId="77" xr:uid="{776ED0F6-8D23-4055-9AE8-2BE8122A2BDE}"/>
    <cellStyle name="Comma 2 4 10" xfId="1514" xr:uid="{C233D94A-C896-4BB9-AAB9-82BFC7595D12}"/>
    <cellStyle name="Comma 2 4 10 2" xfId="2872" xr:uid="{2BB6F13B-2B22-4418-9775-4D9EA51D5A5B}"/>
    <cellStyle name="Comma 2 4 11" xfId="2023" xr:uid="{BE19C11F-DCD4-4B86-B008-DF7A5FFD0722}"/>
    <cellStyle name="Comma 2 4 2" xfId="111" xr:uid="{6F7CDB3D-5CE1-462B-9321-A9103C0BF23D}"/>
    <cellStyle name="Comma 2 4 2 2" xfId="468" xr:uid="{1A976394-5191-4FEE-B242-AD8F5F037B6C}"/>
    <cellStyle name="Comma 2 4 2 2 2" xfId="645" xr:uid="{3EA8950F-9702-4A12-BCA5-4248C2A949F3}"/>
    <cellStyle name="Comma 2 4 2 2 2 2" xfId="1406" xr:uid="{3793625B-9CD1-4975-969B-4E818948FE06}"/>
    <cellStyle name="Comma 2 4 2 2 2 2 2" xfId="2775" xr:uid="{38032DAC-9178-4D83-9483-CBBBFFB2FEB4}"/>
    <cellStyle name="Comma 2 4 2 2 2 3" xfId="1897" xr:uid="{38A17933-96C9-46A8-A3A3-EB0A0D37F51F}"/>
    <cellStyle name="Comma 2 4 2 2 2 3 2" xfId="3243" xr:uid="{779687AE-EED0-4DFA-8B82-71BEFEA027D3}"/>
    <cellStyle name="Comma 2 4 2 2 2 4" xfId="2327" xr:uid="{64886979-E18D-4137-9CFE-EB8711F294B5}"/>
    <cellStyle name="Comma 2 4 2 2 3" xfId="954" xr:uid="{E7F084CE-D32B-449D-9951-BFDDC72B8BD9}"/>
    <cellStyle name="Comma 2 4 2 2 3 2" xfId="1454" xr:uid="{7A6945E4-077B-4DFE-8CDE-F2F795947DB5}"/>
    <cellStyle name="Comma 2 4 2 2 3 2 2" xfId="2822" xr:uid="{0905995A-A682-4A0E-9468-8C45129B396A}"/>
    <cellStyle name="Comma 2 4 2 2 3 3" xfId="1946" xr:uid="{EB7260A1-5A58-4B61-95EB-27CB07C8FADA}"/>
    <cellStyle name="Comma 2 4 2 2 3 3 2" xfId="3290" xr:uid="{E8CD43D8-2E1E-4240-A465-3EABB8D6B92C}"/>
    <cellStyle name="Comma 2 4 2 2 3 4" xfId="2375" xr:uid="{B231C4D3-BA16-401B-B890-4EBFAB265239}"/>
    <cellStyle name="Comma 2 4 2 2 4" xfId="1292" xr:uid="{F65BAE5A-459E-4D93-A8AE-0AF48B6AAE3D}"/>
    <cellStyle name="Comma 2 4 2 2 4 2" xfId="2661" xr:uid="{60014B24-F22D-46A6-9D6F-D4C40A70F1AB}"/>
    <cellStyle name="Comma 2 4 2 2 5" xfId="1781" xr:uid="{071824C1-3DB1-4B4C-BD77-08B150FB39E6}"/>
    <cellStyle name="Comma 2 4 2 2 5 2" xfId="3127" xr:uid="{4733A2EA-90A2-4654-8265-4D96E6A4D444}"/>
    <cellStyle name="Comma 2 4 2 2 6" xfId="2213" xr:uid="{0F06DA8D-5355-4372-B209-02CF244050B4}"/>
    <cellStyle name="Comma 2 4 2 3" xfId="587" xr:uid="{C3D5170F-7A79-4F2F-A175-93690EDC8E5D}"/>
    <cellStyle name="Comma 2 4 2 3 2" xfId="1374" xr:uid="{8D41EC37-E857-4875-A65C-CB7ECC1ED37B}"/>
    <cellStyle name="Comma 2 4 2 3 2 2" xfId="2743" xr:uid="{EFD37637-F663-49CB-AD88-06ED879FC5A4}"/>
    <cellStyle name="Comma 2 4 2 3 3" xfId="1864" xr:uid="{6A15FF56-8615-4A1D-8E7C-5DE61965C77E}"/>
    <cellStyle name="Comma 2 4 2 3 3 2" xfId="3210" xr:uid="{92366002-52AE-4AEC-BAFD-25E7B92BCCBE}"/>
    <cellStyle name="Comma 2 4 2 3 4" xfId="2295" xr:uid="{F459F83C-84F1-439D-A290-F8EEF049EC03}"/>
    <cellStyle name="Comma 2 4 2 4" xfId="331" xr:uid="{7E40F551-7722-44AB-A898-682950F6A777}"/>
    <cellStyle name="Comma 2 4 2 4 2" xfId="1199" xr:uid="{65D7578F-EE8E-475F-B101-68453F735A27}"/>
    <cellStyle name="Comma 2 4 2 4 2 2" xfId="2568" xr:uid="{45C86717-0309-4AC0-B837-7E1C988B45A5}"/>
    <cellStyle name="Comma 2 4 2 4 3" xfId="1685" xr:uid="{D7226DF4-8092-4D8B-9448-A5284F4532AB}"/>
    <cellStyle name="Comma 2 4 2 4 3 2" xfId="3032" xr:uid="{24484516-CF22-45E2-8B5E-EABE063AE835}"/>
    <cellStyle name="Comma 2 4 2 4 4" xfId="2120" xr:uid="{F7911D89-1276-4B80-A5C1-6EB86E2F3A57}"/>
    <cellStyle name="Comma 2 4 2 5" xfId="881" xr:uid="{B0312ED6-D344-4A39-A65D-F1E957D09152}"/>
    <cellStyle name="Comma 2 4 2 5 2" xfId="1428" xr:uid="{03897571-2084-41FC-BF62-E1D3F2E756C1}"/>
    <cellStyle name="Comma 2 4 2 5 2 2" xfId="2796" xr:uid="{2FBCD3CD-7D74-4FE2-9AFF-2B0DEBD9C1E3}"/>
    <cellStyle name="Comma 2 4 2 5 3" xfId="1920" xr:uid="{86E5385F-A9B3-4AB0-8E24-C7BDDFD1FA67}"/>
    <cellStyle name="Comma 2 4 2 5 3 2" xfId="3264" xr:uid="{21868821-E026-4D10-A7CF-C67A94BB530C}"/>
    <cellStyle name="Comma 2 4 2 5 4" xfId="2349" xr:uid="{51F0864B-5B32-40E8-B54C-43559A07D5B0}"/>
    <cellStyle name="Comma 2 4 2 6" xfId="1057" xr:uid="{8B789237-9874-4DE6-8BBB-70D1AF5BF903}"/>
    <cellStyle name="Comma 2 4 2 6 2" xfId="1594" xr:uid="{B544FFD2-09EE-4844-AD40-5C3307D2DD39}"/>
    <cellStyle name="Comma 2 4 2 6 2 2" xfId="2945" xr:uid="{0D2FA0BC-2359-4867-A052-C2949D633F81}"/>
    <cellStyle name="Comma 2 4 2 6 3" xfId="2426" xr:uid="{46AC4C33-2A37-48EB-B921-8E475ACFA1BA}"/>
    <cellStyle name="Comma 2 4 2 7" xfId="1115" xr:uid="{E1D1944F-95C2-4E49-9E89-F25E6DFCFD94}"/>
    <cellStyle name="Comma 2 4 2 7 2" xfId="2484" xr:uid="{D9A48B90-12CD-4DB9-AF12-15401B67FB99}"/>
    <cellStyle name="Comma 2 4 2 8" xfId="1528" xr:uid="{AEF79CAD-AC9A-48D6-8A0B-1B8207A28C9B}"/>
    <cellStyle name="Comma 2 4 2 8 2" xfId="2884" xr:uid="{699E2D02-7BB7-4083-9693-7938B0E331F1}"/>
    <cellStyle name="Comma 2 4 2 9" xfId="2035" xr:uid="{FCFF638E-6060-4286-A72C-79AF277C4E62}"/>
    <cellStyle name="Comma 2 4 3" xfId="300" xr:uid="{96A556D6-6CB5-4A00-9E55-3CEA0C7117AD}"/>
    <cellStyle name="Comma 2 4 3 2" xfId="572" xr:uid="{575477D0-722F-47D5-9868-3BFFBF2E13D7}"/>
    <cellStyle name="Comma 2 4 3 2 2" xfId="1361" xr:uid="{30B9EBC4-EA56-494F-AB9E-B974B4C30EFB}"/>
    <cellStyle name="Comma 2 4 3 2 2 2" xfId="2730" xr:uid="{2A0C18CD-DA5D-44BC-B323-35CD3DD75214}"/>
    <cellStyle name="Comma 2 4 3 2 3" xfId="1851" xr:uid="{33EB73E0-B580-476E-BEE7-A33C643EC3FF}"/>
    <cellStyle name="Comma 2 4 3 2 3 2" xfId="3197" xr:uid="{095C6BC7-7B7E-4E55-BCF2-D54FA321493C}"/>
    <cellStyle name="Comma 2 4 3 2 4" xfId="2282" xr:uid="{80FB24A2-1147-42A6-89D2-2E9A2C02173E}"/>
    <cellStyle name="Comma 2 4 3 3" xfId="453" xr:uid="{ABAA221C-965E-4BE1-B565-420B348A4B48}"/>
    <cellStyle name="Comma 2 4 3 3 2" xfId="1279" xr:uid="{EC32F6D6-98A1-4CAF-9B91-E6A5A2A9277C}"/>
    <cellStyle name="Comma 2 4 3 3 2 2" xfId="2648" xr:uid="{24096E4C-A9A6-4654-995D-1E5DC6724C5B}"/>
    <cellStyle name="Comma 2 4 3 3 3" xfId="1767" xr:uid="{4A4CD5BC-60DA-432E-9516-8982B069A12B}"/>
    <cellStyle name="Comma 2 4 3 3 3 2" xfId="3113" xr:uid="{7B2C8E4A-FEB9-42EB-B83A-9730C4D783C5}"/>
    <cellStyle name="Comma 2 4 3 3 4" xfId="2200" xr:uid="{7891D191-9571-42BE-806A-21AD46C237BD}"/>
    <cellStyle name="Comma 2 4 3 4" xfId="939" xr:uid="{E5677676-B645-4EB4-90C9-EDB77CE081B9}"/>
    <cellStyle name="Comma 2 4 3 4 2" xfId="1443" xr:uid="{C073517C-94FF-4B54-B4ED-17561483BC5E}"/>
    <cellStyle name="Comma 2 4 3 4 2 2" xfId="2811" xr:uid="{EE00C731-97A5-467D-B21A-32157E8216DE}"/>
    <cellStyle name="Comma 2 4 3 4 3" xfId="1935" xr:uid="{70ED4938-8B30-45CC-A197-FD7DCD82EF7A}"/>
    <cellStyle name="Comma 2 4 3 4 3 2" xfId="3279" xr:uid="{A37759F9-BB4D-4CB1-B347-EE354D9FBDAA}"/>
    <cellStyle name="Comma 2 4 3 4 4" xfId="2364" xr:uid="{AB1AAC7A-55F2-465A-8811-BD082015459A}"/>
    <cellStyle name="Comma 2 4 3 5" xfId="1179" xr:uid="{A2E6B7AD-9D61-4C9A-B699-8C68A97E554F}"/>
    <cellStyle name="Comma 2 4 3 5 2" xfId="2548" xr:uid="{0F30E6C0-F518-4C89-B445-B99BB4B219B5}"/>
    <cellStyle name="Comma 2 4 3 6" xfId="1664" xr:uid="{6C70AF32-C9F3-4CB1-ABD4-AD938304784C}"/>
    <cellStyle name="Comma 2 4 3 6 2" xfId="3011" xr:uid="{A5B114BA-E9C7-4B3C-8FC9-7981F8B13157}"/>
    <cellStyle name="Comma 2 4 3 7" xfId="2100" xr:uid="{731403AE-8982-416C-91F0-F1548A6BE077}"/>
    <cellStyle name="Comma 2 4 4" xfId="530" xr:uid="{04ECD440-6EC1-4A9D-9595-32CA5E7BE80B}"/>
    <cellStyle name="Comma 2 4 4 2" xfId="969" xr:uid="{28035D65-1C49-4F14-8121-E9678E719B4B}"/>
    <cellStyle name="Comma 2 4 4 2 2" xfId="1462" xr:uid="{387C2D4C-9B62-432A-A121-D0DF7C6F528C}"/>
    <cellStyle name="Comma 2 4 4 2 2 2" xfId="2830" xr:uid="{485D899D-571F-4F39-86EC-D4AF00181DEA}"/>
    <cellStyle name="Comma 2 4 4 2 3" xfId="1954" xr:uid="{8D610885-93B7-400C-8A07-AC6427CA73B0}"/>
    <cellStyle name="Comma 2 4 4 2 3 2" xfId="3298" xr:uid="{A0AD998F-D792-41A0-A8EE-D47D99D52676}"/>
    <cellStyle name="Comma 2 4 4 2 4" xfId="2383" xr:uid="{64BA0D35-8CA8-4CAC-9904-8CEAB318CCBF}"/>
    <cellStyle name="Comma 2 4 4 3" xfId="1330" xr:uid="{627E188F-9E1A-4A81-95AB-CCF1DD33E185}"/>
    <cellStyle name="Comma 2 4 4 3 2" xfId="2699" xr:uid="{BD6C8418-DA3A-4FE8-A3B6-FD943A670D45}"/>
    <cellStyle name="Comma 2 4 4 4" xfId="1819" xr:uid="{6E560C4F-9F0A-4A54-AE2F-5E579F312082}"/>
    <cellStyle name="Comma 2 4 4 4 2" xfId="3165" xr:uid="{C117F4AA-8F93-46B1-A58D-594FDCCFB49B}"/>
    <cellStyle name="Comma 2 4 4 5" xfId="2251" xr:uid="{E7D7BF1B-0114-4D7E-94A5-80D6D4D1EB05}"/>
    <cellStyle name="Comma 2 4 5" xfId="529" xr:uid="{08F2C0DD-D4C4-4E95-ADF9-13576446825B}"/>
    <cellStyle name="Comma 2 4 5 2" xfId="1329" xr:uid="{7CA1AD82-6C14-446B-A43C-D21017B09E28}"/>
    <cellStyle name="Comma 2 4 5 2 2" xfId="2698" xr:uid="{9FCD99AB-052F-4798-8950-71A3BB4A3264}"/>
    <cellStyle name="Comma 2 4 5 3" xfId="1818" xr:uid="{BB96F831-E6A8-4898-B6A0-442C33B8F500}"/>
    <cellStyle name="Comma 2 4 5 3 2" xfId="3164" xr:uid="{2FD16406-5186-49D6-BB16-1B30C0294F2F}"/>
    <cellStyle name="Comma 2 4 5 4" xfId="2250" xr:uid="{647BAE2E-C332-45BA-ABB7-F1A107EA1D04}"/>
    <cellStyle name="Comma 2 4 6" xfId="601" xr:uid="{56526CB8-E749-4523-9FFD-9A47A2AE3B5F}"/>
    <cellStyle name="Comma 2 4 6 2" xfId="1383" xr:uid="{FB4FAA39-E09A-4AE1-8079-F7B080A71737}"/>
    <cellStyle name="Comma 2 4 6 2 2" xfId="2752" xr:uid="{0CC67B37-80E4-46C7-AE3B-25B42EA15DE5}"/>
    <cellStyle name="Comma 2 4 6 3" xfId="1873" xr:uid="{9575439F-EC87-4FAE-95A0-0E3D35E94D70}"/>
    <cellStyle name="Comma 2 4 6 3 2" xfId="3219" xr:uid="{BF1FE141-43C6-443F-B7B5-DF192337B08A}"/>
    <cellStyle name="Comma 2 4 6 4" xfId="2304" xr:uid="{E8E3C778-7689-429E-949C-622F7DA43724}"/>
    <cellStyle name="Comma 2 4 7" xfId="356" xr:uid="{3835CEBE-16F8-496E-BE79-2CBF66248B32}"/>
    <cellStyle name="Comma 2 4 7 2" xfId="1214" xr:uid="{46EE7BEE-0288-42D8-94B5-60CED93F8C2F}"/>
    <cellStyle name="Comma 2 4 7 2 2" xfId="2583" xr:uid="{C2F2A5BC-39DF-46C4-B142-1A8BAEE20D7D}"/>
    <cellStyle name="Comma 2 4 7 3" xfId="1700" xr:uid="{B9DE3656-863A-44F9-92F6-016A9CC87204}"/>
    <cellStyle name="Comma 2 4 7 3 2" xfId="3047" xr:uid="{22EEF122-7D57-464D-AC80-581742589C26}"/>
    <cellStyle name="Comma 2 4 7 4" xfId="2135" xr:uid="{B4382D74-B097-478A-A1E1-8C8CFE72F399}"/>
    <cellStyle name="Comma 2 4 8" xfId="1045" xr:uid="{8A11A67C-39DA-44AD-A3B3-D818F7818AFB}"/>
    <cellStyle name="Comma 2 4 8 2" xfId="1582" xr:uid="{F1C7D89E-68D6-4D02-90CF-21550651A12D}"/>
    <cellStyle name="Comma 2 4 8 2 2" xfId="2933" xr:uid="{874ECA87-9F7B-4C3F-9630-C5C7C84888C2}"/>
    <cellStyle name="Comma 2 4 8 3" xfId="2414" xr:uid="{AD5E2E6B-BE42-4C5A-B786-F6FDEF434B7A}"/>
    <cellStyle name="Comma 2 4 9" xfId="1103" xr:uid="{4C3439E9-CDD4-4D7D-BAF7-AC5AEC08ED77}"/>
    <cellStyle name="Comma 2 4 9 2" xfId="2472" xr:uid="{D4BABE42-E217-41AB-932E-BB2507688973}"/>
    <cellStyle name="Comma 2 5" xfId="131" xr:uid="{086FE94E-F94D-4011-8321-F4950C3DA31B}"/>
    <cellStyle name="Comma 2 5 10" xfId="2042" xr:uid="{6397A6CD-4963-4E47-8567-78CE1759385B}"/>
    <cellStyle name="Comma 2 5 2" xfId="347" xr:uid="{C9D3B5DD-C47A-4D21-9DAB-DEE406DA3171}"/>
    <cellStyle name="Comma 2 5 2 2" xfId="476" xr:uid="{D506139D-2725-4BDB-BEDC-AD2CC0AC95E1}"/>
    <cellStyle name="Comma 2 5 2 2 2" xfId="1300" xr:uid="{6F580D98-B573-471E-BCF3-C980B6586F9D}"/>
    <cellStyle name="Comma 2 5 2 2 2 2" xfId="2669" xr:uid="{53433800-40EE-4EBD-83A7-9E3C4FC48715}"/>
    <cellStyle name="Comma 2 5 2 2 3" xfId="1789" xr:uid="{9AAD236C-9587-41A4-9393-5B9046B36853}"/>
    <cellStyle name="Comma 2 5 2 2 3 2" xfId="3135" xr:uid="{7E2BAC3B-B7AC-4B2C-9270-E2D8BE73AFC3}"/>
    <cellStyle name="Comma 2 5 2 2 4" xfId="2221" xr:uid="{9EC77DDF-9688-4688-B63E-BA2CBB8F26AF}"/>
    <cellStyle name="Comma 2 5 2 3" xfId="942" xr:uid="{FEF18A06-39F4-4CAD-8E3A-F998D75FB436}"/>
    <cellStyle name="Comma 2 5 2 3 2" xfId="1445" xr:uid="{BD2B2FF3-8253-47F6-9203-F2F2353EA5B5}"/>
    <cellStyle name="Comma 2 5 2 3 2 2" xfId="2813" xr:uid="{57D1A4DC-C1D2-4300-8EB4-CCA803C5EF18}"/>
    <cellStyle name="Comma 2 5 2 3 3" xfId="1937" xr:uid="{C5A80080-1BA3-465D-A1F5-C80667BB3133}"/>
    <cellStyle name="Comma 2 5 2 3 3 2" xfId="3281" xr:uid="{E79EDB57-BF21-4233-A65F-B26012A123BC}"/>
    <cellStyle name="Comma 2 5 2 3 4" xfId="2366" xr:uid="{4B243CA2-D0E6-4C7F-AF81-4701071B8E96}"/>
    <cellStyle name="Comma 2 5 2 4" xfId="1209" xr:uid="{9285FDC2-6E1C-4DFF-BD3F-507E03501243}"/>
    <cellStyle name="Comma 2 5 2 4 2" xfId="2578" xr:uid="{820070E1-7B62-48A3-8CF7-EDE56771FFD8}"/>
    <cellStyle name="Comma 2 5 2 5" xfId="1695" xr:uid="{63A7D006-FDF6-48E2-85E1-849ADA069976}"/>
    <cellStyle name="Comma 2 5 2 5 2" xfId="3042" xr:uid="{94B44686-F86A-482B-A3CC-939F075E171B}"/>
    <cellStyle name="Comma 2 5 2 6" xfId="2130" xr:uid="{38AD5E3C-B4B6-4150-A9C3-3DB7033BA1D6}"/>
    <cellStyle name="Comma 2 5 3" xfId="443" xr:uid="{4EE63532-F188-4BAD-BFE2-8DA610523A32}"/>
    <cellStyle name="Comma 2 5 3 2" xfId="989" xr:uid="{AADDB432-7C14-417C-B9D9-B25302B2DD83}"/>
    <cellStyle name="Comma 2 5 3 2 2" xfId="1469" xr:uid="{519E504B-54CF-4A19-918B-4670A4199B09}"/>
    <cellStyle name="Comma 2 5 3 2 2 2" xfId="2837" xr:uid="{B19A5258-4810-41F6-B6A7-7788EF6327F8}"/>
    <cellStyle name="Comma 2 5 3 2 3" xfId="1962" xr:uid="{827633B7-E6CF-4F91-85C1-1B7A84CE4368}"/>
    <cellStyle name="Comma 2 5 3 2 3 2" xfId="3306" xr:uid="{2F8F8447-D63D-4CCF-BC20-C35B01D88B05}"/>
    <cellStyle name="Comma 2 5 3 2 4" xfId="2390" xr:uid="{BEA29BB3-FE24-408E-BBF8-B903466CC237}"/>
    <cellStyle name="Comma 2 5 4" xfId="381" xr:uid="{30B83C63-BD70-47A0-BFC6-52D1D1643AA7}"/>
    <cellStyle name="Comma 2 5 4 2" xfId="1232" xr:uid="{A3FFEDD4-A446-4CAF-BFC2-8B67C98C40A8}"/>
    <cellStyle name="Comma 2 5 4 2 2" xfId="2601" xr:uid="{50219136-3EA5-420D-B709-4401498A0D21}"/>
    <cellStyle name="Comma 2 5 4 3" xfId="1719" xr:uid="{2AEF7038-716F-4A9D-820F-ACEBBFD4B069}"/>
    <cellStyle name="Comma 2 5 4 3 2" xfId="3065" xr:uid="{9665086F-ECA1-41B7-9B0B-82A35F49DED6}"/>
    <cellStyle name="Comma 2 5 4 4" xfId="2153" xr:uid="{0DD32DBF-B8CD-4BB1-8D86-3DFDB0D55FE6}"/>
    <cellStyle name="Comma 2 5 5" xfId="405" xr:uid="{F4F83FC8-EB38-4273-A54C-F95EE6A25D36}"/>
    <cellStyle name="Comma 2 5 6" xfId="853" xr:uid="{AFAE88E4-0F73-455B-8DA5-299168E2B82E}"/>
    <cellStyle name="Comma 2 5 6 2" xfId="1426" xr:uid="{BBB260FE-5BDC-4B26-8AA6-F81FD2CEE53A}"/>
    <cellStyle name="Comma 2 5 6 2 2" xfId="2794" xr:uid="{733BB1DE-D744-4872-929D-36C0AB661781}"/>
    <cellStyle name="Comma 2 5 6 3" xfId="1918" xr:uid="{EC4A104B-296C-4FE4-84C6-AA30072B9C8E}"/>
    <cellStyle name="Comma 2 5 6 3 2" xfId="3262" xr:uid="{84B9D46C-DA2B-492B-9B41-0047C9DCD4D8}"/>
    <cellStyle name="Comma 2 5 6 4" xfId="2347" xr:uid="{786BC00E-C8AF-4BDE-AAD1-8C1F030D43C7}"/>
    <cellStyle name="Comma 2 5 7" xfId="1064" xr:uid="{6FDA6C2B-89B1-4891-A194-77EB04E44F63}"/>
    <cellStyle name="Comma 2 5 7 2" xfId="1601" xr:uid="{EA1DCF2B-7B8A-4584-8603-F66ECABA3A44}"/>
    <cellStyle name="Comma 2 5 7 2 2" xfId="2952" xr:uid="{E793992C-2D7D-4813-8832-E06E4E2F233C}"/>
    <cellStyle name="Comma 2 5 7 3" xfId="2433" xr:uid="{BDE1FEF1-807C-427C-BF64-A27BC9BDFDC6}"/>
    <cellStyle name="Comma 2 5 8" xfId="1122" xr:uid="{257045D1-2355-43E1-BC18-6D4C20964B75}"/>
    <cellStyle name="Comma 2 5 8 2" xfId="2491" xr:uid="{C8DF61EC-98CD-49D8-B45A-D2DC042F0DF8}"/>
    <cellStyle name="Comma 2 5 9" xfId="1538" xr:uid="{20D6B66F-CC28-4AC4-B304-66008EF355BB}"/>
    <cellStyle name="Comma 2 5 9 2" xfId="2891" xr:uid="{32ADCE8B-2BE1-48C8-AEAA-6FDBBDC368DE}"/>
    <cellStyle name="Comma 2 6" xfId="86" xr:uid="{902ECDB1-7935-4DE1-817A-697E997AE996}"/>
    <cellStyle name="Comma 2 6 2" xfId="479" xr:uid="{3B842AD6-6AF2-4EC0-95DD-B0849F3B92B1}"/>
    <cellStyle name="Comma 2 6 2 2" xfId="972" xr:uid="{59E2DBF3-40BA-469C-9FE3-89272E4B0F69}"/>
    <cellStyle name="Comma 2 6 2 3" xfId="1303" xr:uid="{3EB4DD4F-E396-4EC0-8E85-F1A50DC75AA1}"/>
    <cellStyle name="Comma 2 6 2 3 2" xfId="2672" xr:uid="{E0343BA5-623F-477F-8DED-4FB1EF74992C}"/>
    <cellStyle name="Comma 2 6 2 4" xfId="1792" xr:uid="{8F222CA5-62F6-4390-846A-6DC4B36803AB}"/>
    <cellStyle name="Comma 2 6 2 4 2" xfId="3138" xr:uid="{770F50E1-6D95-4603-BD31-FC5E9105BE3D}"/>
    <cellStyle name="Comma 2 6 2 5" xfId="2224" xr:uid="{02F4A07E-35DB-4F72-9DE1-FC63FDD43950}"/>
    <cellStyle name="Comma 2 6 3" xfId="541" xr:uid="{DBCF2A12-3F15-4CC0-A22B-E7B6705EB479}"/>
    <cellStyle name="Comma 2 6 3 2" xfId="1338" xr:uid="{73A1BBDF-7DF7-4091-BC58-9A70287D5F26}"/>
    <cellStyle name="Comma 2 6 3 2 2" xfId="2707" xr:uid="{10F101E6-1876-4A9F-B748-6D071B12CB24}"/>
    <cellStyle name="Comma 2 6 3 3" xfId="1828" xr:uid="{9FEADE84-50B3-4BEC-B096-8E721C7598C4}"/>
    <cellStyle name="Comma 2 6 3 3 2" xfId="3174" xr:uid="{F0E729BD-02B8-4514-8839-F4A3403BE131}"/>
    <cellStyle name="Comma 2 6 3 4" xfId="2259" xr:uid="{E99AE3F8-6D3C-4EF5-A855-B5665F0A573F}"/>
    <cellStyle name="Comma 2 6 4" xfId="290" xr:uid="{7DB24D7B-53EF-4249-9CD1-DF1653CC440A}"/>
    <cellStyle name="Comma 2 6 4 2" xfId="1175" xr:uid="{61D1D810-C48B-4314-96BF-A851BEF944FC}"/>
    <cellStyle name="Comma 2 6 4 2 2" xfId="2544" xr:uid="{1776800D-E0D5-42E6-8749-A73054E53934}"/>
    <cellStyle name="Comma 2 6 4 3" xfId="1660" xr:uid="{CEE998D0-ADA0-4144-BB60-1A0B655648C4}"/>
    <cellStyle name="Comma 2 6 4 3 2" xfId="3007" xr:uid="{8668D3AE-19F8-4194-9B20-A4E44AB0D3E5}"/>
    <cellStyle name="Comma 2 6 4 4" xfId="2096" xr:uid="{1BDA23FF-B188-43FC-8111-9240A4C326D6}"/>
    <cellStyle name="Comma 2 6 5" xfId="667" xr:uid="{65283465-4FCB-42B7-95E8-7A9F0F2C2A98}"/>
    <cellStyle name="Comma 2 6 5 2" xfId="1419" xr:uid="{8AFAA7C3-A93A-425B-A7B9-A9CC3E3D747D}"/>
    <cellStyle name="Comma 2 6 5 2 2" xfId="2787" xr:uid="{CF21FEDF-ACB9-4AA6-89E0-9C72A1BE3C58}"/>
    <cellStyle name="Comma 2 6 5 3" xfId="1909" xr:uid="{4831EEB6-F6D6-4AC3-BA57-8F4A52ABE316}"/>
    <cellStyle name="Comma 2 6 5 3 2" xfId="3255" xr:uid="{13970BF1-F6CB-4A63-B91A-C0761287FD89}"/>
    <cellStyle name="Comma 2 6 5 4" xfId="2339" xr:uid="{190C5685-729B-4903-BD9D-DD8231F9AF68}"/>
    <cellStyle name="Comma 2 7" xfId="196" xr:uid="{A6806A05-05F6-4BD0-B089-1290B3B94F50}"/>
    <cellStyle name="Comma 2 7 2" xfId="439" xr:uid="{D0CDBC9F-0A74-43CE-A7DD-2C04EA83D4CE}"/>
    <cellStyle name="Comma 2 7 2 2" xfId="1266" xr:uid="{BE85B04C-1A42-497F-9B48-8E1D8806ACB7}"/>
    <cellStyle name="Comma 2 7 2 2 2" xfId="2635" xr:uid="{BEBBCBF1-B0D4-4A5A-A651-065019CDEBE3}"/>
    <cellStyle name="Comma 2 7 2 3" xfId="1754" xr:uid="{D5AAA72F-D21F-40D1-AB52-248DBFEBDEDB}"/>
    <cellStyle name="Comma 2 7 2 3 2" xfId="3100" xr:uid="{5858A5CC-7054-4F87-8E9F-0F2EC09E6D8D}"/>
    <cellStyle name="Comma 2 7 2 4" xfId="2187" xr:uid="{0914D488-503D-4B47-B48D-F53635580D38}"/>
    <cellStyle name="Comma 2 7 3" xfId="556" xr:uid="{8D0D050E-E584-4386-B0EA-23063BE1779C}"/>
    <cellStyle name="Comma 2 7 3 2" xfId="1348" xr:uid="{84BCFF3E-C290-4192-A93F-E1894851F7B6}"/>
    <cellStyle name="Comma 2 7 3 2 2" xfId="2717" xr:uid="{1291CCE3-E3D9-4483-9684-E63AC7CED0CF}"/>
    <cellStyle name="Comma 2 7 3 3" xfId="1838" xr:uid="{9347D6F4-AD90-45F4-BC95-1BD75485336C}"/>
    <cellStyle name="Comma 2 7 3 3 2" xfId="3184" xr:uid="{C99B2D97-FB65-43CB-BEDE-EC56D958A9B1}"/>
    <cellStyle name="Comma 2 7 3 4" xfId="2269" xr:uid="{7EF329B0-33FB-46FD-BCF0-57D5C104A684}"/>
    <cellStyle name="Comma 2 7 4" xfId="933" xr:uid="{DB2B8D84-DAF9-4A96-8656-640709EBEA5D}"/>
    <cellStyle name="Comma 2 7 4 2" xfId="1438" xr:uid="{AB696C0D-7CC6-43D4-A318-B59A7EA027E9}"/>
    <cellStyle name="Comma 2 7 4 2 2" xfId="2806" xr:uid="{6A6DC13D-9301-455C-9371-5FDD52A786E7}"/>
    <cellStyle name="Comma 2 7 4 3" xfId="1930" xr:uid="{6FC06E84-E71B-40D5-A10E-BD6E5FEFADF2}"/>
    <cellStyle name="Comma 2 7 4 3 2" xfId="3274" xr:uid="{03198297-59E6-4C3E-AE05-F09B12EA6DE9}"/>
    <cellStyle name="Comma 2 7 4 4" xfId="2359" xr:uid="{DDE86114-26BC-4F03-87D6-036306416F80}"/>
    <cellStyle name="Comma 2 7 5" xfId="1075" xr:uid="{C529F5F3-4AC0-4BC2-AB03-E2809E4B27AD}"/>
    <cellStyle name="Comma 2 7 5 2" xfId="1617" xr:uid="{AE52495B-A122-4A54-BA2E-D524E313AAAC}"/>
    <cellStyle name="Comma 2 7 5 2 2" xfId="2968" xr:uid="{84B4C421-EFE0-4D90-8E6D-58037EF08FB9}"/>
    <cellStyle name="Comma 2 7 5 3" xfId="2444" xr:uid="{F45846CE-F2F1-4368-8F98-0487CEF440A4}"/>
    <cellStyle name="Comma 2 7 6" xfId="1137" xr:uid="{D49F5F0A-2905-4C02-951A-000C67DEB365}"/>
    <cellStyle name="Comma 2 7 6 2" xfId="2506" xr:uid="{792D9120-A489-43EE-A4D6-527E6284D7EB}"/>
    <cellStyle name="Comma 2 7 7" xfId="1554" xr:uid="{C364FEA2-D749-491F-9DF7-923F71FE1975}"/>
    <cellStyle name="Comma 2 7 7 2" xfId="2906" xr:uid="{618DA01E-9B0C-410A-8695-07B2E395A27A}"/>
    <cellStyle name="Comma 2 7 8" xfId="2057" xr:uid="{62A8C748-300F-4282-89DC-3984D9A4E6D1}"/>
    <cellStyle name="Comma 2 8" xfId="60" xr:uid="{4E86DE49-A779-47EA-8909-14C90D8359FD}"/>
    <cellStyle name="Comma 2 8 2" xfId="426" xr:uid="{0F877BA3-9A6D-4C25-A142-3743C553B2B4}"/>
    <cellStyle name="Comma 2 8 2 2" xfId="639" xr:uid="{CAC6CE95-9AA5-4D1B-AA1E-709021FBEAA1}"/>
    <cellStyle name="Comma 2 8 2 2 2" xfId="1402" xr:uid="{55F5CB49-86ED-4E99-8418-EA5F87A3C5E0}"/>
    <cellStyle name="Comma 2 8 2 2 2 2" xfId="2771" xr:uid="{A1F147F7-1F4D-49B2-BFA4-097F55F742C7}"/>
    <cellStyle name="Comma 2 8 2 2 3" xfId="1892" xr:uid="{B8DD8E27-105B-4C13-BA51-BE2BA640B363}"/>
    <cellStyle name="Comma 2 8 2 2 3 2" xfId="3238" xr:uid="{C47B965A-21CC-421A-A092-FF0F2954F18E}"/>
    <cellStyle name="Comma 2 8 2 2 4" xfId="2323" xr:uid="{BAF48C0C-CEE6-4C7B-96C3-D5F9E3A2A65C}"/>
    <cellStyle name="Comma 2 8 2 3" xfId="1256" xr:uid="{86ECA907-E2F2-43F2-A146-82B881EAA781}"/>
    <cellStyle name="Comma 2 8 2 3 2" xfId="1998" xr:uid="{E7235E37-245C-4AB3-8297-25FC907293E6}"/>
    <cellStyle name="Comma 2 8 2 3 2 2" xfId="3340" xr:uid="{CA19A568-E52F-4F23-964A-D668A55452FA}"/>
    <cellStyle name="Comma 2 8 2 3 3" xfId="2625" xr:uid="{4ACC3B20-457D-4688-974E-F1E107CB61F1}"/>
    <cellStyle name="Comma 2 8 2 4" xfId="1744" xr:uid="{362E35D5-A503-43A3-980A-22EBD04485FC}"/>
    <cellStyle name="Comma 2 8 2 4 2" xfId="3090" xr:uid="{A5B1522D-86EF-42F9-B1E8-6F03FC1D99AF}"/>
    <cellStyle name="Comma 2 8 2 5" xfId="2177" xr:uid="{8C4558F5-F45E-423E-8D64-D03FDE1662C6}"/>
    <cellStyle name="Comma 2 8 3" xfId="620" xr:uid="{ABD07D4F-4E2A-4450-BEE1-57B94C76C503}"/>
    <cellStyle name="Comma 2 8 3 2" xfId="1393" xr:uid="{F03BA260-C3FD-4F90-A261-DDD83E5B022C}"/>
    <cellStyle name="Comma 2 8 3 2 2" xfId="2762" xr:uid="{667C38C2-DE31-4405-A21B-37804F247552}"/>
    <cellStyle name="Comma 2 8 3 3" xfId="1883" xr:uid="{53871789-544F-405E-B88E-9BD807930F73}"/>
    <cellStyle name="Comma 2 8 3 3 2" xfId="3229" xr:uid="{1D8CEE0A-E92A-47F0-9D5F-EBF8AE0C2E30}"/>
    <cellStyle name="Comma 2 8 3 4" xfId="2314" xr:uid="{585F863F-F479-4D6C-ACF9-4A9489554152}"/>
    <cellStyle name="Comma 2 8 4" xfId="1095" xr:uid="{E359D79D-05B8-4301-9434-F11CFA949CFD}"/>
    <cellStyle name="Comma 2 8 4 2" xfId="1574" xr:uid="{49F9BB46-9E3D-4623-BB96-DD6EEDF66990}"/>
    <cellStyle name="Comma 2 8 4 2 2" xfId="2925" xr:uid="{71884C7F-62CE-415C-AA3A-D9FF79458865}"/>
    <cellStyle name="Comma 2 8 4 3" xfId="2464" xr:uid="{E0F3D9C4-7808-47A7-A56B-6CE5896B8091}"/>
    <cellStyle name="Comma 2 8 5" xfId="1985" xr:uid="{1523185F-7060-4F78-8758-BCBFEFDFB6F2}"/>
    <cellStyle name="Comma 2 8 5 2" xfId="3329" xr:uid="{6BE0F6E3-4F46-40C4-A480-93156CFE4B8E}"/>
    <cellStyle name="Comma 2 8 6" xfId="1566" xr:uid="{33951B63-098D-45E8-AF64-978ED895A1E3}"/>
    <cellStyle name="Comma 2 8 6 2" xfId="1997" xr:uid="{965B06B1-336F-463F-BD42-20CEC8F46231}"/>
    <cellStyle name="Comma 2 8 6 2 2" xfId="3339" xr:uid="{3EE9AFDD-54C2-418C-BE6F-122D0B8228F9}"/>
    <cellStyle name="Comma 2 8 6 3" xfId="2917" xr:uid="{5F1ACDEF-8A5A-4593-9B16-16400D1B46D8}"/>
    <cellStyle name="Comma 2 8 7" xfId="2015" xr:uid="{6710546C-7842-49F3-ADA0-0DC7DD7C9F35}"/>
    <cellStyle name="Comma 2 9" xfId="281" xr:uid="{35598D7E-2D09-44B9-AAAC-7ED8360AD364}"/>
    <cellStyle name="Comma 2 9 2" xfId="1169" xr:uid="{B0E85C29-997C-4F1C-8708-49D5C51E49E0}"/>
    <cellStyle name="Comma 2 9 2 2" xfId="2538" xr:uid="{DCFDC20B-C478-4F9C-AECA-6724AF9190C6}"/>
    <cellStyle name="Comma 2 9 3" xfId="1654" xr:uid="{E05F5C5A-FA27-4724-8FF1-6EE59DC24D02}"/>
    <cellStyle name="Comma 2 9 3 2" xfId="3001" xr:uid="{517771B9-E6DC-46A7-A592-4DF87CB2AC78}"/>
    <cellStyle name="Comma 2 9 4" xfId="2090" xr:uid="{EACE6A3B-2B48-4E06-952F-44763F768AEF}"/>
    <cellStyle name="Comma 20" xfId="654" xr:uid="{A6E86F91-58F0-46AC-8E53-C87BFD0BBC89}"/>
    <cellStyle name="Comma 20 2" xfId="1014" xr:uid="{92C2B485-06A2-418A-B653-EDC0A5B474B9}"/>
    <cellStyle name="Comma 20 2 2" xfId="1481" xr:uid="{92076CF4-590F-4EC1-A744-98D765FFE17E}"/>
    <cellStyle name="Comma 20 2 2 2" xfId="2849" xr:uid="{DD4254F8-9133-435E-8AEC-20C29A0C8A24}"/>
    <cellStyle name="Comma 20 2 3" xfId="1974" xr:uid="{D27EA27B-8C81-4310-A885-4479E28667EF}"/>
    <cellStyle name="Comma 20 2 3 2" xfId="3318" xr:uid="{47E736F4-FA5E-4C9B-85E5-3D3EEB0FEB61}"/>
    <cellStyle name="Comma 20 2 4" xfId="2402" xr:uid="{797B8813-7906-48C6-A780-0C023BE3A667}"/>
    <cellStyle name="Comma 20 3" xfId="962" xr:uid="{257DE82C-9736-41EC-8D26-21EC61CC8BCF}"/>
    <cellStyle name="Comma 20 3 2" xfId="1460" xr:uid="{847D87C5-2BF2-43BC-BEA6-F960F3ECE61D}"/>
    <cellStyle name="Comma 20 3 2 2" xfId="2828" xr:uid="{CED28C92-61D6-4679-AAA0-9120717E13AC}"/>
    <cellStyle name="Comma 20 3 3" xfId="1952" xr:uid="{FEC36BD9-E9D1-436A-934E-B4C758810EFB}"/>
    <cellStyle name="Comma 20 3 3 2" xfId="3296" xr:uid="{95C51C75-23B5-41F3-9471-617A4324D410}"/>
    <cellStyle name="Comma 20 3 4" xfId="2381" xr:uid="{DC83F2ED-7EA8-45FF-9F85-332690AF9F5B}"/>
    <cellStyle name="Comma 20 4" xfId="1411" xr:uid="{3F0674D2-F5A4-4CAE-9A2F-5AE78EADB92B}"/>
    <cellStyle name="Comma 20 4 2" xfId="2779" xr:uid="{4883EA66-AFEE-4712-A469-17118FEC7495}"/>
    <cellStyle name="Comma 20 5" xfId="1901" xr:uid="{B6268004-F144-4A76-ABDF-60C5CC9672B5}"/>
    <cellStyle name="Comma 20 5 2" xfId="3247" xr:uid="{D3945D6A-CC3C-4F91-9B69-DDFC1E8622DC}"/>
    <cellStyle name="Comma 20 6" xfId="2331" xr:uid="{D24D0CFA-41EA-4D21-A4E7-CC8B289C1D90}"/>
    <cellStyle name="Comma 21" xfId="150" xr:uid="{7F0F08B0-BD84-46B9-815B-667F7BB9C7FE}"/>
    <cellStyle name="Comma 21 2" xfId="597" xr:uid="{BA976BBC-61E9-40CF-A990-C7F18A838D2A}"/>
    <cellStyle name="Comma 21 2 2" xfId="1019" xr:uid="{7C9EC9E6-4398-4AFC-A853-B78F9CDE2B70}"/>
    <cellStyle name="Comma 21 2 2 2" xfId="1483" xr:uid="{1D4F8878-CF1E-48D6-9B5C-76A61C0A5D56}"/>
    <cellStyle name="Comma 21 2 2 2 2" xfId="2851" xr:uid="{067FD3D7-8BAD-4D8A-8539-138E95529207}"/>
    <cellStyle name="Comma 21 2 2 3" xfId="1976" xr:uid="{82CAAC1D-3EA6-421C-B98E-620ABF808A7A}"/>
    <cellStyle name="Comma 21 2 2 3 2" xfId="3320" xr:uid="{1D02A7D5-8990-40FA-AB87-0B35023BF685}"/>
    <cellStyle name="Comma 21 2 2 4" xfId="2404" xr:uid="{AE7337EE-3BB2-4A42-8077-C2F9C0F3241D}"/>
    <cellStyle name="Comma 21 2 3" xfId="1381" xr:uid="{64917311-67FE-4D0E-A1B8-D00E07F673DE}"/>
    <cellStyle name="Comma 21 2 3 2" xfId="2750" xr:uid="{4A44EB4C-D718-41F3-8570-13D2B6025C02}"/>
    <cellStyle name="Comma 21 2 4" xfId="1871" xr:uid="{7E3021F3-6FDF-47F8-B7E7-6401AB8B1FAD}"/>
    <cellStyle name="Comma 21 2 4 2" xfId="3217" xr:uid="{B27232E7-E0A9-48D8-8ADD-76B97505BDA4}"/>
    <cellStyle name="Comma 21 2 5" xfId="2302" xr:uid="{C0C88363-2AFF-44D3-BBBB-1021EA8C8D3F}"/>
    <cellStyle name="Comma 21 3" xfId="1071" xr:uid="{1FF78ED0-612E-4259-A74A-908AE448D5B9}"/>
    <cellStyle name="Comma 21 3 2" xfId="1613" xr:uid="{6D93E5D8-4B51-49FD-B95F-298A2CA21C40}"/>
    <cellStyle name="Comma 21 3 2 2" xfId="2964" xr:uid="{F893482E-52A6-4654-BDA9-AD447F1318ED}"/>
    <cellStyle name="Comma 21 3 3" xfId="2440" xr:uid="{0F026CA7-850A-434A-B053-A4324B2CD608}"/>
    <cellStyle name="Comma 21 4" xfId="1134" xr:uid="{CB9A0B90-006D-4604-A680-DEC8C274C888}"/>
    <cellStyle name="Comma 21 4 2" xfId="2503" xr:uid="{682D9A2A-479E-4D31-8146-52764EA567F0}"/>
    <cellStyle name="Comma 21 5" xfId="1551" xr:uid="{0E303ADD-C655-40A2-8273-DD2CECE32C56}"/>
    <cellStyle name="Comma 21 5 2" xfId="2903" xr:uid="{A59AFD3D-C571-420A-9E2D-94AF998870CD}"/>
    <cellStyle name="Comma 21 6" xfId="2054" xr:uid="{BA1CDDFB-E098-4C49-BEC6-A15FC3FCF654}"/>
    <cellStyle name="Comma 214" xfId="117" xr:uid="{7E316598-686B-476A-8A81-EDF596F04000}"/>
    <cellStyle name="Comma 214 2" xfId="1060" xr:uid="{3C56E4AF-410D-4415-8B44-80D588481B41}"/>
    <cellStyle name="Comma 214 2 2" xfId="1597" xr:uid="{A52F325E-FEF5-4AE4-9F1A-FC95839B18C8}"/>
    <cellStyle name="Comma 214 2 2 2" xfId="2948" xr:uid="{D69C439F-A70B-4165-BFE1-5B523869DBD9}"/>
    <cellStyle name="Comma 214 2 3" xfId="2429" xr:uid="{AE456D88-D798-4B14-A96D-94A2BD81C18C}"/>
    <cellStyle name="Comma 214 3" xfId="1118" xr:uid="{1118A80C-9666-4BDB-B431-E7E9C2594A01}"/>
    <cellStyle name="Comma 214 3 2" xfId="2487" xr:uid="{80BBAD9F-FB9E-4692-AC0C-D1ACDCCC3A9D}"/>
    <cellStyle name="Comma 214 4" xfId="1532" xr:uid="{CB5FF5FD-E107-4B92-9249-38863027CD55}"/>
    <cellStyle name="Comma 214 4 2" xfId="2887" xr:uid="{3D640915-369E-49B0-9A3A-DD76BAADF1A8}"/>
    <cellStyle name="Comma 214 5" xfId="2038" xr:uid="{48AF016D-B98E-4C9E-920E-D26CD663D662}"/>
    <cellStyle name="Comma 22" xfId="1009" xr:uid="{EC080FF0-1C59-4364-85CB-410FCE2D9BC3}"/>
    <cellStyle name="Comma 22 2" xfId="1480" xr:uid="{2B7E5437-4AE1-4592-ABC1-BD7FC9AD910D}"/>
    <cellStyle name="Comma 22 2 2" xfId="1995" xr:uid="{6886BDD9-6836-4C33-AE93-10B454F2E70C}"/>
    <cellStyle name="Comma 22 2 2 2" xfId="3337" xr:uid="{6957A4EB-8D69-4D64-A792-4E1B46EFDEF4}"/>
    <cellStyle name="Comma 22 2 3" xfId="2848" xr:uid="{AA3C31E6-5F68-4A2A-AF4C-71C2879265D3}"/>
    <cellStyle name="Comma 22 3" xfId="1973" xr:uid="{A060B2E1-F283-41B9-BFA7-C1A6B7721C8F}"/>
    <cellStyle name="Comma 22 3 2" xfId="3317" xr:uid="{BC038825-2C09-4487-B9B5-9A8A48117A02}"/>
    <cellStyle name="Comma 22 4" xfId="1820" xr:uid="{81243FF8-B519-4AD0-AFAE-865043A05D53}"/>
    <cellStyle name="Comma 22 4 2" xfId="3166" xr:uid="{54B2C20F-E95B-4CBA-BCF3-24FC513686FC}"/>
    <cellStyle name="Comma 22 5" xfId="2401" xr:uid="{E20F0DD9-5001-498F-A242-35D70D0E7423}"/>
    <cellStyle name="Comma 23" xfId="981" xr:uid="{FCC4C9E4-CA5B-4EF7-AF59-33F5E4127800}"/>
    <cellStyle name="Comma 23 2" xfId="1467" xr:uid="{AFDBF47D-BE34-46D6-BF62-881D7B5FA0E0}"/>
    <cellStyle name="Comma 23 2 2" xfId="2835" xr:uid="{1026406C-7486-4BE8-B8FA-C09809B96B34}"/>
    <cellStyle name="Comma 23 3" xfId="1959" xr:uid="{A0EEBE48-2E2C-42B7-8321-0DD1EE26128F}"/>
    <cellStyle name="Comma 23 3 2" xfId="3303" xr:uid="{7FA4FA3E-6697-4A2B-96E0-6FE0F7B3DCA3}"/>
    <cellStyle name="Comma 23 4" xfId="2388" xr:uid="{A6302ED1-A94C-4DBE-A477-2784D77639AF}"/>
    <cellStyle name="Comma 24" xfId="383" xr:uid="{447986FC-2125-4E7A-96C6-9EDEBF0F565C}"/>
    <cellStyle name="Comma 24 2" xfId="514" xr:uid="{4D6692F9-473D-437A-A2A5-3BAD530D26EC}"/>
    <cellStyle name="Comma 24 2 2" xfId="1324" xr:uid="{EC55378F-C767-4BAF-B886-ACD023C9E916}"/>
    <cellStyle name="Comma 24 2 2 2" xfId="2693" xr:uid="{A7713AB2-DD14-4827-9DEC-0EA4B26B90A3}"/>
    <cellStyle name="Comma 24 2 3" xfId="1813" xr:uid="{92B91F66-D02E-48AC-A720-3400D23848A0}"/>
    <cellStyle name="Comma 24 2 3 2" xfId="3159" xr:uid="{BDC74873-0FB0-4903-8327-AA8C05661395}"/>
    <cellStyle name="Comma 24 2 4" xfId="2245" xr:uid="{4AE756DA-C231-4172-8BEF-6F4028388F63}"/>
    <cellStyle name="Comma 24 3" xfId="997" xr:uid="{1B5FFB99-BC8B-4B8B-97E9-52FACF478E6D}"/>
    <cellStyle name="Comma 24 3 2" xfId="1475" xr:uid="{601625DF-4226-43D3-9E3A-926933021438}"/>
    <cellStyle name="Comma 24 3 2 2" xfId="2843" xr:uid="{A26B484F-F4EA-4042-9C93-8A9AEC22B102}"/>
    <cellStyle name="Comma 24 3 3" xfId="1968" xr:uid="{C8C063DB-191D-4406-89F2-C254FEB220CD}"/>
    <cellStyle name="Comma 24 3 3 2" xfId="3312" xr:uid="{9B5ABD28-8EAF-4764-85AA-2982F0A608C6}"/>
    <cellStyle name="Comma 24 3 4" xfId="2396" xr:uid="{7B8F347C-1C5D-4507-AA12-715CAADFA4E9}"/>
    <cellStyle name="Comma 24 4" xfId="1234" xr:uid="{58321AA7-75E7-49B6-A926-BB2DE3D3374E}"/>
    <cellStyle name="Comma 24 4 2" xfId="2603" xr:uid="{C4286994-8458-463F-B398-D38F15DAF7AB}"/>
    <cellStyle name="Comma 24 5" xfId="1721" xr:uid="{51550C59-ECF7-4844-9E2F-1D2FB53059F8}"/>
    <cellStyle name="Comma 24 5 2" xfId="3067" xr:uid="{5A209ED8-C814-4845-938A-1D8090E621E8}"/>
    <cellStyle name="Comma 24 6" xfId="2155" xr:uid="{878F95A9-00DA-475F-B2E9-09C9F73BB600}"/>
    <cellStyle name="Comma 25" xfId="1004" xr:uid="{B0E10878-EC39-4614-84EE-AC193188EE0D}"/>
    <cellStyle name="Comma 25 2" xfId="1478" xr:uid="{44AB9C86-218C-4FCF-8484-A756659D2FAE}"/>
    <cellStyle name="Comma 25 2 2" xfId="2846" xr:uid="{1673F9B7-F852-4EFB-B481-6FB924BBD3CE}"/>
    <cellStyle name="Comma 25 3" xfId="1971" xr:uid="{0915E792-749C-44F5-A2A4-EF05DD28999F}"/>
    <cellStyle name="Comma 25 3 2" xfId="3315" xr:uid="{A4D6156F-CC86-4FAF-8E92-5C174118EC39}"/>
    <cellStyle name="Comma 25 4" xfId="2399" xr:uid="{055FBA14-C529-4FA0-970E-CCEB4967323E}"/>
    <cellStyle name="Comma 26" xfId="1002" xr:uid="{EC159687-043D-4E53-A7AF-E2723474FFC8}"/>
    <cellStyle name="Comma 26 2" xfId="1477" xr:uid="{1A3E907D-3C77-44F6-BBB0-2109A094FDA2}"/>
    <cellStyle name="Comma 26 2 2" xfId="2845" xr:uid="{E838D6F0-D5B7-48A3-8015-0E5AAAB29610}"/>
    <cellStyle name="Comma 26 3" xfId="1970" xr:uid="{D4606F43-6582-44E1-8F35-B0D27E5B6DDB}"/>
    <cellStyle name="Comma 26 3 2" xfId="3314" xr:uid="{9D54CDD9-B98B-44BA-8421-71F9196712F3}"/>
    <cellStyle name="Comma 26 4" xfId="2398" xr:uid="{2B3A318F-1585-414A-BA0B-B98E94757007}"/>
    <cellStyle name="Comma 27" xfId="998" xr:uid="{E4343DBF-E0C1-45ED-BE12-03B4668498C3}"/>
    <cellStyle name="Comma 27 2" xfId="1476" xr:uid="{33B97AFC-A448-41D3-9E3D-F4F45093A8D4}"/>
    <cellStyle name="Comma 27 2 2" xfId="2844" xr:uid="{A1452955-E193-4F5B-810A-9E03932F5C9B}"/>
    <cellStyle name="Comma 27 3" xfId="1969" xr:uid="{C8B40E0C-1E2A-4CEB-9EFC-D17F8E3A416C}"/>
    <cellStyle name="Comma 27 3 2" xfId="3313" xr:uid="{57FAB9EC-4C6B-49A8-9260-7AAAC07C4BFB}"/>
    <cellStyle name="Comma 27 4" xfId="2397" xr:uid="{BC6CB9F7-6E86-473B-81DD-388986C3B175}"/>
    <cellStyle name="Comma 28" xfId="1005" xr:uid="{38524D0D-6585-4037-B205-2E2444458EC2}"/>
    <cellStyle name="Comma 28 2" xfId="1479" xr:uid="{7D651B3C-F5E8-4E9A-8292-7DD15CFDFD30}"/>
    <cellStyle name="Comma 28 2 2" xfId="2847" xr:uid="{0A8549FA-31C1-44A7-A2DA-4D19A1D037D9}"/>
    <cellStyle name="Comma 28 3" xfId="1972" xr:uid="{00A8058F-7618-4E9A-B59A-70EFD881EFC9}"/>
    <cellStyle name="Comma 28 3 2" xfId="3316" xr:uid="{BD53A787-1006-4EB2-A189-CA4B4A2210C6}"/>
    <cellStyle name="Comma 28 4" xfId="2400" xr:uid="{E233B9A4-8F7D-4209-954E-E69F4891BB02}"/>
    <cellStyle name="Comma 29" xfId="1022" xr:uid="{C9352AF8-3311-4AEC-A9D1-17FC64F98963}"/>
    <cellStyle name="Comma 29 2" xfId="1484" xr:uid="{E84CC050-D17C-432D-89DF-D8AC1449D278}"/>
    <cellStyle name="Comma 29 2 2" xfId="2852" xr:uid="{A71C5FF1-ED26-4429-9D4B-587D31D3C5EC}"/>
    <cellStyle name="Comma 29 2 30 2" xfId="408" xr:uid="{8BDD6E8A-D3FF-400A-913B-155527641EE3}"/>
    <cellStyle name="Comma 29 2 30 2 2" xfId="441" xr:uid="{54BD218F-AD57-46B8-9DA7-1FA11ED62DEC}"/>
    <cellStyle name="Comma 29 2 30 2 2 2" xfId="1268" xr:uid="{71CC0503-E265-4427-B49D-EB5155CDAE60}"/>
    <cellStyle name="Comma 29 2 30 2 2 2 2" xfId="2637" xr:uid="{E73128CB-9AB1-4075-B985-C58011DC975E}"/>
    <cellStyle name="Comma 29 2 30 2 2 3" xfId="1756" xr:uid="{879BE411-65EE-4E45-B5C3-4FB8419D9DFD}"/>
    <cellStyle name="Comma 29 2 30 2 2 3 2" xfId="3102" xr:uid="{D6A0D70E-2C35-4596-BA8A-03A552D0923A}"/>
    <cellStyle name="Comma 29 2 30 2 2 4" xfId="2189" xr:uid="{D9AABDFE-6C3A-4F6E-B59A-7F6283FF5BC2}"/>
    <cellStyle name="Comma 29 2 30 2 3" xfId="558" xr:uid="{591DCCC0-F740-4F09-A391-C6F0FF66CE73}"/>
    <cellStyle name="Comma 29 2 30 2 3 2" xfId="1350" xr:uid="{253359A6-7277-4BA2-AD43-AA34DDB9BC6A}"/>
    <cellStyle name="Comma 29 2 30 2 3 2 2" xfId="2719" xr:uid="{11FA04B5-4A88-4294-8AF1-35799D7FBF0B}"/>
    <cellStyle name="Comma 29 2 30 2 3 3" xfId="1840" xr:uid="{8E1FA135-E312-4655-81ED-DD9AE3ADFD89}"/>
    <cellStyle name="Comma 29 2 30 2 3 3 2" xfId="3186" xr:uid="{79EAC1E5-FFF9-455A-B7F1-F239DCAA8E56}"/>
    <cellStyle name="Comma 29 2 30 2 3 4" xfId="2271" xr:uid="{28E6F9AD-53DF-4ADA-A041-23465D01A291}"/>
    <cellStyle name="Comma 29 2 30 2 4" xfId="1247" xr:uid="{FE45FAD2-3BE5-451B-9C36-B9FA3028201F}"/>
    <cellStyle name="Comma 29 2 30 2 4 2" xfId="2616" xr:uid="{2F852353-4E29-4111-AC43-F9F82199B4C8}"/>
    <cellStyle name="Comma 29 2 30 2 5" xfId="1735" xr:uid="{0BBA7BEF-4D4B-4E8F-8599-06AD36421654}"/>
    <cellStyle name="Comma 29 2 30 2 5 2" xfId="3081" xr:uid="{5ADEC865-A0C9-4A51-9CEC-2549FCFA908F}"/>
    <cellStyle name="Comma 29 2 30 2 6" xfId="2168" xr:uid="{FC3B362F-077C-4D33-976D-F72EDBBC0191}"/>
    <cellStyle name="Comma 29 3" xfId="1977" xr:uid="{5D5E5591-01BE-4B9B-9C2B-9BD8B0D2E967}"/>
    <cellStyle name="Comma 29 3 2" xfId="3321" xr:uid="{332276B5-AE74-445F-AD2B-E3BB87D6B71E}"/>
    <cellStyle name="Comma 29 4" xfId="2405" xr:uid="{944852E3-9A9B-40AD-B643-93D9AF3A2148}"/>
    <cellStyle name="Comma 3" xfId="54" xr:uid="{17A80C29-74FC-4F9C-9029-8629C0DCF4E1}"/>
    <cellStyle name="Comma 3 10" xfId="2012" xr:uid="{7BFED233-FC41-4EB1-B467-38233FA97FA2}"/>
    <cellStyle name="Comma 3 11" xfId="392" xr:uid="{8048D201-0C5C-48CB-9EE6-91676D60D39B}"/>
    <cellStyle name="Comma 3 11 2" xfId="1241" xr:uid="{7C6D72A6-C726-4E8B-94D7-E9BC4F42E7A3}"/>
    <cellStyle name="Comma 3 11 2 2" xfId="2610" xr:uid="{FD9EFF82-5191-4B9D-A0EF-D03E747D6431}"/>
    <cellStyle name="Comma 3 11 3" xfId="1729" xr:uid="{86F5A690-18A4-4E90-8978-E7BCF6652D1C}"/>
    <cellStyle name="Comma 3 11 3 2" xfId="3075" xr:uid="{48BB61EE-7051-417D-B6E6-8E86C333704B}"/>
    <cellStyle name="Comma 3 11 4" xfId="2162" xr:uid="{70EE049A-7195-4FE4-8F8D-02F80A07FD4D}"/>
    <cellStyle name="Comma 3 2" xfId="75" xr:uid="{407780B7-CBBC-4CD7-8A14-8CCD1F1C28BB}"/>
    <cellStyle name="Comma 3 2 10" xfId="1043" xr:uid="{144E44D5-966D-41EA-BD34-4B2EC10EBFD3}"/>
    <cellStyle name="Comma 3 2 10 2" xfId="1580" xr:uid="{08A8C55A-EE84-4EBD-84D6-9DA3435F1094}"/>
    <cellStyle name="Comma 3 2 10 2 2" xfId="2931" xr:uid="{FF2AA149-3333-4BCC-A1F0-1866D52F1F77}"/>
    <cellStyle name="Comma 3 2 10 3" xfId="2412" xr:uid="{559423E8-D7EE-44E9-B37B-F2F7F7405A43}"/>
    <cellStyle name="Comma 3 2 11" xfId="1101" xr:uid="{34F8A2FD-8BF7-42C9-8C7D-27C91A19BAA3}"/>
    <cellStyle name="Comma 3 2 11 2" xfId="2470" xr:uid="{FA4AA016-1CA7-4330-B21A-D38E6BD92B8A}"/>
    <cellStyle name="Comma 3 2 12" xfId="1512" xr:uid="{C2DE041A-977C-41FC-BDA3-F96488E3B850}"/>
    <cellStyle name="Comma 3 2 12 2" xfId="2870" xr:uid="{272EBDED-28E7-4B04-9109-8EC56B6F006E}"/>
    <cellStyle name="Comma 3 2 13" xfId="2021" xr:uid="{05FDB565-0C93-403A-BB72-7037A135D84B}"/>
    <cellStyle name="Comma 3 2 2" xfId="270" xr:uid="{6AB9D97C-17CC-4408-A7D6-5024AE528D31}"/>
    <cellStyle name="Comma 3 2 2 2" xfId="292" xr:uid="{0F2E8697-7C8E-4F93-8F13-DFADBB98E982}"/>
    <cellStyle name="Comma 3 2 2 2 2" xfId="328" xr:uid="{E94870ED-BFEF-4479-98E1-CC6C72A450FF}"/>
    <cellStyle name="Comma 3 2 2 2 2 2" xfId="473" xr:uid="{D7A4C94C-9807-4B76-9F23-ACC22FE93163}"/>
    <cellStyle name="Comma 3 2 2 2 2 2 2" xfId="1297" xr:uid="{4BA9C4DF-6E78-4C9A-8917-A0AEA69AE73A}"/>
    <cellStyle name="Comma 3 2 2 2 2 2 2 2" xfId="2666" xr:uid="{DD1E2F4C-546A-400C-9A7E-EB8AD1A40414}"/>
    <cellStyle name="Comma 3 2 2 2 2 2 3" xfId="1786" xr:uid="{3BA41DA4-13A0-4C2F-8DBD-26F5D0890C14}"/>
    <cellStyle name="Comma 3 2 2 2 2 2 3 2" xfId="3132" xr:uid="{53E65B46-1099-4F79-9FFD-18BA380B0B60}"/>
    <cellStyle name="Comma 3 2 2 2 2 2 4" xfId="2218" xr:uid="{D5C1FAC6-BA9C-4CBB-BA3E-F195F3493B4F}"/>
    <cellStyle name="Comma 3 2 2 2 2 3" xfId="589" xr:uid="{6B1B7FDD-69C9-4519-A4E6-53E2A7ABB0D9}"/>
    <cellStyle name="Comma 3 2 2 2 2 3 2" xfId="1375" xr:uid="{25DA0E86-E908-4110-B2E9-C28D168C8956}"/>
    <cellStyle name="Comma 3 2 2 2 2 3 2 2" xfId="2744" xr:uid="{D4E566AD-1ECA-409D-B524-7655608ECF02}"/>
    <cellStyle name="Comma 3 2 2 2 2 3 3" xfId="1865" xr:uid="{46A58F13-F5A0-46D3-869F-96357B8E3E2F}"/>
    <cellStyle name="Comma 3 2 2 2 2 3 3 2" xfId="3211" xr:uid="{63753ED6-C8A5-4F21-B7E4-F2EF9F14AA21}"/>
    <cellStyle name="Comma 3 2 2 2 2 3 4" xfId="2296" xr:uid="{947E3579-EB26-4123-B852-ADD7C5F71B69}"/>
    <cellStyle name="Comma 3 2 2 2 2 4" xfId="1197" xr:uid="{72E36A92-CA54-4A65-8276-85510152EBF6}"/>
    <cellStyle name="Comma 3 2 2 2 2 4 2" xfId="2566" xr:uid="{B2E46BE3-37B3-4657-9D17-12B00DF57EF5}"/>
    <cellStyle name="Comma 3 2 2 2 2 5" xfId="1683" xr:uid="{261BC82B-6AD2-4D41-A9FC-E7CA9B66D01D}"/>
    <cellStyle name="Comma 3 2 2 2 2 5 2" xfId="3030" xr:uid="{9D938E0A-7910-473F-9006-0974BB2433A1}"/>
    <cellStyle name="Comma 3 2 2 2 2 6" xfId="2118" xr:uid="{9CDDAB7B-1A2E-4F42-BEC9-2E786120BC31}"/>
    <cellStyle name="Comma 3 2 2 2 3" xfId="469" xr:uid="{47D0DAF7-A261-4EF5-9E5B-397E3F4CD493}"/>
    <cellStyle name="Comma 3 2 2 2 3 2" xfId="1293" xr:uid="{224E42E5-BCD1-4EE5-AEB7-0C9068395575}"/>
    <cellStyle name="Comma 3 2 2 2 3 2 2" xfId="2662" xr:uid="{229B604E-131C-49F1-9491-F491FE23F96C}"/>
    <cellStyle name="Comma 3 2 2 2 3 3" xfId="1782" xr:uid="{1867DE73-B3C5-45A1-9E4E-DDC87E31BE15}"/>
    <cellStyle name="Comma 3 2 2 2 3 3 2" xfId="3128" xr:uid="{0A731E18-76FB-4E44-8238-F3D534970DA2}"/>
    <cellStyle name="Comma 3 2 2 2 3 4" xfId="2214" xr:uid="{AD4EE83F-A9B6-4C3E-9AFF-6CAD7B795AC4}"/>
    <cellStyle name="Comma 3 2 2 2 4" xfId="1176" xr:uid="{7FADF75D-E3BE-42C0-9D8D-8B7BB739E13D}"/>
    <cellStyle name="Comma 3 2 2 2 4 2" xfId="2545" xr:uid="{9E7748E7-A428-4B10-9AED-BB5DB017D39F}"/>
    <cellStyle name="Comma 3 2 2 2 5" xfId="1661" xr:uid="{17C10263-D162-47FE-9D6A-75B18EC00745}"/>
    <cellStyle name="Comma 3 2 2 2 5 2" xfId="3008" xr:uid="{236069DD-9899-4A10-B178-0225F36E32FF}"/>
    <cellStyle name="Comma 3 2 2 2 6" xfId="2097" xr:uid="{4C38C13E-F3CC-49F3-A4BD-20980459B1C1}"/>
    <cellStyle name="Comma 3 2 2 3" xfId="422" xr:uid="{D1B144E1-2D49-487F-A93E-B3BFEC24CBFC}"/>
    <cellStyle name="Comma 3 2 2 3 2" xfId="538" xr:uid="{C17090E3-4968-4784-B6C9-71D2F7F0D7CF}"/>
    <cellStyle name="Comma 3 2 2 3 2 2" xfId="1336" xr:uid="{084AA8AD-E2DE-4211-935A-687EFF8DB22E}"/>
    <cellStyle name="Comma 3 2 2 3 2 2 2" xfId="2705" xr:uid="{1E7B4AAC-3950-450D-8DE8-A5A36777FE4F}"/>
    <cellStyle name="Comma 3 2 2 3 2 3" xfId="1826" xr:uid="{73D87A3A-0F48-4598-8F92-409E384F2137}"/>
    <cellStyle name="Comma 3 2 2 3 2 3 2" xfId="3172" xr:uid="{671846D0-5C72-4BEE-9BC8-DCC03FAC7A2C}"/>
    <cellStyle name="Comma 3 2 2 3 2 4" xfId="2257" xr:uid="{3368A4BB-DECC-43DC-BC9B-FE0A263DD3B6}"/>
    <cellStyle name="Comma 3 2 2 3 3" xfId="1254" xr:uid="{2975C940-DCC8-4DD0-9768-6B786E367EB4}"/>
    <cellStyle name="Comma 3 2 2 3 3 2" xfId="2623" xr:uid="{47742E5E-313A-4C05-B33A-16D5475BEA7D}"/>
    <cellStyle name="Comma 3 2 2 3 4" xfId="1742" xr:uid="{77C4CC25-319C-4966-8425-F3E0CAB1E4EE}"/>
    <cellStyle name="Comma 3 2 2 3 4 2" xfId="3088" xr:uid="{2EBA515F-8DA1-4BEF-8E7C-FE9050FF4DFA}"/>
    <cellStyle name="Comma 3 2 2 3 5" xfId="2175" xr:uid="{9251FF90-10E2-493C-9D56-D2A1BE8D7089}"/>
    <cellStyle name="Comma 3 2 2 4" xfId="287" xr:uid="{66BC4920-E775-414C-AB9A-33AFFF630E68}"/>
    <cellStyle name="Comma 3 2 2 4 2" xfId="1173" xr:uid="{0505EEC9-4BE1-40E7-85E8-C5281013E8B4}"/>
    <cellStyle name="Comma 3 2 2 4 2 2" xfId="2542" xr:uid="{4E9917A5-CA73-4BFD-A223-8A2B3A7141CA}"/>
    <cellStyle name="Comma 3 2 2 4 3" xfId="1658" xr:uid="{47176E0A-E258-4866-A51C-E2D0395CB11F}"/>
    <cellStyle name="Comma 3 2 2 4 3 2" xfId="3005" xr:uid="{2530865B-61B8-41C1-B4E5-8E690D84AB58}"/>
    <cellStyle name="Comma 3 2 2 4 4" xfId="2094" xr:uid="{F8CED071-8913-4B29-8D11-019F316FA4F9}"/>
    <cellStyle name="Comma 3 2 2 5" xfId="618" xr:uid="{06507400-029D-4010-84D2-E535316530FD}"/>
    <cellStyle name="Comma 3 2 2 5 2" xfId="1392" xr:uid="{A9DAD68B-30A2-462F-AEC8-B2FCCBAA484C}"/>
    <cellStyle name="Comma 3 2 2 5 2 2" xfId="2761" xr:uid="{129C4BFE-BDEF-4EBC-8030-06045867ABE2}"/>
    <cellStyle name="Comma 3 2 2 5 3" xfId="1882" xr:uid="{6ECAF799-690B-4816-9CB1-6B6FB6F805C8}"/>
    <cellStyle name="Comma 3 2 2 5 3 2" xfId="3228" xr:uid="{56FD6313-202C-4552-ADAD-1F73A60CF3FB}"/>
    <cellStyle name="Comma 3 2 2 5 4" xfId="2313" xr:uid="{13866FAC-0FF5-405A-8D00-3F5E8AD9E01F}"/>
    <cellStyle name="Comma 3 2 2 6" xfId="1163" xr:uid="{DA4629C5-82C8-439F-B130-09717C5D9AEF}"/>
    <cellStyle name="Comma 3 2 2 6 2" xfId="2532" xr:uid="{354830F1-D65D-412B-81C5-7B59ED071FDF}"/>
    <cellStyle name="Comma 3 2 2 7" xfId="1647" xr:uid="{69C2EF49-1AB6-4703-A2B1-E88A12D9D3BA}"/>
    <cellStyle name="Comma 3 2 2 7 2" xfId="2995" xr:uid="{5A0F441E-0B38-43D8-8914-B6227F0E022E}"/>
    <cellStyle name="Comma 3 2 2 8" xfId="2084" xr:uid="{856D38B1-099C-4DF6-946C-57C8A696C969}"/>
    <cellStyle name="Comma 3 2 3" xfId="263" xr:uid="{913E148A-11B0-481C-9251-D97EE2C34F71}"/>
    <cellStyle name="Comma 3 2 3 2" xfId="440" xr:uid="{700CDA0A-7E02-44E2-A4D8-A3971C493583}"/>
    <cellStyle name="Comma 3 2 3 2 2" xfId="557" xr:uid="{E175F01E-9532-4565-BE62-EEF3E0491997}"/>
    <cellStyle name="Comma 3 2 3 2 2 2" xfId="1349" xr:uid="{851BD710-F385-4B67-8C9E-217B242EF604}"/>
    <cellStyle name="Comma 3 2 3 2 2 2 2" xfId="2718" xr:uid="{F346F32A-C83B-4B94-928B-EE81562F011C}"/>
    <cellStyle name="Comma 3 2 3 2 2 3" xfId="1839" xr:uid="{FF9F47BC-B382-4EC9-AD40-4504B43C7923}"/>
    <cellStyle name="Comma 3 2 3 2 2 3 2" xfId="3185" xr:uid="{5E4016A7-167D-49EE-A99A-0024A6A3C883}"/>
    <cellStyle name="Comma 3 2 3 2 2 4" xfId="2270" xr:uid="{6B67027C-4075-4CF3-B3FA-6C515CE90B6E}"/>
    <cellStyle name="Comma 3 2 3 2 3" xfId="1267" xr:uid="{F6312F65-425C-4B96-B23E-17B6677DA0AC}"/>
    <cellStyle name="Comma 3 2 3 2 3 2" xfId="2636" xr:uid="{0393B1B4-C353-460F-B7EA-B25F334B11B9}"/>
    <cellStyle name="Comma 3 2 3 2 4" xfId="1755" xr:uid="{E42B3BDE-E060-4C0B-AA4B-79B5674D1956}"/>
    <cellStyle name="Comma 3 2 3 2 4 2" xfId="3101" xr:uid="{BAC703DD-163E-4EE7-A339-EEA18562B68C}"/>
    <cellStyle name="Comma 3 2 3 2 5" xfId="2188" xr:uid="{F453B682-B1B9-4C77-A009-405591D8E2B9}"/>
    <cellStyle name="Comma 3 2 3 3" xfId="502" xr:uid="{D4E79098-4C8B-4C24-B169-0C1EFF955BEA}"/>
    <cellStyle name="Comma 3 2 3 3 2" xfId="1319" xr:uid="{5844908E-476A-42F6-8DCA-E48E80C4FBCC}"/>
    <cellStyle name="Comma 3 2 3 3 2 2" xfId="2688" xr:uid="{AA79729D-A68F-4102-81D7-881B4E3058F3}"/>
    <cellStyle name="Comma 3 2 3 3 3" xfId="1808" xr:uid="{16828F3C-C4E8-40F6-A2E5-1C50DE8A0D70}"/>
    <cellStyle name="Comma 3 2 3 3 3 2" xfId="3154" xr:uid="{29A80C60-1583-4F27-8D83-06D222992A23}"/>
    <cellStyle name="Comma 3 2 3 3 4" xfId="2240" xr:uid="{7EFBA0D8-4614-4A3B-A3FB-7244B0B8BE41}"/>
    <cellStyle name="Comma 3 2 3 4" xfId="641" xr:uid="{09FE1CC4-91F4-4B15-B0DA-10CBA8FEE201}"/>
    <cellStyle name="Comma 3 2 3 4 2" xfId="1404" xr:uid="{C51DC8DE-FBA7-46C0-9F05-7A53B10A8584}"/>
    <cellStyle name="Comma 3 2 3 4 2 2" xfId="2773" xr:uid="{48A4E5AF-2B9B-4FD1-838C-F0E01FF2FC2D}"/>
    <cellStyle name="Comma 3 2 3 4 3" xfId="1894" xr:uid="{AB5877D4-CF9B-4454-90E5-49C51B3DE177}"/>
    <cellStyle name="Comma 3 2 3 4 3 2" xfId="3240" xr:uid="{FC3DDE26-075E-4DD6-A7D0-DB0EA6540405}"/>
    <cellStyle name="Comma 3 2 3 4 4" xfId="2325" xr:uid="{0E63E504-8C41-446D-B208-1DA3A1840D4B}"/>
    <cellStyle name="Comma 3 2 3 5" xfId="1159" xr:uid="{BC0D5BCA-BD72-42FA-A70E-63F8F77D44C6}"/>
    <cellStyle name="Comma 3 2 3 5 2" xfId="2528" xr:uid="{47E595E2-49A2-4F3E-967F-677C72ADC429}"/>
    <cellStyle name="Comma 3 2 3 6" xfId="1643" xr:uid="{3E992C88-BC5E-4E85-80AE-BD791E0AE0F9}"/>
    <cellStyle name="Comma 3 2 3 6 2" xfId="2991" xr:uid="{2D28DEB4-24D2-438E-8E60-7EBF90CE7CEC}"/>
    <cellStyle name="Comma 3 2 3 7" xfId="2080" xr:uid="{05106C28-045A-4CAE-83FB-EFD2BB5B7E35}"/>
    <cellStyle name="Comma 3 2 4" xfId="370" xr:uid="{65F26486-223A-42FD-A8D6-6DEF837CC17F}"/>
    <cellStyle name="Comma 3 2 4 2" xfId="534" xr:uid="{8334D815-73D3-48C8-9710-BD9F5EEEFB7F}"/>
    <cellStyle name="Comma 3 2 4 2 2" xfId="1333" xr:uid="{3FBD4EDE-5F4F-4CC7-8BC9-307BE63294E7}"/>
    <cellStyle name="Comma 3 2 4 2 2 2" xfId="2702" xr:uid="{72D50758-5BE2-4B1D-9F1C-FA0B74D02D37}"/>
    <cellStyle name="Comma 3 2 4 2 3" xfId="1823" xr:uid="{FDCB804E-2960-402C-AFDC-A3D954DFBF05}"/>
    <cellStyle name="Comma 3 2 4 2 3 2" xfId="3169" xr:uid="{DCA7DB28-8E72-4944-BF68-E92AAE8F8966}"/>
    <cellStyle name="Comma 3 2 4 2 4" xfId="2254" xr:uid="{B4339CE0-CC69-4D62-B179-5E1BB6AD045D}"/>
    <cellStyle name="Comma 3 2 4 3" xfId="1224" xr:uid="{F9BDB6A1-2724-4D79-8146-9E3AD9FB7CAA}"/>
    <cellStyle name="Comma 3 2 4 3 2" xfId="2593" xr:uid="{41A417DD-1837-4B7B-8AB0-04F6DFB1F188}"/>
    <cellStyle name="Comma 3 2 4 4" xfId="1710" xr:uid="{0B9D6587-9908-42B1-8307-ED03EBBFA707}"/>
    <cellStyle name="Comma 3 2 4 4 2" xfId="3057" xr:uid="{10BE3FED-573C-401B-A771-58B2508FAA71}"/>
    <cellStyle name="Comma 3 2 4 5" xfId="2145" xr:uid="{B362D173-9A87-4EF0-92EE-2BD5E1A584D0}"/>
    <cellStyle name="Comma 3 2 5" xfId="390" xr:uid="{1B7A3923-934F-4405-ABF1-13D8BEA9C76D}"/>
    <cellStyle name="Comma 3 2 5 2" xfId="1239" xr:uid="{3E66D618-82E0-4B43-B380-E5D625CC06D2}"/>
    <cellStyle name="Comma 3 2 5 2 2" xfId="2608" xr:uid="{2C541BE8-F508-42FD-A3DA-6FC29E59EE76}"/>
    <cellStyle name="Comma 3 2 5 3" xfId="1727" xr:uid="{7CA33F0F-D53B-4209-926B-0A6CA8E50890}"/>
    <cellStyle name="Comma 3 2 5 3 2" xfId="3073" xr:uid="{9D11ECD4-001D-4CCB-BB58-68CADDD89A61}"/>
    <cellStyle name="Comma 3 2 5 4" xfId="2160" xr:uid="{8ECBCAAC-6291-4A45-A391-AC6273BDA719}"/>
    <cellStyle name="Comma 3 2 6" xfId="488" xr:uid="{2282936F-CF4C-4D7F-92DC-AE8DC9068E43}"/>
    <cellStyle name="Comma 3 2 6 2" xfId="1310" xr:uid="{337D17EB-B62F-42B7-ACA1-B93D023AF620}"/>
    <cellStyle name="Comma 3 2 6 2 2" xfId="2679" xr:uid="{E779C7C5-442D-4EDA-AFC6-5039D26CE039}"/>
    <cellStyle name="Comma 3 2 6 3" xfId="1799" xr:uid="{9B7E4421-2299-4EAE-8C80-2E6E28D5BE17}"/>
    <cellStyle name="Comma 3 2 6 3 2" xfId="3145" xr:uid="{C33C72BC-333C-4482-8D0D-98296E6E4F4C}"/>
    <cellStyle name="Comma 3 2 6 4" xfId="2231" xr:uid="{FA572ACD-85EE-414C-A038-A445FFB16240}"/>
    <cellStyle name="Comma 3 2 7" xfId="491" xr:uid="{FEDB113D-7062-46CE-B127-91077FD76474}"/>
    <cellStyle name="Comma 3 2 7 2" xfId="494" xr:uid="{529F628A-45CB-486A-ACFB-98F8106E49B1}"/>
    <cellStyle name="Comma 3 2 7 2 2" xfId="505" xr:uid="{A08F5CEA-3207-46FE-95F3-C71B2300A0BB}"/>
    <cellStyle name="Comma 3 2 7 2 2 2" xfId="1320" xr:uid="{582C39F2-5445-4E0E-A53E-D62A17207B78}"/>
    <cellStyle name="Comma 3 2 7 2 2 2 2" xfId="2689" xr:uid="{43BF33BF-6620-451C-8E1A-A0BB5A470CDC}"/>
    <cellStyle name="Comma 3 2 7 2 2 3" xfId="1809" xr:uid="{9C3EA72F-2B2A-4388-80DD-92CCBDD1FD16}"/>
    <cellStyle name="Comma 3 2 7 2 2 3 2" xfId="3155" xr:uid="{CECBB867-8CDD-4F56-A615-099A94579BD5}"/>
    <cellStyle name="Comma 3 2 7 2 2 4" xfId="2241" xr:uid="{D3311AD4-B7F3-42DD-BE32-B06606C80DEB}"/>
    <cellStyle name="Comma 3 2 7 2 3" xfId="1314" xr:uid="{16A53E20-3BB9-4980-863E-DE643C28AA47}"/>
    <cellStyle name="Comma 3 2 7 2 3 2" xfId="2683" xr:uid="{D7EBC4B9-89B6-4960-B5C4-0EDB194BFDB6}"/>
    <cellStyle name="Comma 3 2 7 2 4" xfId="1803" xr:uid="{E0B0B326-542B-42F5-ADAC-8DBCD3392C93}"/>
    <cellStyle name="Comma 3 2 7 2 4 2" xfId="3149" xr:uid="{9A2DA730-BE4B-413B-BF19-8C77352DC5B8}"/>
    <cellStyle name="Comma 3 2 7 2 5" xfId="2235" xr:uid="{6CBDE01F-78FE-4BD9-9604-4EDA77C03D14}"/>
    <cellStyle name="Comma 3 2 7 3" xfId="519" xr:uid="{E361F0C6-A10B-4496-BE37-FCD7C1EEC343}"/>
    <cellStyle name="Comma 3 2 7 3 2" xfId="1326" xr:uid="{763F9347-8667-4BCB-92A7-95AC1F95F75B}"/>
    <cellStyle name="Comma 3 2 7 3 2 2" xfId="2695" xr:uid="{803321D1-0F7E-4040-98CE-DF83759B2B6D}"/>
    <cellStyle name="Comma 3 2 7 3 3" xfId="1815" xr:uid="{8997CA23-C001-4F18-88DC-E76D868EED41}"/>
    <cellStyle name="Comma 3 2 7 3 3 2" xfId="3161" xr:uid="{3BDDA533-FC65-45C2-B486-C1B7F62B324A}"/>
    <cellStyle name="Comma 3 2 7 3 4" xfId="2247" xr:uid="{7710FF0D-8693-4CB3-B072-FE59F8276EE9}"/>
    <cellStyle name="Comma 3 2 7 4" xfId="498" xr:uid="{A8B5300D-73FB-44D8-8160-F105162B478C}"/>
    <cellStyle name="Comma 3 2 7 4 2" xfId="1317" xr:uid="{BAF42088-7289-4CF8-812F-8B6627AA0A06}"/>
    <cellStyle name="Comma 3 2 7 4 2 2" xfId="2686" xr:uid="{0233E48D-1123-4C5C-981B-0A2D762F6360}"/>
    <cellStyle name="Comma 3 2 7 4 3" xfId="1806" xr:uid="{8B163DDD-8EB9-4676-8736-A11B20E05F36}"/>
    <cellStyle name="Comma 3 2 7 4 3 2" xfId="3152" xr:uid="{4650D9FF-0B11-4B0F-A53B-75F7099F6459}"/>
    <cellStyle name="Comma 3 2 7 4 4" xfId="2238" xr:uid="{37A10D36-1290-4591-A7ED-B0D11251BC83}"/>
    <cellStyle name="Comma 3 2 7 5" xfId="1312" xr:uid="{A825A2F8-29A6-4DDA-B9A9-5B090B731C32}"/>
    <cellStyle name="Comma 3 2 7 5 2" xfId="2681" xr:uid="{DDE0A2FE-1282-4B88-A311-CE118DCEBD23}"/>
    <cellStyle name="Comma 3 2 7 6" xfId="1801" xr:uid="{71CACB26-9C74-48EC-B6A0-C7BA91D0AA8B}"/>
    <cellStyle name="Comma 3 2 7 6 2" xfId="3147" xr:uid="{72320FB1-AB31-4629-8ADF-62AFF6F8FD6D}"/>
    <cellStyle name="Comma 3 2 7 7" xfId="2233" xr:uid="{D86176A4-A65D-42DA-A509-DD4361515BC8}"/>
    <cellStyle name="Comma 3 2 8" xfId="251" xr:uid="{10ADC511-EBBB-4D5E-9A82-756B5704A215}"/>
    <cellStyle name="Comma 3 2 8 2" xfId="1155" xr:uid="{59E4050B-B91A-4C41-AB05-05E3724440D4}"/>
    <cellStyle name="Comma 3 2 8 2 2" xfId="2524" xr:uid="{8C3E7DF9-129F-43C3-82F9-2A3F9D2BA530}"/>
    <cellStyle name="Comma 3 2 8 3" xfId="1638" xr:uid="{82A1436A-4AC8-459C-A944-E1C6270FE08C}"/>
    <cellStyle name="Comma 3 2 8 3 2" xfId="2987" xr:uid="{DCA53BFF-2F4B-4AE0-ADA8-BB8015BC8213}"/>
    <cellStyle name="Comma 3 2 8 4" xfId="2076" xr:uid="{05E0410C-28EE-4385-BDEB-38DBB0472C65}"/>
    <cellStyle name="Comma 3 2 9" xfId="616" xr:uid="{114914BD-FD92-4DB0-8B21-C2A1D1AEC17C}"/>
    <cellStyle name="Comma 3 2 9 2" xfId="1391" xr:uid="{C7D37AB5-B733-40A4-BE72-F36B07205CA6}"/>
    <cellStyle name="Comma 3 2 9 2 2" xfId="2760" xr:uid="{CBC9CD88-B5C4-4C7E-ABF8-3591FF3D9D65}"/>
    <cellStyle name="Comma 3 2 9 3" xfId="1881" xr:uid="{F43C0EDE-754C-4884-A71A-327249B554D7}"/>
    <cellStyle name="Comma 3 2 9 3 2" xfId="3227" xr:uid="{2B4B4D4B-41E8-4ABC-AC17-A7F0C04B870F}"/>
    <cellStyle name="Comma 3 2 9 4" xfId="2312" xr:uid="{835743E7-A380-48D6-B395-68202F7546BC}"/>
    <cellStyle name="Comma 3 3" xfId="81" xr:uid="{95021E1C-7E1A-4914-9A58-467E20DDAC8C}"/>
    <cellStyle name="Comma 3 3 10" xfId="1104" xr:uid="{CDF944BF-7C2F-401D-8517-2E8BEC978D53}"/>
    <cellStyle name="Comma 3 3 10 2" xfId="2473" xr:uid="{642CC412-82EA-40EF-8D08-B36A99A9E412}"/>
    <cellStyle name="Comma 3 3 11" xfId="1516" xr:uid="{A3A30E8F-66CC-49C4-873D-9C2B76DBB9C1}"/>
    <cellStyle name="Comma 3 3 11 2" xfId="2873" xr:uid="{CBD85524-ED19-48DA-8EB2-6688EB04B3A9}"/>
    <cellStyle name="Comma 3 3 12" xfId="2024" xr:uid="{FE1A17E9-F010-46CE-A10F-D877A5521962}"/>
    <cellStyle name="Comma 3 3 2" xfId="107" xr:uid="{5B2B6A08-0D45-4935-8CBD-1B5C9B3B1C4D}"/>
    <cellStyle name="Comma 3 3 2 2" xfId="272" xr:uid="{65939462-F40A-454A-AA76-B6F77AAE570C}"/>
    <cellStyle name="Comma 3 3 2 2 2" xfId="462" xr:uid="{BFA700E6-B386-4C2D-B437-00568CAB0B8A}"/>
    <cellStyle name="Comma 3 3 2 2 2 2" xfId="1286" xr:uid="{D5477A48-63B5-4C4F-B762-0EEAF4DCAEB5}"/>
    <cellStyle name="Comma 3 3 2 2 2 2 2" xfId="2655" xr:uid="{6C43E993-FEA7-45BE-AB6C-7CFF59DF9428}"/>
    <cellStyle name="Comma 3 3 2 2 2 3" xfId="1775" xr:uid="{06578358-E429-4F74-B333-B7520DA13E90}"/>
    <cellStyle name="Comma 3 3 2 2 2 3 2" xfId="3121" xr:uid="{60F63DFB-6949-4625-8DDC-D9D184A81150}"/>
    <cellStyle name="Comma 3 3 2 2 2 4" xfId="2207" xr:uid="{AEB8B446-3FC9-47F2-8BA0-D0515F1E35B0}"/>
    <cellStyle name="Comma 3 3 2 2 3" xfId="980" xr:uid="{DDB40CFD-C2DD-488C-B105-608CD50AD1E2}"/>
    <cellStyle name="Comma 3 3 2 2 3 2" xfId="1466" xr:uid="{E8A2FDA8-CEEA-45B8-A420-305BD7493CE7}"/>
    <cellStyle name="Comma 3 3 2 2 3 2 2" xfId="2834" xr:uid="{9EB0277E-5A36-4CC3-8F94-3BA0BC770E15}"/>
    <cellStyle name="Comma 3 3 2 2 3 3" xfId="1958" xr:uid="{9B477EE7-AD7B-425D-BDA5-5E26146D70A4}"/>
    <cellStyle name="Comma 3 3 2 2 3 3 2" xfId="3302" xr:uid="{B246FBC3-00C2-4429-9C42-D4BF91E03EA2}"/>
    <cellStyle name="Comma 3 3 2 2 3 4" xfId="2387" xr:uid="{4429B0AD-6837-4B55-A5EF-6507589ADAC1}"/>
    <cellStyle name="Comma 3 3 2 2 4" xfId="1164" xr:uid="{C04477C7-5418-4BA6-8A46-C0CC2E495A1F}"/>
    <cellStyle name="Comma 3 3 2 2 4 2" xfId="2533" xr:uid="{895735A4-2979-4757-BB9E-025E7F18BE88}"/>
    <cellStyle name="Comma 3 3 2 2 5" xfId="1648" xr:uid="{D2338D7A-AE51-4F9D-B57A-FEC044D4EBC2}"/>
    <cellStyle name="Comma 3 3 2 2 5 2" xfId="2996" xr:uid="{80B6CC93-4B6E-41ED-8BD6-C20BF847E94D}"/>
    <cellStyle name="Comma 3 3 2 2 6" xfId="2085" xr:uid="{2447DFE9-CC04-4ED7-A421-C3FFA0F490A2}"/>
    <cellStyle name="Comma 3 3 2 3" xfId="320" xr:uid="{B13E9F3B-8F2E-4A9D-B3F2-9C7680C7F089}"/>
    <cellStyle name="Comma 3 3 2 3 2" xfId="580" xr:uid="{DB422FA8-62C7-4F68-B778-996CAB12FF5A}"/>
    <cellStyle name="Comma 3 3 2 3 2 2" xfId="1368" xr:uid="{6FA4FB3B-2F78-4229-93FE-60D93B385D2D}"/>
    <cellStyle name="Comma 3 3 2 3 2 2 2" xfId="2737" xr:uid="{B4835358-B5B0-4655-A3B2-82603B5850DC}"/>
    <cellStyle name="Comma 3 3 2 3 2 3" xfId="1858" xr:uid="{055815B2-687F-4E0C-B85E-519DA1B8EB77}"/>
    <cellStyle name="Comma 3 3 2 3 2 3 2" xfId="3204" xr:uid="{30D8FFAE-F90B-43E5-B121-CA1457A5CADA}"/>
    <cellStyle name="Comma 3 3 2 3 2 4" xfId="2289" xr:uid="{528FFE76-C904-4DD0-ACFC-8FD60AA561B8}"/>
    <cellStyle name="Comma 3 3 2 3 3" xfId="1192" xr:uid="{0E55BE68-0BA7-40A5-B0E4-622EE4A1A364}"/>
    <cellStyle name="Comma 3 3 2 3 3 2" xfId="2561" xr:uid="{0903B980-E961-47AA-849E-DE73529EE70E}"/>
    <cellStyle name="Comma 3 3 2 3 4" xfId="1677" xr:uid="{F2A3A8DE-58E1-4D40-A436-B1A0B3F6F921}"/>
    <cellStyle name="Comma 3 3 2 3 4 2" xfId="3024" xr:uid="{581A103A-2A01-4C80-84DD-6C6EBA78AA51}"/>
    <cellStyle name="Comma 3 3 2 3 5" xfId="2113" xr:uid="{CFB19F0A-CF74-45FD-A683-42273E97CFE7}"/>
    <cellStyle name="Comma 3 3 2 4" xfId="240" xr:uid="{7CA57F6C-1B61-4995-8AF1-69A663E80384}"/>
    <cellStyle name="Comma 3 3 2 4 2" xfId="1150" xr:uid="{A3BF767D-116D-45E6-B7CC-3CC72B3352D7}"/>
    <cellStyle name="Comma 3 3 2 4 2 2" xfId="2519" xr:uid="{44C08B81-C7CA-49BF-837B-1430B08F997F}"/>
    <cellStyle name="Comma 3 3 2 4 3" xfId="1632" xr:uid="{EF7930CF-38BF-48AE-9663-429BCF6A60C5}"/>
    <cellStyle name="Comma 3 3 2 4 3 2" xfId="2982" xr:uid="{E9FAA39E-8D60-4D95-8D5F-E4AC21E7DD7C}"/>
    <cellStyle name="Comma 3 3 2 4 4" xfId="2071" xr:uid="{BA7AABB1-5A18-45F8-9CAD-1CDE94F32A15}"/>
    <cellStyle name="Comma 3 3 2 5" xfId="1054" xr:uid="{7C8814DB-5ABA-4BE8-9CD7-70D6BD7C3EBA}"/>
    <cellStyle name="Comma 3 3 2 5 2" xfId="1591" xr:uid="{92038559-C782-4A98-BF79-3A6A7D6C7030}"/>
    <cellStyle name="Comma 3 3 2 5 2 2" xfId="2942" xr:uid="{245584CF-3C95-4EAE-AF8C-75272BEC83F4}"/>
    <cellStyle name="Comma 3 3 2 5 3" xfId="2423" xr:uid="{31DE5A89-9189-4EB5-9027-68C582E8CA65}"/>
    <cellStyle name="Comma 3 3 2 6" xfId="1112" xr:uid="{F77FF2F5-0032-4FF7-81DC-CF0A32DE900E}"/>
    <cellStyle name="Comma 3 3 2 6 2" xfId="2481" xr:uid="{8C7CDEF7-28B1-4565-8108-E2B747FDEC8C}"/>
    <cellStyle name="Comma 3 3 2 7" xfId="1525" xr:uid="{10C00B75-1307-48B5-9077-A17749A80A45}"/>
    <cellStyle name="Comma 3 3 2 7 2" xfId="2881" xr:uid="{E9F5EB83-8006-4CB8-9B64-74647545C560}"/>
    <cellStyle name="Comma 3 3 2 8" xfId="2032" xr:uid="{F7D18BEF-5813-460E-B4EC-01131044BA90}"/>
    <cellStyle name="Comma 3 3 3" xfId="127" xr:uid="{E042093D-3E70-42C1-91B2-3AABC0ABB5FD}"/>
    <cellStyle name="Comma 3 3 3 2" xfId="332" xr:uid="{209EB8B1-AB10-4373-9B9F-EB43C34D471C}"/>
    <cellStyle name="Comma 3 3 3 2 2" xfId="477" xr:uid="{DA2CCC54-8574-43BA-8D7F-212AB12EAF3A}"/>
    <cellStyle name="Comma 3 3 3 2 2 2" xfId="1301" xr:uid="{A4000281-6418-41FD-B044-50B2C0F26CE5}"/>
    <cellStyle name="Comma 3 3 3 2 2 2 2" xfId="2670" xr:uid="{269DA1FA-BC61-4836-B5D0-572E5BC6EEC4}"/>
    <cellStyle name="Comma 3 3 3 2 2 3" xfId="1790" xr:uid="{AE288B7E-EB8F-48CE-9417-9FFA67FC5F65}"/>
    <cellStyle name="Comma 3 3 3 2 2 3 2" xfId="3136" xr:uid="{590042A3-7073-4FC2-812E-61CC379B5935}"/>
    <cellStyle name="Comma 3 3 3 2 2 4" xfId="2222" xr:uid="{8CD0A321-B109-4BDF-9C3E-5F550551CC61}"/>
    <cellStyle name="Comma 3 3 3 2 3" xfId="1200" xr:uid="{93A245D4-08DD-4582-8B10-5ABF56DBFE4E}"/>
    <cellStyle name="Comma 3 3 3 2 3 2" xfId="2569" xr:uid="{843A251F-28B3-433F-8EC0-3F7CC19C993B}"/>
    <cellStyle name="Comma 3 3 3 2 4" xfId="1686" xr:uid="{051BB274-90C4-4B45-AB3C-55444A5BB66F}"/>
    <cellStyle name="Comma 3 3 3 2 4 2" xfId="3033" xr:uid="{1460E4E9-8C11-4A66-BD49-16A913E4262B}"/>
    <cellStyle name="Comma 3 3 3 2 5" xfId="2121" xr:uid="{A92E2EF7-484F-43D0-8714-4245A17264D7}"/>
    <cellStyle name="Comma 3 3 3 3" xfId="550" xr:uid="{37A6AB29-9D38-42DD-84FF-6DC1E805415A}"/>
    <cellStyle name="Comma 3 3 3 3 2" xfId="1345" xr:uid="{283BE987-FED4-4E4E-BB00-5009E07EDC53}"/>
    <cellStyle name="Comma 3 3 3 3 2 2" xfId="2714" xr:uid="{C605DD7A-466D-4712-BF19-0CD52978FBC0}"/>
    <cellStyle name="Comma 3 3 3 3 3" xfId="1835" xr:uid="{666B237A-4EB8-4782-9D19-903296959BD9}"/>
    <cellStyle name="Comma 3 3 3 3 3 2" xfId="3181" xr:uid="{13E1FD9A-FF9C-4D63-8E43-2A7935CD662D}"/>
    <cellStyle name="Comma 3 3 3 3 4" xfId="2266" xr:uid="{566BB11A-9291-49BF-AA3F-AC515C688B1D}"/>
    <cellStyle name="Comma 3 3 3 4" xfId="337" xr:uid="{3404A8FE-6D3D-44D8-8454-E202A58015E2}"/>
    <cellStyle name="Comma 3 3 3 4 2" xfId="1203" xr:uid="{2BB4BA55-CB6E-43CC-964A-61EB0C3E46A1}"/>
    <cellStyle name="Comma 3 3 3 4 2 2" xfId="2572" xr:uid="{03AFACCE-CF76-4EFB-B7A7-088960A89154}"/>
    <cellStyle name="Comma 3 3 3 4 3" xfId="1689" xr:uid="{EACF880C-5298-4E8E-B86C-E7FBB22C05E1}"/>
    <cellStyle name="Comma 3 3 3 4 3 2" xfId="3036" xr:uid="{FBD0392D-A483-4B5F-A305-CC72753BA8DF}"/>
    <cellStyle name="Comma 3 3 3 4 4" xfId="2124" xr:uid="{34EE3C96-8C21-484A-91EA-FD6F4B717958}"/>
    <cellStyle name="Comma 3 3 3 5" xfId="1063" xr:uid="{2CB80A33-D675-451E-9A17-78FB65EF9CF1}"/>
    <cellStyle name="Comma 3 3 3 5 2" xfId="1600" xr:uid="{A89644B6-98EE-4726-B26F-3F2276414088}"/>
    <cellStyle name="Comma 3 3 3 5 2 2" xfId="2951" xr:uid="{C342A585-7D2F-407F-A9DA-5CAA79F82183}"/>
    <cellStyle name="Comma 3 3 3 5 3" xfId="2432" xr:uid="{F5114AF5-2D4D-40A5-8587-C1B4D5BB1E27}"/>
    <cellStyle name="Comma 3 3 3 6" xfId="1121" xr:uid="{64FEAE16-24D2-41BF-A2B4-0E71E77E7F75}"/>
    <cellStyle name="Comma 3 3 3 6 2" xfId="2490" xr:uid="{C50C87BC-2AEC-4273-92A5-0EF053445903}"/>
    <cellStyle name="Comma 3 3 3 7" xfId="1537" xr:uid="{24473855-44E4-41D2-9097-956982F8A11B}"/>
    <cellStyle name="Comma 3 3 3 7 2" xfId="2890" xr:uid="{04963DF8-576C-406F-8A71-2286B59F6F66}"/>
    <cellStyle name="Comma 3 3 3 8" xfId="2041" xr:uid="{680783B2-54A0-42BE-B91E-E8BE27845000}"/>
    <cellStyle name="Comma 3 3 4" xfId="108" xr:uid="{8539245C-A4EB-438E-B8CA-895006E8CDAC}"/>
    <cellStyle name="Comma 3 3 4 2" xfId="435" xr:uid="{2CF957A5-7E80-4EDB-B1C3-65F411858355}"/>
    <cellStyle name="Comma 3 3 4 2 2" xfId="1263" xr:uid="{A5D5B3C8-46A0-463E-910B-823B20E340CF}"/>
    <cellStyle name="Comma 3 3 4 2 2 2" xfId="2632" xr:uid="{8BDAC3BD-4A6B-420C-AD9E-4A75081D0952}"/>
    <cellStyle name="Comma 3 3 4 2 3" xfId="1751" xr:uid="{00FB1930-2845-43B3-AE0A-638F4ADB4F82}"/>
    <cellStyle name="Comma 3 3 4 2 3 2" xfId="3097" xr:uid="{DC1FCC4E-D247-42A6-BAAA-8375F6452F33}"/>
    <cellStyle name="Comma 3 3 4 2 4" xfId="2184" xr:uid="{1EAB747B-1223-4E6F-88F6-265842A6451B}"/>
    <cellStyle name="Comma 3 3 4 3" xfId="1055" xr:uid="{2AA4006D-45EC-4195-A0C4-5654D23B5E26}"/>
    <cellStyle name="Comma 3 3 4 3 2" xfId="1592" xr:uid="{BBD0A322-135E-4451-BA4F-BB2BC9952997}"/>
    <cellStyle name="Comma 3 3 4 3 2 2" xfId="2943" xr:uid="{362ED893-1867-451D-8320-304F065111AA}"/>
    <cellStyle name="Comma 3 3 4 3 3" xfId="2424" xr:uid="{2A23C9FC-E9A9-458A-AA85-5D91F8435C6E}"/>
    <cellStyle name="Comma 3 3 4 4" xfId="1113" xr:uid="{4AC020FA-7D5D-48E6-A663-A37CFCDAAA5D}"/>
    <cellStyle name="Comma 3 3 4 4 2" xfId="2482" xr:uid="{AC958EFD-65CD-4013-ABF3-C9DF47FA8D9A}"/>
    <cellStyle name="Comma 3 3 4 5" xfId="1526" xr:uid="{D8A2FBE0-FAD9-4D7D-93C9-0F5D2D33BD21}"/>
    <cellStyle name="Comma 3 3 4 5 2" xfId="2882" xr:uid="{63A68590-03E5-45D7-9421-59D2075BBAE9}"/>
    <cellStyle name="Comma 3 3 4 6" xfId="2033" xr:uid="{FA8FB1E7-61DD-4313-85C3-96E13ED2068B}"/>
    <cellStyle name="Comma 3 3 5" xfId="303" xr:uid="{D9D68A34-5797-4A55-BB5B-B9CD82177069}"/>
    <cellStyle name="Comma 3 3 5 2" xfId="490" xr:uid="{37111304-EE4B-4136-82BA-0ABA73682631}"/>
    <cellStyle name="Comma 3 3 5 2 2" xfId="1311" xr:uid="{6B8788DD-1240-4B82-A24B-CF6465074060}"/>
    <cellStyle name="Comma 3 3 5 2 2 2" xfId="2680" xr:uid="{378BB70C-E240-4C74-958E-3CFE74AC1DEE}"/>
    <cellStyle name="Comma 3 3 5 2 3" xfId="1800" xr:uid="{A83496EA-9683-4C87-9262-396B87FAABD1}"/>
    <cellStyle name="Comma 3 3 5 2 3 2" xfId="3146" xr:uid="{1F65233C-5ED9-4A9E-AEF6-830B70D4DCCA}"/>
    <cellStyle name="Comma 3 3 5 2 4" xfId="2232" xr:uid="{D61BF484-5045-4728-8C68-56B817C34623}"/>
    <cellStyle name="Comma 3 3 5 3" xfId="1180" xr:uid="{ED35DB56-C623-47AE-9C25-5F2EF3A77E63}"/>
    <cellStyle name="Comma 3 3 5 3 2" xfId="2549" xr:uid="{EB8EF30D-6093-460E-AD18-D486D6003D5C}"/>
    <cellStyle name="Comma 3 3 5 4" xfId="1665" xr:uid="{5A3782BD-17D3-491E-8A2F-902AB16146E6}"/>
    <cellStyle name="Comma 3 3 5 4 2" xfId="3012" xr:uid="{ED0F71DA-B317-4ACF-ACBE-3117E4A55E0F}"/>
    <cellStyle name="Comma 3 3 5 5" xfId="2101" xr:uid="{3744C696-49B2-42AF-A962-E162D17E3044}"/>
    <cellStyle name="Comma 3 3 6" xfId="506" xr:uid="{DF608E2B-4213-4C34-8474-233A4D9EB009}"/>
    <cellStyle name="Comma 3 3 6 2" xfId="1321" xr:uid="{A504510E-6933-4DF8-B636-A09359EF0638}"/>
    <cellStyle name="Comma 3 3 6 2 2" xfId="2690" xr:uid="{E2F47B9B-5D1E-41B1-8AE5-D396BDDBF56B}"/>
    <cellStyle name="Comma 3 3 6 3" xfId="1810" xr:uid="{54482958-DFDE-4BC4-9956-123E401F7EC1}"/>
    <cellStyle name="Comma 3 3 6 3 2" xfId="3156" xr:uid="{74DF08AF-F30F-46C6-B931-42C7F7C5F7F3}"/>
    <cellStyle name="Comma 3 3 6 4" xfId="2242" xr:uid="{90EB7DEC-B774-487B-BE5D-F8F02301530A}"/>
    <cellStyle name="Comma 3 3 7" xfId="612" xr:uid="{75354B0B-B108-41E5-8BC1-2A3F8659FE96}"/>
    <cellStyle name="Comma 3 3 7 2" xfId="1389" xr:uid="{1E73DE54-FE4F-453F-8F02-3DB0BCABE17A}"/>
    <cellStyle name="Comma 3 3 7 2 2" xfId="2758" xr:uid="{C7F29350-A2F2-468F-BED3-2D471CD79C32}"/>
    <cellStyle name="Comma 3 3 7 3" xfId="1879" xr:uid="{DF8FD1A6-174B-4E8F-B579-92FDED10C9B6}"/>
    <cellStyle name="Comma 3 3 7 3 2" xfId="3225" xr:uid="{7911B57C-CA83-448F-A0E1-4BADDA2D0FB7}"/>
    <cellStyle name="Comma 3 3 7 4" xfId="2310" xr:uid="{EC21F94C-F34B-4EDD-BBA9-8B6417116FD6}"/>
    <cellStyle name="Comma 3 3 8" xfId="414" xr:uid="{912877FF-DEA2-4628-A2B3-BA8661FFC583}"/>
    <cellStyle name="Comma 3 3 8 2" xfId="1249" xr:uid="{70F34957-E3AC-4E2F-B8B9-3D4ED629542E}"/>
    <cellStyle name="Comma 3 3 8 2 2" xfId="2618" xr:uid="{E80618DD-D15C-4815-956B-44A6D9342F03}"/>
    <cellStyle name="Comma 3 3 8 3" xfId="1737" xr:uid="{6E978657-464C-4CBD-A04A-80D203B35BD3}"/>
    <cellStyle name="Comma 3 3 8 3 2" xfId="3083" xr:uid="{75E562C4-965F-4872-9F15-0861F0A4094A}"/>
    <cellStyle name="Comma 3 3 8 4" xfId="2170" xr:uid="{0966505C-5EA9-44CD-B2C0-AA9A04E14E84}"/>
    <cellStyle name="Comma 3 3 9" xfId="1046" xr:uid="{4A42C086-BE64-4FB8-A550-DEEEA4776013}"/>
    <cellStyle name="Comma 3 3 9 2" xfId="1583" xr:uid="{3D65C880-0A26-4FBA-A6A1-0D5B59A79259}"/>
    <cellStyle name="Comma 3 3 9 2 2" xfId="2934" xr:uid="{341E031A-2E58-4B13-AB12-3582B055AAE6}"/>
    <cellStyle name="Comma 3 3 9 3" xfId="2415" xr:uid="{443F0343-63B3-4C23-9132-ADA0FB516247}"/>
    <cellStyle name="Comma 3 4" xfId="201" xr:uid="{36113DF5-17F9-4271-8B91-C1F2FD680881}"/>
    <cellStyle name="Comma 3 4 2" xfId="312" xr:uid="{ABA229BE-466C-404C-85EC-E36B950EAB61}"/>
    <cellStyle name="Comma 3 4 2 2" xfId="474" xr:uid="{645DDFE3-0336-4AD9-9594-430608592A85}"/>
    <cellStyle name="Comma 3 4 2 2 2" xfId="1298" xr:uid="{8CE0828A-C10F-416A-9E6B-97A52385B056}"/>
    <cellStyle name="Comma 3 4 2 2 2 2" xfId="2667" xr:uid="{5BECF9B3-9F04-45AD-BB1F-3DC36C8F46FD}"/>
    <cellStyle name="Comma 3 4 2 2 3" xfId="1787" xr:uid="{F80762BF-8386-40CF-979B-852349A94C86}"/>
    <cellStyle name="Comma 3 4 2 2 3 2" xfId="3133" xr:uid="{11CB0ECF-7FAE-4398-8C34-5A9638A42D66}"/>
    <cellStyle name="Comma 3 4 2 2 4" xfId="2219" xr:uid="{C647D810-DFB1-463A-8DF4-A7B14F58F487}"/>
    <cellStyle name="Comma 3 4 2 3" xfId="1186" xr:uid="{E8DE8888-ED0D-4F17-B74D-D50985374E34}"/>
    <cellStyle name="Comma 3 4 2 3 2" xfId="2555" xr:uid="{8D163300-14F9-4C74-B4FE-08B0A4608787}"/>
    <cellStyle name="Comma 3 4 2 4" xfId="1671" xr:uid="{F8D6C409-A67E-49BC-BEEF-D6309CD4FBE9}"/>
    <cellStyle name="Comma 3 4 2 4 2" xfId="3018" xr:uid="{5C394925-D7DF-4DC6-A0EF-B71DD4B6DF35}"/>
    <cellStyle name="Comma 3 4 2 5" xfId="2107" xr:uid="{42B2F8F9-EC4C-4A51-AC69-C1891568FD23}"/>
    <cellStyle name="Comma 3 4 3" xfId="458" xr:uid="{9450D631-46F6-4AF5-85E4-DAD107B32A09}"/>
    <cellStyle name="Comma 3 4 3 2" xfId="576" xr:uid="{7D89BF20-5822-4874-B29F-B08BBBC9CB4E}"/>
    <cellStyle name="Comma 3 4 3 2 2" xfId="1365" xr:uid="{DCF58CD3-80DE-4D06-B7F1-ADE2AF3ED609}"/>
    <cellStyle name="Comma 3 4 3 2 2 2" xfId="2734" xr:uid="{E4539DAC-0B13-4AF8-947E-A383A0A69093}"/>
    <cellStyle name="Comma 3 4 3 2 3" xfId="1855" xr:uid="{349721BE-7641-45A0-909C-C5F729E13765}"/>
    <cellStyle name="Comma 3 4 3 2 3 2" xfId="3201" xr:uid="{802E6F3D-5947-4573-903F-C6D35272B0FF}"/>
    <cellStyle name="Comma 3 4 3 2 4" xfId="2286" xr:uid="{5E7148D5-7CF6-4EB3-B892-41AF023773F9}"/>
    <cellStyle name="Comma 3 4 3 3" xfId="1283" xr:uid="{4921F8FE-5930-4B5F-A48C-3215455F427B}"/>
    <cellStyle name="Comma 3 4 3 3 2" xfId="2652" xr:uid="{27488D7E-1164-4105-A57A-EF639C2E35F3}"/>
    <cellStyle name="Comma 3 4 3 4" xfId="1772" xr:uid="{51FE7BF2-F384-426F-B453-4D11F868F2DB}"/>
    <cellStyle name="Comma 3 4 3 4 2" xfId="3118" xr:uid="{B20FDF01-A1A7-4859-9032-092C5B1E356E}"/>
    <cellStyle name="Comma 3 4 3 5" xfId="2204" xr:uid="{76A356B0-9270-4D95-B07B-070EB2803CE5}"/>
    <cellStyle name="Comma 3 4 4" xfId="496" xr:uid="{060E53D1-B75D-416F-9C1E-566D3443AAFB}"/>
    <cellStyle name="Comma 3 4 4 2" xfId="1315" xr:uid="{4B61899F-EBFF-4CA3-87D4-8EA99CA5F5E8}"/>
    <cellStyle name="Comma 3 4 4 2 2" xfId="2684" xr:uid="{EB3E3ACB-D8B4-45A2-AD87-7D6106192153}"/>
    <cellStyle name="Comma 3 4 4 3" xfId="1804" xr:uid="{BD0799B0-D213-496C-8E36-6903E19C07EA}"/>
    <cellStyle name="Comma 3 4 4 3 2" xfId="3150" xr:uid="{5349B4BD-B5E4-42EC-94BD-F378E7F43C25}"/>
    <cellStyle name="Comma 3 4 4 4" xfId="2236" xr:uid="{E06783C1-0A7D-4D14-9D62-398206E8FC7A}"/>
    <cellStyle name="Comma 3 4 5" xfId="308" xr:uid="{109687BA-3150-4A65-B980-01EFA4AB2722}"/>
    <cellStyle name="Comma 3 4 5 2" xfId="1183" xr:uid="{3C1709C0-09C1-482E-B374-23382CCEBAF3}"/>
    <cellStyle name="Comma 3 4 5 2 2" xfId="2552" xr:uid="{83B47315-6AE7-4BE5-8D90-7F7F216D4F1C}"/>
    <cellStyle name="Comma 3 4 5 3" xfId="1668" xr:uid="{E1BCA893-E82C-49BD-89A7-26535FB0D4B0}"/>
    <cellStyle name="Comma 3 4 5 3 2" xfId="3015" xr:uid="{ABE5219D-49B3-4B3A-994C-78958721C6EE}"/>
    <cellStyle name="Comma 3 4 5 4" xfId="2104" xr:uid="{F6D41A09-ACF4-408C-9922-C77643CB0218}"/>
    <cellStyle name="Comma 3 4 6" xfId="1080" xr:uid="{A398977B-CFAD-4D44-88F7-BA99976EB4F3}"/>
    <cellStyle name="Comma 3 4 6 2" xfId="1622" xr:uid="{E774B905-0ECA-4505-8829-4C37AFA51885}"/>
    <cellStyle name="Comma 3 4 6 2 2" xfId="2973" xr:uid="{ABCAA1A1-B680-4BD7-9D5F-17FF4D3AE398}"/>
    <cellStyle name="Comma 3 4 6 3" xfId="2449" xr:uid="{400414E1-4C28-4D03-9975-3EA82685F1EE}"/>
    <cellStyle name="Comma 3 4 7" xfId="1142" xr:uid="{F0FB21F9-ADF9-4A33-976F-849A176BE269}"/>
    <cellStyle name="Comma 3 4 7 2" xfId="2511" xr:uid="{208B2F9F-094D-4603-94AA-394E3297BC73}"/>
    <cellStyle name="Comma 3 4 8" xfId="1559" xr:uid="{D666FD02-3F4F-48E2-8E6A-F16CF2774D5F}"/>
    <cellStyle name="Comma 3 4 8 2" xfId="2911" xr:uid="{4F2B42AE-3E41-427E-8368-AAC770783CE5}"/>
    <cellStyle name="Comma 3 4 9" xfId="2062" xr:uid="{CD636B7B-F50D-4139-A95D-79FADE173F68}"/>
    <cellStyle name="Comma 3 5" xfId="63" xr:uid="{A3B2FBBE-CFA4-4855-937C-AE4018ECAADB}"/>
    <cellStyle name="Comma 3 5 2" xfId="442" xr:uid="{CB6E2FD8-B884-4512-917A-F802E17CC89B}"/>
    <cellStyle name="Comma 3 5 2 2" xfId="1269" xr:uid="{C7C27D76-0443-4BD3-ACB6-89F148B6CCF2}"/>
    <cellStyle name="Comma 3 5 2 2 2" xfId="2638" xr:uid="{2364BB8E-4334-4D69-89B9-70E9FBCEACA4}"/>
    <cellStyle name="Comma 3 5 2 3" xfId="1757" xr:uid="{1F5337C9-01CD-419C-9306-09114D81A28E}"/>
    <cellStyle name="Comma 3 5 2 3 2" xfId="3103" xr:uid="{F8E39A20-B5C8-4791-BB87-0E73D752B43C}"/>
    <cellStyle name="Comma 3 5 2 4" xfId="2190" xr:uid="{F621CF05-1EF1-42C8-BBE4-15BA3F3AFA8F}"/>
    <cellStyle name="Comma 3 5 3" xfId="560" xr:uid="{96C11EC3-359A-408A-A4EF-51445AC4D5E2}"/>
    <cellStyle name="Comma 3 5 3 2" xfId="1351" xr:uid="{C138214E-F359-4252-9A00-D1C213B063E0}"/>
    <cellStyle name="Comma 3 5 3 2 2" xfId="2720" xr:uid="{2BF69761-C024-4E23-B041-36B949C91E34}"/>
    <cellStyle name="Comma 3 5 3 3" xfId="1841" xr:uid="{C1FCBB49-54C6-47A8-9592-26952ABFE74B}"/>
    <cellStyle name="Comma 3 5 3 3 2" xfId="3187" xr:uid="{68CBAC03-21A9-473D-AB5A-4D0D71D9D781}"/>
    <cellStyle name="Comma 3 5 3 4" xfId="2272" xr:uid="{0B364CBC-BF8E-4827-9560-E267BCA4947B}"/>
    <cellStyle name="Comma 3 5 4" xfId="268" xr:uid="{466935A7-8A1D-490C-ADB0-12EAF0A41B91}"/>
    <cellStyle name="Comma 3 5 4 2" xfId="1162" xr:uid="{EBC50C1B-965D-46BA-A96F-69C5A1126D39}"/>
    <cellStyle name="Comma 3 5 4 2 2" xfId="2531" xr:uid="{05227A48-B97C-4D53-A7A6-6192796BCD98}"/>
    <cellStyle name="Comma 3 5 4 3" xfId="1646" xr:uid="{18697B5E-275D-4E0A-82B0-64E05ED102FD}"/>
    <cellStyle name="Comma 3 5 4 3 2" xfId="2994" xr:uid="{30638A48-56B9-4ED6-996C-E247FD2D2656}"/>
    <cellStyle name="Comma 3 5 4 4" xfId="2083" xr:uid="{655A23C8-2F65-4A5D-ACB3-BCA92526BF69}"/>
    <cellStyle name="Comma 3 5 5" xfId="1097" xr:uid="{7736E4D1-ADE5-4D00-B38D-647159008383}"/>
    <cellStyle name="Comma 3 5 5 2" xfId="2466" xr:uid="{92070A32-BAAA-48B3-8482-CE668F099CC5}"/>
    <cellStyle name="Comma 3 5 6" xfId="1576" xr:uid="{3B9577D7-92A3-4BB3-80C9-13BD0B693C4F}"/>
    <cellStyle name="Comma 3 5 6 2" xfId="2927" xr:uid="{3252692B-EFAC-4807-BB88-D3A81296894B}"/>
    <cellStyle name="Comma 3 5 7" xfId="2017" xr:uid="{A724F851-2791-49E0-8057-B70FB9D78519}"/>
    <cellStyle name="Comma 3 6" xfId="284" xr:uid="{A8511212-5CFD-4F16-A195-49263E0CF044}"/>
    <cellStyle name="Comma 3 6 2" xfId="545" xr:uid="{A600C203-B4AA-4AD3-8281-8ED513405CE5}"/>
    <cellStyle name="Comma 3 6 2 2" xfId="1342" xr:uid="{09C41D2F-4EF2-49C7-BFE4-8A9CCF43DE48}"/>
    <cellStyle name="Comma 3 6 2 2 2" xfId="2711" xr:uid="{1810E3C6-56F6-4109-882C-C8A1641D242A}"/>
    <cellStyle name="Comma 3 6 2 3" xfId="1832" xr:uid="{27642C0C-876C-43E9-8CB7-249158276433}"/>
    <cellStyle name="Comma 3 6 2 3 2" xfId="3178" xr:uid="{BF6F5EC1-E7DB-41C5-97C3-3687D335EC4C}"/>
    <cellStyle name="Comma 3 6 2 4" xfId="2263" xr:uid="{988734C2-FC41-443C-ACE4-8637805EA246}"/>
    <cellStyle name="Comma 3 6 3" xfId="431" xr:uid="{92ED6901-0569-46E5-83D8-10ACAFCE7D58}"/>
    <cellStyle name="Comma 3 6 3 2" xfId="1260" xr:uid="{693BE15A-72C2-4822-A353-BF2DE5D36EA8}"/>
    <cellStyle name="Comma 3 6 3 2 2" xfId="2629" xr:uid="{A78E03D6-2774-4BA7-B406-4B78561DB6B7}"/>
    <cellStyle name="Comma 3 6 3 3" xfId="1748" xr:uid="{3848EC3E-BB32-497D-9516-B7397582EF84}"/>
    <cellStyle name="Comma 3 6 3 3 2" xfId="3094" xr:uid="{B7F81A86-FF36-491D-99C4-C467D622994B}"/>
    <cellStyle name="Comma 3 6 3 4" xfId="2181" xr:uid="{8B770249-36F3-4FEA-908C-6705AA75D5C7}"/>
    <cellStyle name="Comma 3 6 4" xfId="1172" xr:uid="{F164B958-9470-4A9F-ADF6-F7E3E2448B89}"/>
    <cellStyle name="Comma 3 6 4 2" xfId="2541" xr:uid="{B5A8DEB5-8046-4C41-9220-0F5707C997F9}"/>
    <cellStyle name="Comma 3 6 5" xfId="1657" xr:uid="{14F34FE5-27A7-4EFE-AAD6-61CB9BFC10D6}"/>
    <cellStyle name="Comma 3 6 5 2" xfId="3004" xr:uid="{F76807FB-1963-43E8-B52A-A2241E2B0AD2}"/>
    <cellStyle name="Comma 3 6 6" xfId="2093" xr:uid="{32E8B8E4-61DF-468F-9E6A-888A0F44142D}"/>
    <cellStyle name="Comma 3 7" xfId="336" xr:uid="{35F4B5F9-C3A8-4212-B4C6-BFF513EF66C6}"/>
    <cellStyle name="Comma 3 7 2" xfId="658" xr:uid="{12C08904-6F6B-4DBE-99B6-CE162887AFDD}"/>
    <cellStyle name="Comma 3 7 2 2" xfId="1413" xr:uid="{5178FB05-EB65-4B81-86B0-A38347346F65}"/>
    <cellStyle name="Comma 3 7 2 2 2" xfId="2781" xr:uid="{E561899D-1E18-4867-9BD9-292BF414E58C}"/>
    <cellStyle name="Comma 3 7 2 3" xfId="1903" xr:uid="{FF6DC531-42DE-4FF5-BE31-4A28E6C68823}"/>
    <cellStyle name="Comma 3 7 2 3 2" xfId="3249" xr:uid="{9A858AFB-4B89-4375-98DE-07B6BAAC2B1B}"/>
    <cellStyle name="Comma 3 7 2 4" xfId="2333" xr:uid="{6DEE319B-3D57-4193-AC7D-6DC8EF81BCA4}"/>
    <cellStyle name="Comma 3 7 3" xfId="1202" xr:uid="{C4555B67-35C0-4E4A-99A2-E03CA33ADC4C}"/>
    <cellStyle name="Comma 3 7 3 2" xfId="2571" xr:uid="{E668D294-1D7B-4983-9A0C-1F762DC245A6}"/>
    <cellStyle name="Comma 3 7 4" xfId="1688" xr:uid="{0A93E0D0-1ACB-4EDF-9F62-EBA68EFE6B60}"/>
    <cellStyle name="Comma 3 7 4 2" xfId="3035" xr:uid="{A517CFB7-F3E5-4D11-B85A-FAE1739F4E3A}"/>
    <cellStyle name="Comma 3 7 5" xfId="2123" xr:uid="{017FA839-7A2D-4681-AF93-78291FA5B6A2}"/>
    <cellStyle name="Comma 3 8" xfId="1981" xr:uid="{6B68104F-E4BB-4D20-B570-C8F003D4B024}"/>
    <cellStyle name="Comma 3 8 2" xfId="3325" xr:uid="{7947CEE3-4CBF-44C1-B75D-A43EFAD3AEA6}"/>
    <cellStyle name="Comma 3 9" xfId="1506" xr:uid="{3A90387D-4CE4-4C79-8360-314D88CDB6EA}"/>
    <cellStyle name="Comma 3 9 2" xfId="1996" xr:uid="{D8FDEBEC-A2AE-4BE4-964D-6154C737D346}"/>
    <cellStyle name="Comma 3 9 2 2" xfId="3338" xr:uid="{87AB8D9D-F64B-4320-8BCD-C1EDB513CD56}"/>
    <cellStyle name="Comma 3 9 3" xfId="2866" xr:uid="{5CEC3102-D3B1-4866-988C-F1D2B2CD2EE9}"/>
    <cellStyle name="Comma 30" xfId="1027" xr:uid="{723DFA36-1B3D-4E94-9965-56663FE07DD2}"/>
    <cellStyle name="Comma 30 2" xfId="1486" xr:uid="{A5E507F0-81D4-4F90-86F8-5C16B7B48329}"/>
    <cellStyle name="Comma 30 2 2" xfId="2854" xr:uid="{259B1C85-0D1D-4EC0-BDE8-48356663BE30}"/>
    <cellStyle name="Comma 30 3" xfId="1979" xr:uid="{73C6FE9D-A347-4856-8A6B-F8E198F442DF}"/>
    <cellStyle name="Comma 30 3 2" xfId="3323" xr:uid="{582BFA95-5D52-4A15-8AD4-1563605B63ED}"/>
    <cellStyle name="Comma 30 4" xfId="2407" xr:uid="{336C817D-63E3-4A7D-95D3-284BA54343A7}"/>
    <cellStyle name="Comma 31" xfId="1039" xr:uid="{D9735A69-F22C-4AAC-9118-CB39095CB72A}"/>
    <cellStyle name="Comma 31 2" xfId="1567" xr:uid="{DED8BE1A-021F-4B5F-94C1-C7FDC0B08226}"/>
    <cellStyle name="Comma 31 2 2" xfId="2918" xr:uid="{F3EF80B2-5E6A-4B72-846C-AED20539942C}"/>
    <cellStyle name="Comma 31 3" xfId="412" xr:uid="{B451B591-076E-41C2-A008-77E228E2D44D}"/>
    <cellStyle name="Comma 31 3 2" xfId="317" xr:uid="{4ECD6BBD-09E8-4ACA-8D71-4EEAC1808E43}"/>
    <cellStyle name="Comma 31 3 2 2" xfId="464" xr:uid="{8E3110BA-8DBF-4542-A861-22ED3146459E}"/>
    <cellStyle name="Comma 31 3 2 2 2" xfId="1288" xr:uid="{35588CC5-B674-42FC-A95B-FEF87C0D72F2}"/>
    <cellStyle name="Comma 31 3 2 2 2 2" xfId="2657" xr:uid="{85522B80-0FA6-41C9-BEE5-A47C1C3BA45C}"/>
    <cellStyle name="Comma 31 3 2 2 3" xfId="1777" xr:uid="{D187F7FB-BCC1-4E7E-954C-DFF611345B3B}"/>
    <cellStyle name="Comma 31 3 2 2 3 2" xfId="3123" xr:uid="{E2E7E905-0543-4DE8-82AC-E7714822B273}"/>
    <cellStyle name="Comma 31 3 2 2 4" xfId="2209" xr:uid="{B24A693E-8536-4C70-B614-1CE2AEEA8755}"/>
    <cellStyle name="Comma 31 3 2 3" xfId="582" xr:uid="{D568F35A-C668-4E2D-AEE2-3671B182DDB7}"/>
    <cellStyle name="Comma 31 3 2 3 2" xfId="1370" xr:uid="{64CDC7CC-F4C2-44DB-A39B-9AA8770077D6}"/>
    <cellStyle name="Comma 31 3 2 3 2 2" xfId="2739" xr:uid="{4163E557-3DA4-43C1-982F-F04E92073E24}"/>
    <cellStyle name="Comma 31 3 2 3 3" xfId="1860" xr:uid="{269C2F91-F925-43BC-83BB-D57AFCFC1957}"/>
    <cellStyle name="Comma 31 3 2 3 3 2" xfId="3206" xr:uid="{EDB421FC-DF4D-4A12-A5F1-79F188936042}"/>
    <cellStyle name="Comma 31 3 2 3 4" xfId="2291" xr:uid="{77F1D13E-9927-453C-9DE2-14669CAE7F7C}"/>
    <cellStyle name="Comma 31 3 2 4" xfId="1190" xr:uid="{AD1CB850-10A3-439F-AA76-7585C0F1DED0}"/>
    <cellStyle name="Comma 31 3 2 4 2" xfId="2559" xr:uid="{A272AA0D-148E-4A07-A751-2C892A3CD8C4}"/>
    <cellStyle name="Comma 31 3 2 5" xfId="1675" xr:uid="{B5069E77-8D91-47E5-A161-53AAC5375874}"/>
    <cellStyle name="Comma 31 3 2 5 2" xfId="3022" xr:uid="{A1094EE8-0C35-465B-BCFB-898C75CF7352}"/>
    <cellStyle name="Comma 31 3 2 6" xfId="2111" xr:uid="{580F1415-2F62-4142-826E-6F4ADEBA16D1}"/>
    <cellStyle name="Comma 31 3 3" xfId="438" xr:uid="{B1063962-A18F-4D1E-A133-5102446C93BB}"/>
    <cellStyle name="Comma 31 3 3 2" xfId="1265" xr:uid="{D04914C3-A481-44C7-87B7-40B920E18CD6}"/>
    <cellStyle name="Comma 31 3 3 2 2" xfId="2634" xr:uid="{14A3D77D-357E-4362-8A3D-13BB4D002A12}"/>
    <cellStyle name="Comma 31 3 3 3" xfId="1753" xr:uid="{EDDC13BB-E4A9-439F-A7BF-8741B2C4679D}"/>
    <cellStyle name="Comma 31 3 3 3 2" xfId="3099" xr:uid="{0CFB0ED8-D6BE-40F2-B3FF-B31AF78CB95C}"/>
    <cellStyle name="Comma 31 3 3 4" xfId="2186" xr:uid="{741780E8-F090-47F8-A9C4-E022937D3439}"/>
    <cellStyle name="Comma 31 3 4" xfId="555" xr:uid="{DA66FBE7-F40B-41A1-BFE3-2E3FF18A5C89}"/>
    <cellStyle name="Comma 31 3 4 2" xfId="1347" xr:uid="{1F21FDB9-64E7-4C41-9C50-233E52913371}"/>
    <cellStyle name="Comma 31 3 4 2 2" xfId="2716" xr:uid="{693AE6EB-4C80-4500-AFEA-ACA7862B5805}"/>
    <cellStyle name="Comma 31 3 4 3" xfId="1837" xr:uid="{BBE020FE-3F26-4381-B36A-243870C30253}"/>
    <cellStyle name="Comma 31 3 4 3 2" xfId="3183" xr:uid="{148FA7FE-5B43-4A5E-AC42-42EA22B96044}"/>
    <cellStyle name="Comma 31 3 4 4" xfId="2268" xr:uid="{571BCE4A-D229-4B5F-A3BD-D810BC0FAC0C}"/>
    <cellStyle name="Comma 31 3 5" xfId="1248" xr:uid="{F4C5DC77-0513-410E-90D3-8F28EE3EA517}"/>
    <cellStyle name="Comma 31 3 5 2" xfId="2617" xr:uid="{A5337919-EF87-4D11-A104-6740AF783645}"/>
    <cellStyle name="Comma 31 3 6" xfId="1736" xr:uid="{8C17AF5C-5080-4A12-BCFC-ABB0CB4E546A}"/>
    <cellStyle name="Comma 31 3 6 2" xfId="3082" xr:uid="{CDB1FB9E-D53A-4092-90CA-D09BCF49FB2A}"/>
    <cellStyle name="Comma 31 3 7" xfId="2169" xr:uid="{339CF2FB-CE13-441F-B983-A575392C13B7}"/>
    <cellStyle name="Comma 31 4" xfId="2408" xr:uid="{3739FDF9-0A49-460B-A8E9-4C3463C9D183}"/>
    <cellStyle name="Comma 32" xfId="1073" xr:uid="{1A6464E7-9E48-4515-8125-7B787C67BC8E}"/>
    <cellStyle name="Comma 32 2" xfId="1615" xr:uid="{AF1B7B37-7278-4AAA-8FAA-D6D29D1590CF}"/>
    <cellStyle name="Comma 32 2 2" xfId="2966" xr:uid="{B36220B9-2886-4F9F-B8A2-D8282B8DC8EF}"/>
    <cellStyle name="Comma 32 3" xfId="2442" xr:uid="{20AECEDB-EDFF-4ED2-BEA3-9ADEEEF20769}"/>
    <cellStyle name="Comma 33" xfId="1085" xr:uid="{9FD3E2AA-B218-4959-B639-D59E87817BB7}"/>
    <cellStyle name="Comma 33 2" xfId="1983" xr:uid="{1A6CDBE0-F1B2-40F4-B039-602678D25029}"/>
    <cellStyle name="Comma 33 2 2" xfId="3327" xr:uid="{86413961-46AB-4DBE-BA99-73D838511FA8}"/>
    <cellStyle name="Comma 33 3" xfId="2454" xr:uid="{E622759A-B798-46A7-8338-1C430F6FB3E8}"/>
    <cellStyle name="Comma 34" xfId="1090" xr:uid="{6B95F5F2-5164-4F03-A925-5C162C5875EA}"/>
    <cellStyle name="Comma 34 2" xfId="1984" xr:uid="{954A53ED-AC6D-4B75-B2B5-5846D556C65F}"/>
    <cellStyle name="Comma 34 2 2" xfId="3328" xr:uid="{365B281A-1124-4C7A-B732-EA6CB95231AF}"/>
    <cellStyle name="Comma 34 3" xfId="2459" xr:uid="{5E527909-EF2E-4159-BFA4-992C89450A27}"/>
    <cellStyle name="Comma 35" xfId="388" xr:uid="{1AE695E0-9659-4EE6-B1C1-FFA5E73C3D0F}"/>
    <cellStyle name="Comma 35 2" xfId="387" xr:uid="{093C7671-E06A-4566-AAE2-590F30B4653F}"/>
    <cellStyle name="Comma 35 2 2" xfId="1236" xr:uid="{3F56C87B-27DE-458F-943A-A89F56DA1426}"/>
    <cellStyle name="Comma 35 2 2 2" xfId="2605" xr:uid="{83B42E26-6D09-4A37-BAF2-DDAD6A8A56AF}"/>
    <cellStyle name="Comma 35 2 3" xfId="1724" xr:uid="{75F2AE05-8555-442D-8730-38875892C2D3}"/>
    <cellStyle name="Comma 35 2 3 2" xfId="3070" xr:uid="{AB56D41D-D65D-4A32-A3B2-D790C84BBA15}"/>
    <cellStyle name="Comma 35 2 4" xfId="2157" xr:uid="{348E4778-0A39-48DF-9C88-4B013355DA61}"/>
    <cellStyle name="Comma 35 3" xfId="385" xr:uid="{9F336ED7-AFB5-4D1F-A51D-50A75C397B5B}"/>
    <cellStyle name="Comma 35 3 2" xfId="1235" xr:uid="{CE68DCFF-2090-4FA1-B053-269C65077440}"/>
    <cellStyle name="Comma 35 3 2 2" xfId="2604" xr:uid="{63AE237C-224D-4925-BB48-537C69001586}"/>
    <cellStyle name="Comma 35 3 3" xfId="1722" xr:uid="{065873B8-2CB5-43FF-93CF-84C6DF60BDEB}"/>
    <cellStyle name="Comma 35 3 3 2" xfId="3068" xr:uid="{3A380D04-0A3B-410B-A9F7-AC4E1E26192B}"/>
    <cellStyle name="Comma 35 3 4" xfId="2156" xr:uid="{82AF297E-3CD9-4EB4-B831-81E1B41AAEA9}"/>
    <cellStyle name="Comma 35 4" xfId="1237" xr:uid="{3AF54E3E-0314-4831-8F23-286D3EC92BF0}"/>
    <cellStyle name="Comma 35 4 2" xfId="2606" xr:uid="{4F3115FB-7753-438C-9288-6FF84DA5C854}"/>
    <cellStyle name="Comma 35 5" xfId="1725" xr:uid="{411AC658-6D79-4E8F-A406-EEE8C0F0D879}"/>
    <cellStyle name="Comma 35 5 2" xfId="3071" xr:uid="{FD3EF823-59CF-4A2D-B2B1-0697A1E29A4D}"/>
    <cellStyle name="Comma 35 6" xfId="2158" xr:uid="{9F3347EB-AF66-4F36-84FF-43FBA3CA4CD2}"/>
    <cellStyle name="Comma 36" xfId="1982" xr:uid="{993FA42B-72B8-4628-9F9B-E1908B34CBA2}"/>
    <cellStyle name="Comma 36 2" xfId="3326" xr:uid="{17609A0F-1E60-470B-9C9C-5421323CB50C}"/>
    <cellStyle name="Comma 37" xfId="1502" xr:uid="{DE2F68E9-5934-4448-8000-DD208E0660DD}"/>
    <cellStyle name="Comma 37 2" xfId="2863" xr:uid="{13428F96-6716-4F57-B275-244B6BAD22B8}"/>
    <cellStyle name="Comma 38" xfId="1723" xr:uid="{BFFD2EF7-B603-46DE-9E16-4982C653B04C}"/>
    <cellStyle name="Comma 38 2" xfId="3069" xr:uid="{C1C5864C-8148-4884-8C71-9A106D64D329}"/>
    <cellStyle name="Comma 39" xfId="1961" xr:uid="{321149D8-2495-4203-A6DE-28CB9F7474D9}"/>
    <cellStyle name="Comma 39 2" xfId="3305" xr:uid="{6BA590D5-181D-430D-B641-EAD19776678D}"/>
    <cellStyle name="Comma 4" xfId="53" xr:uid="{CB550E6B-5A79-4D28-A93C-70427419286C}"/>
    <cellStyle name="Comma 4 10" xfId="1490" xr:uid="{A458E750-CE73-4858-8468-D1137A5F0DCD}"/>
    <cellStyle name="Comma 4 10 2" xfId="1571" xr:uid="{65EDDE15-6EB0-475C-A18A-154580C232AA}"/>
    <cellStyle name="Comma 4 10 2 2" xfId="2922" xr:uid="{BCB36A5E-DB07-45B5-8BA4-AF68AADE9D6C}"/>
    <cellStyle name="Comma 4 10 3" xfId="2856" xr:uid="{658FDFD7-B948-4376-8664-5C13AA08687D}"/>
    <cellStyle name="Comma 4 11" xfId="856" xr:uid="{902432A6-A29A-4049-B3C9-B220A168BF1D}"/>
    <cellStyle name="Comma 4 11 2" xfId="947" xr:uid="{5625033C-8FF9-4B1C-92F4-50A50C670498}"/>
    <cellStyle name="Comma 4 11 2 2" xfId="1450" xr:uid="{09BC73AF-31CB-4F57-A7EB-5DB1F2ABF436}"/>
    <cellStyle name="Comma 4 11 2 2 2" xfId="2818" xr:uid="{91ABAFB0-BB9A-4A88-A782-997F6FBF25CD}"/>
    <cellStyle name="Comma 4 11 2 3" xfId="1942" xr:uid="{E88E227C-8525-4821-AAAD-5B33AFB3065D}"/>
    <cellStyle name="Comma 4 11 2 3 2" xfId="3286" xr:uid="{30B2B2FF-EA4A-4A28-997A-79356118B904}"/>
    <cellStyle name="Comma 4 11 2 4" xfId="2371" xr:uid="{4508C156-84BA-4D58-BFDB-F63321DFAFB8}"/>
    <cellStyle name="Comma 4 11 3" xfId="1427" xr:uid="{7F1FC7E4-8B4D-4D5D-AE29-D8B474F9A298}"/>
    <cellStyle name="Comma 4 11 3 2" xfId="2795" xr:uid="{8FAB03FE-570E-4161-9C16-4A66B6DD64CA}"/>
    <cellStyle name="Comma 4 11 4" xfId="1919" xr:uid="{6B7510B0-E4F7-40E9-AB06-0C5D816EB91E}"/>
    <cellStyle name="Comma 4 11 4 2" xfId="3263" xr:uid="{93B60E40-48D4-4D75-9FE5-6FCF681D9F84}"/>
    <cellStyle name="Comma 4 11 5" xfId="2348" xr:uid="{83ED7F53-6C7F-4C02-9886-585A4B24B404}"/>
    <cellStyle name="Comma 4 12" xfId="1507" xr:uid="{D0958DDC-AB23-42E7-A41F-5325C01182A6}"/>
    <cellStyle name="Comma 4 12 2" xfId="2000" xr:uid="{649B2665-4B92-48AF-B151-D143849E2784}"/>
    <cellStyle name="Comma 4 12 2 2" xfId="3342" xr:uid="{7DBEE150-DA06-4325-8F5E-6B3C1B30538F}"/>
    <cellStyle name="Comma 4 12 3" xfId="1990" xr:uid="{01830525-BD6A-4278-9AD8-362146DCA1E2}"/>
    <cellStyle name="Comma 4 12 3 2" xfId="3333" xr:uid="{A0F3BEC4-9363-4CAE-ABBA-C87EE1C65AA6}"/>
    <cellStyle name="Comma 4 12 4" xfId="2867" xr:uid="{9A822A5E-A91B-4AC1-A01A-56B566716976}"/>
    <cellStyle name="Comma 4 13" xfId="2011" xr:uid="{36769019-2CC7-4E08-9526-FF03A50D487B}"/>
    <cellStyle name="Comma 4 2" xfId="113" xr:uid="{11CC7DB2-9940-464D-B338-9047650700DA}"/>
    <cellStyle name="Comma 4 2 10" xfId="1116" xr:uid="{E1087041-E1B8-40FF-9F96-EF29BFC0A754}"/>
    <cellStyle name="Comma 4 2 10 2" xfId="1530" xr:uid="{000BFACE-7A35-4AC0-9ED8-657940E2F51D}"/>
    <cellStyle name="Comma 4 2 10 2 2" xfId="2885" xr:uid="{2C475351-CDB6-437C-B5BE-4A9FAEC702E8}"/>
    <cellStyle name="Comma 4 2 10 3" xfId="2485" xr:uid="{8EB8F14A-FB51-437D-AEA9-6D19C5312BC4}"/>
    <cellStyle name="Comma 4 2 11" xfId="2036" xr:uid="{C7D2C786-6092-4782-A5EB-B83D8F357CCD}"/>
    <cellStyle name="Comma 4 2 15" xfId="382" xr:uid="{722D3F57-AE2A-44E2-A813-60C4A573D255}"/>
    <cellStyle name="Comma 4 2 15 2" xfId="371" xr:uid="{090D8515-FD11-44F8-BA34-9F812D51C8D8}"/>
    <cellStyle name="Comma 4 2 15 2 2" xfId="1225" xr:uid="{07BD5148-E9A5-48AD-8D34-75FF8DF7BD84}"/>
    <cellStyle name="Comma 4 2 15 2 2 2" xfId="2594" xr:uid="{2FD06574-A7D5-4CC6-9A1A-DAF87264E683}"/>
    <cellStyle name="Comma 4 2 15 2 3" xfId="1711" xr:uid="{B9912851-A2C1-4108-83BB-7E43C0695207}"/>
    <cellStyle name="Comma 4 2 15 2 3 2" xfId="3058" xr:uid="{0614AE89-5970-41B0-8A9F-0A820B1915F6}"/>
    <cellStyle name="Comma 4 2 15 2 4" xfId="2146" xr:uid="{AB65A767-3601-48D4-B897-9E84711C1EFF}"/>
    <cellStyle name="Comma 4 2 15 3" xfId="377" xr:uid="{6A57B3BA-7F50-4C2B-9A34-679BFB29A988}"/>
    <cellStyle name="Comma 4 2 15 3 2" xfId="1230" xr:uid="{58A41DDE-395D-41AE-B381-DC83B6F0FE37}"/>
    <cellStyle name="Comma 4 2 15 3 2 2" xfId="2599" xr:uid="{B01E76C2-1021-48AF-98D7-784C1CBE0338}"/>
    <cellStyle name="Comma 4 2 15 3 3" xfId="1716" xr:uid="{EBC8627D-75A1-4956-88C5-7C13BC6681DE}"/>
    <cellStyle name="Comma 4 2 15 3 3 2" xfId="3063" xr:uid="{E6EC68D0-8056-4BD4-BA92-242084791923}"/>
    <cellStyle name="Comma 4 2 15 3 4" xfId="2151" xr:uid="{1F579851-9783-449F-B8F3-1E9D67FE1D3B}"/>
    <cellStyle name="Comma 4 2 15 4" xfId="1233" xr:uid="{16C7F84B-AE4A-4E52-94B1-F8323FEBE5E4}"/>
    <cellStyle name="Comma 4 2 15 4 2" xfId="2602" xr:uid="{BE2199AC-EE83-49B8-BDF1-B02C5F3683E1}"/>
    <cellStyle name="Comma 4 2 15 5" xfId="1720" xr:uid="{0AE4C021-B06D-4DEB-9920-442E0AFDC162}"/>
    <cellStyle name="Comma 4 2 15 5 2" xfId="3066" xr:uid="{C468C112-4857-4D92-B049-98B7D0EE774C}"/>
    <cellStyle name="Comma 4 2 15 6" xfId="2154" xr:uid="{5F1594F9-BD04-48E6-86C0-6401935AA8D7}"/>
    <cellStyle name="Comma 4 2 16" xfId="419" xr:uid="{A2EE9A3A-7FCA-4FC1-9CC9-A7D4B03BC316}"/>
    <cellStyle name="Comma 4 2 16 2" xfId="355" xr:uid="{E637560F-9471-462B-9EED-F97112637961}"/>
    <cellStyle name="Comma 4 2 16 2 2" xfId="306" xr:uid="{25C94794-816C-4893-AD37-0DD90FB221A7}"/>
    <cellStyle name="Comma 4 2 16 2 2 2" xfId="486" xr:uid="{260523CA-65C3-48B5-8935-87E372ECD94E}"/>
    <cellStyle name="Comma 4 2 16 2 2 2 2" xfId="1309" xr:uid="{23193DF9-086B-4EEE-BCB4-A4A4318B6CA0}"/>
    <cellStyle name="Comma 4 2 16 2 2 2 2 2" xfId="2678" xr:uid="{5A60318C-F6B0-480C-85B0-65EDD2F2EE8A}"/>
    <cellStyle name="Comma 4 2 16 2 2 2 3" xfId="1798" xr:uid="{4AE956D0-7A34-45C6-91B7-A0DD6DF82CB1}"/>
    <cellStyle name="Comma 4 2 16 2 2 2 3 2" xfId="3144" xr:uid="{654FCA55-E257-4892-A2A7-B0CE360B9CC1}"/>
    <cellStyle name="Comma 4 2 16 2 2 2 4" xfId="2230" xr:uid="{E484C890-20E6-48E2-85C6-DD0801DF1748}"/>
    <cellStyle name="Comma 4 2 16 2 2 3" xfId="372" xr:uid="{CE041E96-4C77-480E-B724-50CF8F93FCD6}"/>
    <cellStyle name="Comma 4 2 16 2 2 3 2" xfId="1226" xr:uid="{F078E295-2BFA-4E13-A3EE-E2E323B05584}"/>
    <cellStyle name="Comma 4 2 16 2 2 3 2 2" xfId="2595" xr:uid="{423FE275-73DB-4513-85BD-292DEE29B865}"/>
    <cellStyle name="Comma 4 2 16 2 2 3 3" xfId="1712" xr:uid="{3288D026-868C-4134-8884-68F576B3B74D}"/>
    <cellStyle name="Comma 4 2 16 2 2 3 3 2" xfId="3059" xr:uid="{31DBAFEE-D4F8-41C0-8F0F-3198BAF3BA77}"/>
    <cellStyle name="Comma 4 2 16 2 2 3 4" xfId="2147" xr:uid="{EEC19E3E-71B5-4EC7-BBCD-F67E68A6E8A2}"/>
    <cellStyle name="Comma 4 2 16 2 2 4" xfId="1182" xr:uid="{21F3C8C8-A3A9-4504-9C1D-C2DDD26433AC}"/>
    <cellStyle name="Comma 4 2 16 2 2 4 2" xfId="2551" xr:uid="{16BF3F04-A3CF-4614-9134-B58EAA3664DB}"/>
    <cellStyle name="Comma 4 2 16 2 2 5" xfId="1667" xr:uid="{C2E88033-5B1F-49F3-81EF-77E09DE5F3CD}"/>
    <cellStyle name="Comma 4 2 16 2 2 5 2" xfId="3014" xr:uid="{0771805B-61B7-4992-806A-4453663EA658}"/>
    <cellStyle name="Comma 4 2 16 2 2 6" xfId="2103" xr:uid="{4DEC1631-B806-4687-A81D-1E5A536FB900}"/>
    <cellStyle name="Comma 4 2 16 2 3" xfId="454" xr:uid="{463613B7-7DE1-4E0C-9DD2-C0DAB274B1E2}"/>
    <cellStyle name="Comma 4 2 16 2 3 2" xfId="1280" xr:uid="{2BCE1856-0820-4E87-9AA1-3817598C6D66}"/>
    <cellStyle name="Comma 4 2 16 2 3 2 2" xfId="2649" xr:uid="{49C64370-3810-4768-9759-423C63BA7C30}"/>
    <cellStyle name="Comma 4 2 16 2 3 3" xfId="1768" xr:uid="{19895DBA-C471-4C32-A21A-746C1DC7DCB8}"/>
    <cellStyle name="Comma 4 2 16 2 3 3 2" xfId="3114" xr:uid="{7FE3AA19-5D88-4FD3-A2FB-2FB95C537D70}"/>
    <cellStyle name="Comma 4 2 16 2 3 4" xfId="2201" xr:uid="{C4CC60B3-ADA9-4AA6-9953-88ABC22CD9A6}"/>
    <cellStyle name="Comma 4 2 16 2 4" xfId="573" xr:uid="{9F978EC4-0A9C-43DB-966B-F65B5F09E9A5}"/>
    <cellStyle name="Comma 4 2 16 2 4 2" xfId="1362" xr:uid="{80338FCE-526C-4275-89C3-7A9125E3AA95}"/>
    <cellStyle name="Comma 4 2 16 2 4 2 2" xfId="2731" xr:uid="{EBEBEC72-96CC-4635-99D6-933A2FB17D03}"/>
    <cellStyle name="Comma 4 2 16 2 4 3" xfId="1852" xr:uid="{7C93A1FD-BC65-4D09-BDF1-48D6FEBEB971}"/>
    <cellStyle name="Comma 4 2 16 2 4 3 2" xfId="3198" xr:uid="{D4C77CB0-2F92-4D95-92DC-58061ADC017F}"/>
    <cellStyle name="Comma 4 2 16 2 4 4" xfId="2283" xr:uid="{03467DE7-1D3B-4217-8F5B-1AE5665B89BB}"/>
    <cellStyle name="Comma 4 2 16 2 5" xfId="1213" xr:uid="{088C02B1-5AE7-43F8-9D27-ADE977056704}"/>
    <cellStyle name="Comma 4 2 16 2 5 2" xfId="2582" xr:uid="{01DCEEA8-BF59-451B-B0FB-FB41E6CDCD33}"/>
    <cellStyle name="Comma 4 2 16 2 6" xfId="1699" xr:uid="{34C48140-9B43-4A4B-B500-FB2A111B3130}"/>
    <cellStyle name="Comma 4 2 16 2 6 2" xfId="3046" xr:uid="{20388149-B283-43C6-8527-F149FCEC6034}"/>
    <cellStyle name="Comma 4 2 16 2 7" xfId="2134" xr:uid="{49855C76-EB8B-4342-AEFD-F505B5B884DF}"/>
    <cellStyle name="Comma 4 2 16 3" xfId="350" xr:uid="{F9325A6A-5287-4502-9522-20A88A4005DF}"/>
    <cellStyle name="Comma 4 2 16 3 2" xfId="484" xr:uid="{2AA7081C-B746-4E90-B85A-8CE97A589670}"/>
    <cellStyle name="Comma 4 2 16 3 2 2" xfId="1307" xr:uid="{FCE4D6CE-D126-44C1-80C8-E0E5D770BBC2}"/>
    <cellStyle name="Comma 4 2 16 3 2 2 2" xfId="2676" xr:uid="{7E2374DB-82BC-4ADC-BD20-7DFA7C52B164}"/>
    <cellStyle name="Comma 4 2 16 3 2 3" xfId="1796" xr:uid="{75C00C3B-DD93-4398-88F7-6F0515F6A72C}"/>
    <cellStyle name="Comma 4 2 16 3 2 3 2" xfId="3142" xr:uid="{AC8CBFFA-35A6-44EC-8AEE-98A9D6C89E4C}"/>
    <cellStyle name="Comma 4 2 16 3 2 4" xfId="2228" xr:uid="{F0FCBC10-A526-45D7-9A06-81D41FB60DF4}"/>
    <cellStyle name="Comma 4 2 16 3 3" xfId="542" xr:uid="{32EAB8F5-5061-4512-96F5-C4822E3F20BA}"/>
    <cellStyle name="Comma 4 2 16 3 3 2" xfId="1339" xr:uid="{39337E24-1956-4191-8CE7-C3DBFE2CFE12}"/>
    <cellStyle name="Comma 4 2 16 3 3 2 2" xfId="2708" xr:uid="{8A288D61-9F2B-453F-B7FD-76A0D49BECBD}"/>
    <cellStyle name="Comma 4 2 16 3 3 3" xfId="1829" xr:uid="{A94E5244-7363-4F96-A768-E38247B8121B}"/>
    <cellStyle name="Comma 4 2 16 3 3 3 2" xfId="3175" xr:uid="{DA3735C8-5125-44C3-AB7A-BBE61E0F9D63}"/>
    <cellStyle name="Comma 4 2 16 3 3 4" xfId="2260" xr:uid="{FCC94084-2C3B-4597-9F7A-0769A63EEE9E}"/>
    <cellStyle name="Comma 4 2 16 3 4" xfId="1211" xr:uid="{CF43C68E-1D2D-4D5E-A685-462D4EBB77DE}"/>
    <cellStyle name="Comma 4 2 16 3 4 2" xfId="2580" xr:uid="{A13E2333-C01B-41C0-B81D-E7F73E87DEA3}"/>
    <cellStyle name="Comma 4 2 16 3 5" xfId="1697" xr:uid="{9ED50F7D-4680-4AD8-A1D7-A25F60AD4C93}"/>
    <cellStyle name="Comma 4 2 16 3 5 2" xfId="3044" xr:uid="{0EAE8A98-67D5-4FFB-9060-04DBCABD2DE2}"/>
    <cellStyle name="Comma 4 2 16 3 6" xfId="2132" xr:uid="{CADA4B16-00C8-4839-8005-6D4BE82F1198}"/>
    <cellStyle name="Comma 4 2 16 4" xfId="427" xr:uid="{88EA0A7C-B843-419A-A848-6355F21DE31E}"/>
    <cellStyle name="Comma 4 2 16 4 2" xfId="1257" xr:uid="{9B9A58C4-079E-4348-97FE-C6BA3A118C95}"/>
    <cellStyle name="Comma 4 2 16 4 2 2" xfId="2626" xr:uid="{ED9C11BB-BB6B-4AB7-A2DF-54F021E73858}"/>
    <cellStyle name="Comma 4 2 16 4 3" xfId="1745" xr:uid="{2D50887E-08B7-46D6-8482-7B854F853D95}"/>
    <cellStyle name="Comma 4 2 16 4 3 2" xfId="3091" xr:uid="{A38632EE-5ECE-40B4-B250-7F2A9E638461}"/>
    <cellStyle name="Comma 4 2 16 4 4" xfId="2178" xr:uid="{21E99E8B-9D9C-4E54-A480-183CC5921327}"/>
    <cellStyle name="Comma 4 2 16 5" xfId="1251" xr:uid="{0867CFD8-5E86-47F6-8782-EE2BCA35577A}"/>
    <cellStyle name="Comma 4 2 16 5 2" xfId="2620" xr:uid="{A4307BD1-64C1-45B2-9562-B42ACE50A8AE}"/>
    <cellStyle name="Comma 4 2 16 6" xfId="1739" xr:uid="{94B2FE1A-BD7A-4D68-A6FD-0BB481BCEF86}"/>
    <cellStyle name="Comma 4 2 16 6 2" xfId="3085" xr:uid="{9097301B-81D7-4951-8BBE-8ED9D16C2EFA}"/>
    <cellStyle name="Comma 4 2 16 7" xfId="2172" xr:uid="{88E1FE1C-D38E-446B-B38F-55B6D59E4097}"/>
    <cellStyle name="Comma 4 2 18" xfId="341" xr:uid="{6B44307E-F623-4ADC-8464-E6A54601463F}"/>
    <cellStyle name="Comma 4 2 18 2" xfId="1205" xr:uid="{3E0F1B00-E3AD-4E43-B7CC-9C0E49AC1064}"/>
    <cellStyle name="Comma 4 2 18 2 2" xfId="2574" xr:uid="{120B0AE8-EB4B-462A-99A9-3963018BF932}"/>
    <cellStyle name="Comma 4 2 18 3" xfId="1691" xr:uid="{64D90CAF-7C45-42D4-A4F6-10AF6DA2734A}"/>
    <cellStyle name="Comma 4 2 18 3 2" xfId="3038" xr:uid="{5F986FCE-A822-4734-9251-F5843E9F2A5E}"/>
    <cellStyle name="Comma 4 2 18 4" xfId="2126" xr:uid="{BAD75C1F-1EF5-462C-B769-D20246A736EC}"/>
    <cellStyle name="Comma 4 2 2" xfId="134" xr:uid="{0EEFB585-BFFD-42F5-95DF-0760AD2D593A}"/>
    <cellStyle name="Comma 4 2 2 2" xfId="147" xr:uid="{94D8508A-87F1-46C5-9DAE-B28D029C15A6}"/>
    <cellStyle name="Comma 4 2 2 2 2" xfId="569" xr:uid="{F1027392-9BCD-4CB4-8398-5D7FF14FCC22}"/>
    <cellStyle name="Comma 4 2 2 2 2 2" xfId="1359" xr:uid="{CB356405-7629-4F3A-9CAC-DC922D39DDC8}"/>
    <cellStyle name="Comma 4 2 2 2 2 2 2" xfId="2728" xr:uid="{34340703-5126-4D04-8142-415A6A14DCFB}"/>
    <cellStyle name="Comma 4 2 2 2 2 3" xfId="1849" xr:uid="{2B2D74A5-CE5A-440B-8BEE-34528C3B8D24}"/>
    <cellStyle name="Comma 4 2 2 2 2 3 2" xfId="3195" xr:uid="{DF4BECB3-7E5F-49FF-A4AC-2405641BEF6B}"/>
    <cellStyle name="Comma 4 2 2 2 2 4" xfId="2280" xr:uid="{8DC76A31-E984-424F-895E-E49043EA1168}"/>
    <cellStyle name="Comma 4 2 2 2 3" xfId="599" xr:uid="{6279847E-B6C8-42BA-A4EF-864506689369}"/>
    <cellStyle name="Comma 4 2 2 2 3 2" xfId="1382" xr:uid="{BD917DDD-9A68-44C7-BBC2-825B413A262F}"/>
    <cellStyle name="Comma 4 2 2 2 3 2 2" xfId="2751" xr:uid="{7C6E5CE4-322F-4E75-9855-D97848BD80D1}"/>
    <cellStyle name="Comma 4 2 2 2 3 3" xfId="1872" xr:uid="{F0D313F8-D40A-4F10-8AD3-16103A14BE3C}"/>
    <cellStyle name="Comma 4 2 2 2 3 3 2" xfId="3218" xr:uid="{09018DD2-F46E-4E77-A58A-E801407FA6D3}"/>
    <cellStyle name="Comma 4 2 2 2 3 4" xfId="2303" xr:uid="{20C3CD70-D5F9-4F22-BD08-8AE09083F54B}"/>
    <cellStyle name="Comma 4 2 2 2 4" xfId="451" xr:uid="{C2EBB4ED-2962-470F-B1A9-0DE4D25564CA}"/>
    <cellStyle name="Comma 4 2 2 2 4 2" xfId="1277" xr:uid="{B99DE507-92AA-465D-A2EE-168D7A9F60A5}"/>
    <cellStyle name="Comma 4 2 2 2 4 2 2" xfId="2646" xr:uid="{6B219091-FFE8-4A11-8950-EA7962F45F05}"/>
    <cellStyle name="Comma 4 2 2 2 4 3" xfId="1765" xr:uid="{5B70EEB5-A248-441C-A74C-047DB2699C18}"/>
    <cellStyle name="Comma 4 2 2 2 4 3 2" xfId="3111" xr:uid="{8D5F43A0-284C-4149-B5F0-6583663197B7}"/>
    <cellStyle name="Comma 4 2 2 2 4 4" xfId="2198" xr:uid="{8D752182-81F3-4BEC-AE10-9931F302F46A}"/>
    <cellStyle name="Comma 4 2 2 2 5" xfId="955" xr:uid="{BE9C96E3-DA7E-4A06-A552-599882C21466}"/>
    <cellStyle name="Comma 4 2 2 2 5 2" xfId="1455" xr:uid="{B1E4FDC0-A902-4CF6-925C-26F6DB61B70B}"/>
    <cellStyle name="Comma 4 2 2 2 5 2 2" xfId="2823" xr:uid="{27A72EC2-D8B6-4277-8592-98DB27423B08}"/>
    <cellStyle name="Comma 4 2 2 2 5 3" xfId="1947" xr:uid="{4122A15E-48C5-4ACC-824A-5B089A8961F0}"/>
    <cellStyle name="Comma 4 2 2 2 5 3 2" xfId="3291" xr:uid="{52BC7078-0AEE-4A71-A845-2D96BBAB7EF8}"/>
    <cellStyle name="Comma 4 2 2 2 5 4" xfId="2376" xr:uid="{CB2594B2-522B-470E-9D7A-EF7ACF17D7A9}"/>
    <cellStyle name="Comma 4 2 2 2 6" xfId="1086" xr:uid="{24183DA6-89D0-483B-ACBC-9FEB9C50C764}"/>
    <cellStyle name="Comma 4 2 2 2 6 2" xfId="1612" xr:uid="{BA523A2D-2471-4231-8443-B463289FB42E}"/>
    <cellStyle name="Comma 4 2 2 2 6 2 2" xfId="2963" xr:uid="{0102BFFF-8D43-4EEF-A1BD-DE1FD988EC9D}"/>
    <cellStyle name="Comma 4 2 2 2 6 3" xfId="2455" xr:uid="{CD9FA83C-85B2-4EF1-B4F2-6F12D5ED6C3C}"/>
    <cellStyle name="Comma 4 2 2 2 7" xfId="1133" xr:uid="{DFC5626E-024C-494E-8C72-6CAD32E378D9}"/>
    <cellStyle name="Comma 4 2 2 2 7 2" xfId="2502" xr:uid="{AB12E2DA-25A8-46FD-91AF-D83D79F1106A}"/>
    <cellStyle name="Comma 4 2 2 2 8" xfId="1550" xr:uid="{37291926-9555-4815-95F8-E7D0D8FB8E95}"/>
    <cellStyle name="Comma 4 2 2 2 8 2" xfId="2902" xr:uid="{FEC73105-7D03-4474-A156-9BE502B01DF5}"/>
    <cellStyle name="Comma 4 2 2 2 9" xfId="2053" xr:uid="{81A0EB0A-E44E-417B-9561-97F17DD0A13F}"/>
    <cellStyle name="Comma 4 2 2 3" xfId="294" xr:uid="{23CBA794-EA20-4627-ADC1-2E4C4AB8F3BE}"/>
    <cellStyle name="Comma 4 2 2 3 2" xfId="990" xr:uid="{CDDE31D2-6546-4C4C-BD6A-EC8858DAC6BE}"/>
    <cellStyle name="Comma 4 2 2 3 2 2" xfId="1470" xr:uid="{AFCFED02-445D-4638-8F58-7D067A10C513}"/>
    <cellStyle name="Comma 4 2 2 3 2 2 2" xfId="2838" xr:uid="{163870AE-B53F-49F8-95C1-A68A98CC9CDC}"/>
    <cellStyle name="Comma 4 2 2 3 2 3" xfId="1963" xr:uid="{D6BCB117-DF70-4957-8920-12CF37A9EA90}"/>
    <cellStyle name="Comma 4 2 2 3 2 3 2" xfId="3307" xr:uid="{8D1A46B1-BC7E-4CE3-BBA4-A4A05AA296FC}"/>
    <cellStyle name="Comma 4 2 2 3 2 4" xfId="2391" xr:uid="{14F13A61-2263-4D5A-BD0A-820414794DCD}"/>
    <cellStyle name="Comma 4 2 2 3 3" xfId="1177" xr:uid="{7028444C-D1F8-4E75-8E68-11D1B4F4E4F2}"/>
    <cellStyle name="Comma 4 2 2 3 3 2" xfId="2546" xr:uid="{1BC4A95E-12AB-47BA-972F-C580E242C968}"/>
    <cellStyle name="Comma 4 2 2 3 4" xfId="1662" xr:uid="{3CBA2FD2-4B08-499E-A69B-2FDF1CAEB64A}"/>
    <cellStyle name="Comma 4 2 2 3 4 2" xfId="3009" xr:uid="{62445DA6-8EB6-4AC9-B60A-183C91D4A811}"/>
    <cellStyle name="Comma 4 2 2 3 5" xfId="2098" xr:uid="{7ECD409A-068A-4796-AB35-65E9D23CC474}"/>
    <cellStyle name="Comma 4 2 2 4" xfId="633" xr:uid="{970BDCE9-A416-4D04-8C02-640348E94F38}"/>
    <cellStyle name="Comma 4 2 2 4 2" xfId="1399" xr:uid="{061F155D-51B2-489E-BD1C-55CCEB4DBD3B}"/>
    <cellStyle name="Comma 4 2 2 4 2 2" xfId="2768" xr:uid="{6A759F45-E8C1-4727-9904-F691BA32FEF6}"/>
    <cellStyle name="Comma 4 2 2 4 3" xfId="1889" xr:uid="{96DEDB48-F785-45A7-8598-633EBA0DACBC}"/>
    <cellStyle name="Comma 4 2 2 4 3 2" xfId="3235" xr:uid="{C9B0A7AA-C1B8-4D91-A132-48220840AC85}"/>
    <cellStyle name="Comma 4 2 2 4 4" xfId="2320" xr:uid="{F3C21E69-E286-4140-9CE8-2308C661FA84}"/>
    <cellStyle name="Comma 4 2 2 5" xfId="882" xr:uid="{4AD72928-6986-4C0E-A884-24CA79EE0D9B}"/>
    <cellStyle name="Comma 4 2 2 5 2" xfId="1429" xr:uid="{45E4ADB4-A431-48D7-ADDE-8AF2FED74935}"/>
    <cellStyle name="Comma 4 2 2 5 2 2" xfId="2797" xr:uid="{4E77A8DB-AE5E-407E-A2EE-2C762F11C616}"/>
    <cellStyle name="Comma 4 2 2 5 3" xfId="1921" xr:uid="{44BA3B65-91C0-4AD6-80BA-08C01327A541}"/>
    <cellStyle name="Comma 4 2 2 5 3 2" xfId="3265" xr:uid="{26D8F0A2-724C-469C-8181-02106173F72F}"/>
    <cellStyle name="Comma 4 2 2 5 4" xfId="2350" xr:uid="{F8BF1C43-63E0-4B3F-84B7-A8CCCF0C76DD}"/>
    <cellStyle name="Comma 4 2 2 6" xfId="1066" xr:uid="{D99AF32A-300D-4B7F-A518-C5E433A05AE0}"/>
    <cellStyle name="Comma 4 2 2 6 2" xfId="1603" xr:uid="{2E0F375E-112E-4B49-8140-E46216C13799}"/>
    <cellStyle name="Comma 4 2 2 6 2 2" xfId="2954" xr:uid="{4871B08F-0D4F-48AE-A475-888EE746E535}"/>
    <cellStyle name="Comma 4 2 2 6 3" xfId="2435" xr:uid="{6F7DBDAC-2D76-4199-8115-46A2CCAFC379}"/>
    <cellStyle name="Comma 4 2 2 7" xfId="1124" xr:uid="{29C316CD-CA10-4502-AE0E-334FF20E204E}"/>
    <cellStyle name="Comma 4 2 2 7 2" xfId="2493" xr:uid="{E81FAC3D-8EDA-4293-AE7F-4102048E8FA8}"/>
    <cellStyle name="Comma 4 2 2 8" xfId="1541" xr:uid="{EBFDADB0-ADBC-40A7-AF5A-EC7D44044964}"/>
    <cellStyle name="Comma 4 2 2 8 2" xfId="2893" xr:uid="{C2BC37CA-4E08-443B-8B80-3E85E8BE2222}"/>
    <cellStyle name="Comma 4 2 2 9" xfId="2044" xr:uid="{0FDF4100-0679-4F9F-8185-A3ECABCFA839}"/>
    <cellStyle name="Comma 4 2 3" xfId="146" xr:uid="{294D9071-37D3-48F1-B648-BB21A4E3AEDC}"/>
    <cellStyle name="Comma 4 2 3 2" xfId="376" xr:uid="{5DF16719-6E8C-4801-8B13-FA5F4919E351}"/>
    <cellStyle name="Comma 4 2 3 2 2" xfId="1229" xr:uid="{B8B6F70E-7DF5-4690-86EB-CCA53C25A77A}"/>
    <cellStyle name="Comma 4 2 3 2 2 2" xfId="2598" xr:uid="{4137C721-37F8-4A9C-9D32-6355683E1C9F}"/>
    <cellStyle name="Comma 4 2 3 2 3" xfId="1715" xr:uid="{9C2F31E0-D888-4B7F-A950-43C88ECF74D3}"/>
    <cellStyle name="Comma 4 2 3 2 3 2" xfId="3062" xr:uid="{DE01AF44-1DFE-4C81-8B9B-29F0BBFDE895}"/>
    <cellStyle name="Comma 4 2 3 2 4" xfId="2150" xr:uid="{9AC2FA35-356A-46B5-BAA7-D9A1B963679E}"/>
    <cellStyle name="Comma 4 2 3 3" xfId="609" xr:uid="{4643BB59-DC6A-4943-8BFE-04594E63D02B}"/>
    <cellStyle name="Comma 4 2 3 3 2" xfId="1387" xr:uid="{0A3D08DE-2AAD-4F16-A4E9-6288E0074706}"/>
    <cellStyle name="Comma 4 2 3 3 2 2" xfId="2756" xr:uid="{8593FD03-1840-496E-AF1F-EE65CB9B202F}"/>
    <cellStyle name="Comma 4 2 3 3 3" xfId="1877" xr:uid="{32450C3E-98CB-476E-8CDA-21D2ED002664}"/>
    <cellStyle name="Comma 4 2 3 3 3 2" xfId="3223" xr:uid="{894AAF92-0437-49D2-949A-7D1EDC078119}"/>
    <cellStyle name="Comma 4 2 3 3 4" xfId="2308" xr:uid="{ACF88D34-4FDB-4AB4-A9BD-8C521B3100F0}"/>
    <cellStyle name="Comma 4 2 3 4" xfId="389" xr:uid="{014C255E-AD04-4921-A770-E9768706D589}"/>
    <cellStyle name="Comma 4 2 3 4 2" xfId="1238" xr:uid="{1294FF52-1482-4A01-B0D9-06F863E21BC5}"/>
    <cellStyle name="Comma 4 2 3 4 2 2" xfId="2607" xr:uid="{5724CB84-FD9F-4AEE-BD14-C676BB2F2762}"/>
    <cellStyle name="Comma 4 2 3 4 3" xfId="1726" xr:uid="{F1F359F2-0E58-46A4-BB8F-FDF793345899}"/>
    <cellStyle name="Comma 4 2 3 4 3 2" xfId="3072" xr:uid="{344C5BD1-7D68-456B-8548-3DFEA46AE9BB}"/>
    <cellStyle name="Comma 4 2 3 4 4" xfId="2159" xr:uid="{15F25C37-7044-4AD7-8772-D1060AD37CAB}"/>
    <cellStyle name="Comma 4 2 3 5" xfId="948" xr:uid="{27036ED5-16EA-418D-8296-E26ED554090C}"/>
    <cellStyle name="Comma 4 2 3 5 2" xfId="1451" xr:uid="{F3EB4B79-9C99-4885-BB1E-2C47EE7867AA}"/>
    <cellStyle name="Comma 4 2 3 5 2 2" xfId="2819" xr:uid="{BE53CAD2-FEED-457B-8F12-DA2B6C32898C}"/>
    <cellStyle name="Comma 4 2 3 5 3" xfId="1943" xr:uid="{E08D5505-D534-4251-8D02-8E0465E13A6E}"/>
    <cellStyle name="Comma 4 2 3 5 3 2" xfId="3287" xr:uid="{F5912695-1F8F-4434-BB29-D6B3B89B8395}"/>
    <cellStyle name="Comma 4 2 3 5 4" xfId="2372" xr:uid="{D36C46E0-62B9-4326-9843-3F7AE810F032}"/>
    <cellStyle name="Comma 4 2 3 6" xfId="1132" xr:uid="{58113F24-F367-4095-AF9C-78D5C292C7C3}"/>
    <cellStyle name="Comma 4 2 3 6 2" xfId="1611" xr:uid="{C1152268-C3B6-4734-8FDF-1371831716EF}"/>
    <cellStyle name="Comma 4 2 3 6 2 2" xfId="2962" xr:uid="{68E76095-DB9D-4837-9694-A84F03A35AFC}"/>
    <cellStyle name="Comma 4 2 3 6 3" xfId="2501" xr:uid="{F7FFFEED-D5FF-4AEF-A420-221326232691}"/>
    <cellStyle name="Comma 4 2 3 7" xfId="1549" xr:uid="{ABACD76A-AD09-418B-B395-8699FBF05C42}"/>
    <cellStyle name="Comma 4 2 3 7 2" xfId="2901" xr:uid="{9E0DD280-42EE-4DDA-9E87-33D7E11093F7}"/>
    <cellStyle name="Comma 4 2 3 8" xfId="2052" xr:uid="{20C3ED62-FE21-4160-8815-606A2A5A4D9D}"/>
    <cellStyle name="Comma 4 2 4" xfId="310" xr:uid="{A11DC724-4B49-46C6-A3FA-016E8C0C6F51}"/>
    <cellStyle name="Comma 4 2 4 10" xfId="2105" xr:uid="{D93FC7DC-F8CA-45F0-8E1A-95392513CC69}"/>
    <cellStyle name="Comma 4 2 4 2" xfId="354" xr:uid="{0C2AE7D4-D568-4D5E-BAA2-26B75C58C1CA}"/>
    <cellStyle name="Comma 4 2 4 2 2" xfId="455" xr:uid="{0A86BF33-3117-4BD5-97CA-0890763D08C3}"/>
    <cellStyle name="Comma 4 2 4 2 2 2" xfId="1281" xr:uid="{755749A4-ABBD-4595-A6AC-1A46E1C2A1F6}"/>
    <cellStyle name="Comma 4 2 4 2 2 2 2" xfId="2650" xr:uid="{9BFC9AD4-5472-403F-991D-9F0B625BE684}"/>
    <cellStyle name="Comma 4 2 4 2 2 3" xfId="1769" xr:uid="{BA500C12-6256-4273-8F52-D05ACEC10675}"/>
    <cellStyle name="Comma 4 2 4 2 2 3 2" xfId="3115" xr:uid="{E1533164-151E-4E59-9BDD-AEED30670C2E}"/>
    <cellStyle name="Comma 4 2 4 2 2 4" xfId="2202" xr:uid="{8C44EC19-6135-45CF-92A5-03A23FD7B4FB}"/>
    <cellStyle name="Comma 4 2 4 2 3" xfId="574" xr:uid="{3B2027ED-C47F-42FE-A448-0BA952F0C593}"/>
    <cellStyle name="Comma 4 2 4 2 3 2" xfId="1363" xr:uid="{524B0914-CF66-4C51-8E74-5483198A930E}"/>
    <cellStyle name="Comma 4 2 4 2 3 2 2" xfId="2732" xr:uid="{627F791E-9BC3-4E6F-A2C3-35F19C3FE7BE}"/>
    <cellStyle name="Comma 4 2 4 2 3 3" xfId="1853" xr:uid="{15FD7750-2683-4B73-AED2-8598B23AF3AB}"/>
    <cellStyle name="Comma 4 2 4 2 3 3 2" xfId="3199" xr:uid="{801F161D-07E8-403C-91EE-B4B071878B1F}"/>
    <cellStyle name="Comma 4 2 4 2 3 4" xfId="2284" xr:uid="{B913C714-A7AD-4484-866E-C755A7801924}"/>
    <cellStyle name="Comma 4 2 4 2 4" xfId="1212" xr:uid="{EC36E9CA-4DBF-4365-9BC7-10DD5F864322}"/>
    <cellStyle name="Comma 4 2 4 2 4 2" xfId="2581" xr:uid="{57BCC7B0-9DF3-4E11-8C5D-AFE01CED1491}"/>
    <cellStyle name="Comma 4 2 4 2 5" xfId="1698" xr:uid="{ABE8443F-69C1-43E3-BCB3-952B2E0FD20C}"/>
    <cellStyle name="Comma 4 2 4 2 5 2" xfId="3045" xr:uid="{BD70BFFC-30E6-4911-A51A-AB78B448461A}"/>
    <cellStyle name="Comma 4 2 4 2 6" xfId="2133" xr:uid="{141DF49B-3E80-4A3A-8AA6-333C7F73B930}"/>
    <cellStyle name="Comma 4 2 4 3" xfId="288" xr:uid="{BAEFD475-CB64-48C1-BCB2-BEDEA8D9D389}"/>
    <cellStyle name="Comma 4 2 4 3 2" xfId="485" xr:uid="{1A48CCB3-189F-4C92-91AC-646B9F5C0E21}"/>
    <cellStyle name="Comma 4 2 4 3 2 2" xfId="1308" xr:uid="{ED881BAC-EC5B-4175-B656-2341CD42F247}"/>
    <cellStyle name="Comma 4 2 4 3 2 2 2" xfId="2677" xr:uid="{EEAB2947-4C7B-4BC9-8362-41B90B7E4988}"/>
    <cellStyle name="Comma 4 2 4 3 2 3" xfId="1797" xr:uid="{CA35C479-AB96-4CBF-967E-4D053B3593F2}"/>
    <cellStyle name="Comma 4 2 4 3 2 3 2" xfId="3143" xr:uid="{1C5BF3D6-D525-4298-A488-9D4DC26CC075}"/>
    <cellStyle name="Comma 4 2 4 3 2 4" xfId="2229" xr:uid="{E350051F-A452-48F6-A344-52FD14EA1A6F}"/>
    <cellStyle name="Comma 4 2 4 3 3" xfId="543" xr:uid="{C0FEFED8-8FDA-4A3A-A612-A20DDAE12C9F}"/>
    <cellStyle name="Comma 4 2 4 3 3 2" xfId="1340" xr:uid="{936B74AD-B381-4645-B869-48439F397702}"/>
    <cellStyle name="Comma 4 2 4 3 3 2 2" xfId="2709" xr:uid="{FFB49A02-09A2-44E0-BA14-2E8F4286A0BE}"/>
    <cellStyle name="Comma 4 2 4 3 3 3" xfId="1830" xr:uid="{34CBD5E6-831A-408F-9ACC-B826B9BCE5C5}"/>
    <cellStyle name="Comma 4 2 4 3 3 3 2" xfId="3176" xr:uid="{BCDF621C-55CC-44E7-837B-2333857FEBC9}"/>
    <cellStyle name="Comma 4 2 4 3 3 4" xfId="2261" xr:uid="{77888A16-9AAC-4A4A-81BD-2862CF3F242A}"/>
    <cellStyle name="Comma 4 2 4 3 4" xfId="1174" xr:uid="{C33C6F72-6F09-46F1-80CB-CED07D6EFCA7}"/>
    <cellStyle name="Comma 4 2 4 3 4 2" xfId="2543" xr:uid="{30FB8CB6-FC56-4934-8C3A-F67425E6FA11}"/>
    <cellStyle name="Comma 4 2 4 3 5" xfId="1659" xr:uid="{E1312F94-0E00-4A5C-93E4-A5C2FD2154C1}"/>
    <cellStyle name="Comma 4 2 4 3 5 2" xfId="3006" xr:uid="{B4E5F52E-BC92-4B7F-A925-3BAFB6E4EBC3}"/>
    <cellStyle name="Comma 4 2 4 3 6" xfId="2095" xr:uid="{F8097144-D54E-451F-9552-6D441502DADC}"/>
    <cellStyle name="Comma 4 2 4 4" xfId="428" xr:uid="{F4E69156-CE5D-4F62-90DD-A624B5967343}"/>
    <cellStyle name="Comma 4 2 4 4 2" xfId="1258" xr:uid="{7CC3EFC3-F5BA-4A5A-A7D0-F5018396D3E5}"/>
    <cellStyle name="Comma 4 2 4 4 2 2" xfId="2627" xr:uid="{B4CC418B-BC76-4763-8B10-3B5DEF4AA4E2}"/>
    <cellStyle name="Comma 4 2 4 4 3" xfId="1746" xr:uid="{8E2423ED-6644-4FF5-BF34-FEC3D5831E35}"/>
    <cellStyle name="Comma 4 2 4 4 3 2" xfId="3092" xr:uid="{46A7AF91-E752-4BE4-A6E1-12DA5FF18AB4}"/>
    <cellStyle name="Comma 4 2 4 4 4" xfId="2179" xr:uid="{3DBEB0DD-213F-4A32-B060-5059144C9AD1}"/>
    <cellStyle name="Comma 4 2 4 5" xfId="358" xr:uid="{85E95107-76FC-43E9-AB6F-C147B67478FA}"/>
    <cellStyle name="Comma 4 2 4 5 2" xfId="1216" xr:uid="{5BBE7398-956F-42B0-B10C-078BC1585252}"/>
    <cellStyle name="Comma 4 2 4 5 2 2" xfId="2585" xr:uid="{131F8397-5A10-4511-B367-D0DE47E74CB4}"/>
    <cellStyle name="Comma 4 2 4 5 3" xfId="1702" xr:uid="{A5192B31-5A44-4F88-BEB3-EA0178B3869F}"/>
    <cellStyle name="Comma 4 2 4 5 3 2" xfId="3049" xr:uid="{A0358796-AA22-4ABC-8296-4D3601E5BD0D}"/>
    <cellStyle name="Comma 4 2 4 5 4" xfId="2137" xr:uid="{E94C816B-7CC8-4E6E-B59D-0BE9C042DC2D}"/>
    <cellStyle name="Comma 4 2 4 6" xfId="361" xr:uid="{82FE0F38-E418-4894-B0A7-690C18196CFF}"/>
    <cellStyle name="Comma 4 2 4 6 2" xfId="1218" xr:uid="{9AF842AF-B552-406B-B9A4-692ECA872A9A}"/>
    <cellStyle name="Comma 4 2 4 6 2 2" xfId="2587" xr:uid="{E16191A8-2559-417C-9EA7-5CE3FF6ED12F}"/>
    <cellStyle name="Comma 4 2 4 6 3" xfId="1704" xr:uid="{F4DDA4C9-EDCF-43E3-A41C-79BCC38FCC62}"/>
    <cellStyle name="Comma 4 2 4 6 3 2" xfId="3051" xr:uid="{348B412E-0B86-4B29-88BC-A76570350B1E}"/>
    <cellStyle name="Comma 4 2 4 6 4" xfId="2139" xr:uid="{0BDFA421-4001-48C9-BB44-6F2E0A9E7C0D}"/>
    <cellStyle name="Comma 4 2 4 7" xfId="646" xr:uid="{716F07E2-CDE8-466D-BF2E-869C466F5221}"/>
    <cellStyle name="Comma 4 2 4 7 2" xfId="1407" xr:uid="{006B56B2-B47B-49D3-BBFD-5A6C96F21FC4}"/>
    <cellStyle name="Comma 4 2 4 7 2 2" xfId="2776" xr:uid="{3F0A4A3E-1DF5-4369-B340-97BF8A3FFD63}"/>
    <cellStyle name="Comma 4 2 4 7 3" xfId="1898" xr:uid="{FF5AE801-B6F1-4229-94B5-7415877F3A5C}"/>
    <cellStyle name="Comma 4 2 4 7 3 2" xfId="3244" xr:uid="{A92CE487-D955-4902-B659-DC77867E3E36}"/>
    <cellStyle name="Comma 4 2 4 7 4" xfId="2328" xr:uid="{672C4AAF-2E31-4EC7-8D1D-4791C843F59C}"/>
    <cellStyle name="Comma 4 2 4 8" xfId="1184" xr:uid="{9030A644-CFD8-4589-9071-2074A32F43FF}"/>
    <cellStyle name="Comma 4 2 4 8 2" xfId="2553" xr:uid="{36A0A650-D58B-438B-AF31-5075674FD2AC}"/>
    <cellStyle name="Comma 4 2 4 9" xfId="1669" xr:uid="{BE6ED18A-C283-4005-8D60-27DC2A7A033E}"/>
    <cellStyle name="Comma 4 2 4 9 2" xfId="3016" xr:uid="{935876DA-0822-4E20-B9F3-6BFA257348DE}"/>
    <cellStyle name="Comma 4 2 5" xfId="535" xr:uid="{35DA16D0-3E82-4338-86B5-F74BD3562B81}"/>
    <cellStyle name="Comma 4 2 5 2" xfId="1334" xr:uid="{FB6518C5-3AD5-494C-9415-BEE30D14ED52}"/>
    <cellStyle name="Comma 4 2 5 2 2" xfId="2703" xr:uid="{45DD48DC-A02E-4E7A-8D86-D79275058C5C}"/>
    <cellStyle name="Comma 4 2 5 3" xfId="1824" xr:uid="{7459A8E6-8D7D-49B7-8A0B-7AD639CF703D}"/>
    <cellStyle name="Comma 4 2 5 3 2" xfId="3170" xr:uid="{3C3C0816-5840-46E8-900B-B1672E5FE742}"/>
    <cellStyle name="Comma 4 2 5 4" xfId="2255" xr:uid="{E26F2C74-A857-4DA6-8856-7172FBD4626F}"/>
    <cellStyle name="Comma 4 2 6" xfId="242" xr:uid="{B89B49B9-5507-4FEF-A9D8-A62484D20FCD}"/>
    <cellStyle name="Comma 4 2 6 2" xfId="482" xr:uid="{DC6CB24C-3E9A-4124-B0D6-69CA4A84AE8C}"/>
    <cellStyle name="Comma 4 2 6 2 2" xfId="1306" xr:uid="{9FE6A1A4-336E-4B4A-976C-9D65BE9DD621}"/>
    <cellStyle name="Comma 4 2 6 2 2 2" xfId="2675" xr:uid="{A18FFCF9-7FA1-4ADE-8A81-1F25E4C9AC14}"/>
    <cellStyle name="Comma 4 2 6 2 3" xfId="1795" xr:uid="{B193CE32-A8B6-452C-8F8B-53390C5947E6}"/>
    <cellStyle name="Comma 4 2 6 2 3 2" xfId="3141" xr:uid="{965DF0D1-24AA-4E2B-8D8C-0306500DF67C}"/>
    <cellStyle name="Comma 4 2 6 2 4" xfId="2227" xr:uid="{76AA96BD-A97F-4C2F-9CDB-C814268280D3}"/>
    <cellStyle name="Comma 4 2 6 3" xfId="1151" xr:uid="{7C8344C6-06AA-43BF-A8A8-E6400201E606}"/>
    <cellStyle name="Comma 4 2 6 3 2" xfId="2520" xr:uid="{EA808F3E-293E-455D-8CFE-349E8B50EF65}"/>
    <cellStyle name="Comma 4 2 6 4" xfId="1633" xr:uid="{9B6A87CB-0C46-4B0B-B4D6-ED3852BD6FDA}"/>
    <cellStyle name="Comma 4 2 6 4 2" xfId="2983" xr:uid="{6A72D289-5F2D-4C68-B4FC-E6851C616BAB}"/>
    <cellStyle name="Comma 4 2 6 5" xfId="2072" xr:uid="{D8329CE5-8827-45CB-8532-2BE00A507774}"/>
    <cellStyle name="Comma 4 2 7" xfId="593" xr:uid="{093B60B8-D83E-4B74-B975-9D61551C3C5F}"/>
    <cellStyle name="Comma 4 2 7 2" xfId="1379" xr:uid="{A12184ED-E351-4506-8DF1-E938F7CD7CCC}"/>
    <cellStyle name="Comma 4 2 7 2 2" xfId="2748" xr:uid="{35D9618C-93E6-468C-AD6C-109F8FB53259}"/>
    <cellStyle name="Comma 4 2 7 3" xfId="1869" xr:uid="{87109A3C-96BF-4CED-A8FA-E928FC609371}"/>
    <cellStyle name="Comma 4 2 7 3 2" xfId="3215" xr:uid="{E15771C2-07B9-4E1D-A2B4-25EDDF76D30F}"/>
    <cellStyle name="Comma 4 2 7 4" xfId="2300" xr:uid="{871576BD-E650-46D2-8668-C52221A5EC2C}"/>
    <cellStyle name="Comma 4 2 8" xfId="364" xr:uid="{FFC81AC7-7264-4B50-8F22-470DA6FDD5CD}"/>
    <cellStyle name="Comma 4 2 8 2" xfId="1220" xr:uid="{06931231-3962-4A00-924A-A583E53DFC3A}"/>
    <cellStyle name="Comma 4 2 8 2 2" xfId="2589" xr:uid="{CFF4E657-1613-4CD5-8C58-998134708B06}"/>
    <cellStyle name="Comma 4 2 8 3" xfId="1706" xr:uid="{36D42165-BB5C-436B-B296-04E6660C62D3}"/>
    <cellStyle name="Comma 4 2 8 3 2" xfId="3053" xr:uid="{4614665E-0E85-47BA-97E3-00299D0CBC25}"/>
    <cellStyle name="Comma 4 2 8 4" xfId="2141" xr:uid="{27F57840-FB78-4D1C-A877-303841CF8058}"/>
    <cellStyle name="Comma 4 2 9" xfId="1058" xr:uid="{CB18704F-0CF5-4F66-BBAE-77C059DABE09}"/>
    <cellStyle name="Comma 4 2 9 2" xfId="1595" xr:uid="{2DC01AB1-6571-491E-AD87-7963A828242B}"/>
    <cellStyle name="Comma 4 2 9 2 2" xfId="2946" xr:uid="{537F3660-2DBA-473E-8FA3-BA327F25234C}"/>
    <cellStyle name="Comma 4 2 9 3" xfId="2427" xr:uid="{382EF82B-EEC2-4D71-9FE7-34660294BB2E}"/>
    <cellStyle name="Comma 4 3" xfId="116" xr:uid="{28044AE8-FDEA-491B-BBF7-D5692480DD14}"/>
    <cellStyle name="Comma 4 3 10" xfId="2037" xr:uid="{D70E82AC-3939-4FC1-BBB4-A3EFD4D7BD2F}"/>
    <cellStyle name="Comma 4 3 11 3 2 2" xfId="623" xr:uid="{BEF801B6-EADC-4947-9DB5-1B426D723178}"/>
    <cellStyle name="Comma 4 3 11 3 2 2 2" xfId="1394" xr:uid="{6255C784-0365-4670-99A7-D1AFEDC87573}"/>
    <cellStyle name="Comma 4 3 11 3 2 2 2 2" xfId="2763" xr:uid="{2B0C9763-7017-4946-BFF3-6D7837373BDD}"/>
    <cellStyle name="Comma 4 3 11 3 2 2 3" xfId="1884" xr:uid="{1CEE56C1-9EB2-4591-AE86-600A3384CCCC}"/>
    <cellStyle name="Comma 4 3 11 3 2 2 3 2" xfId="3230" xr:uid="{AF351B9A-D7E7-4275-8417-D3DD326941C0}"/>
    <cellStyle name="Comma 4 3 11 3 2 2 4" xfId="2315" xr:uid="{6112772A-F1D1-4BB9-9222-05A31FDFC12F}"/>
    <cellStyle name="Comma 4 3 2" xfId="143" xr:uid="{C24EBE37-5D70-47F1-BCA4-C79980CDE154}"/>
    <cellStyle name="Comma 4 3 2 2" xfId="463" xr:uid="{FD8A073A-650E-4141-BD8B-B1A073DD80CD}"/>
    <cellStyle name="Comma 4 3 2 2 2" xfId="631" xr:uid="{DC2E4BFC-70C8-44B8-926A-B45D17B31A2D}"/>
    <cellStyle name="Comma 4 3 2 2 2 2" xfId="1397" xr:uid="{0DEDF206-70B4-4250-B4E8-B2B543DB005F}"/>
    <cellStyle name="Comma 4 3 2 2 2 2 2" xfId="2766" xr:uid="{5DF2FB0A-94DF-4B65-B367-BB7912C2B98E}"/>
    <cellStyle name="Comma 4 3 2 2 2 3" xfId="1887" xr:uid="{A9B59485-6E33-4123-AC9B-243070FC362C}"/>
    <cellStyle name="Comma 4 3 2 2 2 3 2" xfId="3233" xr:uid="{64197850-4D8B-429B-8FDC-36AE1C762620}"/>
    <cellStyle name="Comma 4 3 2 2 2 4" xfId="2318" xr:uid="{D9407758-6C65-43CB-B420-3759CF26C115}"/>
    <cellStyle name="Comma 4 3 2 2 3" xfId="1287" xr:uid="{0FC2A7EE-490E-41A0-B08E-A59BECA1B1B6}"/>
    <cellStyle name="Comma 4 3 2 2 3 2" xfId="2656" xr:uid="{95EF2A7A-95DF-4BA2-BD4C-18ED9727BA77}"/>
    <cellStyle name="Comma 4 3 2 2 4" xfId="1776" xr:uid="{506292A2-3687-4852-903B-866B85BD0B88}"/>
    <cellStyle name="Comma 4 3 2 2 4 2" xfId="3122" xr:uid="{F8804BA5-6783-418C-AA7A-CBB6EF5326ED}"/>
    <cellStyle name="Comma 4 3 2 2 5" xfId="2208" xr:uid="{67D415C4-6F69-40D3-878C-EA00C60CA47C}"/>
    <cellStyle name="Comma 4 3 2 3" xfId="581" xr:uid="{EA24E018-4121-4832-AE56-78731FE11B74}"/>
    <cellStyle name="Comma 4 3 2 3 2" xfId="1369" xr:uid="{E51AB12D-2886-498F-AA90-EBA0748A2DEC}"/>
    <cellStyle name="Comma 4 3 2 3 2 2" xfId="2738" xr:uid="{12A0C0E9-2193-4CA9-9D72-7DBE54144F37}"/>
    <cellStyle name="Comma 4 3 2 3 3" xfId="1859" xr:uid="{61B183C3-B008-4BFE-863D-552EE9857583}"/>
    <cellStyle name="Comma 4 3 2 3 3 2" xfId="3205" xr:uid="{3A7315A0-41BE-4ACE-B1F4-D373A8C7E35B}"/>
    <cellStyle name="Comma 4 3 2 3 4" xfId="2290" xr:uid="{90BD3056-C6B7-46A8-90E1-2E5D52EBD41D}"/>
    <cellStyle name="Comma 4 3 2 4" xfId="607" xr:uid="{017B6EFC-5CED-4EF4-A937-956D5DA8C55F}"/>
    <cellStyle name="Comma 4 3 2 4 2" xfId="1385" xr:uid="{ABFFFCE4-3D0F-44CF-B934-35291A78E352}"/>
    <cellStyle name="Comma 4 3 2 4 2 2" xfId="2754" xr:uid="{5D786ECB-D972-415C-8171-BFE5A8359B09}"/>
    <cellStyle name="Comma 4 3 2 4 3" xfId="1875" xr:uid="{180E8A2E-AC34-4684-8D27-91AD6D98DC64}"/>
    <cellStyle name="Comma 4 3 2 4 3 2" xfId="3221" xr:uid="{C7D0A8D9-473D-4886-995D-97BCEF6167ED}"/>
    <cellStyle name="Comma 4 3 2 4 4" xfId="2306" xr:uid="{2A50A8BC-CF14-4019-BB3A-13B50B18A2B2}"/>
    <cellStyle name="Comma 4 3 2 5" xfId="338" xr:uid="{D3EAAA9F-5835-467F-B66E-1A2CF410E741}"/>
    <cellStyle name="Comma 4 3 2 5 2" xfId="1204" xr:uid="{3D1F611B-4131-4FA9-813D-4A03DE8AF9E6}"/>
    <cellStyle name="Comma 4 3 2 5 2 2" xfId="2573" xr:uid="{503DD3A2-8EBC-4F2F-B659-6CB89A88FBB6}"/>
    <cellStyle name="Comma 4 3 2 5 3" xfId="1690" xr:uid="{6F2D2177-95C5-41F8-B8E0-1D7A7C3E5CDB}"/>
    <cellStyle name="Comma 4 3 2 5 3 2" xfId="3037" xr:uid="{5F00415D-8779-4314-A7DF-A4262E824810}"/>
    <cellStyle name="Comma 4 3 2 5 4" xfId="2125" xr:uid="{966B0B71-4383-46F9-876C-46F034FB2D77}"/>
    <cellStyle name="Comma 4 3 2 6" xfId="949" xr:uid="{C205DB3C-1C49-493B-8618-EDC3A572EE99}"/>
    <cellStyle name="Comma 4 3 2 6 2" xfId="1452" xr:uid="{394867CD-75A0-4AD6-9D28-04CD84F41697}"/>
    <cellStyle name="Comma 4 3 2 6 2 2" xfId="2820" xr:uid="{7060BF6C-9C3C-41DF-91C4-286072F8C92B}"/>
    <cellStyle name="Comma 4 3 2 6 3" xfId="1944" xr:uid="{E6B676F5-54DF-4437-BB11-97182BD6B492}"/>
    <cellStyle name="Comma 4 3 2 6 3 2" xfId="3288" xr:uid="{E752AF59-0550-4A53-997F-07C87EE30301}"/>
    <cellStyle name="Comma 4 3 2 6 4" xfId="2373" xr:uid="{2C89D082-6D61-4986-97EC-E6A19E651289}"/>
    <cellStyle name="Comma 4 3 2 7" xfId="1130" xr:uid="{A2BD8133-7FFC-472F-936E-08456D3E6210}"/>
    <cellStyle name="Comma 4 3 2 7 2" xfId="1609" xr:uid="{6C50F05D-A2D8-43B4-BD47-168C67CBC710}"/>
    <cellStyle name="Comma 4 3 2 7 2 2" xfId="2960" xr:uid="{3FF76871-607A-4840-9BC1-568ED6915B88}"/>
    <cellStyle name="Comma 4 3 2 7 3" xfId="2499" xr:uid="{645CD542-9D37-46B3-8F3D-4F1FD48A952D}"/>
    <cellStyle name="Comma 4 3 2 8" xfId="1547" xr:uid="{D030F9DC-6B22-4379-B81C-BB0190C7CA5C}"/>
    <cellStyle name="Comma 4 3 2 8 2" xfId="2899" xr:uid="{3A56E2D8-E78F-4158-88E8-3824E9AE3C78}"/>
    <cellStyle name="Comma 4 3 2 9" xfId="2050" xr:uid="{4172EDE7-F724-49D7-98EE-4C82CE450C46}"/>
    <cellStyle name="Comma 4 3 3" xfId="203" xr:uid="{10764903-1021-4C66-A7AA-4E0243F98371}"/>
    <cellStyle name="Comma 4 3 3 2" xfId="553" xr:uid="{35B36C5D-F176-4262-93B0-E7C29AC0D82B}"/>
    <cellStyle name="Comma 4 3 3 2 2" xfId="1346" xr:uid="{FA8B7695-E802-4AD2-9007-3689F5005789}"/>
    <cellStyle name="Comma 4 3 3 2 2 2" xfId="1498" xr:uid="{DB25C46C-029A-4DE1-9283-9355FCBE3366}"/>
    <cellStyle name="Comma 4 3 3 2 2 2 2" xfId="2861" xr:uid="{AC7CD264-2640-4A3F-B6F7-66327B81135A}"/>
    <cellStyle name="Comma 4 3 3 2 2 3" xfId="2715" xr:uid="{9B7FE336-B4F1-4BDA-A4E7-6BD3F8FBE53E}"/>
    <cellStyle name="Comma 4 3 3 2 3" xfId="1836" xr:uid="{61562023-3198-4965-8659-15F789461E3F}"/>
    <cellStyle name="Comma 4 3 3 2 3 2" xfId="3182" xr:uid="{1EAEC9D8-3B6A-4CD7-BD57-C2CA171026E8}"/>
    <cellStyle name="Comma 4 3 3 2 4" xfId="1495" xr:uid="{BAE00905-13F6-4E6A-8464-BF79A8CF12E2}"/>
    <cellStyle name="Comma 4 3 3 2 4 2" xfId="2859" xr:uid="{4373DA3B-95FC-4850-BBFE-4098F1A37579}"/>
    <cellStyle name="Comma 4 3 3 2 5" xfId="2267" xr:uid="{C384C02C-3DEE-442E-8128-22E3D05C2D8A}"/>
    <cellStyle name="Comma 4 3 3 3" xfId="437" xr:uid="{A46207B8-8E4D-4E3C-925D-A829D10CECAE}"/>
    <cellStyle name="Comma 4 3 3 3 2" xfId="1264" xr:uid="{452344C3-9B00-4226-8C9E-978C33374B44}"/>
    <cellStyle name="Comma 4 3 3 3 2 2" xfId="2633" xr:uid="{F864A694-FCF9-4BA1-9877-A9CC86329ACB}"/>
    <cellStyle name="Comma 4 3 3 3 3" xfId="1752" xr:uid="{D81DC42F-A14C-4935-A5AA-FDB3C4B2C714}"/>
    <cellStyle name="Comma 4 3 3 3 3 2" xfId="3098" xr:uid="{F45B6BDE-4541-4E0B-90BA-78BC020C87E0}"/>
    <cellStyle name="Comma 4 3 3 3 4" xfId="2185" xr:uid="{B905C6F6-1BD7-438E-A129-6F0F9F028B4C}"/>
    <cellStyle name="Comma 4 3 3 4" xfId="984" xr:uid="{9F1459A4-34DD-40AB-AF86-DCEB7BE4E863}"/>
    <cellStyle name="Comma 4 3 3 4 2" xfId="1468" xr:uid="{DF7339BF-A79D-4E4C-82E0-D4EF61BAF00E}"/>
    <cellStyle name="Comma 4 3 3 4 2 2" xfId="2836" xr:uid="{D5135DB4-DAA1-4B4A-B7F7-1DA512D11BF2}"/>
    <cellStyle name="Comma 4 3 3 4 3" xfId="1960" xr:uid="{8EAB9B62-46DD-425C-BBD9-27C82C5E42D1}"/>
    <cellStyle name="Comma 4 3 3 4 3 2" xfId="3304" xr:uid="{7E9B9769-416F-4D6B-8098-089C103FD666}"/>
    <cellStyle name="Comma 4 3 3 4 4" xfId="2389" xr:uid="{8479576D-F641-42F8-AC50-2E560216B7EE}"/>
    <cellStyle name="Comma 4 3 3 5" xfId="1081" xr:uid="{9720A723-5E96-41E5-B61E-87CD514E8A0E}"/>
    <cellStyle name="Comma 4 3 3 5 2" xfId="1623" xr:uid="{B912A9E6-87F3-4A74-BD35-8EA3AD43A9E5}"/>
    <cellStyle name="Comma 4 3 3 5 2 2" xfId="2974" xr:uid="{B39C2775-2F54-4A65-8F80-6C30A2E073CB}"/>
    <cellStyle name="Comma 4 3 3 5 3" xfId="2450" xr:uid="{9C41D07E-F0A2-4C96-A539-0AC90784AE7D}"/>
    <cellStyle name="Comma 4 3 3 6" xfId="1143" xr:uid="{8E906CCB-4772-4F26-BABF-BF838CDCF096}"/>
    <cellStyle name="Comma 4 3 3 6 2" xfId="2512" xr:uid="{B084D39B-2ED2-4EBC-A2A5-2A39A241BADA}"/>
    <cellStyle name="Comma 4 3 3 7" xfId="1560" xr:uid="{00AECF35-462D-4985-B219-67F0B582D40D}"/>
    <cellStyle name="Comma 4 3 3 7 2" xfId="2912" xr:uid="{7712F0A4-B944-4AEC-AADB-D473EC453535}"/>
    <cellStyle name="Comma 4 3 3 8" xfId="2063" xr:uid="{F20320B3-DD3C-46DF-B1A6-C4B526EED1B9}"/>
    <cellStyle name="Comma 4 3 4" xfId="324" xr:uid="{19106CCD-3809-43A3-B324-D0DE74DD8F44}"/>
    <cellStyle name="Comma 4 3 4 2" xfId="1195" xr:uid="{717004F8-280A-471B-A7DD-C1425EBEC2EA}"/>
    <cellStyle name="Comma 4 3 4 2 2" xfId="2564" xr:uid="{C9A7D180-810F-4B49-9316-D4229065C01D}"/>
    <cellStyle name="Comma 4 3 4 3" xfId="1680" xr:uid="{84AB0509-F57F-406A-8F69-B938B242EC74}"/>
    <cellStyle name="Comma 4 3 4 3 2" xfId="3027" xr:uid="{438D3297-80DB-41C2-8F27-92A006B25EF4}"/>
    <cellStyle name="Comma 4 3 4 4" xfId="2116" xr:uid="{FDB0D2A8-4F8E-4095-87C5-5A929E756A9B}"/>
    <cellStyle name="Comma 4 3 5" xfId="244" xr:uid="{B312C229-9DB5-4A35-8118-0372F24CA59A}"/>
    <cellStyle name="Comma 4 3 5 2" xfId="1152" xr:uid="{7D41BE8B-CD33-450E-8DC4-632F986D7E11}"/>
    <cellStyle name="Comma 4 3 5 2 2" xfId="2521" xr:uid="{889F0732-5B0E-4B20-A585-129E2037E3CF}"/>
    <cellStyle name="Comma 4 3 5 3" xfId="1634" xr:uid="{D520E7FC-DA3E-4EF4-A978-EC98C42A04A6}"/>
    <cellStyle name="Comma 4 3 5 3 2" xfId="2984" xr:uid="{42696FF1-8617-4EAD-8212-AC4AB669805D}"/>
    <cellStyle name="Comma 4 3 5 4" xfId="2073" xr:uid="{59C8F5EC-5898-4448-B084-4D006402908E}"/>
    <cellStyle name="Comma 4 3 6" xfId="634" xr:uid="{3782EE93-44BD-4A14-A8C7-8D581B8D9F9E}"/>
    <cellStyle name="Comma 4 3 6 2" xfId="1400" xr:uid="{37ED6A9D-CFFF-4C27-B617-43D6AD84BC53}"/>
    <cellStyle name="Comma 4 3 6 2 2" xfId="2769" xr:uid="{EC07D538-42B2-40E2-9C57-6ECA33ECBD2A}"/>
    <cellStyle name="Comma 4 3 6 3" xfId="1890" xr:uid="{1018FD17-5C05-4CC6-A804-B12656ADED72}"/>
    <cellStyle name="Comma 4 3 6 3 2" xfId="3236" xr:uid="{62D2FD63-4417-49FF-857A-3299B1FFEC4E}"/>
    <cellStyle name="Comma 4 3 6 4" xfId="2321" xr:uid="{A23E648A-D785-4AEF-AA6C-046A7CF3A792}"/>
    <cellStyle name="Comma 4 3 7" xfId="1059" xr:uid="{CFFA35E8-2500-4545-8AD8-780784FC760D}"/>
    <cellStyle name="Comma 4 3 7 2" xfId="1596" xr:uid="{BA1616C0-7D6D-4907-AE4C-5F970244BF1F}"/>
    <cellStyle name="Comma 4 3 7 2 2" xfId="2947" xr:uid="{C67DBD5D-76C5-43C5-A074-01C1A94BCB27}"/>
    <cellStyle name="Comma 4 3 7 3" xfId="2428" xr:uid="{3A889E4C-05A6-457F-A6D5-C8818395FC58}"/>
    <cellStyle name="Comma 4 3 8" xfId="1117" xr:uid="{089AD13C-A9F3-4819-AC67-65FC17F64A2F}"/>
    <cellStyle name="Comma 4 3 8 2" xfId="2486" xr:uid="{1BA1F952-CDE8-493B-A235-E0F65602FB3F}"/>
    <cellStyle name="Comma 4 3 9" xfId="1531" xr:uid="{03700EE7-A3CB-4916-A327-4E909022A598}"/>
    <cellStyle name="Comma 4 3 9 2" xfId="2886" xr:uid="{0FBA5A0B-4F86-4A56-8A55-B6B018AD46DC}"/>
    <cellStyle name="Comma 4 4" xfId="98" xr:uid="{BBE42FCC-68E7-473C-A047-B456BDC46DC7}"/>
    <cellStyle name="Comma 4 4 2" xfId="204" xr:uid="{207949EC-7C14-491B-B25B-8979AF310880}"/>
    <cellStyle name="Comma 4 4 2 2" xfId="575" xr:uid="{64571828-8CE6-4B29-BDA9-3517FE326143}"/>
    <cellStyle name="Comma 4 4 2 2 2" xfId="649" xr:uid="{9B244091-FDA0-42FC-B7E0-2582F9E4BD87}"/>
    <cellStyle name="Comma 4 4 2 2 3" xfId="1364" xr:uid="{4C25E1B6-6923-4628-AB42-F32DC03CF171}"/>
    <cellStyle name="Comma 4 4 2 2 3 2" xfId="2733" xr:uid="{359864B7-427F-4F9A-ABAC-7EF25F04F5A9}"/>
    <cellStyle name="Comma 4 4 2 2 4" xfId="1854" xr:uid="{A9CB5D57-12D5-4DF2-B5E7-B113F7619A75}"/>
    <cellStyle name="Comma 4 4 2 2 4 2" xfId="3200" xr:uid="{162B3BFD-D722-49C3-800F-A40B29D3E910}"/>
    <cellStyle name="Comma 4 4 2 2 5" xfId="2285" xr:uid="{AA297E99-3842-43BC-B99A-AD175E88BFEA}"/>
    <cellStyle name="Comma 4 4 2 3" xfId="457" xr:uid="{95E08F5D-FB57-480C-B225-EC4ED589E36B}"/>
    <cellStyle name="Comma 4 4 2 3 2" xfId="1282" xr:uid="{3B352E27-88EE-40C6-BDE6-AB2BA543E0A1}"/>
    <cellStyle name="Comma 4 4 2 3 2 2" xfId="2651" xr:uid="{DDE6C5AB-6D9A-43BB-819E-37EBC5D24C9E}"/>
    <cellStyle name="Comma 4 4 2 3 3" xfId="1771" xr:uid="{AC21AB45-CF03-423E-8D60-F45D53D81252}"/>
    <cellStyle name="Comma 4 4 2 3 3 2" xfId="3117" xr:uid="{65057DA2-E353-4A16-947D-464F91BB31CA}"/>
    <cellStyle name="Comma 4 4 2 3 4" xfId="2203" xr:uid="{89ED9F46-46C2-412C-A016-0EEE92BA5E81}"/>
    <cellStyle name="Comma 4 4 2 4" xfId="632" xr:uid="{AB598432-3DA1-45A5-B74A-6B513F3ADB3E}"/>
    <cellStyle name="Comma 4 4 2 4 2" xfId="1398" xr:uid="{3E3D4018-2FDC-4F4E-B283-38E0B3E0E9F5}"/>
    <cellStyle name="Comma 4 4 2 4 2 2" xfId="2767" xr:uid="{8BEDB0C6-CBD3-4602-9229-CC73558D4706}"/>
    <cellStyle name="Comma 4 4 2 4 3" xfId="1888" xr:uid="{1F9327E7-2FCF-4684-B7C0-049402214036}"/>
    <cellStyle name="Comma 4 4 2 4 3 2" xfId="3234" xr:uid="{33458F0C-9553-428B-9EE9-AC7029E87F38}"/>
    <cellStyle name="Comma 4 4 2 4 4" xfId="2319" xr:uid="{1B3148CE-177B-45BB-9902-A6CE06DC2179}"/>
    <cellStyle name="Comma 4 4 2 5" xfId="976" xr:uid="{9B0BB3D8-5CC5-4085-85BD-BC041CEA3CC3}"/>
    <cellStyle name="Comma 4 4 2 5 2" xfId="1463" xr:uid="{3666D573-E36C-4612-ABDD-0202F469ACEA}"/>
    <cellStyle name="Comma 4 4 2 5 2 2" xfId="2831" xr:uid="{7001D422-FD94-42C2-BA6D-31F424C37EE3}"/>
    <cellStyle name="Comma 4 4 2 5 3" xfId="1955" xr:uid="{17146650-2D27-4AD4-935D-D47085046B1C}"/>
    <cellStyle name="Comma 4 4 2 5 3 2" xfId="3299" xr:uid="{2A7AC306-9565-4C06-9C08-529F302A0EFC}"/>
    <cellStyle name="Comma 4 4 2 5 4" xfId="2384" xr:uid="{9A1A0DD2-BC10-4141-B0BE-12FAD31DE370}"/>
    <cellStyle name="Comma 4 4 3" xfId="237" xr:uid="{435BFE3B-0C29-4666-82F2-86A36F9D3D55}"/>
    <cellStyle name="Comma 4 4 3 2" xfId="497" xr:uid="{96CB1E15-78A1-498B-9250-3BCD0ED18127}"/>
    <cellStyle name="Comma 4 4 3 2 2" xfId="1316" xr:uid="{EC1B4DD2-02F6-438B-9065-34B85D7B72B1}"/>
    <cellStyle name="Comma 4 4 3 2 2 2" xfId="2685" xr:uid="{B18406B0-694E-4789-8917-7715BCFEEEB8}"/>
    <cellStyle name="Comma 4 4 3 2 3" xfId="1805" xr:uid="{4BF697D6-C32A-480A-8CC6-84D1B5424602}"/>
    <cellStyle name="Comma 4 4 3 2 3 2" xfId="3151" xr:uid="{C3CDE468-3CBE-41C5-8824-A08FAC727379}"/>
    <cellStyle name="Comma 4 4 3 2 4" xfId="2237" xr:uid="{93C7B48B-4296-422C-9672-FC53E0A22BD9}"/>
    <cellStyle name="Comma 4 4 3 3" xfId="1148" xr:uid="{A0CFA711-36C9-42A3-83F0-AC784DE4A3B2}"/>
    <cellStyle name="Comma 4 4 3 3 2" xfId="2517" xr:uid="{F6412666-89DB-416F-BB98-0785B0FDBE16}"/>
    <cellStyle name="Comma 4 4 3 4" xfId="1630" xr:uid="{FACD7F46-882F-4E9B-ADD2-C318AD537C3A}"/>
    <cellStyle name="Comma 4 4 3 4 2" xfId="2980" xr:uid="{B96360D5-5C6A-4423-939F-70E5AF3A18A3}"/>
    <cellStyle name="Comma 4 4 3 5" xfId="2069" xr:uid="{7CF7FC2A-A258-40A8-A514-8BDB70A16BA8}"/>
    <cellStyle name="Comma 4 4 4" xfId="357" xr:uid="{234ABF9C-084C-464C-9D1E-965FA7B340AE}"/>
    <cellStyle name="Comma 4 4 4 2" xfId="1215" xr:uid="{66CD8C73-A404-4371-B428-25194FBD10C1}"/>
    <cellStyle name="Comma 4 4 4 2 2" xfId="2584" xr:uid="{DB372B81-191E-40F5-9C82-1213AC9BD3BF}"/>
    <cellStyle name="Comma 4 4 4 3" xfId="1701" xr:uid="{D5C64808-427B-483B-AAEF-E1B5F7CDFAE6}"/>
    <cellStyle name="Comma 4 4 4 3 2" xfId="3048" xr:uid="{F6E13CC7-A1EC-4A5D-8B62-E26F4B12833B}"/>
    <cellStyle name="Comma 4 4 4 4" xfId="2136" xr:uid="{1990D20A-0852-4F30-81A0-0564CE6E2748}"/>
    <cellStyle name="Comma 4 4 5" xfId="1047" xr:uid="{5D34353C-7985-48BC-BE8B-04E05D7F8F8B}"/>
    <cellStyle name="Comma 4 4 5 2" xfId="1584" xr:uid="{8868B684-DA23-47D7-8680-7D34ACEE65EB}"/>
    <cellStyle name="Comma 4 4 5 2 2" xfId="2935" xr:uid="{3D3D1CCF-61EA-45F5-A43F-40821EFDD1A9}"/>
    <cellStyle name="Comma 4 4 5 3" xfId="2416" xr:uid="{34CD8721-DD3D-4A5A-9C69-3549613B44D8}"/>
    <cellStyle name="Comma 4 4 6" xfId="1105" xr:uid="{DB9B16A6-18CC-4EE0-B583-722C33BEA287}"/>
    <cellStyle name="Comma 4 4 6 2" xfId="2474" xr:uid="{4BC31CF7-D4FB-412A-9DC0-A54B8F559879}"/>
    <cellStyle name="Comma 4 4 7" xfId="1518" xr:uid="{8D574185-EF93-49AB-8C67-BE4E32996037}"/>
    <cellStyle name="Comma 4 4 7 2" xfId="2874" xr:uid="{C3A43F45-2853-4ABA-A93A-F9073CAA63B2}"/>
    <cellStyle name="Comma 4 4 8" xfId="2025" xr:uid="{BEFD3AD9-4324-4496-B509-B7C9B45E991D}"/>
    <cellStyle name="Comma 4 5" xfId="202" xr:uid="{8627CB73-4549-4EFE-8D88-0ED2F7252A80}"/>
    <cellStyle name="Comma 4 5 2" xfId="465" xr:uid="{B87FAC34-E606-4EFF-84BA-DA08F6122FE8}"/>
    <cellStyle name="Comma 4 5 2 2" xfId="1289" xr:uid="{1266D076-4ADA-4237-B2A2-EFF8330C1AFB}"/>
    <cellStyle name="Comma 4 5 2 2 2" xfId="2658" xr:uid="{CFEFD91D-8EA8-4B2E-A810-D7E864555148}"/>
    <cellStyle name="Comma 4 5 2 3" xfId="1778" xr:uid="{468600AA-1FA0-49ED-956A-98C3AD455D34}"/>
    <cellStyle name="Comma 4 5 2 3 2" xfId="3124" xr:uid="{24F138BE-39B4-4B38-A919-2341C2EFFFE2}"/>
    <cellStyle name="Comma 4 5 2 4" xfId="2210" xr:uid="{7DDC2AF2-4132-4781-BD1C-A61337F89B5D}"/>
    <cellStyle name="Comma 4 5 3" xfId="583" xr:uid="{1B3255C1-23C7-4401-87C9-C0B09D3D5674}"/>
    <cellStyle name="Comma 4 5 3 2" xfId="1371" xr:uid="{94C5472A-3164-4322-931E-6EC96DFC599A}"/>
    <cellStyle name="Comma 4 5 3 2 2" xfId="2740" xr:uid="{472163AE-C6C3-4D0D-8911-99C9FDF81FA5}"/>
    <cellStyle name="Comma 4 5 3 3" xfId="1861" xr:uid="{028545F6-23B9-4B32-8ADD-1601AFACFA73}"/>
    <cellStyle name="Comma 4 5 3 3 2" xfId="3207" xr:uid="{5BA8C727-FFA1-4200-BF34-BD2AD79AB754}"/>
    <cellStyle name="Comma 4 5 3 4" xfId="2292" xr:uid="{B79FEA4B-5844-46EE-9BEB-7E1D2D5353A7}"/>
    <cellStyle name="Comma 4 5 4" xfId="314" xr:uid="{F3C40C5A-53AB-4C3F-8D65-415D8C4962E4}"/>
    <cellStyle name="Comma 4 5 4 2" xfId="1187" xr:uid="{204656B8-745E-493E-A779-3F5F91FF7DDD}"/>
    <cellStyle name="Comma 4 5 4 2 2" xfId="2556" xr:uid="{796A5714-2DEF-4694-910C-1D59F46671E6}"/>
    <cellStyle name="Comma 4 5 4 3" xfId="1672" xr:uid="{C2F06707-A6FF-4F8A-AA08-471EA4E50F91}"/>
    <cellStyle name="Comma 4 5 4 3 2" xfId="3019" xr:uid="{84F358E4-5A26-45BC-9357-F8EC4BE8EA5E}"/>
    <cellStyle name="Comma 4 5 4 4" xfId="2108" xr:uid="{D785FBBA-EDAD-4861-8CA5-8332DD44B966}"/>
    <cellStyle name="Comma 4 5 5" xfId="670" xr:uid="{72938A7F-5E4D-4437-B279-70A7F5406ACA}"/>
    <cellStyle name="Comma 4 5 5 2" xfId="1421" xr:uid="{F429450E-1A5E-4D40-BD88-D67BE15029B3}"/>
    <cellStyle name="Comma 4 5 5 2 2" xfId="2789" xr:uid="{66A87FF1-F96E-47FF-A82A-80D3F13E9C79}"/>
    <cellStyle name="Comma 4 5 5 3" xfId="1911" xr:uid="{C64FC20D-A8BD-4515-871E-0340A0D595FB}"/>
    <cellStyle name="Comma 4 5 5 3 2" xfId="3257" xr:uid="{85F8B6C8-3243-48B4-A559-0248085295FC}"/>
    <cellStyle name="Comma 4 5 5 4" xfId="2341" xr:uid="{FD8F86C4-0B6B-4BC8-8A79-C58D12C6FB19}"/>
    <cellStyle name="Comma 4 6" xfId="64" xr:uid="{827182E8-AED5-4807-9472-D2154D95BD95}"/>
    <cellStyle name="Comma 4 6 2" xfId="444" xr:uid="{78F69244-4B55-4C40-9A4A-C73C47E32D7C}"/>
    <cellStyle name="Comma 4 6 2 2" xfId="640" xr:uid="{F5004648-4FEC-4E9A-967F-297AEA4AAE7A}"/>
    <cellStyle name="Comma 4 6 2 2 2" xfId="1403" xr:uid="{7FA4911A-7D98-4A1D-B534-85245AA15591}"/>
    <cellStyle name="Comma 4 6 2 2 2 2" xfId="2772" xr:uid="{575E89C2-BA69-4110-A278-02E1DF2ED8EA}"/>
    <cellStyle name="Comma 4 6 2 2 3" xfId="1893" xr:uid="{503CA3D4-5DE6-4BDD-86D6-F010A803CD4B}"/>
    <cellStyle name="Comma 4 6 2 2 3 2" xfId="3239" xr:uid="{97D282AE-4091-4174-A9F8-95D7BC39CC69}"/>
    <cellStyle name="Comma 4 6 2 2 4" xfId="2324" xr:uid="{12A8C058-E787-49C2-BAAC-01EE53B98079}"/>
    <cellStyle name="Comma 4 6 2 3" xfId="1270" xr:uid="{49B8E276-B623-498B-8948-415AE506CBCA}"/>
    <cellStyle name="Comma 4 6 2 3 2" xfId="2639" xr:uid="{D3AB9DAD-7C51-49FB-BA63-1BEEB892425B}"/>
    <cellStyle name="Comma 4 6 2 4" xfId="1758" xr:uid="{3CAFC687-48BC-4DFD-807E-1AE4F316CD7A}"/>
    <cellStyle name="Comma 4 6 2 4 2" xfId="3104" xr:uid="{51669A07-714B-4982-9F67-B5C94E129936}"/>
    <cellStyle name="Comma 4 6 2 5" xfId="2191" xr:uid="{CDBFBA4C-6285-43DE-B981-8FD737A1B9CA}"/>
    <cellStyle name="Comma 4 6 3" xfId="561" xr:uid="{582D1428-79E8-45C3-AA55-68278256EB91}"/>
    <cellStyle name="Comma 4 6 3 2" xfId="1352" xr:uid="{39A6B37A-6E68-42C7-99F4-892A2206E86F}"/>
    <cellStyle name="Comma 4 6 3 2 2" xfId="2721" xr:uid="{5C916EBD-F523-4FB2-B0CD-91D544F35113}"/>
    <cellStyle name="Comma 4 6 3 3" xfId="1842" xr:uid="{14C91E0E-C952-41EE-85BC-1F540AA07147}"/>
    <cellStyle name="Comma 4 6 3 3 2" xfId="3188" xr:uid="{BCD06D77-04E7-49FE-8CB5-A872F13E17C0}"/>
    <cellStyle name="Comma 4 6 3 4" xfId="2273" xr:uid="{4536773E-F1AA-4D28-9DF8-1278E4B2EE8D}"/>
    <cellStyle name="Comma 4 6 4" xfId="330" xr:uid="{5AD9954F-ABFE-46DA-8B25-11C58EA6759D}"/>
    <cellStyle name="Comma 4 6 4 2" xfId="1198" xr:uid="{F850426D-014C-45D0-831E-C0821DD47E67}"/>
    <cellStyle name="Comma 4 6 4 2 2" xfId="2567" xr:uid="{62EC5703-C3C2-48CD-B30B-A150734CB692}"/>
    <cellStyle name="Comma 4 6 4 3" xfId="1684" xr:uid="{AF1E9EA8-6D4B-4BCC-847D-35142B12233C}"/>
    <cellStyle name="Comma 4 6 4 3 2" xfId="3031" xr:uid="{9CB24EB3-7FF9-4144-B35E-CBFC08572CC1}"/>
    <cellStyle name="Comma 4 6 4 4" xfId="2119" xr:uid="{C3C5E0A3-50A3-4852-A9F4-ECBBB15720BD}"/>
    <cellStyle name="Comma 4 6 5" xfId="615" xr:uid="{42C2BD27-38D8-4D7F-ABFD-7221ED0C5153}"/>
    <cellStyle name="Comma 4 6 5 2" xfId="1390" xr:uid="{D472F43F-2603-4603-8B14-9CCB7C87990A}"/>
    <cellStyle name="Comma 4 6 5 2 2" xfId="2759" xr:uid="{FEBCB858-8C67-4002-88FF-46B69BF52AD3}"/>
    <cellStyle name="Comma 4 6 5 3" xfId="1880" xr:uid="{934AD34D-92EF-47BA-BCAF-A1721BF4E24C}"/>
    <cellStyle name="Comma 4 6 5 3 2" xfId="3226" xr:uid="{11334D84-2BD5-4027-A598-179F08A884D8}"/>
    <cellStyle name="Comma 4 6 5 4" xfId="2311" xr:uid="{63E48114-E79C-463B-99CC-50A3EE39848A}"/>
    <cellStyle name="Comma 4 6 6" xfId="927" xr:uid="{551F01E6-FD0E-4037-9EF1-4531DEE6166A}"/>
    <cellStyle name="Comma 4 6 6 2" xfId="1435" xr:uid="{ED3B9A68-2ED5-475D-B7C3-F5D7004B7B33}"/>
    <cellStyle name="Comma 4 6 6 2 2" xfId="2803" xr:uid="{9BE5F1A6-2DF1-4149-9380-39EFBD1D9D21}"/>
    <cellStyle name="Comma 4 6 6 3" xfId="1927" xr:uid="{F74D103F-383D-4638-9A6D-53C2FFF166BE}"/>
    <cellStyle name="Comma 4 6 6 3 2" xfId="3271" xr:uid="{00F2E603-52AE-41B1-A586-A2B94218E6E0}"/>
    <cellStyle name="Comma 4 6 6 4" xfId="2356" xr:uid="{ACAB0B13-FA30-405A-BFD9-CE065185733D}"/>
    <cellStyle name="Comma 4 6 7" xfId="1098" xr:uid="{628B62B9-A5CF-491A-A235-CA44D65830BC}"/>
    <cellStyle name="Comma 4 6 7 2" xfId="2467" xr:uid="{8A313708-5CA2-4940-B1F3-0CA8AC10A4FD}"/>
    <cellStyle name="Comma 4 6 8" xfId="1577" xr:uid="{FEA5B66B-953D-40C1-B8FF-EF2CD2C72A2E}"/>
    <cellStyle name="Comma 4 6 8 2" xfId="2928" xr:uid="{BAD4BDB6-0B7E-4D08-B02D-2516B68B13CD}"/>
    <cellStyle name="Comma 4 6 9" xfId="2018" xr:uid="{9AD78F2C-1920-4485-8664-06512F7C88FB}"/>
    <cellStyle name="Comma 4 7" xfId="283" xr:uid="{2A1E0C0D-51AE-481A-B5D5-B5FE817449DD}"/>
    <cellStyle name="Comma 4 7 2" xfId="544" xr:uid="{48A5CAE4-0774-43E2-AC18-4E22787B977C}"/>
    <cellStyle name="Comma 4 7 2 2" xfId="1341" xr:uid="{88B7D275-51E9-4E1E-B266-E57E1DA950C5}"/>
    <cellStyle name="Comma 4 7 2 2 2" xfId="2710" xr:uid="{B9E8DC39-4A57-4CA9-B4DF-4F743583E252}"/>
    <cellStyle name="Comma 4 7 2 3" xfId="1831" xr:uid="{FF594C56-B8BA-4F03-A2D0-2759B9DA4FEB}"/>
    <cellStyle name="Comma 4 7 2 3 2" xfId="3177" xr:uid="{4A4C1952-B7A7-45CE-8D86-5790B99AB2C3}"/>
    <cellStyle name="Comma 4 7 2 4" xfId="2262" xr:uid="{3C2C419E-3AEC-4849-9E9B-D2255027446E}"/>
    <cellStyle name="Comma 4 7 3" xfId="430" xr:uid="{DDA66B79-F006-44EF-B500-79049CCEBEF7}"/>
    <cellStyle name="Comma 4 7 3 2" xfId="956" xr:uid="{8375D661-6A6A-4E64-8CA0-C9180159C852}"/>
    <cellStyle name="Comma 4 7 3 2 2" xfId="1456" xr:uid="{A42F9746-1466-459A-996F-2FD345CF5BF2}"/>
    <cellStyle name="Comma 4 7 3 2 2 2" xfId="2824" xr:uid="{156D6B9E-D991-4BC2-9F12-EE7F264DED53}"/>
    <cellStyle name="Comma 4 7 3 2 3" xfId="1948" xr:uid="{9FA1760E-9D3F-49B1-B811-77BA280F57AC}"/>
    <cellStyle name="Comma 4 7 3 2 3 2" xfId="3292" xr:uid="{FE5574A8-7E2A-4872-9471-AD7C34603B58}"/>
    <cellStyle name="Comma 4 7 3 2 4" xfId="2377" xr:uid="{28E29766-5A92-4FF3-9A1F-B8011F8290A8}"/>
    <cellStyle name="Comma 4 7 3 3" xfId="883" xr:uid="{12EA5120-2A09-424E-B833-85B8A5DA2C31}"/>
    <cellStyle name="Comma 4 7 3 3 2" xfId="1430" xr:uid="{B48383D7-1B58-4410-BCC9-EC8EAFD82E9C}"/>
    <cellStyle name="Comma 4 7 3 3 2 2" xfId="2798" xr:uid="{37F4FF57-5071-484E-A077-078823A0F60A}"/>
    <cellStyle name="Comma 4 7 3 3 3" xfId="1922" xr:uid="{0E7F3B25-4AD0-4A99-8CE2-524C2F36665D}"/>
    <cellStyle name="Comma 4 7 3 3 3 2" xfId="3266" xr:uid="{FCCA4F3B-D1FD-402C-87AC-9849D87C65E3}"/>
    <cellStyle name="Comma 4 7 3 3 4" xfId="2351" xr:uid="{15A130C4-2D0C-441F-BA5C-9BF901D874D1}"/>
    <cellStyle name="Comma 4 7 3 4" xfId="1259" xr:uid="{62DFC402-D155-43EC-9534-E797E21D9953}"/>
    <cellStyle name="Comma 4 7 3 4 2" xfId="2628" xr:uid="{41C85697-0575-4045-BB0B-F482BA5F6605}"/>
    <cellStyle name="Comma 4 7 3 5" xfId="1747" xr:uid="{BE60D757-A325-4600-B4ED-44F9E08BF86E}"/>
    <cellStyle name="Comma 4 7 3 5 2" xfId="3093" xr:uid="{E72D3827-85C8-4E9C-AF85-86781586F033}"/>
    <cellStyle name="Comma 4 7 3 6" xfId="2180" xr:uid="{95408B49-C4DA-4849-8FC6-4C7E8578D593}"/>
    <cellStyle name="Comma 4 7 4" xfId="935" xr:uid="{2ECB57A5-BD65-4B0C-A4AF-50D7CEB587B4}"/>
    <cellStyle name="Comma 4 7 4 2" xfId="1439" xr:uid="{36335962-A0C1-427C-852D-E1F50E6F5A25}"/>
    <cellStyle name="Comma 4 7 4 2 2" xfId="2807" xr:uid="{47B8CEF2-B78D-4717-BF08-3C1203F8F919}"/>
    <cellStyle name="Comma 4 7 4 3" xfId="1931" xr:uid="{F4C214E4-EBEB-4461-B5D9-61A0ED6D6CFE}"/>
    <cellStyle name="Comma 4 7 4 3 2" xfId="3275" xr:uid="{E1EE2EAC-CC78-4BE2-A7D5-720452352C12}"/>
    <cellStyle name="Comma 4 7 4 4" xfId="2360" xr:uid="{33E9AE9E-5DBD-4ABD-BFC3-60EE557E103F}"/>
    <cellStyle name="Comma 4 7 5" xfId="1171" xr:uid="{4CE8E76C-11B0-4D37-97FD-50DC027CC156}"/>
    <cellStyle name="Comma 4 7 5 2" xfId="2540" xr:uid="{0BED258A-FC7A-467F-833F-EC6915637773}"/>
    <cellStyle name="Comma 4 7 6" xfId="1656" xr:uid="{93484900-9DF1-462E-A3F4-34BB6D36746B}"/>
    <cellStyle name="Comma 4 7 6 2" xfId="3003" xr:uid="{9CD674F2-AFDF-44BE-BC9B-49C68F86CD59}"/>
    <cellStyle name="Comma 4 7 7" xfId="2092" xr:uid="{B1B77330-84C0-4DBF-B84D-521466469EB5}"/>
    <cellStyle name="Comma 4 8" xfId="604" xr:uid="{9F08FA1A-E067-4E1F-911F-A5ABE1D282F5}"/>
    <cellStyle name="Comma 4 8 2" xfId="1384" xr:uid="{233FAC8E-2992-49D9-B6D3-BC11E3DD8D27}"/>
    <cellStyle name="Comma 4 8 2 2" xfId="2753" xr:uid="{272D2DEC-B6EA-48E3-AAEA-E16788AF6D91}"/>
    <cellStyle name="Comma 4 8 3" xfId="1874" xr:uid="{A64ADBFD-E93B-4D49-8F50-45E882D314C5}"/>
    <cellStyle name="Comma 4 8 3 2" xfId="3220" xr:uid="{C0766D8F-90A0-4E90-AE12-A4EFFF56188E}"/>
    <cellStyle name="Comma 4 8 4" xfId="2305" xr:uid="{73242C08-29B2-4E31-99C6-8D62FED26BA0}"/>
    <cellStyle name="Comma 4 9" xfId="417" xr:uid="{AFA2CBF2-2215-4608-9EB9-30CF3F30F9F9}"/>
    <cellStyle name="Comma 4 9 2" xfId="661" xr:uid="{8C3B7C98-3DF4-43ED-A223-AE65D70F3353}"/>
    <cellStyle name="Comma 4 9 2 2" xfId="1414" xr:uid="{0B05FB46-70F0-4D22-8CC3-C29686F18D7E}"/>
    <cellStyle name="Comma 4 9 2 2 2" xfId="2782" xr:uid="{8A4F83FB-3E1E-48C1-8733-35633F313CD6}"/>
    <cellStyle name="Comma 4 9 2 3" xfId="1904" xr:uid="{47705036-C0B5-4533-8988-F4C2A9653719}"/>
    <cellStyle name="Comma 4 9 2 3 2" xfId="3250" xr:uid="{C513365A-F2AB-45FA-AEB2-226A53B7B280}"/>
    <cellStyle name="Comma 4 9 2 4" xfId="2334" xr:uid="{EF89F296-F7ED-4C1E-BAC8-17476ED6C1CD}"/>
    <cellStyle name="Comma 4 9 3" xfId="1250" xr:uid="{983160A2-14D0-40AD-97FA-DDE5B1BA3F77}"/>
    <cellStyle name="Comma 4 9 3 2" xfId="2619" xr:uid="{2B675FCF-A60A-4477-8056-F082B1F84C11}"/>
    <cellStyle name="Comma 4 9 4" xfId="1738" xr:uid="{9E9D8995-1E06-4152-A4DF-E4CB4935451A}"/>
    <cellStyle name="Comma 4 9 4 2" xfId="3084" xr:uid="{D437DB1E-3E3D-42BB-9035-BDFD0F06B018}"/>
    <cellStyle name="Comma 4 9 5" xfId="2171" xr:uid="{13050AF5-3BDE-4236-BDD4-CEF112A02875}"/>
    <cellStyle name="Comma 40" xfId="47" xr:uid="{6807C4DA-8967-461B-9574-9250492AB6D3}"/>
    <cellStyle name="Comma 40 2" xfId="2007" xr:uid="{7055494C-7B3F-461E-A942-9D574D138450}"/>
    <cellStyle name="Comma 41" xfId="2004" xr:uid="{976CCE89-819F-4F8F-8D45-80F4EF1FFB7D}"/>
    <cellStyle name="Comma 42" xfId="2342" xr:uid="{C22C8A75-8A81-46DD-BA40-5D6188AFF161}"/>
    <cellStyle name="Comma 43" xfId="3343" xr:uid="{38EFDDCA-3954-41C0-B48F-B043984E119E}"/>
    <cellStyle name="Comma 5" xfId="48" xr:uid="{5FECA137-30D0-47D4-B588-9027C18F4C60}"/>
    <cellStyle name="Comma 5 10" xfId="1091" xr:uid="{6C472F44-B0BA-4DF2-A9AE-2304107CBA9A}"/>
    <cellStyle name="Comma 5 10 2" xfId="1511" xr:uid="{29B82DFF-0841-4983-87CD-F5F378E4DD6B}"/>
    <cellStyle name="Comma 5 10 2 2" xfId="2869" xr:uid="{26564A21-AFDF-4075-863B-D4A02F15D0F0}"/>
    <cellStyle name="Comma 5 10 3" xfId="2460" xr:uid="{1D030438-0362-4D43-9096-B90665DA4A06}"/>
    <cellStyle name="Comma 5 11" xfId="379" xr:uid="{12D494B4-3E18-4219-B324-D2221EE08439}"/>
    <cellStyle name="Comma 5 11 2" xfId="1231" xr:uid="{DDEBA17A-1CB5-4D28-B109-924D8C9EC1E9}"/>
    <cellStyle name="Comma 5 11 2 2" xfId="2600" xr:uid="{34E35288-D676-4F67-B42A-538128ED3502}"/>
    <cellStyle name="Comma 5 11 3" xfId="1718" xr:uid="{B56FE379-7A6B-4B45-BD13-E188DC2FB3B6}"/>
    <cellStyle name="Comma 5 11 3 2" xfId="3064" xr:uid="{A0813890-EB17-42BF-AAA6-709B0934F4FA}"/>
    <cellStyle name="Comma 5 11 4" xfId="2152" xr:uid="{CA038314-72F5-4810-B5EB-43916C178305}"/>
    <cellStyle name="Comma 5 12" xfId="2008" xr:uid="{F7D20495-659C-435E-9BAE-473F2727F3CD}"/>
    <cellStyle name="Comma 5 12 4" xfId="120" xr:uid="{A742752D-2F7F-4A51-A035-F6ADC492B7C3}"/>
    <cellStyle name="Comma 5 12 4 2" xfId="1061" xr:uid="{C47C4A22-7262-4C54-9F10-76AD2344A7DC}"/>
    <cellStyle name="Comma 5 12 4 2 2" xfId="1598" xr:uid="{342A3986-E6E5-48D6-B5C9-E5484D618464}"/>
    <cellStyle name="Comma 5 12 4 2 2 2" xfId="2949" xr:uid="{87EAC8D7-9294-4938-AAF4-81D8D286ECDE}"/>
    <cellStyle name="Comma 5 12 4 2 3" xfId="2430" xr:uid="{14CEB21A-679E-4949-BC95-8E9391DABE5E}"/>
    <cellStyle name="Comma 5 12 4 3" xfId="1119" xr:uid="{DC93DAAD-719A-47BD-861D-C48A8D13550A}"/>
    <cellStyle name="Comma 5 12 4 3 2" xfId="2488" xr:uid="{8CD09AA0-FD96-4E20-8A7B-191A8CB1F784}"/>
    <cellStyle name="Comma 5 12 4 4" xfId="1534" xr:uid="{B97E767E-E9B2-4E2E-BF29-87E1A264E443}"/>
    <cellStyle name="Comma 5 12 4 4 2" xfId="2888" xr:uid="{1AD04A5B-B2DB-4FC9-9B5D-A78461BF80B0}"/>
    <cellStyle name="Comma 5 12 4 5" xfId="2039" xr:uid="{86BD5E27-1A68-40A9-A721-E81E3DB3DAE2}"/>
    <cellStyle name="Comma 5 17" xfId="102" xr:uid="{55DB6FCA-29FA-4158-A371-DB92B59F002A}"/>
    <cellStyle name="Comma 5 17 2" xfId="1050" xr:uid="{2D9C7202-4F68-41BB-B879-FA044B65F40B}"/>
    <cellStyle name="Comma 5 17 2 2" xfId="1587" xr:uid="{4A0C36B9-62C9-4DDA-98C1-6C8A72D1A661}"/>
    <cellStyle name="Comma 5 17 2 2 2" xfId="2938" xr:uid="{02629D22-F8FD-4004-84AC-B0E9295DC827}"/>
    <cellStyle name="Comma 5 17 2 3" xfId="2419" xr:uid="{FABA72E9-38DA-4C6B-8CCD-F1DAF82AC356}"/>
    <cellStyle name="Comma 5 17 3" xfId="1108" xr:uid="{528CBA26-5517-4F59-8E51-396BF36320DC}"/>
    <cellStyle name="Comma 5 17 3 2" xfId="2477" xr:uid="{85A649CB-09CE-415E-A05A-D0301A044333}"/>
    <cellStyle name="Comma 5 17 4" xfId="1521" xr:uid="{57F392C7-4881-47FD-9A52-1D2C326C6485}"/>
    <cellStyle name="Comma 5 17 4 2" xfId="2877" xr:uid="{9DEA1327-BF3F-49C1-8951-47B6BAB5D0A9}"/>
    <cellStyle name="Comma 5 17 5" xfId="2028" xr:uid="{9D49B122-BBB1-45F6-965E-18216805152C}"/>
    <cellStyle name="Comma 5 2" xfId="99" xr:uid="{AED64AEA-8EBF-461B-B5DD-08088AC29E7F}"/>
    <cellStyle name="Comma 5 2 2" xfId="206" xr:uid="{5FC597CC-3664-47AB-9E11-56388A840E4A}"/>
    <cellStyle name="Comma 5 2 2 2" xfId="802" xr:uid="{03B3E18D-2C71-49AF-A68C-408F91CF20A1}"/>
    <cellStyle name="Comma 5 2 2 2 2" xfId="1425" xr:uid="{0B84934A-1404-42FE-BA19-8DD1C73D3E41}"/>
    <cellStyle name="Comma 5 2 2 2 2 2" xfId="2793" xr:uid="{537F0F57-D4B3-453E-9BBE-B2DBAEA4C038}"/>
    <cellStyle name="Comma 5 2 2 2 3" xfId="1916" xr:uid="{4C160D32-4A4C-44C0-AD33-57D8CFB4C180}"/>
    <cellStyle name="Comma 5 2 2 2 3 2" xfId="3261" xr:uid="{C6426E62-DDBC-4B8B-9035-06A2B475A7AC}"/>
    <cellStyle name="Comma 5 2 2 2 4" xfId="2346" xr:uid="{3EA4331B-EF96-4346-A05D-F50F701FEC5E}"/>
    <cellStyle name="Comma 5 2 3" xfId="447" xr:uid="{705CC2D6-019C-46BF-8B64-233511F704D3}"/>
    <cellStyle name="Comma 5 2 3 2" xfId="644" xr:uid="{F5F4AAFB-4668-4312-8B8C-C65A77B6F2DB}"/>
    <cellStyle name="Comma 5 2 3 2 2" xfId="1405" xr:uid="{65DC0508-4AF0-4A82-9604-41A05893A535}"/>
    <cellStyle name="Comma 5 2 3 2 2 2" xfId="2774" xr:uid="{EB48A799-B807-4668-B5F9-F9898A41B3E2}"/>
    <cellStyle name="Comma 5 2 3 2 3" xfId="1896" xr:uid="{3FD8B291-4472-488E-A9F4-97EF420701B3}"/>
    <cellStyle name="Comma 5 2 3 2 3 2" xfId="3242" xr:uid="{B923F4F9-EC7A-49DC-93E3-0D0F8282C668}"/>
    <cellStyle name="Comma 5 2 3 2 4" xfId="2326" xr:uid="{0A105997-8A16-4CD9-A946-28A6DF3E72E0}"/>
    <cellStyle name="Comma 5 2 3 3" xfId="1273" xr:uid="{3C0D5657-E187-4976-AF82-B71E472956F7}"/>
    <cellStyle name="Comma 5 2 3 3 2" xfId="2642" xr:uid="{7D3A00DC-3F4E-4E21-80D5-C6FA7016C20F}"/>
    <cellStyle name="Comma 5 2 3 4" xfId="1761" xr:uid="{4FA12479-C86C-4FA9-99E1-EECBBD5892C2}"/>
    <cellStyle name="Comma 5 2 3 4 2" xfId="3107" xr:uid="{61DAC713-41FD-4D83-A178-D5A42D171A23}"/>
    <cellStyle name="Comma 5 2 3 5" xfId="2194" xr:uid="{BFDE02AB-108D-4EA9-A31B-B3C49F6FC56D}"/>
    <cellStyle name="Comma 5 2 4" xfId="940" xr:uid="{31DA488C-7C4C-4582-B06E-391EC0C568E5}"/>
    <cellStyle name="Comma 5 2 4 2" xfId="1444" xr:uid="{10A13ABA-6384-4A7F-B501-85A110182BBD}"/>
    <cellStyle name="Comma 5 2 4 2 2" xfId="2812" xr:uid="{0215E802-85DA-4B81-908B-EAAB8ABC27BA}"/>
    <cellStyle name="Comma 5 2 4 3" xfId="1936" xr:uid="{D582FAA0-8C7C-4D61-8434-0AE97D82A205}"/>
    <cellStyle name="Comma 5 2 4 3 2" xfId="3280" xr:uid="{33123203-F6D3-470C-94E3-BE47257B2A59}"/>
    <cellStyle name="Comma 5 2 4 4" xfId="2365" xr:uid="{D9CCDD12-1510-409E-8C90-05D26753ABEE}"/>
    <cellStyle name="Comma 5 2 5" xfId="977" xr:uid="{75333F36-994B-481B-9BDD-0F91EA9154DA}"/>
    <cellStyle name="Comma 5 2 5 2" xfId="1464" xr:uid="{2A64E06A-A091-49E8-9425-5C94C341F0B4}"/>
    <cellStyle name="Comma 5 2 5 2 2" xfId="2832" xr:uid="{BEFCE293-1C42-4841-8974-6F08D2E3C96A}"/>
    <cellStyle name="Comma 5 2 5 3" xfId="1956" xr:uid="{02AFDC71-9325-47CE-945A-F1FA1ADF49B9}"/>
    <cellStyle name="Comma 5 2 5 3 2" xfId="3300" xr:uid="{D04E8D96-820A-4247-97D0-27026F77E9C3}"/>
    <cellStyle name="Comma 5 2 5 4" xfId="2385" xr:uid="{ED63EE3C-8C9E-4B67-85C0-5CE7395AFAEC}"/>
    <cellStyle name="Comma 5 2 6" xfId="663" xr:uid="{10BE3746-D56E-4F7A-ABDF-7C7A907816C6}"/>
    <cellStyle name="Comma 5 2 6 2" xfId="1416" xr:uid="{0E32E26A-012A-414F-9ABE-059A55623CCD}"/>
    <cellStyle name="Comma 5 2 6 2 2" xfId="2784" xr:uid="{22B356FB-3C2A-46A7-94CD-0BC6223536FB}"/>
    <cellStyle name="Comma 5 2 6 3" xfId="1906" xr:uid="{B1A90AB4-C6FA-4651-A1AD-9656F74D2A4D}"/>
    <cellStyle name="Comma 5 2 6 3 2" xfId="3252" xr:uid="{9B847303-E437-4901-9F54-BAD3F40B99A2}"/>
    <cellStyle name="Comma 5 2 6 4" xfId="2336" xr:uid="{C95BE7E0-A7DD-4497-916C-D26C3272E757}"/>
    <cellStyle name="Comma 5 2 7" xfId="1048" xr:uid="{4BB12D1D-8803-4685-811B-878DEA21C067}"/>
    <cellStyle name="Comma 5 2 7 2" xfId="1585" xr:uid="{29ED4C5C-D6F2-4D90-8BED-CF9547DC123E}"/>
    <cellStyle name="Comma 5 2 7 2 2" xfId="2936" xr:uid="{AF087610-2118-45F8-AA7D-FECA55405CA3}"/>
    <cellStyle name="Comma 5 2 7 3" xfId="2417" xr:uid="{D75555DE-A477-43E6-B97E-90B134FBDA93}"/>
    <cellStyle name="Comma 5 2 8" xfId="1106" xr:uid="{FE9BEBAC-2D3E-4856-901A-7EDF61C07ADA}"/>
    <cellStyle name="Comma 5 2 8 2" xfId="1519" xr:uid="{E425B26B-F30A-4E0D-9FB5-86445EE31D2D}"/>
    <cellStyle name="Comma 5 2 8 2 2" xfId="2875" xr:uid="{BB9D8F8A-9310-4717-9885-ED5885009431}"/>
    <cellStyle name="Comma 5 2 8 3" xfId="1681" xr:uid="{C40DC42F-1B03-4928-9A8B-ED0610644F2A}"/>
    <cellStyle name="Comma 5 2 8 3 2" xfId="3028" xr:uid="{A5F24D35-46F7-4069-9D43-2C9EDEF9F0B8}"/>
    <cellStyle name="Comma 5 2 8 4" xfId="2475" xr:uid="{45E878B8-92BC-439C-BFE2-2D0894CBC131}"/>
    <cellStyle name="Comma 5 2 9" xfId="2026" xr:uid="{7F7AFC24-E3B5-478E-9C3E-7D6942D416EB}"/>
    <cellStyle name="Comma 5 3" xfId="205" xr:uid="{2EA80015-6CB0-4A29-92F3-7261E6BE3BBF}"/>
    <cellStyle name="Comma 5 3 2" xfId="513" xr:uid="{9F311D10-7801-4BD8-BE0A-9B56ECF69C2B}"/>
    <cellStyle name="Comma 5 3 2 2" xfId="957" xr:uid="{68459151-A8D6-4CB1-B424-1BB31BFF999E}"/>
    <cellStyle name="Comma 5 3 2 2 2" xfId="1457" xr:uid="{3FA5A5FF-B7C4-45C8-ABFF-46F3B64BB111}"/>
    <cellStyle name="Comma 5 3 2 2 2 2" xfId="2825" xr:uid="{0EB12251-97D2-47FD-AFE5-F7AAFDAFCE22}"/>
    <cellStyle name="Comma 5 3 2 2 3" xfId="1949" xr:uid="{07FE6E57-90AB-45C2-A3F3-3465292443A5}"/>
    <cellStyle name="Comma 5 3 2 2 3 2" xfId="3293" xr:uid="{87D57221-C0BF-4616-A662-D805E9EF32D2}"/>
    <cellStyle name="Comma 5 3 2 2 4" xfId="2378" xr:uid="{DF2FAEBD-3345-4DA5-9084-2914BC9AE053}"/>
    <cellStyle name="Comma 5 3 2 3" xfId="1323" xr:uid="{927B1064-659C-4738-8043-65E79B5B6E8E}"/>
    <cellStyle name="Comma 5 3 2 3 2" xfId="2692" xr:uid="{A53348E5-752A-4727-87E0-1485F9B548DB}"/>
    <cellStyle name="Comma 5 3 2 4" xfId="1812" xr:uid="{D127EB7C-DC88-4B5B-A98E-E69BDE932BFE}"/>
    <cellStyle name="Comma 5 3 2 4 2" xfId="3158" xr:uid="{4172F7C1-2F5A-44D9-8D8F-5D6B83794B7D}"/>
    <cellStyle name="Comma 5 3 2 5" xfId="2244" xr:uid="{2FB7F54A-C8AB-47D4-9DE9-21DAFF07FB7F}"/>
    <cellStyle name="Comma 5 3 3" xfId="884" xr:uid="{6688429C-43B6-440A-BCD1-7EAE9832AF06}"/>
    <cellStyle name="Comma 5 3 3 2" xfId="1431" xr:uid="{5AF7AD47-9885-4112-914E-286A09F9FE5B}"/>
    <cellStyle name="Comma 5 3 3 2 2" xfId="1923" xr:uid="{F0479DA6-3051-4B89-A4A0-6E933437017B}"/>
    <cellStyle name="Comma 5 3 3 2 2 2" xfId="3267" xr:uid="{2A030AC2-F4BA-4639-A065-3082002E1EB8}"/>
    <cellStyle name="Comma 5 3 3 2 3" xfId="1992" xr:uid="{3FDBF282-36BE-47AA-A6B5-C0CCD8D6220D}"/>
    <cellStyle name="Comma 5 3 3 2 3 2" xfId="3335" xr:uid="{EDEC82F9-1755-4F9D-B47C-E20F3A3BB522}"/>
    <cellStyle name="Comma 5 3 3 2 4" xfId="2799" xr:uid="{78225466-F37D-4AD6-AAF6-CF60F6FB1D09}"/>
    <cellStyle name="Comma 5 3 3 3" xfId="2352" xr:uid="{19EB66B3-2928-4ED2-BFEC-DE15B46DFE7F}"/>
    <cellStyle name="Comma 5 3 4" xfId="1492" xr:uid="{78EF0158-153C-478D-8DDE-B45C878719B9}"/>
    <cellStyle name="Comma 5 3 4 2" xfId="1991" xr:uid="{1800336C-A53C-4C0E-A739-24D893E54B3F}"/>
    <cellStyle name="Comma 5 3 4 2 2" xfId="3334" xr:uid="{E9E06295-A2FD-4753-AC31-456159DFAFD9}"/>
    <cellStyle name="Comma 5 3 4 3" xfId="2857" xr:uid="{732116B8-F1A0-4630-86D6-7E9128035572}"/>
    <cellStyle name="Comma 5 3 5" xfId="1561" xr:uid="{2FE66AAB-275F-4181-8BBF-FB40E7075783}"/>
    <cellStyle name="Comma 5 3 6" xfId="1501" xr:uid="{7AEDAF40-D963-4500-A553-C54C33653340}"/>
    <cellStyle name="Comma 5 3 6 2" xfId="2862" xr:uid="{472C258D-3709-497C-AE20-DF7E01928E7C}"/>
    <cellStyle name="Comma 5 4" xfId="66" xr:uid="{AFE3C3E9-475E-4A87-9E24-1884D5A6C851}"/>
    <cellStyle name="Comma 5 4 2" xfId="500" xr:uid="{BE185124-6FA5-40EC-B42A-973634B7B241}"/>
    <cellStyle name="Comma 5 4 2 2" xfId="1318" xr:uid="{ACF05D45-BDFB-4B75-BB38-2A31FABE04A0}"/>
    <cellStyle name="Comma 5 4 2 2 2" xfId="2687" xr:uid="{630DD1FC-FAE2-41BC-866C-A1861EC50DA9}"/>
    <cellStyle name="Comma 5 4 2 3" xfId="1807" xr:uid="{ABD881F7-93B8-4772-A05A-50345522F6AF}"/>
    <cellStyle name="Comma 5 4 2 3 2" xfId="3153" xr:uid="{F9FD9FED-F576-4606-A319-BCECA55F04A4}"/>
    <cellStyle name="Comma 5 4 2 4" xfId="2239" xr:uid="{6BF6ABF3-03F0-4FF6-9EBE-53D15F7DAA1C}"/>
    <cellStyle name="Comma 5 4 3" xfId="729" xr:uid="{F89F2C4C-8694-4CE7-8CDA-F2B7339D0AC3}"/>
    <cellStyle name="Comma 5 4 3 2" xfId="1422" xr:uid="{BE5EBBB4-EE69-491D-ACD4-924F41C1C511}"/>
    <cellStyle name="Comma 5 4 3 2 2" xfId="2790" xr:uid="{03E24EB7-808D-4017-AFD5-21B649A73F1B}"/>
    <cellStyle name="Comma 5 4 3 3" xfId="1912" xr:uid="{9538FE25-48BF-4BA6-8073-86751375475E}"/>
    <cellStyle name="Comma 5 4 3 3 2" xfId="3258" xr:uid="{FFC5A367-A335-42FF-9DDD-43CE1E4CF614}"/>
    <cellStyle name="Comma 5 4 3 4" xfId="2343" xr:uid="{3601B1C5-A54C-41A7-BA0C-293E0BB34906}"/>
    <cellStyle name="Comma 5 4 4" xfId="1100" xr:uid="{71EE6656-3D78-44F1-9C4D-FD291CA29E0C}"/>
    <cellStyle name="Comma 5 4 4 2" xfId="2469" xr:uid="{B45AB911-71F0-4833-AB7D-DE0A89956A1C}"/>
    <cellStyle name="Comma 5 4 5" xfId="1579" xr:uid="{BA6DD61A-7DCC-4DDC-AAE8-2BCCB4547D77}"/>
    <cellStyle name="Comma 5 4 5 2" xfId="2930" xr:uid="{1E1E3F6B-9EF2-40AC-8628-6C5FD21917B1}"/>
    <cellStyle name="Comma 5 4 6" xfId="2020" xr:uid="{53B6F8AA-74C6-49D8-B809-9C9C1E50384A}"/>
    <cellStyle name="Comma 5 5" xfId="280" xr:uid="{21DD5813-7EA5-44CF-817C-EF2249E50613}"/>
    <cellStyle name="Comma 5 5 2" xfId="564" xr:uid="{FC40349C-4F5E-4A54-ACA1-F380B95272BB}"/>
    <cellStyle name="Comma 5 5 2 2" xfId="1355" xr:uid="{60974760-51EA-486B-AD8A-44CE30E3F719}"/>
    <cellStyle name="Comma 5 5 2 2 2" xfId="2724" xr:uid="{88DA535D-C2B2-48A5-9F35-5379F3A7FFE1}"/>
    <cellStyle name="Comma 5 5 2 3" xfId="1845" xr:uid="{6B3FAA6D-74CF-4DAC-9223-71D6AB9AB2B4}"/>
    <cellStyle name="Comma 5 5 2 3 2" xfId="3191" xr:uid="{FA60781E-FB0C-477A-85A7-3DA3AF77C104}"/>
    <cellStyle name="Comma 5 5 2 4" xfId="2276" xr:uid="{72FC8B01-DA3F-463B-A8FF-4E75D11F24F2}"/>
    <cellStyle name="Comma 5 5 3" xfId="492" xr:uid="{6F784495-2E18-4D3C-B9F3-E8852464FDB3}"/>
    <cellStyle name="Comma 5 5 3 2" xfId="1313" xr:uid="{55C75743-C86E-4BF7-A7D6-E4D7E4918E28}"/>
    <cellStyle name="Comma 5 5 3 2 2" xfId="2682" xr:uid="{CDF08567-6B93-4D4C-A0DF-67D8297061F4}"/>
    <cellStyle name="Comma 5 5 3 3" xfId="1802" xr:uid="{B93C1D71-02A2-4901-AA9B-B57CE040B181}"/>
    <cellStyle name="Comma 5 5 3 3 2" xfId="3148" xr:uid="{9B9A9B20-B51A-4796-88F7-4B140DFC7B16}"/>
    <cellStyle name="Comma 5 5 3 4" xfId="2234" xr:uid="{B25BAB3D-478D-467E-8376-8AC4D90761CF}"/>
    <cellStyle name="Comma 5 5 4" xfId="1168" xr:uid="{30225156-4AD1-45FA-8429-3DA63A610E80}"/>
    <cellStyle name="Comma 5 5 4 2" xfId="2537" xr:uid="{50609739-0FE0-4B28-A41B-94DFA2D210A0}"/>
    <cellStyle name="Comma 5 5 5" xfId="1653" xr:uid="{CE54AAB0-1A1C-4678-A834-3025184A3753}"/>
    <cellStyle name="Comma 5 5 5 2" xfId="3000" xr:uid="{745D22E6-26D8-4ACB-AFDF-D2920EA527BB}"/>
    <cellStyle name="Comma 5 5 6" xfId="2089" xr:uid="{914D9A5F-D1B2-41D7-B5A9-E8FD8D36DD36}"/>
    <cellStyle name="Comma 5 6" xfId="266" xr:uid="{31B9C4AC-6F4B-4B96-B69D-4AE64534E7F4}"/>
    <cellStyle name="Comma 5 6 2" xfId="965" xr:uid="{2A67CB06-C5E8-45DF-AC96-825AAA6B5E26}"/>
    <cellStyle name="Comma 5 6 2 2" xfId="1461" xr:uid="{0D313259-2212-43B5-9A59-B7E331A90237}"/>
    <cellStyle name="Comma 5 6 2 2 2" xfId="2829" xr:uid="{C4584638-7D6A-49F9-B3A8-0708D6256094}"/>
    <cellStyle name="Comma 5 6 2 3" xfId="1953" xr:uid="{43B1B2CE-3038-4C57-8437-88BAE2772EF6}"/>
    <cellStyle name="Comma 5 6 2 3 2" xfId="3297" xr:uid="{023D1C48-520B-4AC0-BD4C-69587C79A548}"/>
    <cellStyle name="Comma 5 6 2 4" xfId="2382" xr:uid="{95132F9F-21BC-488A-9ED6-3BEE4C79BC0F}"/>
    <cellStyle name="Comma 5 6 3" xfId="1160" xr:uid="{DAC84BF0-141F-4AEA-9BFE-BB08407D7EB7}"/>
    <cellStyle name="Comma 5 6 3 2" xfId="2529" xr:uid="{1440D9B1-808B-4239-8239-47FD95855925}"/>
    <cellStyle name="Comma 5 6 4" xfId="1644" xr:uid="{3C4C9434-3304-41A7-A4E3-41182AA8F095}"/>
    <cellStyle name="Comma 5 6 4 2" xfId="2992" xr:uid="{28084F65-10F3-4F90-A05C-DA81828AD08F}"/>
    <cellStyle name="Comma 5 6 5" xfId="2081" xr:uid="{EA32D115-27A5-4269-8029-F9BEFC50419F}"/>
    <cellStyle name="Comma 5 7" xfId="664" xr:uid="{2FAC612B-80E4-4385-97B2-56D39C813D0F}"/>
    <cellStyle name="Comma 5 7 2" xfId="1417" xr:uid="{167DCE56-B423-4149-856F-D88516CF353A}"/>
    <cellStyle name="Comma 5 7 2 2" xfId="2785" xr:uid="{205E738E-84B0-4878-9673-2C391E1438BB}"/>
    <cellStyle name="Comma 5 7 3" xfId="1907" xr:uid="{FF6B3770-27BA-4344-87A5-12C0F13B64B0}"/>
    <cellStyle name="Comma 5 7 3 2" xfId="3253" xr:uid="{AE572290-A294-47AC-9259-C3B59C61AA6F}"/>
    <cellStyle name="Comma 5 7 4" xfId="2337" xr:uid="{59BDB6DC-E48E-422F-BC14-EBCEA67242E6}"/>
    <cellStyle name="Comma 5 8" xfId="362" xr:uid="{3291E957-DBC4-4672-A547-3E0A91752C05}"/>
    <cellStyle name="Comma 5 8 2" xfId="449" xr:uid="{6A027735-1130-4E1E-8244-78075624EFAE}"/>
    <cellStyle name="Comma 5 8 2 2" xfId="1275" xr:uid="{B33B46F6-B037-4AA2-B318-EEB35253D3A6}"/>
    <cellStyle name="Comma 5 8 2 2 2" xfId="2644" xr:uid="{BEA1FF3A-CBD9-4365-9D1F-6DF1A054BF0E}"/>
    <cellStyle name="Comma 5 8 2 3" xfId="1763" xr:uid="{1F1AE8F7-FED0-478C-A2BC-3F655DCC98F1}"/>
    <cellStyle name="Comma 5 8 2 3 2" xfId="3109" xr:uid="{AED487F0-8895-4FB1-82F1-936524ED0B96}"/>
    <cellStyle name="Comma 5 8 2 4" xfId="2196" xr:uid="{E4ADD051-8E31-4313-88C3-AD8BAE90C7A5}"/>
    <cellStyle name="Comma 5 8 3" xfId="567" xr:uid="{2064261E-DBD8-41E5-A353-7E75E4D7CA46}"/>
    <cellStyle name="Comma 5 8 3 2" xfId="1357" xr:uid="{67F61CD4-E7F7-4B87-A7DC-B861A3421503}"/>
    <cellStyle name="Comma 5 8 3 2 2" xfId="2726" xr:uid="{F57E08E6-7F76-47AD-AC79-472ED71B83B5}"/>
    <cellStyle name="Comma 5 8 3 3" xfId="1847" xr:uid="{14AFB0DB-771A-4575-9C7B-D51AE8412C22}"/>
    <cellStyle name="Comma 5 8 3 3 2" xfId="3193" xr:uid="{A04BA87F-716F-4F59-94AC-E2596BD2855A}"/>
    <cellStyle name="Comma 5 8 3 4" xfId="2278" xr:uid="{5260D3F2-A78E-457B-A4CE-41A682578218}"/>
    <cellStyle name="Comma 5 8 4" xfId="1023" xr:uid="{81D2A144-686A-46B0-91AA-AD11E162EC13}"/>
    <cellStyle name="Comma 5 8 4 2" xfId="1485" xr:uid="{DD895A02-09B5-43A6-9FBA-3B2C63C578B0}"/>
    <cellStyle name="Comma 5 8 4 2 2" xfId="2853" xr:uid="{B29725DC-4AE9-49D2-888A-C53E8CBC740D}"/>
    <cellStyle name="Comma 5 8 4 3" xfId="1978" xr:uid="{796CDA65-E4A7-44CA-AA1D-B57474D5A44E}"/>
    <cellStyle name="Comma 5 8 4 3 2" xfId="3322" xr:uid="{4CD358CA-9875-4AAB-AFBA-4F56E67F32B5}"/>
    <cellStyle name="Comma 5 8 4 4" xfId="2406" xr:uid="{E92DDAC0-C62B-436B-9AEC-EBE7EB98DE2F}"/>
    <cellStyle name="Comma 5 8 5" xfId="1219" xr:uid="{4FC388B1-6C3F-4B07-AAAF-CC4C067A5199}"/>
    <cellStyle name="Comma 5 8 5 2" xfId="2588" xr:uid="{AFA395EC-BC3A-48EA-BC21-9F15C16DFA11}"/>
    <cellStyle name="Comma 5 8 6" xfId="1705" xr:uid="{6E94EB75-9278-418B-A6D8-698565203121}"/>
    <cellStyle name="Comma 5 8 6 2" xfId="3052" xr:uid="{8438967E-390B-4610-9525-E242C03C8DDA}"/>
    <cellStyle name="Comma 5 8 7" xfId="2140" xr:uid="{0BC320A2-553C-4CA9-83A8-3527C8183664}"/>
    <cellStyle name="Comma 5 9" xfId="1042" xr:uid="{9B527656-2A97-44E7-9442-827453CCC533}"/>
    <cellStyle name="Comma 5 9 2" xfId="1568" xr:uid="{8C6F5ADA-31A9-4073-9FAA-940923D8A23E}"/>
    <cellStyle name="Comma 5 9 2 2" xfId="2919" xr:uid="{D6B5B015-777A-4F20-88DF-7BEA14A846ED}"/>
    <cellStyle name="Comma 5 9 3" xfId="2411" xr:uid="{B5D7C233-E2BE-4975-9724-B82ADD842245}"/>
    <cellStyle name="Comma 6" xfId="76" xr:uid="{8A00494F-238F-4D7F-AEDF-A023E742A11E}"/>
    <cellStyle name="Comma 6 10" xfId="1044" xr:uid="{A6BFD65A-2ACC-49B1-AD48-5E8155ABE57E}"/>
    <cellStyle name="Comma 6 10 2" xfId="1581" xr:uid="{2F9E46EC-1B81-4B96-AF9A-C454321B58B3}"/>
    <cellStyle name="Comma 6 10 2 2" xfId="2932" xr:uid="{34EB8EFC-A450-45F8-9D6B-A5ECA327E0CB}"/>
    <cellStyle name="Comma 6 10 3" xfId="2413" xr:uid="{51CA72DF-7BCE-4B08-A7C0-9CC2E1A89E9F}"/>
    <cellStyle name="Comma 6 11" xfId="1102" xr:uid="{41A835E3-6B66-4181-A8CB-161E6583B62C}"/>
    <cellStyle name="Comma 6 11 2" xfId="1513" xr:uid="{9DE2A937-F6C1-4C32-AE37-1B5C3E9CAE05}"/>
    <cellStyle name="Comma 6 11 2 2" xfId="2871" xr:uid="{D0DC6650-62E5-4B0E-AB92-DFF107AB5BE8}"/>
    <cellStyle name="Comma 6 11 3" xfId="2471" xr:uid="{92C2F1D8-0228-4DE0-B95E-B5A66A12E053}"/>
    <cellStyle name="Comma 6 12" xfId="2022" xr:uid="{AAC12BA6-61D4-4F86-9E65-6887506BFD6C}"/>
    <cellStyle name="Comma 6 2" xfId="124" xr:uid="{C7C8FB91-2CC0-4BF3-8C65-F45131D91B21}"/>
    <cellStyle name="Comma 6 2 2" xfId="460" xr:uid="{4DA79747-71DF-48E9-B720-BB6F2E4BD6B7}"/>
    <cellStyle name="Comma 6 2 2 2" xfId="578" xr:uid="{58E449F1-853E-431D-94FC-B242A3081778}"/>
    <cellStyle name="Comma 6 2 2 2 2" xfId="1366" xr:uid="{EC8C6620-48A3-47BB-9AC1-2A1FBD79DEC8}"/>
    <cellStyle name="Comma 6 2 2 2 2 2" xfId="2735" xr:uid="{7891B4F5-F936-4AF2-8ECB-3B94BF4562B0}"/>
    <cellStyle name="Comma 6 2 2 2 3" xfId="1856" xr:uid="{0252E1C4-A637-46D9-9FB9-B3591C1D2F22}"/>
    <cellStyle name="Comma 6 2 2 2 3 2" xfId="3202" xr:uid="{86DB0CCF-EF2A-4D18-AC57-84A5B9D1A774}"/>
    <cellStyle name="Comma 6 2 2 2 4" xfId="2287" xr:uid="{7876E5BB-0097-491F-8F2E-4883A603C7D1}"/>
    <cellStyle name="Comma 6 2 2 3" xfId="1284" xr:uid="{DAD7185F-D60C-43F2-9F30-668439EE1742}"/>
    <cellStyle name="Comma 6 2 2 3 2" xfId="2653" xr:uid="{027B44AC-945C-4267-946F-1E1E79E4221B}"/>
    <cellStyle name="Comma 6 2 2 4" xfId="1773" xr:uid="{72647C94-173F-4A41-96ED-802AFE22EAC1}"/>
    <cellStyle name="Comma 6 2 2 4 2" xfId="3119" xr:uid="{E0386EB9-29F6-4DBD-86AE-34A994F7BFF2}"/>
    <cellStyle name="Comma 6 2 2 5" xfId="2205" xr:uid="{58E790F6-6CB7-405D-9ECE-6E2731AA6728}"/>
    <cellStyle name="Comma 6 2 3" xfId="365" xr:uid="{F4FC72AC-A4F5-412C-B565-7D206DC93164}"/>
    <cellStyle name="Comma 6 2 3 2" xfId="1221" xr:uid="{725B8386-9F87-4505-8F54-D528DC606386}"/>
    <cellStyle name="Comma 6 2 3 2 2" xfId="2590" xr:uid="{959D90DE-37BD-4A47-9286-474F5517C79F}"/>
    <cellStyle name="Comma 6 2 3 3" xfId="1707" xr:uid="{73F1BDBC-061A-499D-875B-34F00062572C}"/>
    <cellStyle name="Comma 6 2 3 3 2" xfId="3054" xr:uid="{B7C0A026-2B16-413B-91E4-1C6A3676A49F}"/>
    <cellStyle name="Comma 6 2 3 4" xfId="2142" xr:uid="{AD8F3E05-C155-476B-AA92-639DF892B011}"/>
    <cellStyle name="Comma 6 2 4" xfId="937" xr:uid="{BF23E735-FDE6-4825-957E-6E3EA2F178AB}"/>
    <cellStyle name="Comma 6 2 4 2" xfId="1441" xr:uid="{9416D9ED-83E1-434B-A887-5BD16AE936D3}"/>
    <cellStyle name="Comma 6 2 4 2 2" xfId="2809" xr:uid="{D6BAA478-38BF-435C-94E9-57702A288750}"/>
    <cellStyle name="Comma 6 2 4 3" xfId="1933" xr:uid="{CF99D944-9370-4EF3-A6FA-C28A1D5C33FF}"/>
    <cellStyle name="Comma 6 2 4 3 2" xfId="3277" xr:uid="{A19420C4-D14B-4168-B3F9-14E345714A42}"/>
    <cellStyle name="Comma 6 2 4 4" xfId="2362" xr:uid="{C9B38698-155F-4C3C-A021-6150572FA135}"/>
    <cellStyle name="Comma 6 2 5" xfId="1062" xr:uid="{AE463016-44D3-4820-A8A8-36902657ABDD}"/>
    <cellStyle name="Comma 6 2 5 2" xfId="1599" xr:uid="{0D13C1D2-4472-4C6D-9027-C5F941EF82CE}"/>
    <cellStyle name="Comma 6 2 5 2 2" xfId="2950" xr:uid="{3D5A41F3-BACA-418B-B8C6-4FC18FD386C8}"/>
    <cellStyle name="Comma 6 2 5 3" xfId="2431" xr:uid="{744C2B1D-CF1E-49A0-867C-31AD0C307BFC}"/>
    <cellStyle name="Comma 6 2 6" xfId="1120" xr:uid="{79D7C2B3-DA30-47D0-A8CA-F5DAED3C6045}"/>
    <cellStyle name="Comma 6 2 6 2" xfId="2489" xr:uid="{5EBC669F-2C3D-454A-B4E7-5EA65BDD2DE6}"/>
    <cellStyle name="Comma 6 2 7" xfId="1535" xr:uid="{F164B06F-2C51-4329-A0F8-72D06FFF9600}"/>
    <cellStyle name="Comma 6 2 7 2" xfId="2889" xr:uid="{AD5C460F-9BE1-4A59-82F4-A196D3EB7D07}"/>
    <cellStyle name="Comma 6 2 8" xfId="2040" xr:uid="{EAB45FF6-FE61-49D4-B22B-B3107AE754B5}"/>
    <cellStyle name="Comma 6 3" xfId="132" xr:uid="{77A6F913-2154-45AC-8603-B51337D6ECC6}"/>
    <cellStyle name="Comma 6 3 2" xfId="335" xr:uid="{F00ACEE8-4DC2-46C6-8D7B-476B67FA1702}"/>
    <cellStyle name="Comma 6 3 2 2" xfId="1201" xr:uid="{865B5707-C61E-4464-80F0-94823B4450AD}"/>
    <cellStyle name="Comma 6 3 2 2 2" xfId="2570" xr:uid="{35360A29-5744-4170-935B-26A9E569219D}"/>
    <cellStyle name="Comma 6 3 2 3" xfId="1687" xr:uid="{A0AF07D9-8111-4E26-A073-CAD3D4F30977}"/>
    <cellStyle name="Comma 6 3 2 3 2" xfId="3034" xr:uid="{AFC217A7-9F71-4BD9-B60B-BD9D48FCB671}"/>
    <cellStyle name="Comma 6 3 2 4" xfId="2122" xr:uid="{0BFA1249-92AE-4521-B593-A793963FAD0A}"/>
    <cellStyle name="Comma 6 3 3" xfId="275" xr:uid="{531FF743-880A-4888-A2F1-9F9B48A30572}"/>
    <cellStyle name="Comma 6 3 3 2" xfId="1165" xr:uid="{C08DE9C7-88F8-4F8E-A59F-092151176FF9}"/>
    <cellStyle name="Comma 6 3 3 2 2" xfId="2534" xr:uid="{9375AFE3-41DB-48E0-9F2D-18414FDEF21A}"/>
    <cellStyle name="Comma 6 3 3 3" xfId="1649" xr:uid="{BF082664-8EDD-4648-8FBB-4B5E4434DC28}"/>
    <cellStyle name="Comma 6 3 3 3 2" xfId="2997" xr:uid="{3AE71E42-B059-48BA-AC6D-6B5CD928B516}"/>
    <cellStyle name="Comma 6 3 3 4" xfId="2086" xr:uid="{F6CC8D63-4062-408A-B6F6-34CA12A6601D}"/>
    <cellStyle name="Comma 6 3 4" xfId="433" xr:uid="{5F42584B-5BB1-4E24-9130-3A014479616E}"/>
    <cellStyle name="Comma 6 3 4 2" xfId="1261" xr:uid="{17802B0A-FDF3-4544-926E-9F2A58F1561E}"/>
    <cellStyle name="Comma 6 3 4 2 2" xfId="2630" xr:uid="{374486C1-1A21-4CED-90A8-0BB701CFFFE9}"/>
    <cellStyle name="Comma 6 3 4 3" xfId="1749" xr:uid="{06092C80-BBD9-4BD9-BCDA-53319921B388}"/>
    <cellStyle name="Comma 6 3 4 3 2" xfId="3095" xr:uid="{DC66EA8B-6297-473F-A21B-4B10EB8006C2}"/>
    <cellStyle name="Comma 6 3 4 4" xfId="2182" xr:uid="{6214A101-5BDC-4EE3-AF9C-5DDAC1DF76C9}"/>
    <cellStyle name="Comma 6 3 5" xfId="1065" xr:uid="{FC244B27-A372-4685-85CF-64AFE671CEDC}"/>
    <cellStyle name="Comma 6 3 5 2" xfId="1602" xr:uid="{14ADA9D9-A301-4BF2-AE70-6E15AFCB4F0A}"/>
    <cellStyle name="Comma 6 3 5 2 2" xfId="2953" xr:uid="{A4AA4009-3150-4BBA-A60D-D454CB87F51A}"/>
    <cellStyle name="Comma 6 3 5 3" xfId="2434" xr:uid="{FB9930F8-D92D-4A10-B3C7-8D2B57CF0F0B}"/>
    <cellStyle name="Comma 6 3 6" xfId="1123" xr:uid="{FB192535-A16F-47AB-8B16-A77D0C77622D}"/>
    <cellStyle name="Comma 6 3 6 2" xfId="2492" xr:uid="{455D70AA-D05C-4F8D-B877-00BC88C16057}"/>
    <cellStyle name="Comma 6 3 7" xfId="1539" xr:uid="{DE334728-95CD-4F97-B66D-1F8E191B1098}"/>
    <cellStyle name="Comma 6 3 7 2" xfId="2892" xr:uid="{799D0EEA-7B39-4BCF-A6FD-002F5AED6B5D}"/>
    <cellStyle name="Comma 6 3 8" xfId="2043" xr:uid="{B1ED0C9B-5662-495A-A0BC-C89BAD105AF0}"/>
    <cellStyle name="Comma 6 4" xfId="207" xr:uid="{52F106FC-4BC3-48FD-A9AC-E734ED2ED803}"/>
    <cellStyle name="Comma 6 4 2" xfId="475" xr:uid="{6C4FC6AF-AA36-48CE-8E1E-E78EC7796FB3}"/>
    <cellStyle name="Comma 6 4 2 2" xfId="1299" xr:uid="{6728964C-895E-455F-A616-27EE4900E859}"/>
    <cellStyle name="Comma 6 4 2 2 2" xfId="2668" xr:uid="{96E2F2BD-C6B7-405B-A2D2-D8526DB67000}"/>
    <cellStyle name="Comma 6 4 2 3" xfId="1788" xr:uid="{754515FD-6858-4095-845C-8973C84F2F61}"/>
    <cellStyle name="Comma 6 4 2 3 2" xfId="3134" xr:uid="{C8E6053C-A836-43EF-86BB-9012A5584996}"/>
    <cellStyle name="Comma 6 4 2 4" xfId="2220" xr:uid="{3A0D28D4-8992-4D03-B33A-AB83508C05AC}"/>
    <cellStyle name="Comma 6 4 3" xfId="344" xr:uid="{BE096648-ECC2-489F-BDCE-686545E2B8FB}"/>
    <cellStyle name="Comma 6 4 3 2" xfId="1208" xr:uid="{F96E5BF2-A52A-45E8-B0FA-0DD5127DFF02}"/>
    <cellStyle name="Comma 6 4 3 2 2" xfId="2577" xr:uid="{BE676F67-D29B-44BD-AEF5-DC31C471132E}"/>
    <cellStyle name="Comma 6 4 3 3" xfId="1694" xr:uid="{51F5DA79-77DB-492D-9C28-3A0D1D1F79CE}"/>
    <cellStyle name="Comma 6 4 3 3 2" xfId="3041" xr:uid="{24B14237-0C44-4A55-AAA9-CCD8EB483E8B}"/>
    <cellStyle name="Comma 6 4 3 4" xfId="2129" xr:uid="{2A0B21F5-4C53-4046-9D6B-C4C9692E787D}"/>
    <cellStyle name="Comma 6 4 4" xfId="1082" xr:uid="{6AFFC735-068A-42C2-BB90-30C896B5CFCB}"/>
    <cellStyle name="Comma 6 4 4 2" xfId="1624" xr:uid="{3A8F4617-495D-44CE-B776-8959740B8040}"/>
    <cellStyle name="Comma 6 4 4 2 2" xfId="2975" xr:uid="{53D25FDB-36DA-4007-8174-F16EB8192595}"/>
    <cellStyle name="Comma 6 4 4 3" xfId="2451" xr:uid="{73D4DEBD-F778-40D5-B9F7-AD0CBB9BA73A}"/>
    <cellStyle name="Comma 6 4 5" xfId="1144" xr:uid="{88B4E3C5-6928-4E75-9E64-FFBAF91C0FB0}"/>
    <cellStyle name="Comma 6 4 5 2" xfId="2513" xr:uid="{2C88FEB0-437F-416F-9200-48CF1C061E3C}"/>
    <cellStyle name="Comma 6 4 6" xfId="1562" xr:uid="{3943624A-5E10-40CE-B641-1D609784AA06}"/>
    <cellStyle name="Comma 6 4 6 2" xfId="2913" xr:uid="{ED232365-F592-4259-B7D7-353CB754797E}"/>
    <cellStyle name="Comma 6 4 7" xfId="2064" xr:uid="{8B73552E-3457-4E89-84FE-54BC4727447E}"/>
    <cellStyle name="Comma 6 5" xfId="230" xr:uid="{D4D10A8B-B06D-4BC7-800B-FDB433C4B1A8}"/>
    <cellStyle name="Comma 6 5 2" xfId="526" xr:uid="{6379BDE3-9B46-4A7F-9D57-C54A20932940}"/>
    <cellStyle name="Comma 6 5 2 2" xfId="1328" xr:uid="{45344F2E-B557-4B46-B2F4-55E6E06B8D0E}"/>
    <cellStyle name="Comma 6 5 2 2 2" xfId="2697" xr:uid="{ABA32F69-2BE0-487F-8362-19D0E7A3B198}"/>
    <cellStyle name="Comma 6 5 2 3" xfId="1817" xr:uid="{FDCE78C9-9A89-4294-8E72-000584C8CD20}"/>
    <cellStyle name="Comma 6 5 2 3 2" xfId="3163" xr:uid="{E03F75F9-68BB-4C92-B4D8-821A059FA6A9}"/>
    <cellStyle name="Comma 6 5 2 4" xfId="2249" xr:uid="{C0ABCB09-CB84-4D30-87EC-E70FF8CAE73F}"/>
    <cellStyle name="Comma 6 5 3" xfId="1147" xr:uid="{9F22BE89-777A-427D-AD29-6A4423D2375A}"/>
    <cellStyle name="Comma 6 5 3 2" xfId="1627" xr:uid="{90DFEE53-782E-41CE-B46B-45CE837EA11E}"/>
    <cellStyle name="Comma 6 5 3 2 2" xfId="2978" xr:uid="{494286D4-1EFE-4F3E-86CB-CB3B92F156FE}"/>
    <cellStyle name="Comma 6 5 3 3" xfId="2516" xr:uid="{9B5DA6F3-10F7-4DC9-B0FA-7B9E93CD3984}"/>
    <cellStyle name="Comma 6 5 4" xfId="1565" xr:uid="{2A68F0BD-6974-452E-8DDC-C68585DB85DF}"/>
    <cellStyle name="Comma 6 5 4 2" xfId="2916" xr:uid="{63D0DECA-B72B-4020-BAC9-20D019B2E117}"/>
    <cellStyle name="Comma 6 5 5" xfId="2067" xr:uid="{EA4A74F5-20FA-48D2-8511-2796CB558D4C}"/>
    <cellStyle name="Comma 6 6" xfId="299" xr:uid="{64B97FFD-57FD-4A50-A738-0F1180E405F7}"/>
    <cellStyle name="Comma 6 6 2" xfId="548" xr:uid="{0202B4DA-08B1-4396-ABD8-FD9CB90DDCF6}"/>
    <cellStyle name="Comma 6 6 2 2" xfId="1343" xr:uid="{3A1ECB7A-85D7-43A3-A251-F08EACF55130}"/>
    <cellStyle name="Comma 6 6 2 2 2" xfId="2712" xr:uid="{9DF6ED14-E095-48F7-ADD9-79CA88BF8998}"/>
    <cellStyle name="Comma 6 6 2 3" xfId="1833" xr:uid="{82025130-A5F7-43B8-840B-CB834ABD0022}"/>
    <cellStyle name="Comma 6 6 2 3 2" xfId="3179" xr:uid="{7E28375C-20C8-4EBB-9CBC-7B15B8E60E38}"/>
    <cellStyle name="Comma 6 6 2 4" xfId="2264" xr:uid="{4995B9AE-8B04-4D37-9282-EA03A6CFEDA3}"/>
    <cellStyle name="Comma 6 6 3" xfId="1178" xr:uid="{4D766E5F-E56F-4194-A90A-1CD46CD37876}"/>
    <cellStyle name="Comma 6 6 3 2" xfId="2547" xr:uid="{7E556FF9-2536-4D64-BF92-927209CC14AE}"/>
    <cellStyle name="Comma 6 6 4" xfId="1663" xr:uid="{59B6AB91-3E6E-473C-82BB-8021D7F81591}"/>
    <cellStyle name="Comma 6 6 4 2" xfId="3010" xr:uid="{34F1F979-9FFB-40F1-9BE6-7D0A83591F35}"/>
    <cellStyle name="Comma 6 6 5" xfId="2099" xr:uid="{60925D84-B812-4D50-AAFD-1066848A6D10}"/>
    <cellStyle name="Comma 6 7" xfId="651" xr:uid="{2A454DF3-3924-4227-A839-E383AD986699}"/>
    <cellStyle name="Comma 6 7 2" xfId="1409" xr:uid="{F66BAEF7-2D7D-4A22-89A8-DBED525477A3}"/>
    <cellStyle name="Comma 6 7 2 2" xfId="2778" xr:uid="{64365921-7EAB-4A7C-8AAF-066386FAB053}"/>
    <cellStyle name="Comma 6 7 3" xfId="1900" xr:uid="{56AF899E-EBB7-4823-A048-770840F34A66}"/>
    <cellStyle name="Comma 6 7 3 2" xfId="3246" xr:uid="{12D63E97-72AC-4F0A-8FA6-2821F05004D8}"/>
    <cellStyle name="Comma 6 7 4" xfId="2330" xr:uid="{6D168E3E-13E4-4C00-A2D9-5D46ECADEB72}"/>
    <cellStyle name="Comma 6 8" xfId="929" xr:uid="{BA65C9E8-5F98-4282-9B5D-A9D54C3C0797}"/>
    <cellStyle name="Comma 6 8 2" xfId="931" xr:uid="{93D375FB-4C9B-4CE5-ADA0-CB3B0E64F479}"/>
    <cellStyle name="Comma 6 8 2 2" xfId="1437" xr:uid="{4F175125-EB33-4870-B48C-A622D8A39842}"/>
    <cellStyle name="Comma 6 8 2 2 2" xfId="2805" xr:uid="{E2285536-4DED-48F5-B97D-9AB3B3018B66}"/>
    <cellStyle name="Comma 6 8 2 3" xfId="1929" xr:uid="{D9BAB10B-2375-4C7F-90D8-61C80D79BDB3}"/>
    <cellStyle name="Comma 6 8 2 3 2" xfId="3273" xr:uid="{61D1496D-D0EA-4954-BAC1-85BBE820E3D3}"/>
    <cellStyle name="Comma 6 8 2 4" xfId="2358" xr:uid="{55CAA019-BB79-4F5D-9FE3-94685A77A056}"/>
    <cellStyle name="Comma 6 8 3" xfId="1016" xr:uid="{5D123984-5235-4EA9-AA30-A47555B68618}"/>
    <cellStyle name="Comma 6 8 3 2" xfId="1482" xr:uid="{FA1A2875-7334-4CCD-BDA1-8E74BBD4D0F0}"/>
    <cellStyle name="Comma 6 8 3 2 2" xfId="2850" xr:uid="{A2907C69-AE60-4540-808E-BA52C4683E7A}"/>
    <cellStyle name="Comma 6 8 3 3" xfId="1975" xr:uid="{5A29467D-1904-46CB-BBA4-8ACB3312AAE9}"/>
    <cellStyle name="Comma 6 8 3 3 2" xfId="3319" xr:uid="{9877E756-08A1-4FBA-8319-E4D1AE768DFF}"/>
    <cellStyle name="Comma 6 8 3 4" xfId="2403" xr:uid="{FDAFAF11-08F4-44EA-A630-AEC38F8D1D57}"/>
    <cellStyle name="Comma 6 8 4" xfId="1436" xr:uid="{482C4E86-75B7-4233-8374-2B89929E3281}"/>
    <cellStyle name="Comma 6 8 4 2" xfId="2804" xr:uid="{5B10CEF6-93E4-404A-B3D1-6EB1A84B3257}"/>
    <cellStyle name="Comma 6 8 5" xfId="1928" xr:uid="{093CEA24-63AA-4188-A501-02512202F492}"/>
    <cellStyle name="Comma 6 8 5 2" xfId="3272" xr:uid="{85C95AE7-F43A-4246-963E-61B2B5FEDF2E}"/>
    <cellStyle name="Comma 6 8 6" xfId="2357" xr:uid="{D80A2AF5-E397-4502-B0C5-AD90837A50B8}"/>
    <cellStyle name="Comma 6 9" xfId="731" xr:uid="{CF6CB129-F811-4FB8-BD99-3EBB92D552DE}"/>
    <cellStyle name="Comma 6 9 2" xfId="1423" xr:uid="{6660000E-A7A8-47D0-A291-5518244DC56D}"/>
    <cellStyle name="Comma 6 9 2 2" xfId="2791" xr:uid="{1E41DD73-EAED-4789-A374-49C40451B6EE}"/>
    <cellStyle name="Comma 6 9 3" xfId="1913" xr:uid="{D85C67FA-3E69-4492-A62B-AD0625CCFE11}"/>
    <cellStyle name="Comma 6 9 3 2" xfId="3259" xr:uid="{38666F9B-D756-4EFB-ACD3-64A938CF08C3}"/>
    <cellStyle name="Comma 6 9 4" xfId="2344" xr:uid="{91F9CC61-D8FE-4758-9928-67CA85454073}"/>
    <cellStyle name="Comma 7" xfId="103" xr:uid="{A8BC9860-166E-4EBF-B37F-DA856898FC01}"/>
    <cellStyle name="Comma 7 10" xfId="2029" xr:uid="{C4DD661F-F249-46CC-99BC-264081332B9F}"/>
    <cellStyle name="Comma 7 2" xfId="144" xr:uid="{B53500CF-6980-4DC8-B315-69730DED46A2}"/>
    <cellStyle name="Comma 7 2 2" xfId="565" xr:uid="{96C2393B-0FA6-4DEA-9C3B-AB3348EE98ED}"/>
    <cellStyle name="Comma 7 2 2 2" xfId="994" xr:uid="{4D1E78A7-6AEB-4AD4-98E0-D2A0C5F30B7F}"/>
    <cellStyle name="Comma 7 2 2 2 2" xfId="1474" xr:uid="{79529376-3403-4805-901E-A1D3D5C20480}"/>
    <cellStyle name="Comma 7 2 2 2 2 2" xfId="2842" xr:uid="{4EAAFDF2-A6A3-476E-A80B-EE844A56E1C6}"/>
    <cellStyle name="Comma 7 2 2 2 3" xfId="1967" xr:uid="{DFA4BF53-77CB-45BE-ACC3-B1DB487E5AB9}"/>
    <cellStyle name="Comma 7 2 2 2 3 2" xfId="3311" xr:uid="{B03784B4-E93F-4968-978F-F52DD40E77BF}"/>
    <cellStyle name="Comma 7 2 2 2 4" xfId="2395" xr:uid="{6DB9D2C0-4BBC-4EBB-8D61-A099A8FB42C9}"/>
    <cellStyle name="Comma 7 2 2 3" xfId="1356" xr:uid="{5938F2F5-AE16-40A5-98F2-2E9310825E5D}"/>
    <cellStyle name="Comma 7 2 2 3 2" xfId="2725" xr:uid="{832E2CC3-4D4F-4BC5-9956-033FD188691E}"/>
    <cellStyle name="Comma 7 2 2 4" xfId="1846" xr:uid="{91E7EA67-F73D-4B45-9009-C74D95AC577E}"/>
    <cellStyle name="Comma 7 2 2 4 2" xfId="3192" xr:uid="{58A39D55-30A8-4B4C-8BB4-5FA8D7553ABA}"/>
    <cellStyle name="Comma 7 2 2 5" xfId="2277" xr:uid="{495D74BC-FEC9-4385-A5C7-3A10A3E1573A}"/>
    <cellStyle name="Comma 7 2 3" xfId="608" xr:uid="{F30CEA8B-7303-4D9E-81DF-7BC1A9B4B2C5}"/>
    <cellStyle name="Comma 7 2 3 2" xfId="1386" xr:uid="{84B80E18-C3EE-4E43-B35D-F47DFF7B6287}"/>
    <cellStyle name="Comma 7 2 3 2 2" xfId="2755" xr:uid="{ED2EF80B-E37B-47EA-89B2-08E9730AB215}"/>
    <cellStyle name="Comma 7 2 3 3" xfId="1876" xr:uid="{39825AD2-80C7-4B5A-B4D0-910BAF036078}"/>
    <cellStyle name="Comma 7 2 3 3 2" xfId="3222" xr:uid="{F514D56D-1281-410A-A81A-654031D37B9E}"/>
    <cellStyle name="Comma 7 2 3 4" xfId="2307" xr:uid="{1EF809DA-3D94-42AA-B838-94FD3AC17468}"/>
    <cellStyle name="Comma 7 2 4" xfId="448" xr:uid="{B609CABC-3229-4D65-9B09-F46E9DDDEDBE}"/>
    <cellStyle name="Comma 7 2 4 2" xfId="1274" xr:uid="{6259A807-41A7-49DB-A1CA-CBA8F408DAF3}"/>
    <cellStyle name="Comma 7 2 4 2 2" xfId="2643" xr:uid="{5F53A1BE-D7CD-4A03-8F12-1171EDAA24D6}"/>
    <cellStyle name="Comma 7 2 4 3" xfId="1762" xr:uid="{67CA21D9-24EC-484C-82D9-69B750176166}"/>
    <cellStyle name="Comma 7 2 4 3 2" xfId="3108" xr:uid="{0CC89C98-1665-471A-BD6D-988C90C46764}"/>
    <cellStyle name="Comma 7 2 4 4" xfId="2195" xr:uid="{0BEA534C-CCC7-43D7-A372-B07E4788F42D}"/>
    <cellStyle name="Comma 7 2 5" xfId="938" xr:uid="{11B1C714-338E-43C9-B2BD-67051D561489}"/>
    <cellStyle name="Comma 7 2 5 2" xfId="1442" xr:uid="{04DC8BC1-CC3C-4C57-A633-2155FF9BDE21}"/>
    <cellStyle name="Comma 7 2 5 2 2" xfId="2810" xr:uid="{E5542012-6667-43E3-B8C8-EFDF0DB7C907}"/>
    <cellStyle name="Comma 7 2 5 3" xfId="1934" xr:uid="{5F8B3C3B-C5B3-43D8-8164-1FC83A8476B1}"/>
    <cellStyle name="Comma 7 2 5 3 2" xfId="3278" xr:uid="{03E23EA5-EC0F-41C6-98AD-C419F69BED34}"/>
    <cellStyle name="Comma 7 2 5 4" xfId="2363" xr:uid="{497E446B-4AD3-4F40-8516-E57CF76010A6}"/>
    <cellStyle name="Comma 7 2 6" xfId="1131" xr:uid="{0252C56D-A772-478B-ADBA-8887AA2412FA}"/>
    <cellStyle name="Comma 7 2 6 2" xfId="1610" xr:uid="{93CDE8F8-7558-4B8A-A253-487E201A2E83}"/>
    <cellStyle name="Comma 7 2 6 2 2" xfId="2961" xr:uid="{C0A67B14-4634-428D-8492-41992C99D781}"/>
    <cellStyle name="Comma 7 2 6 3" xfId="2500" xr:uid="{31CD27AF-E632-42D2-8E99-F80F0E1C4FBE}"/>
    <cellStyle name="Comma 7 2 7" xfId="1548" xr:uid="{E16F3456-3A6E-4859-AB26-E6EBE2026C98}"/>
    <cellStyle name="Comma 7 2 7 2" xfId="2900" xr:uid="{BFFBA695-C89B-4FBF-9BBC-ED147034CD3D}"/>
    <cellStyle name="Comma 7 2 8" xfId="2051" xr:uid="{810BEE0B-A34F-41BE-B275-0D355081CB01}"/>
    <cellStyle name="Comma 7 3" xfId="208" xr:uid="{4C86A129-AFA7-4C7F-AD86-C23554E76CCE}"/>
    <cellStyle name="Comma 7 3 2" xfId="369" xr:uid="{0FD6F84A-200D-41C5-B7BD-8C2C771AE440}"/>
    <cellStyle name="Comma 7 3 2 2" xfId="1223" xr:uid="{20241CD6-61FF-4445-AFDA-24CC1B02F15E}"/>
    <cellStyle name="Comma 7 3 2 2 2" xfId="2592" xr:uid="{29BFF148-E78C-4124-8D24-9596295D6B19}"/>
    <cellStyle name="Comma 7 3 2 3" xfId="1709" xr:uid="{1E14292A-623E-4B8D-BDF7-6A5199DE7573}"/>
    <cellStyle name="Comma 7 3 2 3 2" xfId="3056" xr:uid="{4B797514-C67C-4F13-A381-DFDE083BC685}"/>
    <cellStyle name="Comma 7 3 2 4" xfId="2144" xr:uid="{8D956EB4-65AE-4D97-8DB5-A1CAC9721B8A}"/>
    <cellStyle name="Comma 7 3 3" xfId="979" xr:uid="{0BD44F25-D4E8-4E4E-9021-2D74D3871D82}"/>
    <cellStyle name="Comma 7 3 3 2" xfId="1465" xr:uid="{E0490766-3C0F-436C-B270-33E454F9019E}"/>
    <cellStyle name="Comma 7 3 3 2 2" xfId="2833" xr:uid="{E0C3C3ED-1F0E-47C3-B9EA-CADCB25EE026}"/>
    <cellStyle name="Comma 7 3 3 3" xfId="1957" xr:uid="{63E2E652-356B-493E-B3E7-1E209E263E79}"/>
    <cellStyle name="Comma 7 3 3 3 2" xfId="3301" xr:uid="{F7D35382-6F22-4DFC-873E-8AE113E49C3C}"/>
    <cellStyle name="Comma 7 3 3 4" xfId="2386" xr:uid="{6DCCB0B8-69E0-4DD6-BBE1-B4B0EB440540}"/>
    <cellStyle name="Comma 7 3 4" xfId="1083" xr:uid="{C15C7BCE-ACB6-493D-AC06-F997F1F3E6E6}"/>
    <cellStyle name="Comma 7 3 4 2" xfId="1625" xr:uid="{B3BCB3CA-653F-411C-9606-A700D08E3A19}"/>
    <cellStyle name="Comma 7 3 4 2 2" xfId="2976" xr:uid="{AA84BE44-4AD7-494F-A75A-B5D2F4191E1B}"/>
    <cellStyle name="Comma 7 3 4 3" xfId="2452" xr:uid="{02F08835-BCE0-4445-BFA4-AEEAB3B52192}"/>
    <cellStyle name="Comma 7 3 5" xfId="1145" xr:uid="{D14C6FF6-7CD6-4DC1-BBAB-4ECAAEF6676F}"/>
    <cellStyle name="Comma 7 3 5 2" xfId="2514" xr:uid="{6BFA409E-077E-4C42-8220-1251BFA509F4}"/>
    <cellStyle name="Comma 7 3 6" xfId="1563" xr:uid="{C033B8FF-9FF2-465E-BD30-438D1044A39C}"/>
    <cellStyle name="Comma 7 3 6 2" xfId="2914" xr:uid="{D1F2A3FA-850D-400E-88E1-1C6159622AAB}"/>
    <cellStyle name="Comma 7 3 7" xfId="2065" xr:uid="{2052FB84-425A-4A1C-9E4F-5F7C2E512A14}"/>
    <cellStyle name="Comma 7 4" xfId="316" xr:uid="{10A6055B-75E1-40CC-9C56-092ED18FC6B4}"/>
    <cellStyle name="Comma 7 4 2" xfId="521" xr:uid="{C7635918-6D93-41BF-8814-D63A896D9F73}"/>
    <cellStyle name="Comma 7 4 2 2" xfId="1327" xr:uid="{580DC851-00FC-4B20-A756-D446205AD2BA}"/>
    <cellStyle name="Comma 7 4 2 2 2" xfId="2696" xr:uid="{C8068957-EDE3-4FA0-879A-930333F1365E}"/>
    <cellStyle name="Comma 7 4 2 3" xfId="1816" xr:uid="{913F4BC3-21E1-45C2-B945-D8F889096529}"/>
    <cellStyle name="Comma 7 4 2 3 2" xfId="3162" xr:uid="{B72A83D8-9976-4092-BB5A-68321F9BEC34}"/>
    <cellStyle name="Comma 7 4 2 4" xfId="2248" xr:uid="{73428711-41F6-42AC-871E-F716F37DD1A2}"/>
    <cellStyle name="Comma 7 4 3" xfId="1189" xr:uid="{8D29F682-560F-42A5-B1D8-C6EE2F14C3AA}"/>
    <cellStyle name="Comma 7 4 3 2" xfId="2558" xr:uid="{C911CCFD-B6F4-4F5C-A751-B395685CC6DA}"/>
    <cellStyle name="Comma 7 4 4" xfId="1674" xr:uid="{91D5062C-CE54-40E8-9A51-26FDA6BCFDCF}"/>
    <cellStyle name="Comma 7 4 4 2" xfId="3021" xr:uid="{B884664C-6B5E-4342-A2C4-9CE92DC172DD}"/>
    <cellStyle name="Comma 7 4 5" xfId="2110" xr:uid="{955896E2-88A5-44F2-B8EC-F7164BAE0AA8}"/>
    <cellStyle name="Comma 7 5" xfId="238" xr:uid="{2E9D3C0B-117C-4944-AFE8-D0EB09A39FBF}"/>
    <cellStyle name="Comma 7 5 2" xfId="1149" xr:uid="{85524A36-E1CF-4AC0-9D94-CADD8DA7CEA8}"/>
    <cellStyle name="Comma 7 5 2 2" xfId="2518" xr:uid="{B5109CB6-A42E-4698-AD1E-56247E8E7EB0}"/>
    <cellStyle name="Comma 7 5 3" xfId="1631" xr:uid="{5F69EAB5-540D-4E01-A9DB-CF6A55AB70DC}"/>
    <cellStyle name="Comma 7 5 3 2" xfId="2981" xr:uid="{2831A13F-4096-4195-AC04-CA489C49F6BC}"/>
    <cellStyle name="Comma 7 5 4" xfId="2070" xr:uid="{420A9D47-DE65-4FCB-BF0B-1EEDAAC7026B}"/>
    <cellStyle name="Comma 7 6" xfId="732" xr:uid="{11472186-2956-4970-8703-221DFFD9A774}"/>
    <cellStyle name="Comma 7 6 2" xfId="1424" xr:uid="{4F57A677-DA77-4587-B0C6-F6836F7B5531}"/>
    <cellStyle name="Comma 7 6 2 2" xfId="2792" xr:uid="{073CA7A2-9132-4B4F-89BA-41EF451C82B4}"/>
    <cellStyle name="Comma 7 6 3" xfId="1914" xr:uid="{EF7B0C49-3272-4DFF-A8E9-E13B6E4B4494}"/>
    <cellStyle name="Comma 7 6 3 2" xfId="3260" xr:uid="{F4043860-A201-448F-B31E-6D3E48BFCFAA}"/>
    <cellStyle name="Comma 7 6 4" xfId="2345" xr:uid="{0635E5A6-EF38-4638-A16B-AB5466F51B98}"/>
    <cellStyle name="Comma 7 7" xfId="1051" xr:uid="{0EA8995B-CA42-49F3-BE7A-712D6E5CA987}"/>
    <cellStyle name="Comma 7 7 2" xfId="1588" xr:uid="{BD40B129-7760-40AE-A885-3D4C847237A6}"/>
    <cellStyle name="Comma 7 7 2 2" xfId="2939" xr:uid="{E1FE02F7-F191-4AC1-B93A-C09A0EDDA863}"/>
    <cellStyle name="Comma 7 7 3" xfId="2420" xr:uid="{DCF03D27-611A-40F2-8A76-87B7B9F176DD}"/>
    <cellStyle name="Comma 7 8" xfId="1109" xr:uid="{36FA26D3-CE9B-48DB-A356-4C3131522DE0}"/>
    <cellStyle name="Comma 7 8 2" xfId="2478" xr:uid="{10B0C462-1803-4EC7-8F6C-E6B2B06C3845}"/>
    <cellStyle name="Comma 7 9" xfId="1522" xr:uid="{6DEDC7D0-DF26-43E9-96CB-A1C51876BC7C}"/>
    <cellStyle name="Comma 7 9 2" xfId="2878" xr:uid="{FE31CE0F-8793-403C-95E3-4C75E263BFFA}"/>
    <cellStyle name="Comma 73" xfId="100" xr:uid="{ED9F8317-1F97-4158-B650-415B3502AB5E}"/>
    <cellStyle name="Comma 73 2" xfId="1049" xr:uid="{B9D46341-F8DA-4BBA-AF93-3AB929461A99}"/>
    <cellStyle name="Comma 73 2 2" xfId="1586" xr:uid="{90BD0366-BE05-45D4-9A65-BFB378D818EB}"/>
    <cellStyle name="Comma 73 2 2 2" xfId="2937" xr:uid="{BF8D7F0F-C34A-4ADE-BEFB-D5698804E327}"/>
    <cellStyle name="Comma 73 2 3" xfId="2418" xr:uid="{3552D906-A224-4D9A-95F9-7B60DA28776C}"/>
    <cellStyle name="Comma 73 3" xfId="1107" xr:uid="{06EFF73F-061B-40EE-9C47-64CC7347F052}"/>
    <cellStyle name="Comma 73 3 2" xfId="2476" xr:uid="{6F281224-988F-4BA0-A616-E35212074D35}"/>
    <cellStyle name="Comma 73 4" xfId="1520" xr:uid="{CF64A48A-01C1-4D9F-B6B6-49D90354ACF9}"/>
    <cellStyle name="Comma 73 4 2" xfId="2876" xr:uid="{E37DB68F-17FC-4CF0-BBD1-161C0E6F4D50}"/>
    <cellStyle name="Comma 73 5" xfId="2027" xr:uid="{F7898D38-4F0B-4CEA-83BB-9C92A8BB813E}"/>
    <cellStyle name="Comma 8" xfId="104" xr:uid="{F9B86E86-02E2-4300-9086-182062FE80D8}"/>
    <cellStyle name="Comma 8 2" xfId="135" xr:uid="{8B994AF8-65CD-4233-A063-28C9B4D1B2BA}"/>
    <cellStyle name="Comma 8 2 2" xfId="470" xr:uid="{FA3A518E-C15A-4B20-BA47-1824AEA218BA}"/>
    <cellStyle name="Comma 8 2 2 2" xfId="991" xr:uid="{DB286CF4-7441-452B-AEB6-484FA817DB59}"/>
    <cellStyle name="Comma 8 2 2 2 2" xfId="1471" xr:uid="{1FC64BDA-7ED5-47FE-9642-F1717AC78DB1}"/>
    <cellStyle name="Comma 8 2 2 2 2 2" xfId="2839" xr:uid="{7914528A-1841-4D1C-B50D-60FF1AFC32D0}"/>
    <cellStyle name="Comma 8 2 2 2 3" xfId="1964" xr:uid="{9E23EBB9-2E55-4AFA-B6A4-F97DCF5C9E28}"/>
    <cellStyle name="Comma 8 2 2 2 3 2" xfId="3308" xr:uid="{AE524852-5410-4E8A-9CC1-6D21CED9C506}"/>
    <cellStyle name="Comma 8 2 2 2 4" xfId="2392" xr:uid="{1EF9E0D1-9CC7-4AC0-B8EB-FD9212587DAD}"/>
    <cellStyle name="Comma 8 2 2 3" xfId="1294" xr:uid="{F1929C44-6848-4EB3-A101-F006B534E503}"/>
    <cellStyle name="Comma 8 2 2 3 2" xfId="2663" xr:uid="{31DA8289-DD56-41C3-A002-8638312D67A2}"/>
    <cellStyle name="Comma 8 2 2 4" xfId="1783" xr:uid="{F0FBC251-D6FF-48CD-8464-520A1CBFD74D}"/>
    <cellStyle name="Comma 8 2 2 4 2" xfId="3129" xr:uid="{DA782266-EA94-4E49-BAA4-4BF7A860AC5F}"/>
    <cellStyle name="Comma 8 2 2 5" xfId="2215" xr:uid="{43A622A2-D863-4116-9029-CF4B8F30C5CD}"/>
    <cellStyle name="Comma 8 2 3" xfId="590" xr:uid="{266E666B-4A24-435D-818D-34373353FD64}"/>
    <cellStyle name="Comma 8 2 3 2" xfId="1376" xr:uid="{59D54DD7-CC4B-4501-B984-2213031668AD}"/>
    <cellStyle name="Comma 8 2 3 2 2" xfId="2745" xr:uid="{6B20E156-AB4B-4630-BAC7-6E3BC08FCEAA}"/>
    <cellStyle name="Comma 8 2 3 3" xfId="1866" xr:uid="{5B9A2B03-64D8-43A1-AFF0-F45EF9EA6158}"/>
    <cellStyle name="Comma 8 2 3 3 2" xfId="3212" xr:uid="{6C05526A-8135-4465-A767-61E758AA7505}"/>
    <cellStyle name="Comma 8 2 3 4" xfId="2297" xr:uid="{3D19861B-CED5-4F08-954B-5F7C9F6A3803}"/>
    <cellStyle name="Comma 8 2 4" xfId="398" xr:uid="{FE98B220-43DF-4109-96EB-3D769FCAD0C6}"/>
    <cellStyle name="Comma 8 2 4 2" xfId="1242" xr:uid="{30C2B7FF-761E-4DBF-BA93-664501EACFBD}"/>
    <cellStyle name="Comma 8 2 4 2 2" xfId="2611" xr:uid="{2CD749EF-1A13-48DB-A682-DECAC672FB73}"/>
    <cellStyle name="Comma 8 2 4 3" xfId="1730" xr:uid="{54A7D3EA-6535-4A20-A23D-26E264B00DC5}"/>
    <cellStyle name="Comma 8 2 4 3 2" xfId="3076" xr:uid="{0AF5B042-AC54-4326-BAB1-F9159CB4E479}"/>
    <cellStyle name="Comma 8 2 4 4" xfId="2163" xr:uid="{D2F59524-543D-4EF1-8608-BB82DE66BE87}"/>
    <cellStyle name="Comma 8 2 5" xfId="1067" xr:uid="{76EE498B-A9FC-4523-80AB-230FF5414033}"/>
    <cellStyle name="Comma 8 2 5 2" xfId="1604" xr:uid="{A8689EA8-9134-4AE5-A4CA-E211D8C1B8D8}"/>
    <cellStyle name="Comma 8 2 5 2 2" xfId="2955" xr:uid="{9761B4DE-1B1D-4DBB-AFDB-DDAC9BE9A00F}"/>
    <cellStyle name="Comma 8 2 5 3" xfId="2436" xr:uid="{A4FA2866-BECF-4961-AEB1-A71F175A67F9}"/>
    <cellStyle name="Comma 8 2 6" xfId="1125" xr:uid="{E2E1E3FE-68C5-4B20-B0F7-295E70F7BEC6}"/>
    <cellStyle name="Comma 8 2 6 2" xfId="2494" xr:uid="{0AA1EE10-9287-4E8E-B0A9-6DF2C781C4BC}"/>
    <cellStyle name="Comma 8 2 7" xfId="1542" xr:uid="{65FC96B9-3BCD-418A-9FF5-3B5003395011}"/>
    <cellStyle name="Comma 8 2 7 2" xfId="2894" xr:uid="{E67BA487-1A37-4F24-A99B-72451E015D2D}"/>
    <cellStyle name="Comma 8 2 8" xfId="2045" xr:uid="{FABB9485-1150-47E6-B0BC-7E04E725807B}"/>
    <cellStyle name="Comma 8 3" xfId="209" xr:uid="{C41D1492-A3B9-40A4-A61E-89C17E3606B1}"/>
    <cellStyle name="Comma 8 3 2" xfId="568" xr:uid="{2694CE2B-583C-48F9-A0B6-9A0C4FAC5027}"/>
    <cellStyle name="Comma 8 3 2 2" xfId="958" xr:uid="{E4C8C45C-A20D-484A-9CBD-9A8991B6A2E1}"/>
    <cellStyle name="Comma 8 3 2 2 2" xfId="1458" xr:uid="{7758AD17-807B-4A7A-9A9B-8786B38D0C02}"/>
    <cellStyle name="Comma 8 3 2 2 2 2" xfId="2826" xr:uid="{DF907834-396E-4928-B5F7-8FCE451A69F8}"/>
    <cellStyle name="Comma 8 3 2 2 3" xfId="1950" xr:uid="{87A6311C-FB5B-4944-885F-DE86B19826E7}"/>
    <cellStyle name="Comma 8 3 2 2 3 2" xfId="3294" xr:uid="{1C7E52A8-F582-4800-AED3-CC5D9E40D91F}"/>
    <cellStyle name="Comma 8 3 2 2 4" xfId="2379" xr:uid="{D3D9AC23-1285-4158-8F5F-D82327A0AE2B}"/>
    <cellStyle name="Comma 8 3 2 3" xfId="1358" xr:uid="{D410DC38-EB80-47B2-8B61-16CE245D35B5}"/>
    <cellStyle name="Comma 8 3 2 3 2" xfId="2727" xr:uid="{50AABEB1-6FAF-4D99-A8AD-5F5F5DA35974}"/>
    <cellStyle name="Comma 8 3 2 4" xfId="1848" xr:uid="{D95DA0A5-8DC8-4923-A389-CADE68AE799F}"/>
    <cellStyle name="Comma 8 3 2 4 2" xfId="3194" xr:uid="{05BA6AAE-26A1-4DBF-A11E-9958D58DDC8A}"/>
    <cellStyle name="Comma 8 3 2 5" xfId="2279" xr:uid="{09A42ED2-F90A-46D2-8A8E-BED7BDE43C9C}"/>
    <cellStyle name="Comma 8 3 3" xfId="450" xr:uid="{2D56927D-D7F0-4564-8E9F-90DCD5CE6309}"/>
    <cellStyle name="Comma 8 3 3 2" xfId="1276" xr:uid="{2E9DB81F-52CB-45C0-92E1-F96C0C77AAA3}"/>
    <cellStyle name="Comma 8 3 3 2 2" xfId="2645" xr:uid="{24831CAD-3AA8-48E2-86A1-5F156ED95872}"/>
    <cellStyle name="Comma 8 3 3 3" xfId="1764" xr:uid="{A7BF849B-AB28-40A9-809D-610589617C98}"/>
    <cellStyle name="Comma 8 3 3 3 2" xfId="3110" xr:uid="{D0F3C0EF-73D4-4103-8E99-8C2891595846}"/>
    <cellStyle name="Comma 8 3 3 4" xfId="2197" xr:uid="{12AC86B5-F9E6-4EC8-A19A-526639FF204B}"/>
    <cellStyle name="Comma 8 3 4" xfId="885" xr:uid="{DA4CB48E-3768-45D5-8A8C-CC9D6E56AB88}"/>
    <cellStyle name="Comma 8 3 4 2" xfId="1432" xr:uid="{833CB212-623F-4E2C-B891-5A495645550C}"/>
    <cellStyle name="Comma 8 3 4 2 2" xfId="2800" xr:uid="{FD4B04E1-0D74-4E47-BB44-9EB44821E62D}"/>
    <cellStyle name="Comma 8 3 4 3" xfId="1924" xr:uid="{CD84D537-6763-4847-847F-5E169305C684}"/>
    <cellStyle name="Comma 8 3 4 3 2" xfId="3268" xr:uid="{154824FC-1597-4489-99EC-754D6BAEFF4A}"/>
    <cellStyle name="Comma 8 3 4 4" xfId="2353" xr:uid="{5C3CBE7C-AF43-4EEC-A292-326E11AE72AA}"/>
    <cellStyle name="Comma 8 3 5" xfId="1084" xr:uid="{D4790A2B-ABD1-4322-AC40-BD900540AEEB}"/>
    <cellStyle name="Comma 8 3 5 2" xfId="1626" xr:uid="{7E44252C-F756-4334-A6E6-9E8CE33A8CD1}"/>
    <cellStyle name="Comma 8 3 5 2 2" xfId="2977" xr:uid="{DE198DBE-1A8D-458C-9E98-54179D08D41D}"/>
    <cellStyle name="Comma 8 3 5 3" xfId="2453" xr:uid="{CDD852AA-D5DB-4A01-80FA-E7DC3C8895CF}"/>
    <cellStyle name="Comma 8 3 6" xfId="1146" xr:uid="{E92EB483-BE58-4F35-ACA3-08D34BB936CD}"/>
    <cellStyle name="Comma 8 3 6 2" xfId="2515" xr:uid="{44976381-CC2F-49BF-BB22-8509D4210192}"/>
    <cellStyle name="Comma 8 3 7" xfId="1564" xr:uid="{507E0AA4-7573-43B1-8017-C65E61EA0A51}"/>
    <cellStyle name="Comma 8 3 7 2" xfId="2915" xr:uid="{FB6E7D83-74BB-42F1-A1AE-BD2C8D3CC429}"/>
    <cellStyle name="Comma 8 3 8" xfId="2066" xr:uid="{BE0BDCD8-2F5C-4B4D-A03D-F7500363832A}"/>
    <cellStyle name="Comma 8 4" xfId="512" xr:uid="{58A4F8A1-0B9B-484A-A39B-B1511FD13C71}"/>
    <cellStyle name="Comma 8 4 2" xfId="1322" xr:uid="{A7EAAB27-3935-49B7-AD1E-2118A3101218}"/>
    <cellStyle name="Comma 8 4 2 2" xfId="2691" xr:uid="{0B72EBD7-2DCB-4C0C-9AFE-745193E773CD}"/>
    <cellStyle name="Comma 8 4 3" xfId="1811" xr:uid="{8ABEC47C-DA8C-48B2-B315-00EB051A9FCF}"/>
    <cellStyle name="Comma 8 4 3 2" xfId="3157" xr:uid="{EA63BB0E-7CB4-4ED1-861B-F2461A9079B9}"/>
    <cellStyle name="Comma 8 4 4" xfId="2243" xr:uid="{2BCD1195-5705-4AAE-B223-9A54A99C963C}"/>
    <cellStyle name="Comma 8 5" xfId="360" xr:uid="{F4816A26-0DBF-44BF-8E11-54B2F04A572D}"/>
    <cellStyle name="Comma 8 5 2" xfId="1217" xr:uid="{5BBE660F-6B2A-4285-B384-19181D2A02C2}"/>
    <cellStyle name="Comma 8 5 2 2" xfId="2586" xr:uid="{0AA1B44D-494D-4E80-9E03-826FEA92C8D2}"/>
    <cellStyle name="Comma 8 5 3" xfId="1703" xr:uid="{B6020291-DE40-49C4-A1B9-6D8A5E8D5AFD}"/>
    <cellStyle name="Comma 8 5 3 2" xfId="3050" xr:uid="{CFC11260-A8BE-4E9B-A7DF-71D0889B74DA}"/>
    <cellStyle name="Comma 8 5 4" xfId="2138" xr:uid="{365425A9-FB1B-4FD0-BA96-1DB85BB9ACD5}"/>
    <cellStyle name="Comma 8 6" xfId="1052" xr:uid="{C3B5AC86-59B2-4B27-8BB1-F1CE475ED89C}"/>
    <cellStyle name="Comma 8 6 2" xfId="1589" xr:uid="{C4740BDF-1CDE-4E4D-B402-5F275A070663}"/>
    <cellStyle name="Comma 8 6 2 2" xfId="2940" xr:uid="{4827EF32-25EA-44B8-80F4-B749C226D4FA}"/>
    <cellStyle name="Comma 8 6 3" xfId="2421" xr:uid="{7C99310C-712E-46C9-BE8E-6A5992A69E54}"/>
    <cellStyle name="Comma 8 7" xfId="1110" xr:uid="{B02AC3BA-6E37-46E6-91A6-809B56D4E49C}"/>
    <cellStyle name="Comma 8 7 2" xfId="2479" xr:uid="{E8550B71-216D-4DFE-AAB2-0183C684169B}"/>
    <cellStyle name="Comma 8 8" xfId="1523" xr:uid="{044E9B6C-C577-46D7-B5FB-A382EE76E566}"/>
    <cellStyle name="Comma 8 8 2" xfId="2879" xr:uid="{ED0BB90B-AA08-4C6D-8FD0-9C76D5CCD1A4}"/>
    <cellStyle name="Comma 8 9" xfId="2030" xr:uid="{D65BF0C2-8896-4A75-84E7-BC67A3F0A0CD}"/>
    <cellStyle name="Comma 9" xfId="139" xr:uid="{82671CC5-A910-4406-BF42-F2D778904A27}"/>
    <cellStyle name="Comma 9 10" xfId="375" xr:uid="{E4C9D2B9-AA22-4482-B1BD-99FB8900E4E5}"/>
    <cellStyle name="Comma 9 10 2" xfId="1228" xr:uid="{8718F181-DCD7-489C-8C66-9D7955AAB8AB}"/>
    <cellStyle name="Comma 9 10 2 2" xfId="2597" xr:uid="{6EAB4643-8F4F-4629-A92E-0BAD71F648B0}"/>
    <cellStyle name="Comma 9 10 3" xfId="1714" xr:uid="{728BB385-D839-47E1-978E-50F096475232}"/>
    <cellStyle name="Comma 9 10 3 2" xfId="3061" xr:uid="{9B9009BD-938D-4FDF-9F5B-844136952071}"/>
    <cellStyle name="Comma 9 10 4" xfId="2149" xr:uid="{2BEFC76C-DC80-4CAC-A317-3B8C0D70C253}"/>
    <cellStyle name="Comma 9 2" xfId="258" xr:uid="{F720CE58-85AE-4869-A9FF-7C36A4096A7B}"/>
    <cellStyle name="Comma 9 2 2" xfId="481" xr:uid="{49F56E9C-C49D-418E-8F2B-3AD672A0B098}"/>
    <cellStyle name="Comma 9 2 2 2" xfId="1305" xr:uid="{C2B06E62-2EF1-4D82-B8F4-34BA94660A25}"/>
    <cellStyle name="Comma 9 2 2 2 2" xfId="2674" xr:uid="{58D128E3-3086-4DAE-9285-F676562864E0}"/>
    <cellStyle name="Comma 9 2 2 3" xfId="1794" xr:uid="{D2854D09-B9DE-40C1-BC78-CF7FDBB3C2EA}"/>
    <cellStyle name="Comma 9 2 2 3 2" xfId="3140" xr:uid="{BE91F6B7-C933-484F-B8D4-CE35FA4AD024}"/>
    <cellStyle name="Comma 9 2 2 4" xfId="2226" xr:uid="{26E65256-65B9-4088-B76C-28BF9C4EE94C}"/>
    <cellStyle name="Comma 9 2 3" xfId="584" xr:uid="{E25AC6C7-E02A-4112-B1BD-F0377E7598F6}"/>
    <cellStyle name="Comma 9 2 3 2" xfId="1372" xr:uid="{EA0C4701-ED0A-48B5-A093-442B39CAE689}"/>
    <cellStyle name="Comma 9 2 3 2 2" xfId="2741" xr:uid="{8EB0DF7F-8210-48C6-B63E-D2FC51CEA86F}"/>
    <cellStyle name="Comma 9 2 3 3" xfId="1862" xr:uid="{3B737DAF-A5FF-41D9-BD80-7C245062FC69}"/>
    <cellStyle name="Comma 9 2 3 3 2" xfId="3208" xr:uid="{1870BA56-B8F9-4339-A61E-EC8D6C1682CF}"/>
    <cellStyle name="Comma 9 2 3 4" xfId="2293" xr:uid="{C7EE255B-03DD-42D9-BDCE-FBA3CBE2A3CC}"/>
    <cellStyle name="Comma 9 2 4" xfId="1158" xr:uid="{029C51DC-0DC4-42BE-B690-BFD2BE08D6EC}"/>
    <cellStyle name="Comma 9 2 4 2" xfId="2527" xr:uid="{A68299AC-18EF-4E65-8438-08D7926E5979}"/>
    <cellStyle name="Comma 9 2 5" xfId="1641" xr:uid="{B83A5F35-1E19-413B-AF76-D580E95D0198}"/>
    <cellStyle name="Comma 9 2 5 2" xfId="2990" xr:uid="{5FE9A09A-78B0-46EB-A6A5-81410A2F3212}"/>
    <cellStyle name="Comma 9 2 6" xfId="2079" xr:uid="{B102984F-8E0F-49C0-B6C9-859592189E24}"/>
    <cellStyle name="Comma 9 3" xfId="466" xr:uid="{1D3BAEFA-6FCD-4237-8E30-6383AF735A7E}"/>
    <cellStyle name="Comma 9 3 2" xfId="992" xr:uid="{43D39DF9-2C42-4F8B-A1F0-DF0B07D72A6C}"/>
    <cellStyle name="Comma 9 3 2 2" xfId="1472" xr:uid="{1B6635FB-B26E-4686-8EB9-C684594A4FD4}"/>
    <cellStyle name="Comma 9 3 2 2 2" xfId="2840" xr:uid="{5D4232FB-EE4E-48B4-A883-03B6A2003861}"/>
    <cellStyle name="Comma 9 3 2 3" xfId="1965" xr:uid="{30108AD4-6823-4D79-A21B-F42E476AC142}"/>
    <cellStyle name="Comma 9 3 2 3 2" xfId="3309" xr:uid="{CB60F3AC-3503-4504-94B6-31A368C86BC8}"/>
    <cellStyle name="Comma 9 3 2 4" xfId="2393" xr:uid="{EFE453B4-D15C-4E48-B6AD-9AAB3EDA61D9}"/>
    <cellStyle name="Comma 9 3 3" xfId="1290" xr:uid="{1ACD1E0A-4D3E-41DB-BA40-5116C69F48AF}"/>
    <cellStyle name="Comma 9 3 3 2" xfId="2659" xr:uid="{2D808A58-43BB-4487-A0C4-EE28F8163E28}"/>
    <cellStyle name="Comma 9 3 4" xfId="1779" xr:uid="{7AE1F44B-9258-4BC3-AFD2-AAF152D23A84}"/>
    <cellStyle name="Comma 9 3 4 2" xfId="3125" xr:uid="{C879A3E5-D484-4A37-BD23-301FFB2E65A5}"/>
    <cellStyle name="Comma 9 3 5" xfId="2211" xr:uid="{FEDB55D2-D6BB-4A63-8F56-D70FB422B50C}"/>
    <cellStyle name="Comma 9 4" xfId="401" xr:uid="{81DC1620-9C98-433F-9086-E89CA528EE4A}"/>
    <cellStyle name="Comma 9 4 2" xfId="1244" xr:uid="{E2CBA4AF-8E29-4BE7-9DA0-1D626856F689}"/>
    <cellStyle name="Comma 9 4 2 2" xfId="2613" xr:uid="{24ABD057-1B03-4511-8613-BC76BAC8F819}"/>
    <cellStyle name="Comma 9 4 3" xfId="1732" xr:uid="{7DD0E9E0-9D2F-4FE6-ACF8-F4A40D90181D}"/>
    <cellStyle name="Comma 9 4 3 2" xfId="3078" xr:uid="{4D09F061-5281-4787-B0EE-395ED383D24A}"/>
    <cellStyle name="Comma 9 4 4" xfId="2165" xr:uid="{F527CBB1-BB24-423B-A4D6-F58248CE8FA9}"/>
    <cellStyle name="Comma 9 5" xfId="1068" xr:uid="{D7564489-2EB0-4C52-B447-67E5C3A16955}"/>
    <cellStyle name="Comma 9 5 2" xfId="1605" xr:uid="{22000F2E-D12E-4C0B-B7F5-BC1F75563038}"/>
    <cellStyle name="Comma 9 5 2 2" xfId="2956" xr:uid="{40564880-D231-44BF-B655-FFD91DF9155C}"/>
    <cellStyle name="Comma 9 5 3" xfId="2437" xr:uid="{00789FC5-DED8-4704-9EA4-DFE47AE71FF0}"/>
    <cellStyle name="Comma 9 6" xfId="1126" xr:uid="{9A9631B7-E3FA-4F0B-9EDC-394978F97ACB}"/>
    <cellStyle name="Comma 9 6 2" xfId="2495" xr:uid="{0B88C61F-85F9-4A3D-AF0F-70EA2F1C4439}"/>
    <cellStyle name="Comma 9 7" xfId="1543" xr:uid="{2F87088E-F35B-47BB-9AA9-26C0274913DB}"/>
    <cellStyle name="Comma 9 7 2" xfId="2895" xr:uid="{EC350957-E60D-4F6E-9A22-9777D003DE81}"/>
    <cellStyle name="Comma 9 8" xfId="2046" xr:uid="{5F83AA8F-EE2E-4AFE-952B-C923DAF32EC9}"/>
    <cellStyle name="comma zerodec" xfId="686" xr:uid="{8FA0FDA5-4F66-4AFF-B54D-7D62EBE8664E}"/>
    <cellStyle name="Comma_Akara_3 years FS_Eng_v 19 March" xfId="4" xr:uid="{00000000-0005-0000-0000-000002000000}"/>
    <cellStyle name="Currency [00]" xfId="687" xr:uid="{A2764BD8-3BB9-4159-8965-F149D5CE6A99}"/>
    <cellStyle name="Currency 2" xfId="85" xr:uid="{62686405-4C6E-4C2E-8C84-275FB98C4225}"/>
    <cellStyle name="Currency1" xfId="688" xr:uid="{B6766DA6-2332-49CE-A780-EA8F175AF0FC}"/>
    <cellStyle name="Date Short" xfId="689" xr:uid="{B9648697-C553-4E1C-A848-5A16B172D38D}"/>
    <cellStyle name="Debit" xfId="210" xr:uid="{058016FD-EE97-4EB6-BE47-D645D478F8E5}"/>
    <cellStyle name="Dollar (zero dec)" xfId="690" xr:uid="{B7D6BC84-3D33-4999-A3A4-17B7B50AAC12}"/>
    <cellStyle name="Enter Currency (0)" xfId="691" xr:uid="{9781C119-F671-4CA6-B2BA-D600B4DF7601}"/>
    <cellStyle name="Enter Currency (2)" xfId="692" xr:uid="{37E18984-E14F-4C10-B12E-9B6CA9D7E975}"/>
    <cellStyle name="Enter Units (0)" xfId="693" xr:uid="{DB63141B-7F89-4138-8DF3-6B1B5ADDBFE9}"/>
    <cellStyle name="Enter Units (1)" xfId="694" xr:uid="{6F6BF33B-F997-496C-8A82-79098CA68918}"/>
    <cellStyle name="Enter Units (2)" xfId="695" xr:uid="{C69851B2-2FE4-4588-9F90-13F0B774A5DE}"/>
    <cellStyle name="Explanatory Text" xfId="21" builtinId="53" customBuiltin="1"/>
    <cellStyle name="Explanatory Text 2" xfId="168" xr:uid="{B2DFE791-F9FB-4C04-84C9-74D1D94AD8B7}"/>
    <cellStyle name="Explanatory Text 2 2" xfId="819" xr:uid="{475378EF-B9AE-4744-8616-91085E8A0DB3}"/>
    <cellStyle name="Followed Hyperlink" xfId="232" xr:uid="{5E1279F0-2912-40BF-B018-F99264A2C792}"/>
    <cellStyle name="Followed Hyperlink 2" xfId="69" xr:uid="{91CDB64F-3172-4983-B488-398B22276ED0}"/>
    <cellStyle name="Followed Hyperlink 2 2" xfId="334" xr:uid="{B1E88370-3E27-4866-A57E-C8F866026050}"/>
    <cellStyle name="Followed Hyperlink 3" xfId="88" xr:uid="{1A3E3FCC-2D7F-44C0-A528-1A57B5B7B0D6}"/>
    <cellStyle name="Followed Hyperlink 4" xfId="1628" xr:uid="{3946F044-CD96-4AFD-9D22-CF514D3B620E}"/>
    <cellStyle name="Followed Hyperlink 5" xfId="2002" xr:uid="{C9A5A4A4-1847-49A2-8816-B8DEB99562E0}"/>
    <cellStyle name="Good" xfId="11" builtinId="26" customBuiltin="1"/>
    <cellStyle name="Good 2" xfId="158" xr:uid="{36F3C341-3FA2-43D9-893A-09D429420CD1}"/>
    <cellStyle name="Good 2 2" xfId="809" xr:uid="{19A191C6-93BE-4F20-B706-2CDC0FCD6295}"/>
    <cellStyle name="Grey" xfId="696" xr:uid="{65DF9562-AE46-4EDA-A2C7-AF5587883CFD}"/>
    <cellStyle name="Header1" xfId="697" xr:uid="{E0D3D7D8-78C6-490C-A225-6D1F16FA28D9}"/>
    <cellStyle name="Header2" xfId="698" xr:uid="{CAB648A2-47D2-47D5-A34B-5A32FA551F8B}"/>
    <cellStyle name="Heading 1" xfId="7" builtinId="16" customBuiltin="1"/>
    <cellStyle name="Heading 1 2" xfId="154" xr:uid="{9A6CF029-A6F9-4A88-B7B7-E7882F8277E3}"/>
    <cellStyle name="Heading 1 2 2" xfId="805" xr:uid="{2BCA6342-201E-4668-9DE5-2EBA8BE5B9F4}"/>
    <cellStyle name="Heading 2" xfId="8" builtinId="17" customBuiltin="1"/>
    <cellStyle name="Heading 2 2" xfId="155" xr:uid="{ACA9914F-5F59-4DD7-B2EC-FA3C5E903C13}"/>
    <cellStyle name="Heading 2 2 2" xfId="806" xr:uid="{BD409AAF-A563-4704-B01F-64E7C7EEF5E6}"/>
    <cellStyle name="Heading 3" xfId="9" builtinId="18" customBuiltin="1"/>
    <cellStyle name="Heading 3 2" xfId="156" xr:uid="{A9ADB746-D2A7-42E5-9CAF-03BDF526F4C8}"/>
    <cellStyle name="Heading 3 2 2" xfId="807" xr:uid="{D40F51DA-96A0-4DF4-B018-DB692BE4CAA4}"/>
    <cellStyle name="Heading 4" xfId="10" builtinId="19" customBuiltin="1"/>
    <cellStyle name="Heading 4 2" xfId="157" xr:uid="{1162DE5B-995B-495F-B091-46BC2158D7F5}"/>
    <cellStyle name="Heading 4 2 2" xfId="808" xr:uid="{AF178717-9283-4569-B1FD-3491EC6173DA}"/>
    <cellStyle name="Hyperlink" xfId="245" builtinId="8" customBuiltin="1"/>
    <cellStyle name="Hyperlink 2" xfId="79" xr:uid="{0363A2A5-4D7F-4E65-9F89-4E63829F49D3}"/>
    <cellStyle name="Hyperlink 2 2" xfId="89" xr:uid="{DFD4B203-10AC-484D-A56C-950C994FDC88}"/>
    <cellStyle name="Hyperlink 2 2 2" xfId="402" xr:uid="{4BBA3D15-F897-4F02-93EA-94D188D461A2}"/>
    <cellStyle name="Hyperlink 2 2 2 2" xfId="643" xr:uid="{4448AB80-23F4-4CC7-B3D9-456A1854020B}"/>
    <cellStyle name="Hyperlink 2 2 3" xfId="857" xr:uid="{CF9F8F5C-5577-4A9E-9EFE-3F044EA83CCF}"/>
    <cellStyle name="Hyperlink 2 3" xfId="211" xr:uid="{61BCC8CB-1671-4279-A5C7-48942FE84C07}"/>
    <cellStyle name="Hyperlink 2 3 2" xfId="318" xr:uid="{68071DC5-F11E-4AB6-8EC3-D1D4C8A8955F}"/>
    <cellStyle name="Hyperlink 2 3 3" xfId="970" xr:uid="{74EB6E5D-AA03-476C-97A9-3EB1046AFFD8}"/>
    <cellStyle name="Hyperlink 2 4" xfId="301" xr:uid="{602CFBD5-8182-49ED-97FB-19DB7ED2F87A}"/>
    <cellStyle name="Hyperlink 2 5" xfId="321" xr:uid="{B90367C2-FB15-4D7B-B40C-3A5F98831482}"/>
    <cellStyle name="Hyperlink 3" xfId="68" xr:uid="{36EB3024-13FB-4F5F-8E9C-833A0984CE80}"/>
    <cellStyle name="Hyperlink 3 2" xfId="520" xr:uid="{241B601E-928A-45DB-8665-EE25D0DEDEC9}"/>
    <cellStyle name="Hyperlink 3 2 2" xfId="552" xr:uid="{C8EF7AE5-5A87-4E65-B70C-7A7A3A2B0886}"/>
    <cellStyle name="Hyperlink 3 2 3" xfId="886" xr:uid="{FC9C03A9-8BF7-4892-BF89-AFC35B25BE8F}"/>
    <cellStyle name="Hyperlink 3 3" xfId="415" xr:uid="{0374545B-0F2D-418F-8A28-7EA4A0D2CE83}"/>
    <cellStyle name="Hyperlink 3 3 2" xfId="966" xr:uid="{6C5ACA9E-2792-4EFE-969D-3250B36EBA4C}"/>
    <cellStyle name="Hyperlink 3 4" xfId="858" xr:uid="{2C61959A-D43C-4462-BBBE-5F20696F6BB5}"/>
    <cellStyle name="Hyperlink 4" xfId="309" xr:uid="{349A5D4F-DA3E-47C7-B6CD-B55ED8A736A4}"/>
    <cellStyle name="Hyperlink 5" xfId="424" xr:uid="{BE94CC21-FAC7-4367-A998-B51A8EDEE962}"/>
    <cellStyle name="Hyperlink 6" xfId="1635" xr:uid="{7712B841-F7DE-4321-B6EB-19B2CEBC9567}"/>
    <cellStyle name="Hyperlink 7" xfId="2003" xr:uid="{DD9012D3-79B5-485A-BB03-DD3B33EAC721}"/>
    <cellStyle name="Input" xfId="14" builtinId="20" customBuiltin="1"/>
    <cellStyle name="Input [yellow]" xfId="699" xr:uid="{CA8655A6-4133-4E43-AA93-EA81778CCF45}"/>
    <cellStyle name="Input 10" xfId="869" xr:uid="{9BF9473D-13AB-4A6A-9961-99290881EBB4}"/>
    <cellStyle name="Input 11" xfId="868" xr:uid="{230EA4B5-3999-449A-B8A0-8412822FD0CE}"/>
    <cellStyle name="Input 12" xfId="872" xr:uid="{B69AE239-71DA-4A89-AC87-8393719941DC}"/>
    <cellStyle name="Input 13" xfId="874" xr:uid="{C60A288A-6D55-498B-B34A-2D38894FCBB9}"/>
    <cellStyle name="Input 14" xfId="876" xr:uid="{14370D3B-AB49-4FAB-9413-EA34B43F64B1}"/>
    <cellStyle name="Input 15" xfId="878" xr:uid="{547D6E0C-7196-4613-8FC2-5236879C8064}"/>
    <cellStyle name="Input 16" xfId="880" xr:uid="{621B038B-92CD-4845-99A0-8C46C02E6C50}"/>
    <cellStyle name="Input 17" xfId="893" xr:uid="{8F9351C5-831C-4EA2-9676-2377B671349B}"/>
    <cellStyle name="Input 18" xfId="895" xr:uid="{85D203D4-5447-4E58-9DE4-FB9FF03DC87E}"/>
    <cellStyle name="Input 19" xfId="897" xr:uid="{A559D216-3D26-4C70-97FC-2193BF2385C7}"/>
    <cellStyle name="Input 2" xfId="161" xr:uid="{FCC26517-0281-4F13-82EF-C7C194444D39}"/>
    <cellStyle name="Input 2 2" xfId="812" xr:uid="{A62050A7-F9D2-487E-AF07-F68F3EE09598}"/>
    <cellStyle name="Input 20" xfId="899" xr:uid="{3204E58F-058F-4A55-9909-AEFF87B846B4}"/>
    <cellStyle name="Input 21" xfId="902" xr:uid="{AA19D521-E7C3-4D99-97C7-77B1C90A7CE2}"/>
    <cellStyle name="Input 22" xfId="904" xr:uid="{AF611F26-3D9F-46BD-8F59-BF47AB0DCFEC}"/>
    <cellStyle name="Input 23" xfId="906" xr:uid="{A83FE310-4089-4116-A6B5-BC525C739A20}"/>
    <cellStyle name="Input 24" xfId="908" xr:uid="{28A293AA-333F-4244-9FB3-01656CD66ADF}"/>
    <cellStyle name="Input 25" xfId="910" xr:uid="{2D295525-8F2E-4E41-9DF9-9F35323CAD75}"/>
    <cellStyle name="Input 26" xfId="912" xr:uid="{993B0D42-D6F9-4E82-9EAC-B047A8E33F68}"/>
    <cellStyle name="Input 27" xfId="914" xr:uid="{129E752D-73E4-4235-8F5F-AE1C5C7CEA5D}"/>
    <cellStyle name="Input 28" xfId="916" xr:uid="{0BC02637-B7F8-48A9-9A99-961BC2C22F0F}"/>
    <cellStyle name="Input 29" xfId="919" xr:uid="{19B64FBC-68D3-46A8-BD54-23B42F3336D1}"/>
    <cellStyle name="Input 3" xfId="846" xr:uid="{8B8B1170-94F6-4789-86AA-2ED0BF395833}"/>
    <cellStyle name="Input 30" xfId="921" xr:uid="{A4698A14-0662-4329-A996-8E1923DA3D59}"/>
    <cellStyle name="Input 31" xfId="923" xr:uid="{82D97132-34EE-49EE-9CB0-C1351CDAF175}"/>
    <cellStyle name="Input 4" xfId="848" xr:uid="{F036EEC6-566E-4F00-943D-002377EC023D}"/>
    <cellStyle name="Input 5" xfId="850" xr:uid="{E96718D5-2453-4AE5-9B0B-F77FFDE3C027}"/>
    <cellStyle name="Input 6" xfId="852" xr:uid="{FA9A06F9-BA5C-4B32-9BED-9C22C5D386CE}"/>
    <cellStyle name="Input 7" xfId="862" xr:uid="{E02DDF39-0F7B-4B55-81C2-9DB98381CDC3}"/>
    <cellStyle name="Input 8" xfId="864" xr:uid="{444787C7-19BA-4EBF-BAC3-63450CAEEA43}"/>
    <cellStyle name="Input 9" xfId="866" xr:uid="{EEFD7B2C-F124-431E-BA2B-25670EE5E5D8}"/>
    <cellStyle name="Link Currency (0)" xfId="700" xr:uid="{13E4D46F-B86F-43D0-A365-222AD7815C3E}"/>
    <cellStyle name="Link Currency (2)" xfId="701" xr:uid="{5B63C262-22EB-4E6B-8EA6-0975596BCED8}"/>
    <cellStyle name="Link Units (0)" xfId="702" xr:uid="{39AF6592-0A71-4C21-B310-77034F246C0C}"/>
    <cellStyle name="Link Units (1)" xfId="703" xr:uid="{891AC7A1-10C9-40DD-BE3A-BAD306D903E1}"/>
    <cellStyle name="Link Units (2)" xfId="704" xr:uid="{688CFC85-F6A0-4896-B8F6-642A2B36DF02}"/>
    <cellStyle name="Linked Cell" xfId="17" builtinId="24" customBuiltin="1"/>
    <cellStyle name="Linked Cell 2" xfId="164" xr:uid="{5DE8556D-E9E6-4FD3-BAE1-DC065FE29EDC}"/>
    <cellStyle name="Linked Cell 2 2" xfId="815" xr:uid="{166D3B1E-70BC-4DDA-9CB6-8792EED516C0}"/>
    <cellStyle name="Neutral" xfId="13" builtinId="28" customBuiltin="1"/>
    <cellStyle name="Neutral 2" xfId="160" xr:uid="{BF987E93-74CA-4AF2-8286-B12FBBCFA0C0}"/>
    <cellStyle name="Neutral 2 2" xfId="811" xr:uid="{8B56B3BA-3E09-4F0C-BA23-D284B571384C}"/>
    <cellStyle name="Neutral 3" xfId="1036" xr:uid="{ECCDB96E-0570-4275-8E59-044AA6D0F790}"/>
    <cellStyle name="no dec" xfId="705" xr:uid="{785D7C7E-7638-4384-8F57-1E61FE5EEEE1}"/>
    <cellStyle name="Nor}al" xfId="138" xr:uid="{15729231-B0A6-4BF4-8CCE-FF9D2AE05978}"/>
    <cellStyle name="Normal" xfId="0" builtinId="0"/>
    <cellStyle name="Normal - Style1" xfId="706" xr:uid="{47B3D92E-CEB7-434A-9E06-ABF3E6922783}"/>
    <cellStyle name="Normal 10" xfId="58" xr:uid="{174B8DD5-688B-46CC-90E3-E99865A3863E}"/>
    <cellStyle name="Normal 10 2" xfId="119" xr:uid="{7975EE06-542D-403E-9B6C-FCDAE6F40149}"/>
    <cellStyle name="Normal 10 2 2" xfId="380" xr:uid="{2656C738-356B-48F8-A092-749257384A41}"/>
    <cellStyle name="Normal 10 2 2 2" xfId="647" xr:uid="{857B7331-A63E-4A62-8EE9-DFCE58309DCE}"/>
    <cellStyle name="Normal 10 2 2 5" xfId="257" xr:uid="{5DEE206D-C5E1-48B1-BF8D-C8F859A08D28}"/>
    <cellStyle name="Normal 10 2 3" xfId="630" xr:uid="{A264DFD2-D83B-43D0-A513-5D6FF0E53A21}"/>
    <cellStyle name="Normal 10 2 4" xfId="1533" xr:uid="{7A7E7031-518D-4D35-B48E-61935FD9C8A7}"/>
    <cellStyle name="Normal 10 3" xfId="114" xr:uid="{5494527C-14DC-451C-B362-2B65503F6DC4}"/>
    <cellStyle name="Normal 10 3 2" xfId="503" xr:uid="{3F342320-2519-4682-B342-C6E5811F1955}"/>
    <cellStyle name="Normal 10 3 3" xfId="368" xr:uid="{2693929F-B9F6-485E-8945-6AAF0C740EE1}"/>
    <cellStyle name="Normal 10 4" xfId="396" xr:uid="{79A2847D-9CA9-4E98-A5B3-A955CEBE5C32}"/>
    <cellStyle name="Normal 10 5" xfId="525" xr:uid="{BCE71A0E-2848-47AB-9510-3B427F4F36B6}"/>
    <cellStyle name="Normal 10 6" xfId="546" xr:uid="{753EC01D-9978-44B6-B53D-C53A6D0C0EB1}"/>
    <cellStyle name="Normal 10 7" xfId="606" xr:uid="{FA329D67-E563-4FCF-BA68-CB218EE866E8}"/>
    <cellStyle name="Normal 10 8" xfId="1510" xr:uid="{6146C795-2744-41ED-BCAD-8090E355A16D}"/>
    <cellStyle name="Normal 11" xfId="67" xr:uid="{00D11EBE-93BA-43B2-B8A7-8C22D5DDAC67}"/>
    <cellStyle name="Normal 11 2" xfId="122" xr:uid="{A16A9BB4-268C-4FC0-A25C-55F3C0B660F4}"/>
    <cellStyle name="Normal 11 2 2 2" xfId="622" xr:uid="{2CC4A3F5-29F7-4E38-A154-427E5FB8D6AF}"/>
    <cellStyle name="Normal 11 3" xfId="105" xr:uid="{9A38EE64-D53F-4497-9A40-AD6DC32AD5B8}"/>
    <cellStyle name="Normal 11 3 2" xfId="603" xr:uid="{101C4286-5718-48AF-A56B-F7471CD5DA68}"/>
    <cellStyle name="Normal 11 3 3" xfId="600" xr:uid="{E1926EB3-C1F7-4F80-B700-B221A4F570C5}"/>
    <cellStyle name="Normal 11 4" xfId="293" xr:uid="{D830A785-44EC-422D-9511-5F04FA87F5E7}"/>
    <cellStyle name="Normal 12" xfId="57" xr:uid="{112A0588-9198-4E87-A08F-EEAF291FB88F}"/>
    <cellStyle name="Normal 12 2" xfId="126" xr:uid="{D02BBBF6-5216-41FA-9D97-27A556967D32}"/>
    <cellStyle name="Normal 12 2 2" xfId="271" xr:uid="{F3B48E0A-AE40-494F-BAF3-06A2DE9DA1A4}"/>
    <cellStyle name="Normal 12 3" xfId="212" xr:uid="{79677202-8502-4A4D-9215-680DF3FA8ECD}"/>
    <cellStyle name="Normal 12 3 2" xfId="964" xr:uid="{54CAFDB4-91F9-4CDC-9276-3E1736D853BD}"/>
    <cellStyle name="Normal 120" xfId="231" xr:uid="{D1D7C54B-3FC5-40B2-B336-0F503AD3FA3B}"/>
    <cellStyle name="Normal 13" xfId="115" xr:uid="{181F8583-23D2-40F2-9378-C9BC2E0DC9BF}"/>
    <cellStyle name="Normal 13 2" xfId="213" xr:uid="{400C13B0-293B-4BBF-9B24-563313C2E1B3}"/>
    <cellStyle name="Normal 13 2 2" xfId="941" xr:uid="{15D2F3B9-E2C1-4C05-84B3-D23F92A06787}"/>
    <cellStyle name="Normal 13 3" xfId="983" xr:uid="{340847CA-0385-4894-9B5E-BF32CCADD0F4}"/>
    <cellStyle name="Normal 14" xfId="128" xr:uid="{264D3166-AC85-41B1-9F0C-958661BCB05B}"/>
    <cellStyle name="Normal 14 2" xfId="214" xr:uid="{E9522241-902B-45C0-8B92-F24CC46B9408}"/>
    <cellStyle name="Normal 14 2 2" xfId="406" xr:uid="{A4DAE82D-3D77-442D-923C-44DB159D9F79}"/>
    <cellStyle name="Normal 14 2 3" xfId="273" xr:uid="{ACF07EFD-00B1-448A-AF15-506DE1ACBF39}"/>
    <cellStyle name="Normal 14 3" xfId="610" xr:uid="{D88FD95F-7DCF-4E5A-8F8E-20448D6E70E2}"/>
    <cellStyle name="Normal 14 3 2" xfId="987" xr:uid="{0BBCD20C-FDAF-43FF-BC83-07A0FD9FE033}"/>
    <cellStyle name="Normal 149 4 2" xfId="652" xr:uid="{FAD718EC-DF74-4094-B33E-668635E91F21}"/>
    <cellStyle name="Normal 15" xfId="130" xr:uid="{81376697-DAE0-4E25-8601-77D397C9A3B2}"/>
    <cellStyle name="Normal 15 2" xfId="215" xr:uid="{62E5A342-305C-4D4F-9BD1-66AC7490903A}"/>
    <cellStyle name="Normal 15 2 2" xfId="523" xr:uid="{78D78BCD-8E08-4A3C-A914-4F4BE91672D5}"/>
    <cellStyle name="Normal 15 3" xfId="803" xr:uid="{D9E4CF6A-2107-47EE-943C-9B2789E15C50}"/>
    <cellStyle name="Normal 16" xfId="216" xr:uid="{CF74F591-F3AD-45EE-B1BE-741E0015C200}"/>
    <cellStyle name="Normal 16 2" xfId="256" xr:uid="{F237AED8-3DE2-4E07-BECD-BE7224DC0CE7}"/>
    <cellStyle name="Normal 16 3" xfId="845" xr:uid="{9E1FAE7B-8683-4E49-87D4-D1C065DFC0E1}"/>
    <cellStyle name="Normal 17" xfId="635" xr:uid="{ACF29ABF-1177-437D-BA61-C2533C33CE5F}"/>
    <cellStyle name="Normal 17 2" xfId="847" xr:uid="{59F33C8A-81E3-476B-BB37-6728144D2A53}"/>
    <cellStyle name="Normal 18" xfId="653" xr:uid="{DD76D73C-4A6F-41DA-9112-77AEECC24CE8}"/>
    <cellStyle name="Normal 18 2" xfId="849" xr:uid="{04E49985-BA47-4ABE-998F-FF1033344073}"/>
    <cellStyle name="Normal 18 3" xfId="1029" xr:uid="{88440977-9F73-422F-BC73-15737C765BE3}"/>
    <cellStyle name="Normal 18 4" xfId="1410" xr:uid="{DE0123D6-7E94-46D7-863F-20916D3AE7EB}"/>
    <cellStyle name="Normal 19" xfId="851" xr:uid="{819BB7B0-2AAE-422A-90EC-DE6995B93F35}"/>
    <cellStyle name="Normal 2" xfId="49" xr:uid="{47A90828-E101-40D3-9A01-1F2019F1F209}"/>
    <cellStyle name="Normal 2 10" xfId="1489" xr:uid="{8F3D312B-EBA1-416E-A4EE-97494BDB4839}"/>
    <cellStyle name="Normal 2 11" xfId="619" xr:uid="{A542BE4A-1E83-45D1-A4B7-3F22BCFD1592}"/>
    <cellStyle name="Normal 2 11 2" xfId="1915" xr:uid="{F1F37D43-01D3-404E-828E-7A637B55B0D8}"/>
    <cellStyle name="Normal 2 2" xfId="55" xr:uid="{0F1A1294-D0B4-4F10-8909-8C8841DB6C99}"/>
    <cellStyle name="Normal 2 2 2" xfId="110" xr:uid="{81C7C81A-7207-49CE-B773-775BC3766255}"/>
    <cellStyle name="Normal 2 2 2 11" xfId="259" xr:uid="{662E40DD-B59C-4453-8796-BB20CF0C983F}"/>
    <cellStyle name="Normal 2 2 2 11 2" xfId="363" xr:uid="{FEAB4B00-0B0D-4234-B508-D7CA0823045F}"/>
    <cellStyle name="Normal 2 2 2 2" xfId="261" xr:uid="{1625988E-6F9B-40A8-A7B1-4E52A0F8C849}"/>
    <cellStyle name="Normal 2 2 2 2 2" xfId="483" xr:uid="{75491092-FA08-4E0D-BDC9-8EC35E3E83E8}"/>
    <cellStyle name="Normal 2 2 2 2 2 2" xfId="735" xr:uid="{EDC33CE0-9166-453C-85CF-5F6D1C1F0EBB}"/>
    <cellStyle name="Normal 2 2 2 2 2 2 2" xfId="736" xr:uid="{B6E7F073-2D4A-46FB-A548-DE2C1F078284}"/>
    <cellStyle name="Normal 2 2 2 2 2 2 2 2" xfId="737" xr:uid="{7E377858-A645-407E-BF2F-42F9B2AC4907}"/>
    <cellStyle name="Normal 2 2 2 2 2 2 3" xfId="738" xr:uid="{D62CCD69-8B9B-4171-BEC5-A74D6B0F7E31}"/>
    <cellStyle name="Normal 2 2 2 2 2 3" xfId="739" xr:uid="{21861C2A-943B-4812-AA5A-8FDF1F3876E7}"/>
    <cellStyle name="Normal 2 2 2 2 2 3 2" xfId="740" xr:uid="{CB985D69-4CC8-430B-AE66-020ADC99169A}"/>
    <cellStyle name="Normal 2 2 2 2 2 4" xfId="741" xr:uid="{FF2EA6EB-257F-441F-903F-37C752BA4883}"/>
    <cellStyle name="Normal 2 2 2 2 2 5" xfId="734" xr:uid="{A36767C4-C3E9-41A9-9F8B-3ED8AFB77554}"/>
    <cellStyle name="Normal 2 2 2 2 3" xfId="325" xr:uid="{02B37935-A799-43B4-BE80-C17DB6DE2BE9}"/>
    <cellStyle name="Normal 2 2 2 2 4" xfId="733" xr:uid="{B8C90912-AB8B-467A-92CB-185A17DCF2EA}"/>
    <cellStyle name="Normal 2 2 2 3" xfId="254" xr:uid="{DA70BB56-FD5D-40EC-AD58-62DA06B3A251}"/>
    <cellStyle name="Normal 2 2 2 3 2" xfId="743" xr:uid="{BB4754CF-69E9-4779-875F-0CE061181145}"/>
    <cellStyle name="Normal 2 2 2 3 2 2" xfId="744" xr:uid="{AF517C68-A8AE-4599-9DAA-9CD969F3D517}"/>
    <cellStyle name="Normal 2 2 2 3 3" xfId="745" xr:uid="{804EA6E5-B210-4E8C-89ED-2DACA1047815}"/>
    <cellStyle name="Normal 2 2 2 3 4" xfId="742" xr:uid="{CCE74506-F647-4C2D-B204-AE6493687215}"/>
    <cellStyle name="Normal 2 2 2 4" xfId="493" xr:uid="{E3494E19-D821-4EB0-9984-0BAF5A134AC7}"/>
    <cellStyle name="Normal 2 2 2 4 2" xfId="518" xr:uid="{63C61792-F236-4F69-A9A0-539AD354A7C4}"/>
    <cellStyle name="Normal 2 2 2 4 2 2" xfId="747" xr:uid="{93281F20-E09C-47D6-8DEA-ACF68CB69323}"/>
    <cellStyle name="Normal 2 2 2 4 3" xfId="504" xr:uid="{DDCA9540-5B62-44DB-AEAC-FB508BFD638A}"/>
    <cellStyle name="Normal 2 2 2 4 4" xfId="746" xr:uid="{A22A5013-8895-40BD-87D0-D8123978047B}"/>
    <cellStyle name="Normal 2 2 2 5" xfId="499" xr:uid="{570AA7CD-F0AC-4379-A333-30817C6D3DC2}"/>
    <cellStyle name="Normal 2 2 2 5 2" xfId="748" xr:uid="{1A823A54-1F3C-4802-B3C9-F7253641BC0C}"/>
    <cellStyle name="Normal 2 2 2 6" xfId="524" xr:uid="{1A639898-4951-49C6-BF00-59F5473D8173}"/>
    <cellStyle name="Normal 2 2 2 7" xfId="536" xr:uid="{C5C6D401-DF8D-4539-86FA-0D644C0E079E}"/>
    <cellStyle name="Normal 2 2 2 8" xfId="598" xr:uid="{8B711839-CDCE-4567-A62E-7F1C976B6F6B}"/>
    <cellStyle name="Normal 2 2 3" xfId="87" xr:uid="{401FC775-82EC-4DCD-9508-13FCD498D083}"/>
    <cellStyle name="Normal 2 2 3 2" xfId="489" xr:uid="{1CB6E6D3-6514-456D-A285-C6EBD5E21E22}"/>
    <cellStyle name="Normal 2 2 3 2 2" xfId="749" xr:uid="{E16ED795-FA3F-41DB-BF61-A8F6DD7CDB30}"/>
    <cellStyle name="Normal 2 2 3 2 2 2" xfId="750" xr:uid="{A085BF09-0DD0-4909-8483-9F2A83D2AA41}"/>
    <cellStyle name="Normal 2 2 3 2 3" xfId="751" xr:uid="{2EE8F9AB-8475-4E54-8E0C-129D5DC8C2A7}"/>
    <cellStyle name="Normal 2 2 3 3" xfId="752" xr:uid="{721EFA12-83B1-45BF-A95B-F711C5693635}"/>
    <cellStyle name="Normal 2 2 3 3 2" xfId="753" xr:uid="{C7602160-E13B-4342-B58A-1149A93ECB11}"/>
    <cellStyle name="Normal 2 2 3 4" xfId="754" xr:uid="{A5A9699B-1EF4-4657-9C8E-B7360A04B594}"/>
    <cellStyle name="Normal 2 2 3 5" xfId="973" xr:uid="{44AAB5FD-0B36-4DC1-A2A3-030CF8E6BF0E}"/>
    <cellStyle name="Normal 2 2 4" xfId="218" xr:uid="{41793CD1-84FC-4DB2-AD1C-20C3CB287A5E}"/>
    <cellStyle name="Normal 2 2 4 2" xfId="605" xr:uid="{AD07893C-5172-4A6F-905B-238FCECCB4C5}"/>
    <cellStyle name="Normal 2 2 5" xfId="285" xr:uid="{7515D6B5-DEF7-4B21-8169-A3416D5D4045}"/>
    <cellStyle name="Normal 2 2 6" xfId="1508" xr:uid="{F430DCF7-3495-40E8-ABB9-E571C14AB864}"/>
    <cellStyle name="Normal 2 3" xfId="70" xr:uid="{C6598EA8-690B-4768-BA45-D3BFE94171ED}"/>
    <cellStyle name="Normal 2 3 2" xfId="101" xr:uid="{5961B811-2EAC-47FA-B937-5AB010617E86}"/>
    <cellStyle name="Normal 2 3 2 2" xfId="220" xr:uid="{FB847A68-605A-4C41-A59F-498FE33FCE8E}"/>
    <cellStyle name="Normal 2 3 2 2 2" xfId="959" xr:uid="{BA9AC56B-16AA-4DA7-B0BF-1F941A604C2E}"/>
    <cellStyle name="Normal 2 3 2 2 3" xfId="887" xr:uid="{EB565A12-F3FE-4B3B-9EAE-71BCE94175A0}"/>
    <cellStyle name="Normal 2 3 2 3" xfId="978" xr:uid="{C7AE5B91-C96D-45A1-A31B-A1B3275190FD}"/>
    <cellStyle name="Normal 2 3 3" xfId="219" xr:uid="{FB0A672E-78CF-4E3C-9E69-32D58AC5BCF4}"/>
    <cellStyle name="Normal 2 3 3 2" xfId="571" xr:uid="{DCA1C61F-F287-4553-B695-938E46A0BB55}"/>
    <cellStyle name="Normal 2 3 3 3" xfId="313" xr:uid="{784E271E-53EF-468D-BA70-0167C9D4FC62}"/>
    <cellStyle name="Normal 2 3 4" xfId="296" xr:uid="{3BC627E0-D82A-42CC-8E54-9E83682D7912}"/>
    <cellStyle name="Normal 2 3 5" xfId="247" xr:uid="{6FFB613B-854C-4A45-82B2-A5115BCB8E0D}"/>
    <cellStyle name="Normal 2 4" xfId="221" xr:uid="{3AB5BC2B-2DAC-4DF8-AB3C-805D02B9EB26}"/>
    <cellStyle name="Normal 2 4 2" xfId="346" xr:uid="{4FFD1964-F0EC-49FC-A1A8-C73F9D23D013}"/>
    <cellStyle name="Normal 2 4 2 2" xfId="559" xr:uid="{F3B49E58-D679-4E4C-A5B1-8A2E5EA87AE3}"/>
    <cellStyle name="Normal 2 4 2 2 2" xfId="757" xr:uid="{C79205ED-D5F9-490B-8E4E-27F23BB7431D}"/>
    <cellStyle name="Normal 2 4 2 3" xfId="756" xr:uid="{5B4233E8-A0B6-4B6B-93B8-94069626BD4B}"/>
    <cellStyle name="Normal 2 4 3" xfId="407" xr:uid="{23F8956C-A84E-42C0-ACE0-0E5B1976084B}"/>
    <cellStyle name="Normal 2 4 3 2" xfId="758" xr:uid="{0825756C-2EB2-45C7-9EB0-A966C3EF9CC6}"/>
    <cellStyle name="Normal 2 4 4" xfId="755" xr:uid="{7A1F2E2A-CD72-4173-80A6-0172431DE06F}"/>
    <cellStyle name="Normal 2 5" xfId="217" xr:uid="{99CEA6F2-5B19-4168-AD35-B40A2AAE2263}"/>
    <cellStyle name="Normal 2 5 2" xfId="540" xr:uid="{BC6EC69B-4F95-4864-9B91-5BCDB5EED754}"/>
    <cellStyle name="Normal 2 5 2 2" xfId="760" xr:uid="{245FE2AB-114A-4C93-98FB-3B05D8B5F7CC}"/>
    <cellStyle name="Normal 2 5 3" xfId="394" xr:uid="{45FE96FF-256A-4FAD-8AEF-597BDB4AEBC2}"/>
    <cellStyle name="Normal 2 5 4" xfId="759" xr:uid="{0D50BCA0-9F2E-4EC8-9835-C101B89EABA1}"/>
    <cellStyle name="Normal 2 6" xfId="425" xr:uid="{12174F77-4F93-436E-8BE3-53E2E8CB4DAE}"/>
    <cellStyle name="Normal 2 6 2" xfId="761" xr:uid="{0642EBA7-4600-443A-A685-6F4E71226831}"/>
    <cellStyle name="Normal 2 7" xfId="349" xr:uid="{61C495C6-3A14-4F8F-9194-FDCD37D93E79}"/>
    <cellStyle name="Normal 2 7 2" xfId="763" xr:uid="{98DD1EDE-5FCA-425C-A258-016F81EAB72D}"/>
    <cellStyle name="Normal 2 7 3" xfId="764" xr:uid="{345DCAFA-64CA-4E3F-A2A1-49EB0836F119}"/>
    <cellStyle name="Normal 2 7 4" xfId="762" xr:uid="{4A01B398-9EAC-4DA7-80C4-E2999C8B0F38}"/>
    <cellStyle name="Normal 2 8" xfId="765" xr:uid="{EDFB1D7B-CE47-480C-9796-9E1976C82BEE}"/>
    <cellStyle name="Normal 2 9" xfId="854" xr:uid="{73357EA4-1B1D-46A3-88F9-B7BB7D27484B}"/>
    <cellStyle name="Normal 20" xfId="121" xr:uid="{0E0843FC-090C-4881-A236-A8FD2601A5DE}"/>
    <cellStyle name="Normal 20 2" xfId="950" xr:uid="{6CC9263D-C584-4A44-9FE7-0057C0E090DD}"/>
    <cellStyle name="Normal 20 3" xfId="985" xr:uid="{0E535210-11FF-4810-AC1F-BB025DE3BE68}"/>
    <cellStyle name="Normal 21" xfId="861" xr:uid="{B66C51C7-B5CF-4885-904B-5AA2FE81A167}"/>
    <cellStyle name="Normal 211" xfId="118" xr:uid="{20F38C25-0D8F-4AD3-A549-CAE7B3599116}"/>
    <cellStyle name="Normal 22" xfId="863" xr:uid="{075F3C19-AA55-488A-B9B5-5BD99DCE6931}"/>
    <cellStyle name="Normal 23" xfId="241" xr:uid="{5FEE2EDF-F9A9-4AEE-BC21-FA7448417BE3}"/>
    <cellStyle name="Normal 23 2" xfId="865" xr:uid="{E1DEB1FA-A606-4B8D-8553-8D33DC716192}"/>
    <cellStyle name="Normal 24" xfId="867" xr:uid="{87B0671E-0480-4DAC-9C7F-269BDB4A6CEF}"/>
    <cellStyle name="Normal 25" xfId="870" xr:uid="{8D5FF539-893F-4DB8-80B9-C47A11E4451E}"/>
    <cellStyle name="Normal 26" xfId="871" xr:uid="{348160DF-DA98-4DA5-804A-DB7F9EEBCE49}"/>
    <cellStyle name="Normal 27" xfId="873" xr:uid="{CC579330-2652-4F36-A7A5-DFFAA93620A1}"/>
    <cellStyle name="Normal 28" xfId="859" xr:uid="{69CCBD9F-D151-482A-AE23-DDDBC13E1E4D}"/>
    <cellStyle name="Normal 28 2" xfId="951" xr:uid="{D34A5342-A75A-43FC-8151-D049A90C7E25}"/>
    <cellStyle name="Normal 29" xfId="413" xr:uid="{CA4E4829-CD7B-407E-AF27-CC9316183486}"/>
    <cellStyle name="Normal 29 2" xfId="875" xr:uid="{038EA1D6-AA79-4B74-B266-8B5DD7115BBE}"/>
    <cellStyle name="Normal 3" xfId="74" xr:uid="{2DE2A563-F7CB-4BB7-904D-0ADF32929A1E}"/>
    <cellStyle name="Normal 3 2" xfId="73" xr:uid="{8910D34A-2DED-4903-9033-9E85975E20F1}"/>
    <cellStyle name="Normal 3 2 10 2" xfId="243" xr:uid="{EBAF4213-E650-493D-BB03-3139969D04B0}"/>
    <cellStyle name="Normal 3 2 2" xfId="90" xr:uid="{2BA6329F-0CAA-4F8F-8F21-1572EB949183}"/>
    <cellStyle name="Normal 3 2 2 2" xfId="459" xr:uid="{772C088D-28C8-4448-B7B9-44053ECBE405}"/>
    <cellStyle name="Normal 3 2 2 2 2" xfId="769" xr:uid="{F95DB6B7-2D3F-4923-BDB4-5F65D12470B8}"/>
    <cellStyle name="Normal 3 2 2 2 2 2" xfId="770" xr:uid="{1B5AE242-809A-46F5-B9F8-639648CDED7D}"/>
    <cellStyle name="Normal 3 2 2 2 3" xfId="771" xr:uid="{CD2FBFB7-0B8B-4664-9192-B411852198FA}"/>
    <cellStyle name="Normal 3 2 2 2 4" xfId="768" xr:uid="{E3BE8B18-7329-4FE5-81CA-05828149D530}"/>
    <cellStyle name="Normal 3 2 2 3" xfId="234" xr:uid="{8CD08B6F-95B7-4463-8E4D-4C16A5D18043}"/>
    <cellStyle name="Normal 3 2 2 3 2" xfId="773" xr:uid="{3D846009-D00C-436F-B59C-CA7978CC6B43}"/>
    <cellStyle name="Normal 3 2 2 3 3" xfId="772" xr:uid="{53D67221-8AD0-4995-9DF7-279979DEFE80}"/>
    <cellStyle name="Normal 3 2 2 4" xfId="295" xr:uid="{DC11E8E9-43EE-477F-8638-B300F8EA4F62}"/>
    <cellStyle name="Normal 3 2 2 4 2" xfId="774" xr:uid="{F47418B3-98D9-49E3-920A-DEF4E5DF4A2D}"/>
    <cellStyle name="Normal 3 2 2 5" xfId="767" xr:uid="{F980B06C-1164-4CED-AA49-8437EED106C8}"/>
    <cellStyle name="Normal 3 2 3" xfId="223" xr:uid="{3BD6F30A-3ACF-44B7-8511-B3F89D97625C}"/>
    <cellStyle name="Normal 3 2 3 2" xfId="351" xr:uid="{013D6967-59AE-47DA-90D3-2D5CDE3BF3CA}"/>
    <cellStyle name="Normal 3 2 3 2 2" xfId="776" xr:uid="{D05E705A-5C27-4C9A-8955-CDE40DF828FB}"/>
    <cellStyle name="Normal 3 2 3 2 3" xfId="775" xr:uid="{C65CBD56-E03F-4FA6-B528-2973DDB0425E}"/>
    <cellStyle name="Normal 3 2 3 3" xfId="777" xr:uid="{091B8C7E-8EFF-4A26-8243-82B696CE4886}"/>
    <cellStyle name="Normal 3 2 4" xfId="333" xr:uid="{337B8C98-5E71-4496-9A4A-904A592741D4}"/>
    <cellStyle name="Normal 3 2 4 2" xfId="779" xr:uid="{08371A73-88E0-4113-B85A-53F872FED932}"/>
    <cellStyle name="Normal 3 2 4 3" xfId="778" xr:uid="{8326FBE2-91B2-44D5-BF8C-58BC7DE98B0A}"/>
    <cellStyle name="Normal 3 2 5" xfId="91" xr:uid="{8B143557-402F-4A84-892F-4EBE67CDDF3F}"/>
    <cellStyle name="Normal 3 2 5 2" xfId="780" xr:uid="{6913DA10-A04B-40EE-8F05-E387100ECB09}"/>
    <cellStyle name="Normal 3 2 6" xfId="432" xr:uid="{3E4F4161-2D2A-4A70-8C4B-33C785D0E250}"/>
    <cellStyle name="Normal 3 2 6 2" xfId="766" xr:uid="{4473BD7F-5E05-4694-9652-8496AE361425}"/>
    <cellStyle name="Normal 3 2 7" xfId="487" xr:uid="{C65A21E5-F267-4359-BEED-C847538438A7}"/>
    <cellStyle name="Normal 3 2 8" xfId="416" xr:uid="{68D90ED8-3098-479B-B31B-B09AA4111066}"/>
    <cellStyle name="Normal 3 3" xfId="92" xr:uid="{1FB840A3-D38F-41D7-B249-224DF8FB7D37}"/>
    <cellStyle name="Normal 3 3 2" xfId="93" xr:uid="{A9CC13CF-69A4-432A-9665-8524CB785D8F}"/>
    <cellStyle name="Normal 3 3 2 2" xfId="783" xr:uid="{9C637B4C-63D6-4110-A24B-14AD8275BEE6}"/>
    <cellStyle name="Normal 3 3 2 2 2" xfId="784" xr:uid="{DA5C92D4-1412-424E-A88D-7433C89D9A46}"/>
    <cellStyle name="Normal 3 3 2 3" xfId="785" xr:uid="{4DC072D6-859E-4B5E-BF10-0EF071E99629}"/>
    <cellStyle name="Normal 3 3 2 4" xfId="782" xr:uid="{FC090FCB-295D-4C5C-85F1-4E0E474A51FD}"/>
    <cellStyle name="Normal 3 3 3" xfId="456" xr:uid="{980ABFB4-C145-4468-BE3A-74A0A70BF52F}"/>
    <cellStyle name="Normal 3 3 3 2" xfId="787" xr:uid="{BCE10B32-2280-4D9D-A0FF-967DD4B00B06}"/>
    <cellStyle name="Normal 3 3 3 3" xfId="786" xr:uid="{546146DA-D281-43BD-A6B1-1340AD62CE85}"/>
    <cellStyle name="Normal 3 3 4" xfId="393" xr:uid="{30FF7E78-27C0-4D35-B7D9-27D174947693}"/>
    <cellStyle name="Normal 3 3 4 2" xfId="788" xr:uid="{83B761B7-C0D3-4478-9120-C994B28A454C}"/>
    <cellStyle name="Normal 3 3 5" xfId="353" xr:uid="{B944FA16-BA9A-4699-A380-70FC900227E7}"/>
    <cellStyle name="Normal 3 3 5 2" xfId="781" xr:uid="{149FBE6B-30F5-4302-B51D-9AD09B8C9F5F}"/>
    <cellStyle name="Normal 3 4" xfId="222" xr:uid="{09DDE099-B029-4738-B3BE-F4CF35422695}"/>
    <cellStyle name="Normal 3 4 2" xfId="235" xr:uid="{C3848C39-51CF-4664-A357-4D3B016F6E01}"/>
    <cellStyle name="Normal 3 4 2 2" xfId="650" xr:uid="{C6E1B001-BE88-403D-9415-1AAD1BD5B08B}"/>
    <cellStyle name="Normal 3 4 3" xfId="395" xr:uid="{7FB8500C-E276-4502-B49B-99557E45258A}"/>
    <cellStyle name="Normal 3 4 3 2" xfId="789" xr:uid="{1C39FAEB-65C9-44A2-ABE5-EBC73673D6BF}"/>
    <cellStyle name="Normal 3 4 4" xfId="617" xr:uid="{BE99B9D8-66F2-4A67-A133-5E455B127301}"/>
    <cellStyle name="Normal 3 5" xfId="429" xr:uid="{1B0BF618-51B7-4419-BDC8-D10A42BB927A}"/>
    <cellStyle name="Normal 3 5 2" xfId="791" xr:uid="{F3FC5DC7-3495-432D-82C8-300B8CE4D47C}"/>
    <cellStyle name="Normal 3 5 3" xfId="790" xr:uid="{F0D894DA-43FF-4292-B76D-6A1053AF9C53}"/>
    <cellStyle name="Normal 3 6" xfId="792" xr:uid="{613B6DBF-7476-4F62-AE07-08E26DECEB0F}"/>
    <cellStyle name="Normal 3 7" xfId="669" xr:uid="{22F897D8-5BBE-42CF-AF28-E3F26BCF8207}"/>
    <cellStyle name="Normal 3 8" xfId="934" xr:uid="{9E81EAA9-D6C3-4158-B4EE-04AB789C5228}"/>
    <cellStyle name="Normal 30" xfId="516" xr:uid="{00E089C2-D3E1-4339-84BB-EF8025867FE8}"/>
    <cellStyle name="Normal 30 2" xfId="877" xr:uid="{F082F4D0-E569-4195-9CA9-C3A70CD37B67}"/>
    <cellStyle name="Normal 31" xfId="879" xr:uid="{247E957E-459A-450F-9354-8C7FB5A3758B}"/>
    <cellStyle name="Normal 32" xfId="892" xr:uid="{760CEB1E-CED7-42F4-AA69-2170AA2D84A4}"/>
    <cellStyle name="Normal 33" xfId="894" xr:uid="{2511F4AA-EA43-4965-8D22-CC39760DFB5C}"/>
    <cellStyle name="Normal 33 2" xfId="613" xr:uid="{A4F1D686-BBF2-4604-89D3-636AE4F3B5ED}"/>
    <cellStyle name="Normal 33 3" xfId="1994" xr:uid="{AA803DD6-AF35-42CC-A65C-BFF26BEF58B6}"/>
    <cellStyle name="Normal 34" xfId="896" xr:uid="{D3479F15-DC14-44C4-A80A-A759AC0B05D2}"/>
    <cellStyle name="Normal 35" xfId="898" xr:uid="{4B1E6379-6231-49C1-BF58-88BEBC4125A5}"/>
    <cellStyle name="Normal 36" xfId="352" xr:uid="{57637B23-31F2-42F1-ADA2-675C1FCA14A3}"/>
    <cellStyle name="Normal 36 2" xfId="900" xr:uid="{53D7C283-A09A-440F-83E3-5C854BA3F6AD}"/>
    <cellStyle name="Normal 37" xfId="378" xr:uid="{34DBF872-733A-4B36-B49E-C6F5727CD4B0}"/>
    <cellStyle name="Normal 37 2" xfId="374" xr:uid="{9E75FAD4-DE18-435C-92B0-A16E9346403D}"/>
    <cellStyle name="Normal 37 3" xfId="384" xr:uid="{6AFE82C1-0171-4FFD-9599-222C9A39664E}"/>
    <cellStyle name="Normal 37 4" xfId="1717" xr:uid="{C7BED86C-0CAE-4489-8850-1556E11F8617}"/>
    <cellStyle name="Normal 37 4 2" xfId="2001" xr:uid="{D6EC8633-0FAC-48E4-9D71-40B8E8B3BFEE}"/>
    <cellStyle name="Normal 37 5" xfId="1491" xr:uid="{CE182EDB-34C8-4C6F-A762-75459747B4FA}"/>
    <cellStyle name="Normal 38" xfId="860" xr:uid="{94D85FD4-D549-408A-9AF5-DDC3D13E65D1}"/>
    <cellStyle name="Normal 38 2" xfId="952" xr:uid="{9A7471E0-9014-4482-A4F1-DD313F7907F3}"/>
    <cellStyle name="Normal 38 6 3" xfId="411" xr:uid="{BBEADEE6-87D6-4CC0-B4A5-0F89507FAD27}"/>
    <cellStyle name="Normal 39" xfId="901" xr:uid="{76D9FA56-50E1-4BF5-9602-4FB4FD493248}"/>
    <cellStyle name="Normal 4" xfId="80" xr:uid="{05501925-6EA0-4C84-8CDD-7CEBD11A6D7C}"/>
    <cellStyle name="Normal 4 2" xfId="112" xr:uid="{922D3F40-23D3-4CC3-B579-5DAC3CAE5444}"/>
    <cellStyle name="Normal 4 2 2" xfId="145" xr:uid="{E643EF99-D506-4E8B-8469-277CF8EB3FEE}"/>
    <cellStyle name="Normal 4 2 2 2" xfId="595" xr:uid="{7BB9D90B-3F4E-4D0F-A7D1-53AF663259CC}"/>
    <cellStyle name="Normal 4 2 2 3" xfId="345" xr:uid="{A0CF3FBA-C2F9-46E9-B8A3-A9FD66C86972}"/>
    <cellStyle name="Normal 4 2 2 4" xfId="982" xr:uid="{5F635838-9924-42A6-A730-83643632E534}"/>
    <cellStyle name="Normal 4 2 3" xfId="436" xr:uid="{FFE5E19F-C032-4A77-9441-60606D805748}"/>
    <cellStyle name="Normal 4 2 4" xfId="730" xr:uid="{F2C87D5F-1C08-4183-91A8-C2F6995E6EFA}"/>
    <cellStyle name="Normal 4 2 5" xfId="1529" xr:uid="{69F95503-B1CE-4705-BEB1-0DD215771768}"/>
    <cellStyle name="Normal 4 3" xfId="94" xr:uid="{0276B7F1-0C8C-4628-9825-BC982C5B70A0}"/>
    <cellStyle name="Normal 4 3 2" xfId="974" xr:uid="{02933310-8332-4CCE-AC64-5DFDD78CDD62}"/>
    <cellStyle name="Normal 4 3 3" xfId="671" xr:uid="{305E2255-77E3-4BC8-B0CE-7479F7008522}"/>
    <cellStyle name="Normal 4 4" xfId="224" xr:uid="{0950476C-6652-4A0A-802C-67CC2B2895AA}"/>
    <cellStyle name="Normal 4 4 2" xfId="971" xr:uid="{4CB80B66-1AFE-49F2-B5DA-5FDC4BD394BE}"/>
    <cellStyle name="Normal 4 5" xfId="302" xr:uid="{F8EDE1BC-9906-43C7-825D-E9AD6A08733C}"/>
    <cellStyle name="Normal 4 6" xfId="1515" xr:uid="{FF46B7CB-8DC9-4C63-A8E2-745EA90E2AE0}"/>
    <cellStyle name="Normal 40" xfId="903" xr:uid="{6D0CFB0A-5424-4658-BF8C-1D16DEFBB143}"/>
    <cellStyle name="Normal 41" xfId="905" xr:uid="{E6118423-5461-44F5-8C6D-06A34A81FE59}"/>
    <cellStyle name="Normal 42" xfId="888" xr:uid="{09D2607A-1B16-41E2-9069-0327E452DCBC}"/>
    <cellStyle name="Normal 43" xfId="614" xr:uid="{8AFAC69D-B6D6-42AE-B96A-E066FD523BA4}"/>
    <cellStyle name="Normal 43 2" xfId="889" xr:uid="{7B8C045A-9666-4DD9-AEC8-0688A4595A2F}"/>
    <cellStyle name="Normal 44" xfId="626" xr:uid="{9E12E330-61A8-4FE7-8C8C-465A2016FD4F}"/>
    <cellStyle name="Normal 44 2" xfId="890" xr:uid="{34383528-A853-487C-B282-4BA7F01BEA69}"/>
    <cellStyle name="Normal 45" xfId="891" xr:uid="{33B9DE22-2AF0-4C15-BA5B-985831C70BD6}"/>
    <cellStyle name="Normal 46" xfId="907" xr:uid="{890090D0-5538-494F-8855-64450AF035D7}"/>
    <cellStyle name="Normal 47" xfId="909" xr:uid="{06107DDB-72C9-498B-A0F7-9082EAB42610}"/>
    <cellStyle name="Normal 48" xfId="911" xr:uid="{FB7AAC0F-A091-4795-BF9A-479864D88610}"/>
    <cellStyle name="Normal 49" xfId="913" xr:uid="{E263B1AA-0C92-43E2-835F-80F50B3E7E53}"/>
    <cellStyle name="Normal 5" xfId="83" xr:uid="{22A548B2-C37D-4333-BE5D-16135389D9C9}"/>
    <cellStyle name="Normal 5 10" xfId="260" xr:uid="{42E07987-6E2D-4C60-903F-9AF22289C53F}"/>
    <cellStyle name="Normal 5 17" xfId="522" xr:uid="{54326F3D-CF09-491A-ADA6-96A2624ACF52}"/>
    <cellStyle name="Normal 5 2" xfId="133" xr:uid="{70D24133-3093-4791-9F84-A5DD5A285BDF}"/>
    <cellStyle name="Normal 5 2 2" xfId="248" xr:uid="{8A15BB81-6F87-47D0-BB98-5AAE6C55BD6A}"/>
    <cellStyle name="Normal 5 2 2 2" xfId="340" xr:uid="{A60BA6CC-153B-442F-9289-ED007F5BD309}"/>
    <cellStyle name="Normal 5 2 2 3" xfId="359" xr:uid="{2B997A9A-068D-47B9-8FC1-4D8DB97C784C}"/>
    <cellStyle name="Normal 5 2 3" xfId="409" xr:uid="{168F971A-504C-4216-9AA2-32AFD1D80224}"/>
    <cellStyle name="Normal 5 2 3 2" xfId="418" xr:uid="{BD428A17-257B-4294-869E-460AE76C5998}"/>
    <cellStyle name="Normal 5 2 4" xfId="1540" xr:uid="{628A6212-DCED-418B-927C-7E3E6BC531E4}"/>
    <cellStyle name="Normal 5 3" xfId="225" xr:uid="{078DD621-E8BC-48A6-8C1A-23AB89DEADB9}"/>
    <cellStyle name="Normal 5 3 2" xfId="507" xr:uid="{3A5009BD-242F-4139-A2C5-A001BC01B303}"/>
    <cellStyle name="Normal 5 4" xfId="305" xr:uid="{242B3369-8BF3-4F46-A617-59DED2C866F0}"/>
    <cellStyle name="Normal 5 4 2" xfId="628" xr:uid="{A49BE6C3-1885-4A19-8814-B17C7D9A090D}"/>
    <cellStyle name="Normal 5 5" xfId="509" xr:uid="{08D10896-9F20-46E1-BEE2-FD4B44504612}"/>
    <cellStyle name="Normal 5 5 2" xfId="642" xr:uid="{4F44D1C1-F3CA-4508-AA02-010F6792638F}"/>
    <cellStyle name="Normal 5 6" xfId="659" xr:uid="{31456329-E188-45C8-A886-9F2BF6309937}"/>
    <cellStyle name="Normal 50" xfId="915" xr:uid="{EC32E083-AFE1-4FC5-B446-1E17632C66D1}"/>
    <cellStyle name="Normal 51" xfId="918" xr:uid="{93C18A2F-E216-4A92-8168-14EF58EB73B4}"/>
    <cellStyle name="Normal 52" xfId="920" xr:uid="{15EBB1A8-C7D2-428F-B1CB-AEEA4867457A}"/>
    <cellStyle name="Normal 53" xfId="922" xr:uid="{8918A94F-26C8-4F39-9EDC-FB0714D2BD57}"/>
    <cellStyle name="Normal 54" xfId="666" xr:uid="{510F3823-7865-410C-8D92-D77A1688E4F7}"/>
    <cellStyle name="Normal 55" xfId="728" xr:uid="{AFC9C0CD-F801-425B-9654-004553D25FAC}"/>
    <cellStyle name="Normal 56" xfId="924" xr:uid="{78C074BB-CD94-400D-9A7D-4822F4A66BD4}"/>
    <cellStyle name="Normal 57" xfId="925" xr:uid="{A5BB389D-5D07-404B-AAF9-1D262CD14471}"/>
    <cellStyle name="Normal 58" xfId="932" xr:uid="{1727982E-CD37-4AAF-B4FB-BC4F68C0AE4D}"/>
    <cellStyle name="Normal 59" xfId="961" xr:uid="{4078314B-0F7F-425A-A7AE-F0713E40DC17}"/>
    <cellStyle name="Normal 6" xfId="5" xr:uid="{00000000-0005-0000-0000-000004000000}"/>
    <cellStyle name="Normal 6 2" xfId="95" xr:uid="{DABE8AA4-ED3E-448C-B3A0-74DDC31FFB78}"/>
    <cellStyle name="Normal 6 2 2" xfId="227" xr:uid="{004D2561-07B0-4E6B-BCB0-4012971B4805}"/>
    <cellStyle name="Normal 6 2 2 2" xfId="508" xr:uid="{1139FC5A-DD57-488A-8DDA-60B2AAC54BA4}"/>
    <cellStyle name="Normal 6 2 3" xfId="793" xr:uid="{15D8536F-6DBC-494C-914C-3B157AED3BBE}"/>
    <cellStyle name="Normal 6 3" xfId="226" xr:uid="{C187ADCE-D574-4647-B834-43AD56E955BA}"/>
    <cellStyle name="Normal 6 3 2" xfId="286" xr:uid="{C46F047D-A4F5-44C6-8C5E-37B2AF026A02}"/>
    <cellStyle name="Normal 6 3 3" xfId="707" xr:uid="{44DF7DCD-6EB4-49B1-9C98-C634D530572E}"/>
    <cellStyle name="Normal 6 4" xfId="278" xr:uid="{643C61ED-CB57-4139-BC29-D35A7E13A6DA}"/>
    <cellStyle name="Normal 6 5" xfId="660" xr:uid="{E19662A6-A344-4035-A542-12100646239D}"/>
    <cellStyle name="Normal 60" xfId="148" xr:uid="{203E540B-704D-49E2-B40E-EAE36C0BF4CD}"/>
    <cellStyle name="Normal 60 2" xfId="1011" xr:uid="{DF0ACFDC-3C54-4F34-8DAF-D719531821F6}"/>
    <cellStyle name="Normal 60 2 2" xfId="1017" xr:uid="{2A31C05C-69EF-46DC-B0DB-3B412574919D}"/>
    <cellStyle name="Normal 61" xfId="149" xr:uid="{E9FF0F06-174B-4CF4-979E-F020DC9B1F82}"/>
    <cellStyle name="Normal 61 2" xfId="1012" xr:uid="{6E968957-1D91-4192-AB5D-216274D65E83}"/>
    <cellStyle name="Normal 61 2 2" xfId="1018" xr:uid="{A47CF748-D349-4BD2-90A6-784D8E3E751C}"/>
    <cellStyle name="Normal 62" xfId="995" xr:uid="{3E786E31-58E4-4124-901C-9006ACE4046E}"/>
    <cellStyle name="Normal 63" xfId="999" xr:uid="{6990C1F7-F2C2-4FEC-BEE3-5B2CC41B776F}"/>
    <cellStyle name="Normal 64" xfId="1003" xr:uid="{74448C03-E21E-4070-BFA4-9F10EF467200}"/>
    <cellStyle name="Normal 65" xfId="968" xr:uid="{A505EF61-952F-4869-8E96-FF93A7018EBA}"/>
    <cellStyle name="Normal 66" xfId="151" xr:uid="{10EE2C4A-719D-4E0F-AEC0-72828D9B5832}"/>
    <cellStyle name="Normal 66 2" xfId="1013" xr:uid="{4C33888D-C9D2-418B-8AC9-C2EB32F28290}"/>
    <cellStyle name="Normal 66 2 2" xfId="1020" xr:uid="{E927EDDB-2140-4EF3-9388-3F2DAACA7CB9}"/>
    <cellStyle name="Normal 67" xfId="1007" xr:uid="{26B76371-7478-4452-965D-49CF048936D7}"/>
    <cellStyle name="Normal 68" xfId="1021" xr:uid="{CFCBDF1A-A633-4ED8-BEB8-D6B35CDB587B}"/>
    <cellStyle name="Normal 69" xfId="1024" xr:uid="{576B0C2B-AC7D-468B-84F7-A259A0433C00}"/>
    <cellStyle name="Normal 7" xfId="51" xr:uid="{3B416569-46ED-43F0-A2CC-D6010E142507}"/>
    <cellStyle name="Normal 7 2" xfId="129" xr:uid="{C9BDE016-7657-485D-A005-B6BCECE643F3}"/>
    <cellStyle name="Normal 7 2 2" xfId="795" xr:uid="{D031CA66-7266-4F76-B668-2A1B38F73659}"/>
    <cellStyle name="Normal 7 2 3" xfId="988" xr:uid="{A79C0E4C-0245-4579-A56A-DA96EE4D04A0}"/>
    <cellStyle name="Normal 7 2 4" xfId="794" xr:uid="{01ED9BA9-722F-43B7-AB68-F5045ECE5500}"/>
    <cellStyle name="Normal 7 3" xfId="96" xr:uid="{C779231E-F3DF-43AC-81F6-71F3AD719A59}"/>
    <cellStyle name="Normal 7 3 2" xfId="975" xr:uid="{8366467A-B44A-4E63-B59F-1A1FCE6D7F99}"/>
    <cellStyle name="Normal 7 3 3" xfId="796" xr:uid="{A416419C-333A-43C2-A432-83C9818CC48F}"/>
    <cellStyle name="Normal 7 4" xfId="637" xr:uid="{E412B332-E360-459E-BE18-555A52C3FCD7}"/>
    <cellStyle name="Normal 7 5" xfId="727" xr:uid="{DE8AC97A-052F-4449-B613-12B6B526327A}"/>
    <cellStyle name="Normal 70" xfId="1026" xr:uid="{81FA1C59-B2F2-4A03-B194-327E99D23511}"/>
    <cellStyle name="Normal 71" xfId="1488" xr:uid="{6B060DD3-9F6C-42FE-B3D5-6F6C1271CCC6}"/>
    <cellStyle name="Normal 71 2" xfId="1989" xr:uid="{24B37728-DB1E-496B-9699-2B7D1AE11595}"/>
    <cellStyle name="Normal 72" xfId="1917" xr:uid="{1EFC7692-02E6-4DCF-B073-F59948BBB19B}"/>
    <cellStyle name="Normal 8" xfId="72" xr:uid="{17E75819-C23E-4259-AF76-8AF4F7F13473}"/>
    <cellStyle name="Normal 8 10" xfId="928" xr:uid="{3D22D9AC-4F73-4B95-AFF3-A9278E04822E}"/>
    <cellStyle name="Normal 8 10 2" xfId="930" xr:uid="{1173A87A-E72A-47C0-9C05-120FDF1B6990}"/>
    <cellStyle name="Normal 8 10 3" xfId="1015" xr:uid="{8B61B1E7-A746-425E-8EF3-DA53FD0926EF}"/>
    <cellStyle name="Normal 8 2" xfId="71" xr:uid="{57CD6C35-4C3C-43EE-B702-0BBF9B615A48}"/>
    <cellStyle name="Normal 8 2 2" xfId="511" xr:uid="{FE14BE3D-0746-4275-8DC1-97236180C680}"/>
    <cellStyle name="Normal 8 2 2 2" xfId="655" xr:uid="{EA503DCD-1DC7-4C57-9D5A-F85734C93C2C}"/>
    <cellStyle name="Normal 8 2 3" xfId="625" xr:uid="{A6822D7C-3959-4AF1-824A-6F9CBC00566F}"/>
    <cellStyle name="Normal 8 2 3 2" xfId="797" xr:uid="{3D4CB7A2-46D4-4C59-B667-86D782284643}"/>
    <cellStyle name="Normal 8 2 4" xfId="967" xr:uid="{A0505CF1-2376-4F84-A253-895010AA3A0D}"/>
    <cellStyle name="Normal 8 2 5" xfId="657" xr:uid="{53BC55F1-8DCE-43F5-B7E5-A994FC70B440}"/>
    <cellStyle name="Normal 8 3" xfId="137" xr:uid="{2B3DB1FA-ED95-4F5D-B8F4-D86060C2E22B}"/>
    <cellStyle name="Normal 8 3 10 2 2 2" xfId="621" xr:uid="{E8C9323B-5001-4B12-B506-10753D3C8A75}"/>
    <cellStyle name="Normal 8 3 2" xfId="510" xr:uid="{51B35A24-489A-4CFB-95DC-EB806244C7E9}"/>
    <cellStyle name="Normal 8 3 2 2" xfId="629" xr:uid="{0050263D-F2BC-4398-952B-042B82C678B6}"/>
    <cellStyle name="Normal 8 3 3 2" xfId="1494" xr:uid="{60EFF4E6-54FE-404A-9882-6E73C9FBE9FC}"/>
    <cellStyle name="Normal 8 3 3 2 2" xfId="1497" xr:uid="{040CD90F-5271-4A88-95C0-6F35A4AB7F5E}"/>
    <cellStyle name="Normal 8 4" xfId="297" xr:uid="{03F559B0-DE7D-4CDE-A61E-DE3DD1AC6619}"/>
    <cellStyle name="Normal 8 4 2" xfId="554" xr:uid="{81815019-5C40-40CE-B503-77BC79B0FC13}"/>
    <cellStyle name="Normal 8 4 3" xfId="326" xr:uid="{A302A413-2DBB-4ACC-9467-22AF20586D89}"/>
    <cellStyle name="Normal 8 5" xfId="528" xr:uid="{DCEF5604-C7E4-4CE4-A451-F9126B2E236D}"/>
    <cellStyle name="Normal 8 5 2" xfId="551" xr:uid="{C5FD383B-A85E-4544-9832-B5E47B39E481}"/>
    <cellStyle name="Normal 8 6" xfId="602" xr:uid="{D85F092F-82E2-4955-B698-6A865F7D3838}"/>
    <cellStyle name="Normal 9" xfId="78" xr:uid="{C7CC0BAF-6201-4C8D-9995-298FA967F841}"/>
    <cellStyle name="Normal 9 2" xfId="123" xr:uid="{5DEE2EC5-7BE0-4BE1-AF7D-35AF21C96455}"/>
    <cellStyle name="Normal 9 2 2" xfId="986" xr:uid="{420A85B2-FE99-46F4-8A83-229E7B93EBC4}"/>
    <cellStyle name="Normal 9 2 3" xfId="799" xr:uid="{2242EAA3-332F-45BE-A30B-3A94B196E846}"/>
    <cellStyle name="Normal 9 3" xfId="253" xr:uid="{55D31FDA-BC4C-424A-928D-CABBC01CBC38}"/>
    <cellStyle name="Normal 9 3 2" xfId="501" xr:uid="{DF61D789-8EAC-4A1C-A6BE-E61A74E5A4B5}"/>
    <cellStyle name="Normal 9 3 3" xfId="366" xr:uid="{54855050-E2CC-4575-A08D-92CDB1CFE62F}"/>
    <cellStyle name="Normal 9 4" xfId="274" xr:uid="{5D2E1639-0705-4F03-8F0D-9DF3E6A20937}"/>
    <cellStyle name="Normal 9 5" xfId="798" xr:uid="{64CA2168-453F-4D77-901E-C0699C780B65}"/>
    <cellStyle name="Normal 980" xfId="329" xr:uid="{B6AEF23F-8F12-4999-B81A-956ACA056EF4}"/>
    <cellStyle name="Normal 980 2" xfId="269" xr:uid="{7B34D7D2-7E4D-4C18-80CA-71E233A476A2}"/>
    <cellStyle name="Normal_Akara_June Eng09" xfId="2006" xr:uid="{93FB4227-4B97-46DC-88EA-033A8F5F37B0}"/>
    <cellStyle name="Note" xfId="20" builtinId="10" customBuiltin="1"/>
    <cellStyle name="Note 2" xfId="167" xr:uid="{8E3E06C9-054C-4C5D-8AC2-DE3A70FA5EA5}"/>
    <cellStyle name="Note 2 2" xfId="818" xr:uid="{5D60DB30-D9BE-4EC4-B6A7-CC7F7A3EA5F4}"/>
    <cellStyle name="Note 3" xfId="1037" xr:uid="{4E6E0E43-E969-4D40-BA03-6DC3283AC5FF}"/>
    <cellStyle name="Output" xfId="15" builtinId="21" customBuiltin="1"/>
    <cellStyle name="Output 2" xfId="162" xr:uid="{4A85B288-5EF0-4971-A918-3BEA2D991688}"/>
    <cellStyle name="Output 2 2" xfId="813" xr:uid="{5AF44696-A60A-4F68-8281-7BF2B273ED36}"/>
    <cellStyle name="Percent" xfId="2" builtinId="5"/>
    <cellStyle name="Percent [0]" xfId="708" xr:uid="{FD9C76D2-5319-4167-84D9-B64481158361}"/>
    <cellStyle name="Percent [00]" xfId="709" xr:uid="{E45E32EA-2BAF-47DF-95B7-80E1E0954561}"/>
    <cellStyle name="Percent [2]" xfId="710" xr:uid="{D6A284B2-20CF-4054-84F9-B23EB761E459}"/>
    <cellStyle name="Percent 10" xfId="996" xr:uid="{29308A96-334D-43F7-90DB-098B3A036C7B}"/>
    <cellStyle name="Percent 11" xfId="963" xr:uid="{99C3503A-A813-4F3D-A69A-4281D95D43F1}"/>
    <cellStyle name="Percent 12" xfId="1008" xr:uid="{82368897-F312-46D6-BB78-D1BF0FCDEAF6}"/>
    <cellStyle name="Percent 13" xfId="1010" xr:uid="{3700F268-709C-4C65-AD21-2AA8287625B2}"/>
    <cellStyle name="Percent 14" xfId="515" xr:uid="{6BCDEC73-4660-457E-991A-6A508F813662}"/>
    <cellStyle name="Percent 15" xfId="1025" xr:uid="{F304884F-A7FC-4128-A70F-15E354CE5D6D}"/>
    <cellStyle name="Percent 16" xfId="1028" xr:uid="{D30B2859-CA98-47CA-AF82-616C6AFAA150}"/>
    <cellStyle name="Percent 17" xfId="1642" xr:uid="{38855F76-C238-4F4C-AF28-06FC66F5E156}"/>
    <cellStyle name="Percent 2" xfId="61" xr:uid="{0FA553EE-45F5-4D9D-A3AB-FADE74A49590}"/>
    <cellStyle name="Percent 2 2" xfId="82" xr:uid="{947F0A83-9870-474A-A0EF-AB63B7BFAB79}"/>
    <cellStyle name="Percent 2 2 2" xfId="236" xr:uid="{0205D4EB-D128-442A-AB24-5343A627EDEE}"/>
    <cellStyle name="Percent 2 2 2 2" xfId="586" xr:uid="{39FC9DF8-45BC-4C7D-A25C-1BE5F583EC7A}"/>
    <cellStyle name="Percent 2 2 2 3" xfId="291" xr:uid="{E9DA8801-CEFC-4565-A7ED-370E5D7D84DB}"/>
    <cellStyle name="Percent 2 2 3" xfId="400" xr:uid="{9D0DF4EB-6AB0-45C0-85E2-8FA87908443D}"/>
    <cellStyle name="Percent 2 2 4" xfId="855" xr:uid="{79769A7D-15D1-4385-9492-2EDAF3CCA34C}"/>
    <cellStyle name="Percent 2 3" xfId="84" xr:uid="{D8AEB77F-1555-45F2-8215-F95C49D9D408}"/>
    <cellStyle name="Percent 2 3 2" xfId="531" xr:uid="{40822091-15AC-4A82-BD82-00D05A0C90B0}"/>
    <cellStyle name="Percent 2 4" xfId="289" xr:uid="{DD4FB572-8DEA-4A7E-BFD4-3C2129AB8528}"/>
    <cellStyle name="Percent 2 5" xfId="1504" xr:uid="{FC1C803B-FEF5-4FC5-A564-EDD9B83B10F7}"/>
    <cellStyle name="Percent 3" xfId="125" xr:uid="{ACAEF7C2-6E48-458E-99DD-90F7E13F7A27}"/>
    <cellStyle name="Percent 3 2" xfId="136" xr:uid="{BCDB8673-4562-463A-BB12-69F7E2969646}"/>
    <cellStyle name="Percent 3 2 2" xfId="239" xr:uid="{4BAE0277-EBBC-4B6D-9851-90CAE100A674}"/>
    <cellStyle name="Percent 3 2 3" xfId="577" xr:uid="{FB931090-A1C5-419F-A2B1-8CFF1E4E109E}"/>
    <cellStyle name="Percent 3 2 4" xfId="246" xr:uid="{5B81E219-E732-433A-81A0-0B931708733F}"/>
    <cellStyle name="Percent 3 3" xfId="339" xr:uid="{CD505F7D-348F-4C71-9AB7-01773465D3DB}"/>
    <cellStyle name="Percent 3 3 2" xfId="397" xr:uid="{955B40FB-A490-48E0-8947-135811105C06}"/>
    <cellStyle name="Percent 3 3 3" xfId="566" xr:uid="{57805267-D949-464D-A229-29A14D8457D2}"/>
    <cellStyle name="Percent 3 4" xfId="527" xr:uid="{17552B22-E219-4443-879D-AFFBCA2137EF}"/>
    <cellStyle name="Percent 3 5" xfId="547" xr:uid="{C0DB657B-5351-4D04-B90B-93B8DF685115}"/>
    <cellStyle name="Percent 3 6" xfId="594" xr:uid="{42C74417-74F7-457E-AD3E-D909D1FF12D9}"/>
    <cellStyle name="Percent 3 7" xfId="1536" xr:uid="{AC8A0BD4-E59A-407C-8057-C8F660BFE507}"/>
    <cellStyle name="Percent 4" xfId="97" xr:uid="{F39DF63E-72AA-4385-A122-479F7492F8C8}"/>
    <cellStyle name="Percent 4 2" xfId="262" xr:uid="{6407F15E-B6D5-4DBA-A805-FFFE5426D4B4}"/>
    <cellStyle name="Percent 4 2 2" xfId="588" xr:uid="{0D109012-96FD-4227-9229-A14EEC80E5FF}"/>
    <cellStyle name="Percent 4 3" xfId="1517" xr:uid="{520BF988-6BAC-4822-844F-7ECF20B1D7CC}"/>
    <cellStyle name="Percent 4 4" xfId="1499" xr:uid="{305D2FDD-8C3B-4950-80E6-D865974742AC}"/>
    <cellStyle name="Percent 5" xfId="279" xr:uid="{C0EAD942-3D08-4380-9568-7A0190017DDF}"/>
    <cellStyle name="Percent 5 2" xfId="1652" xr:uid="{E3E92B00-6E4E-4604-8888-66D9ABA8B344}"/>
    <cellStyle name="Percent 5 3" xfId="1500" xr:uid="{AD7F7B12-AF64-42DD-BD87-A3E9BCE0F4F5}"/>
    <cellStyle name="Percent 6" xfId="636" xr:uid="{800B2496-FA65-4989-8E84-38F89197BB94}"/>
    <cellStyle name="Percent 7" xfId="1006" xr:uid="{768588CF-8095-4489-96D5-81C8BD7F7CEC}"/>
    <cellStyle name="Percent 8" xfId="1001" xr:uid="{3610838F-8C81-4EF4-BECC-9ADB0BD1CBE8}"/>
    <cellStyle name="Percent 9" xfId="1000" xr:uid="{63D939D5-28BC-401A-AC82-5E6249350231}"/>
    <cellStyle name="PrePop Currency (0)" xfId="711" xr:uid="{F52432EC-8E73-4CA6-9EF0-C79BF19BCA39}"/>
    <cellStyle name="PrePop Currency (2)" xfId="712" xr:uid="{E24B49FA-2629-4BD2-90B2-1387A421A699}"/>
    <cellStyle name="PrePop Units (0)" xfId="713" xr:uid="{70663A60-13C2-48D4-9F49-1A8D864BFB0E}"/>
    <cellStyle name="PrePop Units (1)" xfId="714" xr:uid="{FF1704F9-52DD-4855-9588-F5A3FD268539}"/>
    <cellStyle name="PrePop Units (2)" xfId="715" xr:uid="{428C1142-6501-4BDA-8D0A-63BDF0790413}"/>
    <cellStyle name="pwstyle" xfId="265" xr:uid="{58914570-38ED-46DA-8733-C3C724D86ED2}"/>
    <cellStyle name="Quantity" xfId="716" xr:uid="{801C3527-A33F-4150-AF65-CEE95572EF7D}"/>
    <cellStyle name="Rittichai" xfId="800" xr:uid="{88AD651B-B039-4428-944E-05B87373E4F7}"/>
    <cellStyle name="Standard_B060157" xfId="801" xr:uid="{A1095AD7-D721-4A4C-A985-798D4597753A}"/>
    <cellStyle name="Style 1" xfId="717" xr:uid="{7F96495C-AFAC-418E-BF7E-3DFBBCBCAB3E}"/>
    <cellStyle name="Text Indent A" xfId="718" xr:uid="{51AAB225-A58F-47D4-A2DE-A7FC73D5BA81}"/>
    <cellStyle name="Text Indent B" xfId="719" xr:uid="{7F7B7C2A-574B-4887-B787-481E7BFC47BA}"/>
    <cellStyle name="Text Indent C" xfId="720" xr:uid="{26F20D38-161B-4958-8A7E-FEE4873E5B8F}"/>
    <cellStyle name="Title" xfId="6" builtinId="15" customBuiltin="1"/>
    <cellStyle name="Title 2" xfId="153" xr:uid="{954D3997-FB19-4AC5-9810-419D5A018C77}"/>
    <cellStyle name="Title 2 2" xfId="804" xr:uid="{398190BB-FB3A-45F8-BADF-7EC004A764D5}"/>
    <cellStyle name="Title 3" xfId="1038" xr:uid="{124DFE0A-6E24-464A-B5B2-B21E179687A7}"/>
    <cellStyle name="Total" xfId="22" builtinId="25" customBuiltin="1"/>
    <cellStyle name="Total 2" xfId="169" xr:uid="{397A2DEF-E08D-42CA-AC31-FE5300E4F1B9}"/>
    <cellStyle name="Total 2 2" xfId="820" xr:uid="{F2E7CD84-1AE8-426E-8892-7AAD4B034F46}"/>
    <cellStyle name="Warning Text" xfId="19" builtinId="11" customBuiltin="1"/>
    <cellStyle name="Warning Text 2" xfId="166" xr:uid="{9BF3D139-26FC-4EDF-B51C-3E2BA0BFEAD3}"/>
    <cellStyle name="Warning Text 2 2" xfId="817" xr:uid="{CEADBD14-5F0C-432A-A8DF-4C0A78202623}"/>
    <cellStyle name="เครื่องหมายจุลภาค 3" xfId="307" xr:uid="{51425307-112E-4E9C-90D6-E5511ADCA6A1}"/>
    <cellStyle name="เครื่องหมายจุลภาค_07_09 BBL # 035" xfId="228" xr:uid="{D3BA61E4-7C3F-40D1-889C-E603717611A2}"/>
    <cellStyle name="น้บะภฒ_95" xfId="721" xr:uid="{2FE4A6DB-799A-4CDC-A459-A7AE502BA54C}"/>
    <cellStyle name="ปกติ 2" xfId="264" xr:uid="{24B0CE02-42A0-41E6-8464-54B49BED0555}"/>
    <cellStyle name="ปกติ 2 2" xfId="298" xr:uid="{F677A932-687A-41EC-9D64-CCB3A1002D97}"/>
    <cellStyle name="ปกติ 2 2 2" xfId="386" xr:uid="{9B2E3C7E-FB80-4350-95AB-F3605CA57EC0}"/>
    <cellStyle name="ปกติ 2 4" xfId="410" xr:uid="{4CE67F93-0037-421A-9E2F-53FA47B36314}"/>
    <cellStyle name="ปกติ 2 7" xfId="495" xr:uid="{A210073A-048F-4235-BE49-C93F95743C41}"/>
    <cellStyle name="ปกติ_07_09 BBL # 035" xfId="229" xr:uid="{851DDAD6-A4C3-42C0-B416-8A9EB8343095}"/>
    <cellStyle name="ฤธถ [0]_95" xfId="722" xr:uid="{A157D086-C6B2-4171-A028-33AA14617F35}"/>
    <cellStyle name="ฤธถ_95" xfId="723" xr:uid="{F0561CC6-2F99-4967-9A41-6809F3F2B24F}"/>
    <cellStyle name="ล๋ศญ [0]_95" xfId="724" xr:uid="{DF5F239D-92C5-460A-B290-05FBE8EE9A46}"/>
    <cellStyle name="ล๋ศญ_95" xfId="725" xr:uid="{55754028-D7D9-4779-8D8E-C78748B38B5E}"/>
    <cellStyle name="วฅมุ_4ฟ๙ฝวภ๛" xfId="726" xr:uid="{2425BE58-1B27-46B8-B413-55FC64540A04}"/>
  </cellStyles>
  <dxfs count="0"/>
  <tableStyles count="0" defaultTableStyle="TableStyleMedium2" defaultPivotStyle="PivotStyleLight16"/>
  <colors>
    <mruColors>
      <color rgb="FF00FF00"/>
      <color rgb="FFFAFAFA"/>
      <color rgb="FF00FF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36"/>
  <sheetViews>
    <sheetView topLeftCell="A58" zoomScaleNormal="100" zoomScaleSheetLayoutView="70" workbookViewId="0">
      <selection activeCell="P70" sqref="P70"/>
    </sheetView>
  </sheetViews>
  <sheetFormatPr defaultColWidth="8.5703125" defaultRowHeight="18" customHeight="1"/>
  <cols>
    <col min="1" max="2" width="1.42578125" style="37" customWidth="1"/>
    <col min="3" max="3" width="32" style="37" customWidth="1"/>
    <col min="4" max="4" width="7.5703125" style="30" customWidth="1"/>
    <col min="5" max="5" width="0.5703125" style="37" customWidth="1"/>
    <col min="6" max="6" width="12.42578125" style="47" customWidth="1"/>
    <col min="7" max="7" width="0.5703125" style="47" customWidth="1"/>
    <col min="8" max="8" width="12.42578125" style="47" customWidth="1"/>
    <col min="9" max="9" width="0.5703125" style="47" customWidth="1"/>
    <col min="10" max="10" width="12.42578125" style="47" customWidth="1"/>
    <col min="11" max="11" width="0.5703125" style="47" customWidth="1"/>
    <col min="12" max="12" width="12.42578125" style="47" customWidth="1"/>
    <col min="13" max="13" width="12.42578125" style="37" customWidth="1"/>
    <col min="14" max="16384" width="8.5703125" style="37"/>
  </cols>
  <sheetData>
    <row r="1" spans="1:12" ht="20.100000000000001" customHeight="1">
      <c r="A1" s="29" t="s">
        <v>138</v>
      </c>
      <c r="F1" s="14"/>
      <c r="G1" s="14"/>
      <c r="H1" s="14"/>
      <c r="I1" s="14"/>
      <c r="J1" s="14"/>
      <c r="K1" s="14"/>
      <c r="L1" s="14"/>
    </row>
    <row r="2" spans="1:12" ht="20.100000000000001" customHeight="1">
      <c r="A2" s="29" t="s">
        <v>144</v>
      </c>
      <c r="F2" s="14"/>
      <c r="G2" s="14"/>
      <c r="H2" s="14"/>
      <c r="I2" s="14"/>
      <c r="J2" s="14"/>
      <c r="K2" s="14"/>
      <c r="L2" s="14"/>
    </row>
    <row r="3" spans="1:12" ht="20.100000000000001" customHeight="1">
      <c r="A3" s="33" t="s">
        <v>187</v>
      </c>
      <c r="B3" s="54"/>
      <c r="C3" s="54"/>
      <c r="D3" s="34"/>
      <c r="E3" s="54"/>
      <c r="F3" s="13"/>
      <c r="G3" s="13"/>
      <c r="H3" s="13"/>
      <c r="I3" s="13"/>
      <c r="J3" s="13"/>
      <c r="K3" s="13"/>
      <c r="L3" s="13"/>
    </row>
    <row r="4" spans="1:12" ht="20.100000000000001" customHeight="1"/>
    <row r="5" spans="1:12" ht="20.100000000000001" customHeight="1">
      <c r="C5" s="29"/>
      <c r="D5" s="38"/>
      <c r="E5" s="29"/>
      <c r="F5" s="27" t="s">
        <v>72</v>
      </c>
      <c r="G5" s="27"/>
      <c r="H5" s="27"/>
      <c r="I5" s="48"/>
      <c r="J5" s="27" t="s">
        <v>73</v>
      </c>
      <c r="K5" s="27"/>
      <c r="L5" s="27"/>
    </row>
    <row r="6" spans="1:12" ht="20.100000000000001" customHeight="1">
      <c r="C6" s="29"/>
      <c r="D6" s="38"/>
      <c r="E6" s="29"/>
      <c r="F6" s="17" t="s">
        <v>184</v>
      </c>
      <c r="G6" s="17"/>
      <c r="H6" s="17" t="s">
        <v>146</v>
      </c>
      <c r="I6" s="17"/>
      <c r="J6" s="17" t="s">
        <v>184</v>
      </c>
      <c r="K6" s="17"/>
      <c r="L6" s="17" t="s">
        <v>146</v>
      </c>
    </row>
    <row r="7" spans="1:12" ht="20.100000000000001" customHeight="1">
      <c r="C7" s="29"/>
      <c r="D7" s="39" t="s">
        <v>0</v>
      </c>
      <c r="E7" s="29"/>
      <c r="F7" s="18" t="s">
        <v>1</v>
      </c>
      <c r="G7" s="17"/>
      <c r="H7" s="18" t="s">
        <v>1</v>
      </c>
      <c r="I7" s="17"/>
      <c r="J7" s="18" t="s">
        <v>1</v>
      </c>
      <c r="K7" s="17"/>
      <c r="L7" s="18" t="s">
        <v>1</v>
      </c>
    </row>
    <row r="8" spans="1:12" ht="20.100000000000001" customHeight="1">
      <c r="C8" s="29"/>
      <c r="D8" s="38"/>
      <c r="E8" s="29"/>
      <c r="F8" s="17"/>
      <c r="G8" s="17"/>
      <c r="H8" s="17"/>
      <c r="I8" s="17"/>
      <c r="J8" s="17"/>
      <c r="K8" s="17"/>
      <c r="L8" s="17"/>
    </row>
    <row r="9" spans="1:12" ht="20.100000000000001" customHeight="1">
      <c r="A9" s="29" t="s">
        <v>2</v>
      </c>
      <c r="D9" s="38"/>
      <c r="E9" s="29"/>
      <c r="G9" s="14"/>
      <c r="I9" s="14"/>
      <c r="K9" s="14"/>
    </row>
    <row r="10" spans="1:12" ht="6" customHeight="1">
      <c r="A10" s="29"/>
      <c r="D10" s="38"/>
      <c r="E10" s="29"/>
      <c r="G10" s="14"/>
      <c r="I10" s="14"/>
      <c r="K10" s="14"/>
    </row>
    <row r="11" spans="1:12" ht="20.100000000000001" customHeight="1">
      <c r="A11" s="29" t="s">
        <v>3</v>
      </c>
      <c r="D11" s="38"/>
      <c r="E11" s="29"/>
      <c r="G11" s="14"/>
      <c r="I11" s="14"/>
      <c r="K11" s="14"/>
    </row>
    <row r="12" spans="1:12" ht="6" customHeight="1">
      <c r="G12" s="14"/>
      <c r="I12" s="14"/>
      <c r="K12" s="14"/>
    </row>
    <row r="13" spans="1:12" ht="20.100000000000001" customHeight="1">
      <c r="A13" s="37" t="s">
        <v>4</v>
      </c>
      <c r="D13" s="30">
        <v>10</v>
      </c>
      <c r="F13" s="47">
        <v>403247991</v>
      </c>
      <c r="G13" s="14"/>
      <c r="H13" s="47">
        <v>1091119230</v>
      </c>
      <c r="I13" s="14"/>
      <c r="J13" s="47">
        <v>335385320</v>
      </c>
      <c r="K13" s="14"/>
      <c r="L13" s="47">
        <v>1029127656</v>
      </c>
    </row>
    <row r="14" spans="1:12" ht="20.100000000000001" customHeight="1">
      <c r="A14" s="37" t="s">
        <v>100</v>
      </c>
      <c r="F14" s="55"/>
      <c r="G14" s="55"/>
      <c r="H14" s="55"/>
      <c r="I14" s="55"/>
      <c r="J14" s="55"/>
      <c r="K14" s="55"/>
      <c r="L14" s="55"/>
    </row>
    <row r="15" spans="1:12" ht="20.100000000000001" customHeight="1">
      <c r="B15" s="37" t="s">
        <v>112</v>
      </c>
      <c r="D15" s="30">
        <v>11</v>
      </c>
      <c r="F15" s="47">
        <v>1201347717</v>
      </c>
      <c r="G15" s="14"/>
      <c r="H15" s="47">
        <v>537183899</v>
      </c>
      <c r="I15" s="14"/>
      <c r="J15" s="47">
        <v>1201347717</v>
      </c>
      <c r="K15" s="14"/>
      <c r="L15" s="47">
        <v>537183899</v>
      </c>
    </row>
    <row r="16" spans="1:12" ht="20.100000000000001" customHeight="1">
      <c r="A16" s="37" t="s">
        <v>149</v>
      </c>
      <c r="D16" s="30">
        <v>12</v>
      </c>
      <c r="F16" s="47">
        <v>24077241</v>
      </c>
      <c r="G16" s="14"/>
      <c r="H16" s="47">
        <v>28055437</v>
      </c>
      <c r="I16" s="14"/>
      <c r="J16" s="47">
        <v>5634458</v>
      </c>
      <c r="K16" s="14"/>
      <c r="L16" s="47">
        <v>7480672</v>
      </c>
    </row>
    <row r="17" spans="1:12" ht="20.100000000000001" customHeight="1">
      <c r="A17" s="37" t="s">
        <v>74</v>
      </c>
      <c r="D17" s="30">
        <v>13</v>
      </c>
      <c r="F17" s="13">
        <v>30825052</v>
      </c>
      <c r="G17" s="14"/>
      <c r="H17" s="13">
        <v>45786810</v>
      </c>
      <c r="I17" s="14"/>
      <c r="J17" s="13">
        <v>16150055</v>
      </c>
      <c r="K17" s="14"/>
      <c r="L17" s="13">
        <v>19104421</v>
      </c>
    </row>
    <row r="18" spans="1:12" ht="6" customHeight="1">
      <c r="A18" s="29"/>
      <c r="G18" s="14"/>
      <c r="I18" s="14"/>
      <c r="K18" s="14"/>
    </row>
    <row r="19" spans="1:12" ht="20.100000000000001" customHeight="1">
      <c r="A19" s="29" t="s">
        <v>5</v>
      </c>
      <c r="F19" s="13">
        <f>SUM(F13:F18)</f>
        <v>1659498001</v>
      </c>
      <c r="G19" s="14"/>
      <c r="H19" s="13">
        <f>SUM(H13:H18)</f>
        <v>1702145376</v>
      </c>
      <c r="I19" s="14"/>
      <c r="J19" s="13">
        <f>SUM(J13:J18)</f>
        <v>1558517550</v>
      </c>
      <c r="K19" s="14"/>
      <c r="L19" s="13">
        <f>SUM(L13:L18)</f>
        <v>1592896648</v>
      </c>
    </row>
    <row r="20" spans="1:12" ht="20.100000000000001" customHeight="1">
      <c r="G20" s="14"/>
      <c r="I20" s="14"/>
      <c r="K20" s="14"/>
    </row>
    <row r="21" spans="1:12" ht="20.100000000000001" customHeight="1">
      <c r="A21" s="29" t="s">
        <v>6</v>
      </c>
      <c r="D21" s="38"/>
      <c r="E21" s="29"/>
      <c r="G21" s="14"/>
      <c r="I21" s="14"/>
      <c r="K21" s="14"/>
    </row>
    <row r="22" spans="1:12" ht="6.6" customHeight="1">
      <c r="G22" s="14"/>
      <c r="I22" s="14"/>
      <c r="K22" s="14"/>
    </row>
    <row r="23" spans="1:12" ht="19.5" customHeight="1">
      <c r="A23" s="37" t="s">
        <v>198</v>
      </c>
      <c r="D23" s="30">
        <v>14</v>
      </c>
      <c r="F23" s="56">
        <v>1000000</v>
      </c>
      <c r="G23" s="49"/>
      <c r="H23" s="56">
        <v>0</v>
      </c>
      <c r="I23" s="50"/>
      <c r="J23" s="51">
        <v>0</v>
      </c>
      <c r="K23" s="50"/>
      <c r="L23" s="51">
        <v>0</v>
      </c>
    </row>
    <row r="24" spans="1:12" ht="20.100000000000001" customHeight="1">
      <c r="A24" s="37" t="s">
        <v>7</v>
      </c>
      <c r="D24" s="30">
        <v>15</v>
      </c>
      <c r="F24" s="55">
        <v>0</v>
      </c>
      <c r="G24" s="14"/>
      <c r="H24" s="56">
        <v>0</v>
      </c>
      <c r="I24" s="14"/>
      <c r="J24" s="47">
        <v>236866208</v>
      </c>
      <c r="K24" s="14"/>
      <c r="L24" s="47">
        <v>236866208</v>
      </c>
    </row>
    <row r="25" spans="1:12" ht="20.100000000000001" customHeight="1">
      <c r="A25" s="37" t="s">
        <v>66</v>
      </c>
      <c r="D25" s="30">
        <v>16</v>
      </c>
      <c r="F25" s="47">
        <v>121688060</v>
      </c>
      <c r="G25" s="14"/>
      <c r="H25" s="47">
        <v>143631084</v>
      </c>
      <c r="I25" s="14"/>
      <c r="J25" s="47">
        <v>91799818</v>
      </c>
      <c r="K25" s="14"/>
      <c r="L25" s="47">
        <v>107298574</v>
      </c>
    </row>
    <row r="26" spans="1:12" ht="20.100000000000001" customHeight="1">
      <c r="A26" s="37" t="s">
        <v>101</v>
      </c>
      <c r="D26" s="30">
        <v>17</v>
      </c>
      <c r="F26" s="47">
        <v>114030044</v>
      </c>
      <c r="G26" s="14"/>
      <c r="H26" s="47">
        <v>131893378</v>
      </c>
      <c r="I26" s="14"/>
      <c r="J26" s="47">
        <v>109219655</v>
      </c>
      <c r="K26" s="14"/>
      <c r="L26" s="47">
        <v>125803221</v>
      </c>
    </row>
    <row r="27" spans="1:12" ht="20.100000000000001" customHeight="1">
      <c r="A27" s="37" t="s">
        <v>67</v>
      </c>
      <c r="D27" s="30">
        <v>18</v>
      </c>
      <c r="F27" s="47">
        <v>8825452</v>
      </c>
      <c r="G27" s="14"/>
      <c r="H27" s="47">
        <v>10125262</v>
      </c>
      <c r="I27" s="14"/>
      <c r="J27" s="47">
        <v>6358553</v>
      </c>
      <c r="K27" s="14"/>
      <c r="L27" s="47">
        <v>7402135</v>
      </c>
    </row>
    <row r="28" spans="1:12" ht="20.100000000000001" customHeight="1">
      <c r="A28" s="37" t="s">
        <v>92</v>
      </c>
      <c r="D28" s="30">
        <v>19</v>
      </c>
      <c r="F28" s="55">
        <v>6460084</v>
      </c>
      <c r="G28" s="14"/>
      <c r="H28" s="55">
        <v>7637482</v>
      </c>
      <c r="I28" s="14"/>
      <c r="J28" s="12">
        <v>4626788</v>
      </c>
      <c r="K28" s="14"/>
      <c r="L28" s="12">
        <v>5309028</v>
      </c>
    </row>
    <row r="29" spans="1:12" ht="20.100000000000001" customHeight="1">
      <c r="A29" s="37" t="s">
        <v>8</v>
      </c>
      <c r="F29" s="13">
        <v>11850162</v>
      </c>
      <c r="G29" s="14"/>
      <c r="H29" s="13">
        <v>11535751</v>
      </c>
      <c r="I29" s="14"/>
      <c r="J29" s="13">
        <v>9794783</v>
      </c>
      <c r="K29" s="14"/>
      <c r="L29" s="13">
        <v>9592977</v>
      </c>
    </row>
    <row r="30" spans="1:12" ht="6" customHeight="1">
      <c r="A30" s="29"/>
      <c r="G30" s="14"/>
      <c r="I30" s="14"/>
      <c r="K30" s="14"/>
    </row>
    <row r="31" spans="1:12" ht="20.100000000000001" customHeight="1">
      <c r="A31" s="29" t="s">
        <v>9</v>
      </c>
      <c r="F31" s="13">
        <f>SUM(F23:F29)</f>
        <v>263853802</v>
      </c>
      <c r="G31" s="14"/>
      <c r="H31" s="13">
        <f>SUM(H23:H29)</f>
        <v>304822957</v>
      </c>
      <c r="I31" s="14"/>
      <c r="J31" s="13">
        <f>SUM(J23:J29)</f>
        <v>458665805</v>
      </c>
      <c r="K31" s="14"/>
      <c r="L31" s="13">
        <f>SUM(L23:L29)</f>
        <v>492272143</v>
      </c>
    </row>
    <row r="32" spans="1:12" ht="6" customHeight="1">
      <c r="A32" s="29"/>
      <c r="D32" s="38"/>
      <c r="E32" s="29"/>
      <c r="F32" s="52"/>
      <c r="G32" s="14"/>
      <c r="H32" s="52"/>
      <c r="I32" s="14"/>
      <c r="J32" s="52"/>
      <c r="K32" s="14"/>
      <c r="L32" s="52"/>
    </row>
    <row r="33" spans="1:12" ht="20.100000000000001" customHeight="1" thickBot="1">
      <c r="A33" s="29" t="s">
        <v>10</v>
      </c>
      <c r="D33" s="38"/>
      <c r="E33" s="29"/>
      <c r="F33" s="53">
        <f>SUM(F19,F31)</f>
        <v>1923351803</v>
      </c>
      <c r="G33" s="14"/>
      <c r="H33" s="53">
        <f>SUM(H19,H31)</f>
        <v>2006968333</v>
      </c>
      <c r="I33" s="14"/>
      <c r="J33" s="53">
        <f>SUM(J19,J31)</f>
        <v>2017183355</v>
      </c>
      <c r="K33" s="14"/>
      <c r="L33" s="53">
        <f>SUM(L19,L31)</f>
        <v>2085168791</v>
      </c>
    </row>
    <row r="34" spans="1:12" ht="20.100000000000001" customHeight="1" thickTop="1">
      <c r="A34" s="29"/>
      <c r="D34" s="38"/>
      <c r="E34" s="29"/>
      <c r="F34" s="14"/>
      <c r="G34" s="14"/>
      <c r="H34" s="14"/>
      <c r="I34" s="14"/>
      <c r="J34" s="14"/>
      <c r="K34" s="14"/>
      <c r="L34" s="14"/>
    </row>
    <row r="35" spans="1:12" ht="20.100000000000001" customHeight="1">
      <c r="A35" s="29"/>
      <c r="D35" s="38"/>
      <c r="E35" s="29"/>
      <c r="F35" s="14"/>
      <c r="G35" s="14"/>
      <c r="H35" s="14"/>
      <c r="I35" s="14"/>
      <c r="J35" s="14"/>
      <c r="K35" s="14"/>
      <c r="L35" s="14"/>
    </row>
    <row r="36" spans="1:12" ht="21.75" customHeight="1">
      <c r="A36" s="29"/>
      <c r="D36" s="38"/>
      <c r="E36" s="29"/>
      <c r="F36" s="14"/>
      <c r="G36" s="14"/>
      <c r="H36" s="14"/>
      <c r="I36" s="14"/>
      <c r="J36" s="14"/>
      <c r="K36" s="14"/>
      <c r="L36" s="14"/>
    </row>
    <row r="37" spans="1:12" ht="21.75" customHeight="1">
      <c r="A37" s="29"/>
      <c r="D37" s="38"/>
      <c r="E37" s="29"/>
      <c r="F37" s="14"/>
      <c r="G37" s="14"/>
      <c r="H37" s="14"/>
      <c r="I37" s="14"/>
      <c r="J37" s="14"/>
      <c r="K37" s="14"/>
      <c r="L37" s="14"/>
    </row>
    <row r="38" spans="1:12" ht="18" customHeight="1">
      <c r="A38" s="29"/>
      <c r="D38" s="38"/>
      <c r="E38" s="29"/>
      <c r="F38" s="14"/>
      <c r="G38" s="14"/>
      <c r="H38" s="14"/>
      <c r="I38" s="14"/>
      <c r="J38" s="14"/>
      <c r="K38" s="14"/>
      <c r="L38" s="14"/>
    </row>
    <row r="39" spans="1:12" ht="20.100000000000001" customHeight="1">
      <c r="G39" s="14"/>
      <c r="I39" s="14"/>
      <c r="K39" s="14"/>
    </row>
    <row r="40" spans="1:12" ht="20.100000000000001" customHeight="1">
      <c r="A40" s="57" t="s">
        <v>188</v>
      </c>
      <c r="B40" s="57"/>
      <c r="C40" s="57"/>
      <c r="D40" s="57"/>
      <c r="E40" s="57"/>
      <c r="F40" s="57"/>
      <c r="G40" s="57"/>
      <c r="H40" s="57"/>
      <c r="I40" s="57"/>
      <c r="J40" s="57"/>
      <c r="K40" s="57"/>
      <c r="L40" s="57"/>
    </row>
    <row r="41" spans="1:12" ht="15.75" customHeight="1">
      <c r="G41" s="14"/>
    </row>
    <row r="42" spans="1:12" ht="24" customHeight="1">
      <c r="G42" s="14"/>
    </row>
    <row r="43" spans="1:12" ht="20.100000000000001" customHeight="1">
      <c r="A43" s="37" t="s">
        <v>140</v>
      </c>
      <c r="D43" s="37"/>
      <c r="F43" s="37"/>
      <c r="G43" s="37"/>
      <c r="H43" s="37"/>
      <c r="I43" s="37"/>
      <c r="J43" s="37"/>
      <c r="K43" s="37"/>
      <c r="L43" s="37"/>
    </row>
    <row r="44" spans="1:12" ht="18" customHeight="1">
      <c r="A44" s="58" t="s">
        <v>175</v>
      </c>
      <c r="B44" s="44"/>
      <c r="C44" s="44"/>
      <c r="D44" s="44"/>
      <c r="E44" s="44"/>
      <c r="F44" s="44"/>
      <c r="G44" s="44"/>
      <c r="H44" s="44"/>
      <c r="I44" s="44"/>
      <c r="J44" s="44"/>
      <c r="K44" s="44"/>
      <c r="L44" s="44"/>
    </row>
    <row r="45" spans="1:12" ht="17.25" customHeight="1">
      <c r="G45" s="14"/>
    </row>
    <row r="46" spans="1:12" ht="22.35" customHeight="1">
      <c r="A46" s="54" t="s">
        <v>202</v>
      </c>
      <c r="B46" s="54"/>
      <c r="C46" s="54"/>
      <c r="D46" s="34"/>
      <c r="E46" s="54"/>
      <c r="F46" s="13"/>
      <c r="G46" s="13"/>
      <c r="H46" s="13"/>
      <c r="I46" s="13"/>
      <c r="J46" s="13"/>
      <c r="K46" s="13"/>
      <c r="L46" s="13"/>
    </row>
    <row r="47" spans="1:12" ht="20.100000000000001" customHeight="1">
      <c r="A47" s="29" t="str">
        <f>A1</f>
        <v>บริษัท เซฟ เฟอร์ทิลิตี้ กรุ๊ป จำกัด (มหาชน)</v>
      </c>
      <c r="F47" s="14"/>
      <c r="G47" s="14"/>
      <c r="H47" s="14"/>
      <c r="I47" s="14"/>
      <c r="J47" s="14"/>
      <c r="K47" s="14"/>
      <c r="L47" s="14"/>
    </row>
    <row r="48" spans="1:12" ht="20.100000000000001" customHeight="1">
      <c r="A48" s="29" t="str">
        <f>A2</f>
        <v>งบฐานะการเงิน</v>
      </c>
      <c r="F48" s="14"/>
      <c r="G48" s="14"/>
      <c r="H48" s="14"/>
      <c r="I48" s="14"/>
      <c r="J48" s="14"/>
      <c r="K48" s="14"/>
      <c r="L48" s="14"/>
    </row>
    <row r="49" spans="1:12" ht="20.100000000000001" customHeight="1">
      <c r="A49" s="33" t="str">
        <f>A3</f>
        <v>ณ วันที่ 31 ธันวาคม พ.ศ. 2568</v>
      </c>
      <c r="B49" s="54"/>
      <c r="C49" s="54"/>
      <c r="D49" s="34"/>
      <c r="E49" s="54"/>
      <c r="F49" s="13"/>
      <c r="G49" s="13"/>
      <c r="H49" s="13"/>
      <c r="I49" s="13"/>
      <c r="J49" s="13"/>
      <c r="K49" s="13"/>
      <c r="L49" s="13"/>
    </row>
    <row r="50" spans="1:12" ht="20.100000000000001" customHeight="1"/>
    <row r="51" spans="1:12" ht="20.100000000000001" customHeight="1">
      <c r="C51" s="29"/>
      <c r="D51" s="38"/>
      <c r="E51" s="29"/>
      <c r="F51" s="27" t="s">
        <v>72</v>
      </c>
      <c r="G51" s="27"/>
      <c r="H51" s="27"/>
      <c r="I51" s="17"/>
      <c r="J51" s="27" t="s">
        <v>73</v>
      </c>
      <c r="K51" s="27"/>
      <c r="L51" s="27"/>
    </row>
    <row r="52" spans="1:12" ht="20.100000000000001" customHeight="1">
      <c r="C52" s="29"/>
      <c r="D52" s="38"/>
      <c r="E52" s="29"/>
      <c r="F52" s="17" t="s">
        <v>184</v>
      </c>
      <c r="G52" s="17"/>
      <c r="H52" s="17" t="s">
        <v>146</v>
      </c>
      <c r="I52" s="17"/>
      <c r="J52" s="17" t="s">
        <v>184</v>
      </c>
      <c r="K52" s="17"/>
      <c r="L52" s="17" t="s">
        <v>146</v>
      </c>
    </row>
    <row r="53" spans="1:12" ht="20.100000000000001" customHeight="1">
      <c r="C53" s="29"/>
      <c r="D53" s="39" t="s">
        <v>0</v>
      </c>
      <c r="E53" s="29"/>
      <c r="F53" s="18" t="s">
        <v>1</v>
      </c>
      <c r="G53" s="17"/>
      <c r="H53" s="18" t="s">
        <v>1</v>
      </c>
      <c r="I53" s="17"/>
      <c r="J53" s="18" t="s">
        <v>1</v>
      </c>
      <c r="K53" s="17"/>
      <c r="L53" s="18" t="s">
        <v>1</v>
      </c>
    </row>
    <row r="54" spans="1:12" ht="20.100000000000001" customHeight="1">
      <c r="C54" s="29"/>
      <c r="D54" s="38"/>
      <c r="E54" s="29"/>
      <c r="F54" s="17"/>
      <c r="G54" s="17"/>
      <c r="H54" s="17"/>
      <c r="I54" s="17"/>
      <c r="J54" s="17"/>
      <c r="K54" s="17"/>
      <c r="L54" s="17"/>
    </row>
    <row r="55" spans="1:12" ht="20.100000000000001" customHeight="1">
      <c r="A55" s="29" t="s">
        <v>11</v>
      </c>
      <c r="D55" s="38"/>
      <c r="E55" s="29"/>
      <c r="F55" s="42"/>
      <c r="G55" s="42"/>
      <c r="H55" s="42"/>
      <c r="I55" s="42"/>
      <c r="J55" s="42"/>
      <c r="K55" s="42"/>
      <c r="L55" s="42"/>
    </row>
    <row r="56" spans="1:12" ht="6" customHeight="1">
      <c r="D56" s="38"/>
      <c r="E56" s="29"/>
      <c r="F56" s="42"/>
      <c r="G56" s="42"/>
      <c r="H56" s="42"/>
      <c r="I56" s="42"/>
      <c r="J56" s="42"/>
      <c r="K56" s="42"/>
      <c r="L56" s="42"/>
    </row>
    <row r="57" spans="1:12" ht="20.100000000000001" customHeight="1">
      <c r="A57" s="29" t="s">
        <v>12</v>
      </c>
      <c r="D57" s="38"/>
      <c r="E57" s="29"/>
      <c r="F57" s="42"/>
      <c r="G57" s="42"/>
      <c r="H57" s="42"/>
      <c r="I57" s="42"/>
      <c r="J57" s="42"/>
      <c r="K57" s="42"/>
      <c r="L57" s="42"/>
    </row>
    <row r="58" spans="1:12" ht="6" customHeight="1">
      <c r="F58" s="42"/>
      <c r="G58" s="42"/>
      <c r="H58" s="42"/>
      <c r="I58" s="42"/>
      <c r="J58" s="42"/>
      <c r="K58" s="42"/>
      <c r="L58" s="42"/>
    </row>
    <row r="59" spans="1:12" ht="20.100000000000001" customHeight="1">
      <c r="A59" s="37" t="s">
        <v>150</v>
      </c>
      <c r="D59" s="30">
        <v>20</v>
      </c>
      <c r="F59" s="47">
        <v>71339010</v>
      </c>
      <c r="G59" s="14"/>
      <c r="H59" s="47">
        <v>82194420</v>
      </c>
      <c r="I59" s="9"/>
      <c r="J59" s="47">
        <v>59595601</v>
      </c>
      <c r="K59" s="14"/>
      <c r="L59" s="47">
        <v>55381102</v>
      </c>
    </row>
    <row r="60" spans="1:12" ht="20.100000000000001" customHeight="1">
      <c r="A60" s="37" t="s">
        <v>125</v>
      </c>
      <c r="F60" s="55"/>
      <c r="G60" s="14"/>
      <c r="H60" s="55"/>
      <c r="I60" s="55"/>
      <c r="J60" s="55"/>
      <c r="K60" s="55"/>
      <c r="L60" s="55"/>
    </row>
    <row r="61" spans="1:12" ht="20.100000000000001" customHeight="1">
      <c r="B61" s="37" t="s">
        <v>68</v>
      </c>
      <c r="D61" s="30">
        <v>21</v>
      </c>
      <c r="F61" s="47">
        <v>14460581</v>
      </c>
      <c r="G61" s="14"/>
      <c r="H61" s="47">
        <v>13930057</v>
      </c>
      <c r="I61" s="9"/>
      <c r="J61" s="55">
        <v>13178483</v>
      </c>
      <c r="K61" s="55"/>
      <c r="L61" s="55">
        <v>12710561</v>
      </c>
    </row>
    <row r="62" spans="1:12" ht="20.100000000000001" customHeight="1">
      <c r="A62" s="37" t="s">
        <v>151</v>
      </c>
      <c r="F62" s="47">
        <v>12247174</v>
      </c>
      <c r="G62" s="14"/>
      <c r="H62" s="47">
        <v>15049567</v>
      </c>
      <c r="I62" s="9"/>
      <c r="J62" s="47">
        <v>11384112</v>
      </c>
      <c r="K62" s="14"/>
      <c r="L62" s="47">
        <v>13429456</v>
      </c>
    </row>
    <row r="63" spans="1:12" ht="20.100000000000001" customHeight="1">
      <c r="A63" s="37" t="s">
        <v>13</v>
      </c>
      <c r="F63" s="47">
        <v>1401808</v>
      </c>
      <c r="G63" s="14"/>
      <c r="H63" s="47">
        <v>1630810</v>
      </c>
      <c r="I63" s="9"/>
      <c r="J63" s="47">
        <v>1101401</v>
      </c>
      <c r="K63" s="14"/>
      <c r="L63" s="47">
        <v>929733</v>
      </c>
    </row>
    <row r="64" spans="1:12" ht="6" customHeight="1">
      <c r="D64" s="38"/>
      <c r="E64" s="29"/>
      <c r="F64" s="59"/>
      <c r="G64" s="42"/>
      <c r="H64" s="59"/>
      <c r="I64" s="42"/>
      <c r="J64" s="59"/>
      <c r="K64" s="42"/>
      <c r="L64" s="59"/>
    </row>
    <row r="65" spans="1:12" ht="20.100000000000001" customHeight="1">
      <c r="A65" s="29" t="s">
        <v>14</v>
      </c>
      <c r="F65" s="13">
        <f>SUM(F59:F63)</f>
        <v>99448573</v>
      </c>
      <c r="G65" s="14"/>
      <c r="H65" s="13">
        <f>SUM(H59:H63)</f>
        <v>112804854</v>
      </c>
      <c r="I65" s="14"/>
      <c r="J65" s="13">
        <f>SUM(J59:J63)</f>
        <v>85259597</v>
      </c>
      <c r="K65" s="14"/>
      <c r="L65" s="13">
        <f>SUM(L59:L63)</f>
        <v>82450852</v>
      </c>
    </row>
    <row r="66" spans="1:12" ht="20.100000000000001" customHeight="1">
      <c r="F66" s="42"/>
      <c r="G66" s="42"/>
      <c r="H66" s="42"/>
      <c r="I66" s="42"/>
      <c r="J66" s="42"/>
      <c r="K66" s="42"/>
      <c r="L66" s="42"/>
    </row>
    <row r="67" spans="1:12" ht="20.100000000000001" customHeight="1">
      <c r="A67" s="29" t="s">
        <v>15</v>
      </c>
      <c r="D67" s="38"/>
      <c r="E67" s="29"/>
      <c r="F67" s="42"/>
      <c r="G67" s="42"/>
      <c r="H67" s="42"/>
      <c r="I67" s="42"/>
      <c r="J67" s="42"/>
      <c r="K67" s="42"/>
      <c r="L67" s="42"/>
    </row>
    <row r="68" spans="1:12" ht="6" customHeight="1">
      <c r="F68" s="42"/>
      <c r="G68" s="42"/>
      <c r="H68" s="42"/>
      <c r="I68" s="42"/>
      <c r="J68" s="42"/>
      <c r="K68" s="42"/>
      <c r="L68" s="42"/>
    </row>
    <row r="69" spans="1:12" ht="20.100000000000001" customHeight="1">
      <c r="A69" s="37" t="s">
        <v>102</v>
      </c>
      <c r="D69" s="30">
        <v>21</v>
      </c>
      <c r="F69" s="47">
        <v>46658560</v>
      </c>
      <c r="G69" s="14"/>
      <c r="H69" s="47">
        <v>61119137</v>
      </c>
      <c r="I69" s="9"/>
      <c r="J69" s="47">
        <v>42983887</v>
      </c>
      <c r="K69" s="14"/>
      <c r="L69" s="47">
        <v>56162369</v>
      </c>
    </row>
    <row r="70" spans="1:12" ht="20.100000000000001" customHeight="1">
      <c r="A70" s="37" t="s">
        <v>16</v>
      </c>
      <c r="D70" s="30">
        <v>22</v>
      </c>
      <c r="F70" s="55">
        <v>32329470</v>
      </c>
      <c r="G70" s="55"/>
      <c r="H70" s="55">
        <v>25054160</v>
      </c>
      <c r="I70" s="55"/>
      <c r="J70" s="55">
        <v>28996086</v>
      </c>
      <c r="K70" s="55"/>
      <c r="L70" s="55">
        <v>22450664</v>
      </c>
    </row>
    <row r="71" spans="1:12" ht="20.100000000000001" customHeight="1">
      <c r="A71" s="37" t="s">
        <v>44</v>
      </c>
      <c r="D71" s="30">
        <v>23</v>
      </c>
      <c r="F71" s="55">
        <v>18415041</v>
      </c>
      <c r="G71" s="55"/>
      <c r="H71" s="55">
        <v>17735902</v>
      </c>
      <c r="I71" s="55"/>
      <c r="J71" s="55">
        <v>15271550</v>
      </c>
      <c r="K71" s="55"/>
      <c r="L71" s="55">
        <v>14720558</v>
      </c>
    </row>
    <row r="72" spans="1:12" ht="6" customHeight="1">
      <c r="D72" s="38"/>
      <c r="E72" s="29"/>
      <c r="F72" s="59"/>
      <c r="G72" s="42"/>
      <c r="H72" s="59"/>
      <c r="I72" s="42"/>
      <c r="J72" s="52"/>
      <c r="K72" s="14"/>
      <c r="L72" s="52"/>
    </row>
    <row r="73" spans="1:12" ht="20.100000000000001" customHeight="1">
      <c r="A73" s="29" t="s">
        <v>17</v>
      </c>
      <c r="D73" s="38"/>
      <c r="E73" s="29"/>
      <c r="F73" s="13">
        <f>SUM(F69:F71)</f>
        <v>97403071</v>
      </c>
      <c r="G73" s="14"/>
      <c r="H73" s="13">
        <f>SUM(H69:H71)</f>
        <v>103909199</v>
      </c>
      <c r="I73" s="14"/>
      <c r="J73" s="13">
        <f>SUM(J69:J71)</f>
        <v>87251523</v>
      </c>
      <c r="K73" s="14"/>
      <c r="L73" s="13">
        <f>SUM(L69:L71)</f>
        <v>93333591</v>
      </c>
    </row>
    <row r="74" spans="1:12" ht="6" customHeight="1">
      <c r="D74" s="38"/>
      <c r="E74" s="29"/>
      <c r="F74" s="59"/>
      <c r="G74" s="42"/>
      <c r="H74" s="59"/>
      <c r="I74" s="42"/>
      <c r="J74" s="52"/>
      <c r="K74" s="14"/>
      <c r="L74" s="52"/>
    </row>
    <row r="75" spans="1:12" ht="20.100000000000001" customHeight="1">
      <c r="A75" s="29" t="s">
        <v>18</v>
      </c>
      <c r="D75" s="38"/>
      <c r="E75" s="29"/>
      <c r="F75" s="13">
        <f>SUM(F65,F73)</f>
        <v>196851644</v>
      </c>
      <c r="G75" s="14"/>
      <c r="H75" s="13">
        <f>SUM(H65,H73)</f>
        <v>216714053</v>
      </c>
      <c r="I75" s="14"/>
      <c r="J75" s="13">
        <f>SUM(J65,J73)</f>
        <v>172511120</v>
      </c>
      <c r="K75" s="14"/>
      <c r="L75" s="13">
        <f>SUM(L65,L73)</f>
        <v>175784443</v>
      </c>
    </row>
    <row r="76" spans="1:12" ht="20.100000000000001" customHeight="1">
      <c r="G76" s="14"/>
      <c r="I76" s="14"/>
      <c r="K76" s="14"/>
    </row>
    <row r="77" spans="1:12" ht="20.100000000000001" customHeight="1">
      <c r="G77" s="14"/>
      <c r="I77" s="14"/>
      <c r="K77" s="14"/>
    </row>
    <row r="78" spans="1:12" ht="20.100000000000001" customHeight="1">
      <c r="G78" s="14"/>
      <c r="I78" s="14"/>
      <c r="K78" s="14"/>
    </row>
    <row r="79" spans="1:12" ht="20.100000000000001" customHeight="1">
      <c r="G79" s="14"/>
      <c r="I79" s="14"/>
      <c r="K79" s="14"/>
    </row>
    <row r="80" spans="1:12" ht="20.100000000000001" customHeight="1">
      <c r="G80" s="14"/>
      <c r="I80" s="14"/>
      <c r="K80" s="14"/>
    </row>
    <row r="81" spans="1:12" ht="20.100000000000001" customHeight="1"/>
    <row r="82" spans="1:12" ht="20.25" customHeight="1">
      <c r="G82" s="14"/>
      <c r="I82" s="14"/>
      <c r="K82" s="14"/>
    </row>
    <row r="83" spans="1:12" ht="20.25" customHeight="1">
      <c r="G83" s="14"/>
      <c r="I83" s="14"/>
      <c r="K83" s="14"/>
    </row>
    <row r="85" spans="1:12" ht="20.100000000000001" customHeight="1">
      <c r="G85" s="14"/>
      <c r="I85" s="14"/>
      <c r="K85" s="14"/>
    </row>
    <row r="86" spans="1:12" ht="18" customHeight="1">
      <c r="G86" s="14"/>
      <c r="I86" s="14"/>
      <c r="K86" s="14"/>
    </row>
    <row r="87" spans="1:12" ht="18" customHeight="1">
      <c r="G87" s="14"/>
      <c r="I87" s="14"/>
      <c r="K87" s="14"/>
    </row>
    <row r="88" spans="1:12" ht="20.100000000000001" customHeight="1">
      <c r="A88" s="58" t="s">
        <v>140</v>
      </c>
      <c r="B88" s="58"/>
      <c r="C88" s="58"/>
      <c r="D88" s="58"/>
      <c r="E88" s="58"/>
      <c r="F88" s="58"/>
      <c r="G88" s="58"/>
      <c r="H88" s="58"/>
      <c r="I88" s="58"/>
      <c r="J88" s="58"/>
      <c r="K88" s="58"/>
      <c r="L88" s="58"/>
    </row>
    <row r="89" spans="1:12" ht="18" customHeight="1">
      <c r="A89" s="58" t="s">
        <v>175</v>
      </c>
      <c r="B89" s="44"/>
      <c r="C89" s="44"/>
      <c r="D89" s="44"/>
      <c r="E89" s="44"/>
      <c r="F89" s="44"/>
      <c r="G89" s="44"/>
      <c r="H89" s="44"/>
      <c r="I89" s="44"/>
      <c r="J89" s="44"/>
      <c r="K89" s="44"/>
      <c r="L89" s="44"/>
    </row>
    <row r="90" spans="1:12" ht="21.75" customHeight="1">
      <c r="D90" s="37"/>
      <c r="F90" s="37"/>
      <c r="G90" s="14"/>
      <c r="H90" s="37"/>
      <c r="I90" s="11"/>
      <c r="J90" s="11"/>
      <c r="K90" s="11"/>
      <c r="L90" s="11"/>
    </row>
    <row r="91" spans="1:12" ht="22.5" customHeight="1"/>
    <row r="92" spans="1:12" ht="22.35" customHeight="1">
      <c r="A92" s="54" t="str">
        <f>+A46</f>
        <v>หมายเหตุประกอบงบการเงินรวมและงบการเงินเฉพาะกิจการในหน้า 16 ถึง 73 เป็นส่วนหนึ่งของงบการเงินนี้</v>
      </c>
      <c r="B92" s="54"/>
      <c r="C92" s="54"/>
      <c r="D92" s="34"/>
      <c r="E92" s="54"/>
      <c r="F92" s="13"/>
      <c r="G92" s="13"/>
      <c r="H92" s="13"/>
      <c r="I92" s="13"/>
      <c r="J92" s="13"/>
      <c r="K92" s="13"/>
      <c r="L92" s="13"/>
    </row>
    <row r="93" spans="1:12" ht="20.100000000000001" customHeight="1">
      <c r="A93" s="29" t="str">
        <f>A1</f>
        <v>บริษัท เซฟ เฟอร์ทิลิตี้ กรุ๊ป จำกัด (มหาชน)</v>
      </c>
      <c r="F93" s="14"/>
      <c r="G93" s="14"/>
      <c r="H93" s="14"/>
      <c r="I93" s="14"/>
      <c r="J93" s="14"/>
      <c r="K93" s="14"/>
      <c r="L93" s="14"/>
    </row>
    <row r="94" spans="1:12" ht="20.100000000000001" customHeight="1">
      <c r="A94" s="29" t="s">
        <v>144</v>
      </c>
      <c r="F94" s="14"/>
      <c r="G94" s="14"/>
      <c r="H94" s="14"/>
      <c r="I94" s="14"/>
      <c r="J94" s="14"/>
      <c r="K94" s="14"/>
      <c r="L94" s="14"/>
    </row>
    <row r="95" spans="1:12" ht="20.100000000000001" customHeight="1">
      <c r="A95" s="33" t="str">
        <f>A49</f>
        <v>ณ วันที่ 31 ธันวาคม พ.ศ. 2568</v>
      </c>
      <c r="B95" s="54"/>
      <c r="C95" s="54"/>
      <c r="D95" s="34"/>
      <c r="E95" s="54"/>
      <c r="F95" s="13"/>
      <c r="G95" s="13"/>
      <c r="H95" s="13"/>
      <c r="I95" s="13"/>
      <c r="J95" s="13"/>
      <c r="K95" s="13"/>
      <c r="L95" s="13"/>
    </row>
    <row r="96" spans="1:12" ht="20.100000000000001" customHeight="1"/>
    <row r="97" spans="1:12" ht="21" customHeight="1">
      <c r="C97" s="29"/>
      <c r="D97" s="38"/>
      <c r="E97" s="29"/>
      <c r="F97" s="27" t="s">
        <v>72</v>
      </c>
      <c r="G97" s="27"/>
      <c r="H97" s="27"/>
      <c r="I97" s="48"/>
      <c r="J97" s="27" t="s">
        <v>73</v>
      </c>
      <c r="K97" s="27"/>
      <c r="L97" s="27"/>
    </row>
    <row r="98" spans="1:12" ht="21" customHeight="1">
      <c r="C98" s="29"/>
      <c r="D98" s="38"/>
      <c r="E98" s="29"/>
      <c r="F98" s="17" t="s">
        <v>184</v>
      </c>
      <c r="G98" s="17"/>
      <c r="H98" s="17" t="s">
        <v>146</v>
      </c>
      <c r="I98" s="17"/>
      <c r="J98" s="17" t="s">
        <v>184</v>
      </c>
      <c r="K98" s="17"/>
      <c r="L98" s="17" t="s">
        <v>146</v>
      </c>
    </row>
    <row r="99" spans="1:12" ht="21" customHeight="1">
      <c r="C99" s="29"/>
      <c r="D99" s="39" t="s">
        <v>0</v>
      </c>
      <c r="E99" s="29"/>
      <c r="F99" s="18" t="s">
        <v>1</v>
      </c>
      <c r="G99" s="17"/>
      <c r="H99" s="18" t="s">
        <v>1</v>
      </c>
      <c r="I99" s="17"/>
      <c r="J99" s="18" t="s">
        <v>1</v>
      </c>
      <c r="K99" s="17"/>
      <c r="L99" s="18" t="s">
        <v>1</v>
      </c>
    </row>
    <row r="100" spans="1:12" ht="21" customHeight="1">
      <c r="C100" s="29"/>
      <c r="D100" s="38"/>
      <c r="E100" s="29"/>
      <c r="F100" s="17"/>
      <c r="G100" s="17"/>
      <c r="H100" s="17"/>
      <c r="I100" s="17"/>
      <c r="J100" s="17"/>
      <c r="K100" s="17"/>
      <c r="L100" s="17"/>
    </row>
    <row r="101" spans="1:12" ht="21" customHeight="1">
      <c r="A101" s="29" t="s">
        <v>19</v>
      </c>
      <c r="D101" s="38"/>
      <c r="E101" s="29"/>
      <c r="G101" s="14"/>
      <c r="I101" s="14"/>
      <c r="K101" s="14"/>
    </row>
    <row r="102" spans="1:12" ht="6" customHeight="1">
      <c r="G102" s="14"/>
      <c r="I102" s="14"/>
      <c r="K102" s="14"/>
    </row>
    <row r="103" spans="1:12" ht="21" customHeight="1">
      <c r="A103" s="37" t="s">
        <v>20</v>
      </c>
      <c r="D103" s="30">
        <v>24</v>
      </c>
      <c r="G103" s="14"/>
      <c r="I103" s="14"/>
      <c r="K103" s="14"/>
    </row>
    <row r="104" spans="1:12" ht="21" customHeight="1">
      <c r="B104" s="37" t="s">
        <v>21</v>
      </c>
      <c r="G104" s="14"/>
      <c r="I104" s="14"/>
      <c r="K104" s="14"/>
    </row>
    <row r="105" spans="1:12" ht="21" customHeight="1">
      <c r="C105" s="37" t="s">
        <v>136</v>
      </c>
      <c r="F105" s="14"/>
      <c r="G105" s="14"/>
      <c r="H105" s="14"/>
      <c r="I105" s="14"/>
      <c r="J105" s="14"/>
      <c r="K105" s="14"/>
      <c r="L105" s="14"/>
    </row>
    <row r="106" spans="1:12" ht="21" customHeight="1" thickBot="1">
      <c r="C106" s="37" t="s">
        <v>137</v>
      </c>
      <c r="F106" s="53">
        <v>303947800</v>
      </c>
      <c r="G106" s="14"/>
      <c r="H106" s="53">
        <v>303947800</v>
      </c>
      <c r="I106" s="14"/>
      <c r="J106" s="53">
        <v>303947800</v>
      </c>
      <c r="K106" s="14"/>
      <c r="L106" s="53">
        <v>303947800</v>
      </c>
    </row>
    <row r="107" spans="1:12" ht="21" customHeight="1" thickTop="1">
      <c r="B107" s="37" t="s">
        <v>114</v>
      </c>
      <c r="G107" s="14"/>
      <c r="I107" s="14"/>
      <c r="K107" s="14"/>
    </row>
    <row r="108" spans="1:12" ht="21" customHeight="1">
      <c r="C108" s="37" t="s">
        <v>136</v>
      </c>
      <c r="G108" s="14"/>
      <c r="I108" s="14"/>
      <c r="K108" s="14"/>
    </row>
    <row r="109" spans="1:12" ht="21" customHeight="1">
      <c r="C109" s="37" t="s">
        <v>137</v>
      </c>
      <c r="F109" s="47">
        <v>303947800</v>
      </c>
      <c r="G109" s="14"/>
      <c r="H109" s="47">
        <v>303947800</v>
      </c>
      <c r="I109" s="14"/>
      <c r="J109" s="47">
        <v>303947800</v>
      </c>
      <c r="K109" s="14"/>
      <c r="L109" s="47">
        <v>303947800</v>
      </c>
    </row>
    <row r="110" spans="1:12" ht="21" customHeight="1">
      <c r="A110" s="37" t="s">
        <v>52</v>
      </c>
      <c r="D110" s="30">
        <v>24</v>
      </c>
      <c r="F110" s="47">
        <v>1382233778</v>
      </c>
      <c r="G110" s="14"/>
      <c r="H110" s="47">
        <v>1382233778</v>
      </c>
      <c r="I110" s="14"/>
      <c r="J110" s="47">
        <v>1382233778</v>
      </c>
      <c r="K110" s="14"/>
      <c r="L110" s="47">
        <v>1382233778</v>
      </c>
    </row>
    <row r="111" spans="1:12" ht="21" customHeight="1">
      <c r="A111" s="37" t="s">
        <v>93</v>
      </c>
      <c r="F111" s="42"/>
      <c r="G111" s="42"/>
      <c r="H111" s="42"/>
      <c r="I111" s="14"/>
      <c r="K111" s="14"/>
    </row>
    <row r="112" spans="1:12" ht="21" customHeight="1">
      <c r="A112" s="37" t="s">
        <v>51</v>
      </c>
      <c r="B112" s="37" t="s">
        <v>57</v>
      </c>
      <c r="F112" s="47">
        <v>-178289144</v>
      </c>
      <c r="G112" s="14"/>
      <c r="H112" s="47">
        <v>-178289144</v>
      </c>
      <c r="I112" s="14"/>
      <c r="J112" s="55">
        <v>0</v>
      </c>
      <c r="K112" s="14"/>
      <c r="L112" s="55">
        <v>0</v>
      </c>
    </row>
    <row r="113" spans="1:12" ht="21" customHeight="1">
      <c r="A113" s="37" t="s">
        <v>156</v>
      </c>
      <c r="G113" s="14"/>
      <c r="I113" s="14"/>
      <c r="J113" s="55"/>
      <c r="K113" s="14"/>
      <c r="L113" s="55"/>
    </row>
    <row r="114" spans="1:12" ht="21" customHeight="1">
      <c r="B114" s="37" t="s">
        <v>157</v>
      </c>
      <c r="D114" s="30">
        <v>33</v>
      </c>
      <c r="F114" s="47">
        <v>2134957</v>
      </c>
      <c r="G114" s="14"/>
      <c r="H114" s="47">
        <v>2134957</v>
      </c>
      <c r="I114" s="14"/>
      <c r="J114" s="55">
        <v>0</v>
      </c>
      <c r="K114" s="14"/>
      <c r="L114" s="55">
        <v>0</v>
      </c>
    </row>
    <row r="115" spans="1:12" ht="21" customHeight="1">
      <c r="A115" s="37" t="s">
        <v>22</v>
      </c>
      <c r="G115" s="14"/>
      <c r="I115" s="14"/>
      <c r="K115" s="14"/>
    </row>
    <row r="116" spans="1:12" ht="21" customHeight="1">
      <c r="B116" s="37" t="s">
        <v>56</v>
      </c>
      <c r="D116" s="30">
        <v>25</v>
      </c>
      <c r="F116" s="47">
        <v>30394780</v>
      </c>
      <c r="G116" s="14"/>
      <c r="H116" s="47">
        <v>30394780</v>
      </c>
      <c r="I116" s="14"/>
      <c r="J116" s="47">
        <v>30394780</v>
      </c>
      <c r="K116" s="14"/>
      <c r="L116" s="47">
        <v>30394780</v>
      </c>
    </row>
    <row r="117" spans="1:12" ht="21" customHeight="1">
      <c r="B117" s="37" t="s">
        <v>24</v>
      </c>
      <c r="F117" s="14">
        <v>175660519</v>
      </c>
      <c r="G117" s="14"/>
      <c r="H117" s="14">
        <v>236361476</v>
      </c>
      <c r="I117" s="14"/>
      <c r="J117" s="6">
        <v>128095877</v>
      </c>
      <c r="K117" s="14"/>
      <c r="L117" s="6">
        <v>192807990</v>
      </c>
    </row>
    <row r="118" spans="1:12" ht="21" customHeight="1">
      <c r="A118" s="37" t="s">
        <v>132</v>
      </c>
      <c r="F118" s="13">
        <v>0</v>
      </c>
      <c r="G118" s="14"/>
      <c r="H118" s="13">
        <v>0</v>
      </c>
      <c r="I118" s="14"/>
      <c r="J118" s="13">
        <v>0</v>
      </c>
      <c r="K118" s="14"/>
      <c r="L118" s="15">
        <v>0</v>
      </c>
    </row>
    <row r="119" spans="1:12" ht="6" customHeight="1">
      <c r="F119" s="14"/>
      <c r="G119" s="14"/>
      <c r="H119" s="14"/>
      <c r="I119" s="14"/>
      <c r="J119" s="14"/>
      <c r="K119" s="14"/>
      <c r="L119" s="14"/>
    </row>
    <row r="120" spans="1:12" ht="21" customHeight="1">
      <c r="A120" s="29" t="s">
        <v>25</v>
      </c>
      <c r="D120" s="38"/>
      <c r="E120" s="29"/>
      <c r="F120" s="14">
        <f>SUM(F108:F119)</f>
        <v>1716082690</v>
      </c>
      <c r="G120" s="14"/>
      <c r="H120" s="14">
        <f>SUM(H108:H119)</f>
        <v>1776783647</v>
      </c>
      <c r="I120" s="14"/>
      <c r="J120" s="14">
        <f>SUM(J108:J119)</f>
        <v>1844672235</v>
      </c>
      <c r="K120" s="14"/>
      <c r="L120" s="14">
        <f>SUM(L108:L119)</f>
        <v>1909384348</v>
      </c>
    </row>
    <row r="121" spans="1:12" ht="21" customHeight="1">
      <c r="A121" s="37" t="s">
        <v>26</v>
      </c>
      <c r="F121" s="47">
        <v>10417469</v>
      </c>
      <c r="G121" s="14"/>
      <c r="H121" s="47">
        <v>13470633</v>
      </c>
      <c r="I121" s="14"/>
      <c r="J121" s="55">
        <v>0</v>
      </c>
      <c r="K121" s="55"/>
      <c r="L121" s="55">
        <v>0</v>
      </c>
    </row>
    <row r="122" spans="1:12" ht="6" customHeight="1">
      <c r="A122" s="29"/>
      <c r="D122" s="38"/>
      <c r="E122" s="29"/>
      <c r="F122" s="52"/>
      <c r="G122" s="14"/>
      <c r="H122" s="52"/>
      <c r="I122" s="14"/>
      <c r="J122" s="52"/>
      <c r="K122" s="14"/>
      <c r="L122" s="52"/>
    </row>
    <row r="123" spans="1:12" ht="21" customHeight="1">
      <c r="A123" s="29" t="s">
        <v>27</v>
      </c>
      <c r="D123" s="38"/>
      <c r="E123" s="29"/>
      <c r="F123" s="14">
        <f>SUM(F120:F121)</f>
        <v>1726500159</v>
      </c>
      <c r="G123" s="14"/>
      <c r="H123" s="14">
        <f>SUM(H120:H121)</f>
        <v>1790254280</v>
      </c>
      <c r="I123" s="14"/>
      <c r="J123" s="14">
        <f>SUM(J120:J121)</f>
        <v>1844672235</v>
      </c>
      <c r="K123" s="14"/>
      <c r="L123" s="14">
        <f>SUM(L120:L121)</f>
        <v>1909384348</v>
      </c>
    </row>
    <row r="124" spans="1:12" ht="6" customHeight="1">
      <c r="D124" s="38"/>
      <c r="E124" s="29"/>
      <c r="F124" s="52"/>
      <c r="G124" s="14"/>
      <c r="H124" s="52"/>
      <c r="I124" s="14"/>
      <c r="J124" s="52"/>
      <c r="K124" s="14"/>
      <c r="L124" s="52"/>
    </row>
    <row r="125" spans="1:12" ht="21" customHeight="1" thickBot="1">
      <c r="A125" s="29" t="s">
        <v>28</v>
      </c>
      <c r="D125" s="38"/>
      <c r="E125" s="29"/>
      <c r="F125" s="53">
        <f>SUM(F75,F123)</f>
        <v>1923351803</v>
      </c>
      <c r="G125" s="14"/>
      <c r="H125" s="53">
        <f>SUM(H75,H123)</f>
        <v>2006968333</v>
      </c>
      <c r="I125" s="14"/>
      <c r="J125" s="53">
        <f>SUM(J75,J123)</f>
        <v>2017183355</v>
      </c>
      <c r="K125" s="14"/>
      <c r="L125" s="53">
        <f>SUM(L75,L123)</f>
        <v>2085168791</v>
      </c>
    </row>
    <row r="126" spans="1:12" ht="21" customHeight="1" thickTop="1">
      <c r="C126" s="31"/>
      <c r="E126" s="31"/>
      <c r="G126" s="14"/>
      <c r="I126" s="14"/>
      <c r="K126" s="14"/>
    </row>
    <row r="127" spans="1:12" ht="21" customHeight="1">
      <c r="G127" s="14"/>
      <c r="I127" s="14"/>
      <c r="K127" s="14"/>
    </row>
    <row r="128" spans="1:12" ht="21" customHeight="1">
      <c r="G128" s="14"/>
      <c r="I128" s="14"/>
      <c r="K128" s="14"/>
    </row>
    <row r="129" spans="1:12" ht="6" customHeight="1">
      <c r="G129" s="14"/>
      <c r="I129" s="14"/>
      <c r="K129" s="14"/>
    </row>
    <row r="130" spans="1:12" ht="20.100000000000001" customHeight="1">
      <c r="G130" s="14"/>
      <c r="I130" s="14"/>
      <c r="K130" s="14"/>
    </row>
    <row r="131" spans="1:12" ht="20.100000000000001" customHeight="1">
      <c r="A131" s="58" t="s">
        <v>140</v>
      </c>
      <c r="B131" s="58"/>
      <c r="C131" s="58"/>
      <c r="D131" s="58"/>
      <c r="E131" s="58"/>
      <c r="F131" s="58"/>
      <c r="G131" s="58"/>
      <c r="H131" s="58"/>
      <c r="I131" s="58"/>
      <c r="J131" s="58"/>
      <c r="K131" s="58"/>
      <c r="L131" s="58"/>
    </row>
    <row r="132" spans="1:12" ht="18" customHeight="1">
      <c r="A132" s="58" t="s">
        <v>175</v>
      </c>
      <c r="B132" s="44"/>
      <c r="C132" s="44"/>
      <c r="D132" s="44"/>
      <c r="E132" s="44"/>
      <c r="F132" s="44"/>
      <c r="G132" s="44"/>
      <c r="H132" s="44"/>
      <c r="I132" s="44"/>
      <c r="J132" s="44"/>
      <c r="K132" s="44"/>
      <c r="L132" s="44"/>
    </row>
    <row r="133" spans="1:12" ht="21" customHeight="1">
      <c r="D133" s="37"/>
      <c r="F133" s="37"/>
      <c r="G133" s="14"/>
      <c r="H133" s="37"/>
      <c r="I133" s="11"/>
      <c r="J133" s="11"/>
      <c r="K133" s="11"/>
      <c r="L133" s="11"/>
    </row>
    <row r="134" spans="1:12" ht="19.5" customHeight="1">
      <c r="D134" s="37"/>
      <c r="F134" s="37"/>
      <c r="G134" s="14"/>
      <c r="H134" s="37"/>
      <c r="I134" s="11"/>
      <c r="J134" s="11"/>
      <c r="K134" s="11"/>
      <c r="L134" s="11"/>
    </row>
    <row r="136" spans="1:12" ht="22.35" customHeight="1">
      <c r="A136" s="54" t="str">
        <f>+A92</f>
        <v>หมายเหตุประกอบงบการเงินรวมและงบการเงินเฉพาะกิจการในหน้า 16 ถึง 73 เป็นส่วนหนึ่งของงบการเงินนี้</v>
      </c>
      <c r="B136" s="54"/>
      <c r="C136" s="54"/>
      <c r="D136" s="34"/>
      <c r="E136" s="54"/>
      <c r="F136" s="13"/>
      <c r="G136" s="13"/>
      <c r="H136" s="13"/>
      <c r="I136" s="13"/>
      <c r="J136" s="13"/>
      <c r="K136" s="13"/>
      <c r="L136" s="13"/>
    </row>
  </sheetData>
  <mergeCells count="12">
    <mergeCell ref="A44:L44"/>
    <mergeCell ref="A89:L89"/>
    <mergeCell ref="A132:L132"/>
    <mergeCell ref="A131:L131"/>
    <mergeCell ref="F5:H5"/>
    <mergeCell ref="J5:L5"/>
    <mergeCell ref="F51:H51"/>
    <mergeCell ref="J51:L51"/>
    <mergeCell ref="F97:H97"/>
    <mergeCell ref="J97:L97"/>
    <mergeCell ref="A40:L40"/>
    <mergeCell ref="A88:L88"/>
  </mergeCells>
  <pageMargins left="0.8" right="0.5" top="0.5" bottom="0.6" header="0.49" footer="0.4"/>
  <pageSetup paperSize="9" scale="95" firstPageNumber="6" fitToHeight="3" orientation="portrait" useFirstPageNumber="1" horizontalDpi="1200" verticalDpi="1200" r:id="rId1"/>
  <headerFooter>
    <oddFooter>&amp;R&amp;"Browallia New,Regular"&amp;13&amp;P</oddFooter>
  </headerFooter>
  <rowBreaks count="2" manualBreakCount="2">
    <brk id="46" max="16383" man="1"/>
    <brk id="92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93"/>
  <sheetViews>
    <sheetView topLeftCell="A48" zoomScaleNormal="100" zoomScaleSheetLayoutView="100" workbookViewId="0">
      <selection activeCell="F69" sqref="F69"/>
    </sheetView>
  </sheetViews>
  <sheetFormatPr defaultColWidth="8.5703125" defaultRowHeight="20.100000000000001" customHeight="1"/>
  <cols>
    <col min="1" max="2" width="1.5703125" style="31" customWidth="1"/>
    <col min="3" max="3" width="38.140625" style="31" customWidth="1"/>
    <col min="4" max="4" width="7.5703125" style="30" customWidth="1"/>
    <col min="5" max="5" width="0.5703125" style="31" customWidth="1"/>
    <col min="6" max="6" width="11.5703125" style="32" customWidth="1"/>
    <col min="7" max="7" width="0.5703125" style="32" customWidth="1"/>
    <col min="8" max="8" width="11.5703125" style="32" customWidth="1"/>
    <col min="9" max="9" width="0.5703125" style="32" customWidth="1"/>
    <col min="10" max="10" width="11.5703125" style="32" customWidth="1"/>
    <col min="11" max="11" width="0.5703125" style="32" customWidth="1"/>
    <col min="12" max="12" width="11.5703125" style="32" customWidth="1"/>
    <col min="13" max="16384" width="8.5703125" style="31"/>
  </cols>
  <sheetData>
    <row r="1" spans="1:12" ht="20.100000000000001" customHeight="1">
      <c r="A1" s="29" t="str">
        <f>'BS 6-8'!A1</f>
        <v>บริษัท เซฟ เฟอร์ทิลิตี้ กรุ๊ป จำกัด (มหาชน)</v>
      </c>
      <c r="B1" s="29"/>
      <c r="C1" s="29"/>
    </row>
    <row r="2" spans="1:12" ht="20.100000000000001" customHeight="1">
      <c r="A2" s="29" t="s">
        <v>69</v>
      </c>
      <c r="B2" s="29"/>
      <c r="C2" s="29"/>
    </row>
    <row r="3" spans="1:12" ht="20.100000000000001" customHeight="1">
      <c r="A3" s="33" t="s">
        <v>183</v>
      </c>
      <c r="B3" s="33"/>
      <c r="C3" s="33"/>
      <c r="D3" s="34"/>
      <c r="E3" s="35"/>
      <c r="F3" s="36"/>
      <c r="G3" s="36"/>
      <c r="H3" s="36"/>
      <c r="I3" s="36"/>
      <c r="J3" s="36"/>
      <c r="K3" s="36"/>
      <c r="L3" s="36"/>
    </row>
    <row r="5" spans="1:12" ht="20.100000000000001" customHeight="1">
      <c r="A5" s="37"/>
      <c r="B5" s="37"/>
      <c r="C5" s="37"/>
      <c r="E5" s="37"/>
      <c r="F5" s="27" t="s">
        <v>72</v>
      </c>
      <c r="G5" s="27"/>
      <c r="H5" s="27"/>
      <c r="I5" s="16"/>
      <c r="J5" s="27" t="s">
        <v>73</v>
      </c>
      <c r="K5" s="27"/>
      <c r="L5" s="27"/>
    </row>
    <row r="6" spans="1:12" ht="20.100000000000001" customHeight="1">
      <c r="A6" s="29"/>
      <c r="B6" s="29"/>
      <c r="C6" s="29"/>
      <c r="D6" s="38"/>
      <c r="E6" s="29"/>
      <c r="F6" s="17" t="s">
        <v>184</v>
      </c>
      <c r="G6" s="17"/>
      <c r="H6" s="17" t="s">
        <v>146</v>
      </c>
      <c r="I6" s="17"/>
      <c r="J6" s="17" t="s">
        <v>184</v>
      </c>
      <c r="K6" s="17"/>
      <c r="L6" s="17" t="s">
        <v>146</v>
      </c>
    </row>
    <row r="7" spans="1:12" ht="20.100000000000001" customHeight="1">
      <c r="A7" s="29"/>
      <c r="B7" s="29"/>
      <c r="C7" s="29"/>
      <c r="D7" s="39" t="s">
        <v>0</v>
      </c>
      <c r="E7" s="29"/>
      <c r="F7" s="18" t="s">
        <v>1</v>
      </c>
      <c r="G7" s="17"/>
      <c r="H7" s="18" t="s">
        <v>1</v>
      </c>
      <c r="I7" s="17"/>
      <c r="J7" s="18" t="s">
        <v>1</v>
      </c>
      <c r="K7" s="17"/>
      <c r="L7" s="18" t="s">
        <v>1</v>
      </c>
    </row>
    <row r="8" spans="1:12" ht="6" customHeight="1">
      <c r="A8" s="29"/>
      <c r="B8" s="29"/>
      <c r="C8" s="29"/>
      <c r="E8" s="37"/>
      <c r="F8" s="11"/>
      <c r="G8" s="9"/>
      <c r="H8" s="11"/>
      <c r="I8" s="9"/>
      <c r="J8" s="11"/>
      <c r="K8" s="9"/>
      <c r="L8" s="11"/>
    </row>
    <row r="9" spans="1:12" ht="20.100000000000001" customHeight="1">
      <c r="A9" s="37" t="s">
        <v>63</v>
      </c>
      <c r="B9" s="37"/>
      <c r="C9" s="37"/>
      <c r="E9" s="37"/>
      <c r="F9" s="11">
        <v>701922335</v>
      </c>
      <c r="G9" s="9"/>
      <c r="H9" s="11">
        <v>830133530</v>
      </c>
      <c r="I9" s="9"/>
      <c r="J9" s="11">
        <v>540806009</v>
      </c>
      <c r="K9" s="9"/>
      <c r="L9" s="11">
        <v>642160242</v>
      </c>
    </row>
    <row r="10" spans="1:12" ht="20.100000000000001" customHeight="1">
      <c r="A10" s="37" t="s">
        <v>64</v>
      </c>
      <c r="B10" s="37"/>
      <c r="C10" s="37"/>
      <c r="E10" s="37"/>
      <c r="F10" s="8">
        <v>-310722124</v>
      </c>
      <c r="G10" s="9"/>
      <c r="H10" s="8">
        <v>-372856978</v>
      </c>
      <c r="I10" s="9"/>
      <c r="J10" s="8">
        <v>-231810115</v>
      </c>
      <c r="K10" s="9"/>
      <c r="L10" s="8">
        <v>-272103587</v>
      </c>
    </row>
    <row r="11" spans="1:12" ht="6" customHeight="1">
      <c r="A11" s="40"/>
      <c r="B11" s="40"/>
      <c r="C11" s="40"/>
      <c r="E11" s="37"/>
      <c r="F11" s="19"/>
      <c r="G11" s="9"/>
      <c r="H11" s="19"/>
      <c r="I11" s="9"/>
      <c r="J11" s="19"/>
      <c r="K11" s="9"/>
      <c r="L11" s="19"/>
    </row>
    <row r="12" spans="1:12" s="41" customFormat="1" ht="20.100000000000001" customHeight="1">
      <c r="A12" s="29" t="s">
        <v>29</v>
      </c>
      <c r="B12" s="29"/>
      <c r="C12" s="29"/>
      <c r="D12" s="38"/>
      <c r="E12" s="29"/>
      <c r="F12" s="11">
        <f>SUM(F9:F10)</f>
        <v>391200211</v>
      </c>
      <c r="G12" s="9"/>
      <c r="H12" s="11">
        <f>SUM(H9:H10)</f>
        <v>457276552</v>
      </c>
      <c r="I12" s="9"/>
      <c r="J12" s="11">
        <f>SUM(J9:J10)</f>
        <v>308995894</v>
      </c>
      <c r="K12" s="9"/>
      <c r="L12" s="11">
        <f>SUM(L9:L10)</f>
        <v>370056655</v>
      </c>
    </row>
    <row r="13" spans="1:12" s="41" customFormat="1" ht="20.100000000000001" customHeight="1">
      <c r="A13" s="37" t="s">
        <v>119</v>
      </c>
      <c r="B13" s="37"/>
      <c r="C13" s="37"/>
      <c r="D13" s="38"/>
      <c r="E13" s="29"/>
      <c r="F13" s="11">
        <v>0</v>
      </c>
      <c r="G13" s="9"/>
      <c r="H13" s="11">
        <v>0</v>
      </c>
      <c r="I13" s="9"/>
      <c r="J13" s="11">
        <v>20998600</v>
      </c>
      <c r="K13" s="9"/>
      <c r="L13" s="11">
        <v>50996600</v>
      </c>
    </row>
    <row r="14" spans="1:12" s="41" customFormat="1" ht="20.100000000000001" customHeight="1">
      <c r="A14" s="37" t="s">
        <v>189</v>
      </c>
      <c r="B14" s="37"/>
      <c r="C14" s="37"/>
      <c r="D14" s="38"/>
      <c r="E14" s="29"/>
      <c r="F14" s="11"/>
      <c r="G14" s="9"/>
      <c r="H14" s="11"/>
      <c r="I14" s="9"/>
      <c r="J14" s="11"/>
      <c r="K14" s="9"/>
      <c r="L14" s="11"/>
    </row>
    <row r="15" spans="1:12" s="41" customFormat="1" ht="20.100000000000001" customHeight="1">
      <c r="B15" s="37" t="s">
        <v>191</v>
      </c>
      <c r="C15" s="37"/>
      <c r="D15" s="38"/>
      <c r="E15" s="29"/>
      <c r="F15" s="11"/>
      <c r="G15" s="9"/>
      <c r="H15" s="11"/>
      <c r="I15" s="9"/>
      <c r="J15" s="11"/>
      <c r="K15" s="9"/>
      <c r="L15" s="11"/>
    </row>
    <row r="16" spans="1:12" s="41" customFormat="1" ht="20.100000000000001" customHeight="1">
      <c r="B16" s="37"/>
      <c r="C16" s="37" t="s">
        <v>192</v>
      </c>
      <c r="D16" s="30">
        <v>11</v>
      </c>
      <c r="E16" s="29"/>
      <c r="F16" s="11">
        <v>14163818</v>
      </c>
      <c r="G16" s="9"/>
      <c r="H16" s="11">
        <v>5339383</v>
      </c>
      <c r="I16" s="9"/>
      <c r="J16" s="11">
        <v>14163818</v>
      </c>
      <c r="K16" s="9"/>
      <c r="L16" s="11">
        <v>5339383</v>
      </c>
    </row>
    <row r="17" spans="1:12" ht="20.100000000000001" customHeight="1">
      <c r="A17" s="37" t="s">
        <v>31</v>
      </c>
      <c r="B17" s="37"/>
      <c r="C17" s="37"/>
      <c r="D17" s="30">
        <v>28</v>
      </c>
      <c r="E17" s="37"/>
      <c r="F17" s="8">
        <v>3436268</v>
      </c>
      <c r="G17" s="9"/>
      <c r="H17" s="8">
        <v>8241254</v>
      </c>
      <c r="I17" s="9"/>
      <c r="J17" s="8">
        <v>3028225</v>
      </c>
      <c r="K17" s="9"/>
      <c r="L17" s="8">
        <v>7684081</v>
      </c>
    </row>
    <row r="18" spans="1:12" ht="6" customHeight="1">
      <c r="A18" s="40"/>
      <c r="B18" s="40"/>
      <c r="C18" s="40"/>
      <c r="E18" s="37"/>
      <c r="F18" s="19"/>
      <c r="G18" s="9"/>
      <c r="H18" s="19"/>
      <c r="I18" s="9"/>
      <c r="J18" s="19"/>
      <c r="K18" s="9"/>
      <c r="L18" s="19"/>
    </row>
    <row r="19" spans="1:12" ht="20.100000000000001" customHeight="1">
      <c r="A19" s="41" t="s">
        <v>65</v>
      </c>
      <c r="B19" s="41"/>
      <c r="C19" s="41"/>
      <c r="E19" s="37"/>
      <c r="F19" s="11">
        <f>SUM(F12:F17)</f>
        <v>408800297</v>
      </c>
      <c r="G19" s="9"/>
      <c r="H19" s="11">
        <f>SUM(H12:H17)</f>
        <v>470857189</v>
      </c>
      <c r="I19" s="9"/>
      <c r="J19" s="11">
        <f>SUM(J12:J17)</f>
        <v>347186537</v>
      </c>
      <c r="K19" s="9"/>
      <c r="L19" s="11">
        <f>SUM(L12:L17)</f>
        <v>434076719</v>
      </c>
    </row>
    <row r="20" spans="1:12" ht="20.100000000000001" customHeight="1">
      <c r="A20" s="31" t="s">
        <v>152</v>
      </c>
      <c r="E20" s="37"/>
      <c r="F20" s="11">
        <v>-74899442</v>
      </c>
      <c r="G20" s="9"/>
      <c r="H20" s="11">
        <v>-68548384</v>
      </c>
      <c r="I20" s="9"/>
      <c r="J20" s="11">
        <v>-48825172</v>
      </c>
      <c r="K20" s="9"/>
      <c r="L20" s="11">
        <v>-46646884</v>
      </c>
    </row>
    <row r="21" spans="1:12" ht="20.100000000000001" customHeight="1">
      <c r="A21" s="37" t="s">
        <v>30</v>
      </c>
      <c r="B21" s="37"/>
      <c r="C21" s="37"/>
      <c r="E21" s="37"/>
      <c r="F21" s="11">
        <v>-170227397</v>
      </c>
      <c r="G21" s="9"/>
      <c r="H21" s="11">
        <v>-184160586</v>
      </c>
      <c r="I21" s="9"/>
      <c r="J21" s="11">
        <v>-141910303</v>
      </c>
      <c r="K21" s="9"/>
      <c r="L21" s="11">
        <v>-155211524</v>
      </c>
    </row>
    <row r="22" spans="1:12" ht="20.100000000000001" customHeight="1">
      <c r="A22" s="37" t="s">
        <v>182</v>
      </c>
      <c r="B22" s="37"/>
      <c r="C22" s="37"/>
      <c r="E22" s="37"/>
      <c r="F22" s="11">
        <v>877861</v>
      </c>
      <c r="G22" s="9"/>
      <c r="H22" s="11">
        <v>-1472275</v>
      </c>
      <c r="I22" s="9"/>
      <c r="J22" s="11">
        <v>0</v>
      </c>
      <c r="K22" s="9"/>
      <c r="L22" s="11">
        <v>0</v>
      </c>
    </row>
    <row r="23" spans="1:12" ht="20.100000000000001" customHeight="1">
      <c r="A23" s="37" t="s">
        <v>133</v>
      </c>
      <c r="B23" s="37"/>
      <c r="C23" s="37"/>
      <c r="D23" s="30">
        <v>29</v>
      </c>
      <c r="E23" s="37"/>
      <c r="F23" s="11">
        <v>10436</v>
      </c>
      <c r="G23" s="9"/>
      <c r="H23" s="11">
        <v>564241</v>
      </c>
      <c r="I23" s="9"/>
      <c r="J23" s="11">
        <v>11941</v>
      </c>
      <c r="K23" s="9"/>
      <c r="L23" s="11">
        <v>564248</v>
      </c>
    </row>
    <row r="24" spans="1:12" ht="20.100000000000001" customHeight="1">
      <c r="A24" s="37" t="s">
        <v>89</v>
      </c>
      <c r="B24" s="37"/>
      <c r="C24" s="37"/>
      <c r="E24" s="37"/>
      <c r="F24" s="8">
        <v>1058850</v>
      </c>
      <c r="G24" s="9"/>
      <c r="H24" s="8">
        <v>50545</v>
      </c>
      <c r="I24" s="9"/>
      <c r="J24" s="8">
        <v>61329</v>
      </c>
      <c r="K24" s="9"/>
      <c r="L24" s="8">
        <v>11622</v>
      </c>
    </row>
    <row r="25" spans="1:12" ht="6" customHeight="1">
      <c r="A25" s="40"/>
      <c r="B25" s="40"/>
      <c r="C25" s="40"/>
      <c r="E25" s="37"/>
      <c r="F25" s="19"/>
      <c r="G25" s="9"/>
      <c r="H25" s="19"/>
      <c r="I25" s="9"/>
      <c r="J25" s="19"/>
      <c r="K25" s="9"/>
      <c r="L25" s="19"/>
    </row>
    <row r="26" spans="1:12" s="41" customFormat="1" ht="20.100000000000001" customHeight="1">
      <c r="A26" s="29" t="s">
        <v>91</v>
      </c>
      <c r="B26" s="29"/>
      <c r="C26" s="29"/>
      <c r="D26" s="38"/>
      <c r="E26" s="29"/>
      <c r="F26" s="11">
        <f>SUM(F19:F24)</f>
        <v>165620605</v>
      </c>
      <c r="G26" s="9"/>
      <c r="H26" s="11">
        <f>SUM(H19:H24)</f>
        <v>217290730</v>
      </c>
      <c r="I26" s="9"/>
      <c r="J26" s="11">
        <f>SUM(J19:J24)</f>
        <v>156524332</v>
      </c>
      <c r="K26" s="9"/>
      <c r="L26" s="11">
        <f>SUM(L19:L24)</f>
        <v>232794181</v>
      </c>
    </row>
    <row r="27" spans="1:12" ht="20.100000000000001" customHeight="1">
      <c r="A27" s="37" t="s">
        <v>71</v>
      </c>
      <c r="B27" s="37"/>
      <c r="C27" s="37"/>
      <c r="E27" s="37"/>
      <c r="F27" s="8">
        <v>-3470749</v>
      </c>
      <c r="G27" s="9"/>
      <c r="H27" s="8">
        <v>-3721027</v>
      </c>
      <c r="I27" s="9"/>
      <c r="J27" s="8">
        <v>-3053056</v>
      </c>
      <c r="K27" s="9"/>
      <c r="L27" s="8">
        <v>-3249296</v>
      </c>
    </row>
    <row r="28" spans="1:12" ht="6" customHeight="1">
      <c r="A28" s="40"/>
      <c r="B28" s="40"/>
      <c r="C28" s="40"/>
      <c r="E28" s="37"/>
      <c r="F28" s="19"/>
      <c r="G28" s="9"/>
      <c r="H28" s="19"/>
      <c r="I28" s="9"/>
      <c r="J28" s="19"/>
      <c r="K28" s="9"/>
      <c r="L28" s="19"/>
    </row>
    <row r="29" spans="1:12" s="41" customFormat="1" ht="20.100000000000001" customHeight="1">
      <c r="A29" s="29" t="s">
        <v>32</v>
      </c>
      <c r="B29" s="29"/>
      <c r="C29" s="29"/>
      <c r="D29" s="38"/>
      <c r="E29" s="29"/>
      <c r="F29" s="11">
        <f>SUM(F26:F27)</f>
        <v>162149856</v>
      </c>
      <c r="G29" s="9"/>
      <c r="H29" s="11">
        <f>SUM(H26:H27)</f>
        <v>213569703</v>
      </c>
      <c r="I29" s="9"/>
      <c r="J29" s="11">
        <f>SUM(J26:J27)</f>
        <v>153471276</v>
      </c>
      <c r="K29" s="9"/>
      <c r="L29" s="11">
        <f>SUM(L26:L27)</f>
        <v>229544885</v>
      </c>
    </row>
    <row r="30" spans="1:12" ht="20.100000000000001" customHeight="1">
      <c r="A30" s="37" t="s">
        <v>153</v>
      </c>
      <c r="B30" s="37"/>
      <c r="C30" s="37"/>
      <c r="D30" s="30">
        <v>30</v>
      </c>
      <c r="E30" s="37"/>
      <c r="F30" s="32">
        <v>-34099570</v>
      </c>
      <c r="G30" s="9"/>
      <c r="H30" s="32">
        <v>-48998970</v>
      </c>
      <c r="I30" s="9"/>
      <c r="J30" s="32">
        <v>-26521709</v>
      </c>
      <c r="K30" s="9"/>
      <c r="L30" s="32">
        <v>-40414218</v>
      </c>
    </row>
    <row r="31" spans="1:12" ht="6" customHeight="1">
      <c r="A31" s="40"/>
      <c r="B31" s="40"/>
      <c r="C31" s="40"/>
      <c r="E31" s="37"/>
      <c r="F31" s="19"/>
      <c r="G31" s="9"/>
      <c r="H31" s="19"/>
      <c r="I31" s="9"/>
      <c r="J31" s="19"/>
      <c r="K31" s="9"/>
      <c r="L31" s="19"/>
    </row>
    <row r="32" spans="1:12" s="41" customFormat="1" ht="20.100000000000001" customHeight="1">
      <c r="A32" s="29" t="s">
        <v>81</v>
      </c>
      <c r="B32" s="29"/>
      <c r="C32" s="29"/>
      <c r="D32" s="38"/>
      <c r="E32" s="29"/>
      <c r="F32" s="8">
        <f>SUM(F29:F30)</f>
        <v>128050286</v>
      </c>
      <c r="G32" s="9"/>
      <c r="H32" s="8">
        <f>SUM(H29:H30)</f>
        <v>164570733</v>
      </c>
      <c r="I32" s="9"/>
      <c r="J32" s="8">
        <f>SUM(J29:J30)</f>
        <v>126949567</v>
      </c>
      <c r="K32" s="9"/>
      <c r="L32" s="8">
        <f>SUM(L29:L30)</f>
        <v>189130667</v>
      </c>
    </row>
    <row r="33" spans="1:13" ht="18.75">
      <c r="A33" s="29"/>
      <c r="B33" s="29"/>
      <c r="C33" s="29"/>
      <c r="E33" s="37"/>
      <c r="F33" s="11"/>
      <c r="G33" s="9"/>
      <c r="H33" s="11"/>
      <c r="I33" s="9"/>
      <c r="J33" s="11"/>
      <c r="K33" s="9"/>
      <c r="L33" s="11"/>
    </row>
    <row r="34" spans="1:13" ht="20.100000000000001" customHeight="1">
      <c r="A34" s="29" t="s">
        <v>83</v>
      </c>
      <c r="B34" s="29"/>
      <c r="C34" s="29"/>
      <c r="E34" s="37"/>
      <c r="F34" s="9"/>
      <c r="G34" s="9"/>
      <c r="H34" s="9"/>
      <c r="I34" s="9"/>
      <c r="J34" s="9"/>
      <c r="K34" s="9"/>
      <c r="L34" s="9"/>
    </row>
    <row r="35" spans="1:13" ht="20.100000000000001" customHeight="1">
      <c r="B35" s="37" t="s">
        <v>193</v>
      </c>
      <c r="C35" s="37"/>
      <c r="E35" s="37"/>
      <c r="F35" s="9"/>
      <c r="G35" s="9"/>
      <c r="H35" s="9"/>
      <c r="I35" s="9"/>
      <c r="J35" s="9"/>
      <c r="K35" s="9"/>
      <c r="L35" s="9"/>
    </row>
    <row r="36" spans="1:13" ht="20.100000000000001" customHeight="1">
      <c r="B36" s="37"/>
      <c r="C36" s="37" t="s">
        <v>194</v>
      </c>
      <c r="E36" s="37"/>
      <c r="F36" s="9">
        <v>-4194245</v>
      </c>
      <c r="G36" s="9"/>
      <c r="H36" s="9">
        <v>-773043</v>
      </c>
      <c r="I36" s="9"/>
      <c r="J36" s="9">
        <v>-4017586</v>
      </c>
      <c r="K36" s="9"/>
      <c r="L36" s="9">
        <v>-104173</v>
      </c>
    </row>
    <row r="37" spans="1:13" ht="20.100000000000001" customHeight="1">
      <c r="B37" s="37" t="s">
        <v>195</v>
      </c>
      <c r="C37" s="37"/>
      <c r="E37" s="37"/>
      <c r="F37" s="9"/>
      <c r="G37" s="9"/>
      <c r="H37" s="9"/>
      <c r="I37" s="9"/>
      <c r="J37" s="9"/>
      <c r="K37" s="9"/>
      <c r="L37" s="9"/>
    </row>
    <row r="38" spans="1:13" ht="20.100000000000001" customHeight="1">
      <c r="B38" s="37"/>
      <c r="C38" s="37" t="s">
        <v>196</v>
      </c>
      <c r="E38" s="37"/>
      <c r="F38" s="8">
        <v>838849</v>
      </c>
      <c r="G38" s="9"/>
      <c r="H38" s="8">
        <v>154609</v>
      </c>
      <c r="I38" s="9"/>
      <c r="J38" s="8">
        <v>803517</v>
      </c>
      <c r="K38" s="9"/>
      <c r="L38" s="8">
        <v>20835</v>
      </c>
    </row>
    <row r="39" spans="1:13" ht="6" customHeight="1">
      <c r="E39" s="37"/>
      <c r="F39" s="9"/>
      <c r="G39" s="9"/>
      <c r="H39" s="9"/>
      <c r="I39" s="9"/>
      <c r="J39" s="9"/>
      <c r="K39" s="9"/>
      <c r="L39" s="9"/>
    </row>
    <row r="40" spans="1:13" ht="20.100000000000001" customHeight="1">
      <c r="A40" s="29" t="s">
        <v>127</v>
      </c>
      <c r="B40" s="29"/>
      <c r="C40" s="29"/>
      <c r="E40" s="37"/>
      <c r="F40" s="8">
        <f>SUM(F36:F38)</f>
        <v>-3355396</v>
      </c>
      <c r="G40" s="9"/>
      <c r="H40" s="8">
        <f>SUM(H36:H38)</f>
        <v>-618434</v>
      </c>
      <c r="I40" s="9"/>
      <c r="J40" s="8">
        <f>SUM(J36:J38)</f>
        <v>-3214069</v>
      </c>
      <c r="K40" s="9"/>
      <c r="L40" s="8">
        <f>SUM(L36:L38)</f>
        <v>-83338</v>
      </c>
    </row>
    <row r="41" spans="1:13" ht="6" customHeight="1">
      <c r="E41" s="37"/>
      <c r="F41" s="9"/>
      <c r="G41" s="9"/>
      <c r="H41" s="9"/>
      <c r="I41" s="9"/>
      <c r="J41" s="9"/>
      <c r="K41" s="9"/>
      <c r="L41" s="9"/>
    </row>
    <row r="42" spans="1:13" ht="20.100000000000001" customHeight="1" thickBot="1">
      <c r="A42" s="40" t="s">
        <v>77</v>
      </c>
      <c r="B42" s="40"/>
      <c r="C42" s="40"/>
      <c r="E42" s="37"/>
      <c r="F42" s="20">
        <f>SUM(F32+F40)</f>
        <v>124694890</v>
      </c>
      <c r="G42" s="9"/>
      <c r="H42" s="20">
        <f>SUM(H32+H40)</f>
        <v>163952299</v>
      </c>
      <c r="I42" s="9"/>
      <c r="J42" s="20">
        <f>SUM(J32+J40)</f>
        <v>123735498</v>
      </c>
      <c r="K42" s="9"/>
      <c r="L42" s="20">
        <f>SUM(L32+L40)</f>
        <v>189047329</v>
      </c>
    </row>
    <row r="43" spans="1:13" ht="20.100000000000001" customHeight="1" thickTop="1">
      <c r="A43" s="40"/>
      <c r="B43" s="40"/>
      <c r="C43" s="40"/>
      <c r="E43" s="37"/>
      <c r="F43" s="9"/>
      <c r="G43" s="9"/>
      <c r="H43" s="9"/>
      <c r="I43" s="9"/>
      <c r="J43" s="9"/>
      <c r="K43" s="9"/>
      <c r="L43" s="9"/>
    </row>
    <row r="44" spans="1:13" ht="18" customHeight="1">
      <c r="A44" s="40"/>
      <c r="B44" s="40"/>
      <c r="C44" s="40"/>
      <c r="E44" s="37"/>
      <c r="F44" s="9"/>
      <c r="G44" s="9"/>
      <c r="H44" s="9"/>
      <c r="I44" s="9"/>
      <c r="J44" s="9"/>
      <c r="K44" s="9"/>
      <c r="L44" s="9"/>
    </row>
    <row r="45" spans="1:13" s="37" customFormat="1" ht="20.100000000000001" customHeight="1">
      <c r="A45" s="37" t="s">
        <v>95</v>
      </c>
      <c r="F45" s="42"/>
      <c r="G45" s="42"/>
      <c r="H45" s="42"/>
      <c r="I45" s="42"/>
      <c r="J45" s="42"/>
      <c r="K45" s="42"/>
      <c r="L45" s="42"/>
      <c r="M45" s="31"/>
    </row>
    <row r="46" spans="1:13" s="37" customFormat="1" ht="20.100000000000001" customHeight="1">
      <c r="A46" s="37" t="s">
        <v>110</v>
      </c>
      <c r="F46" s="43" t="s">
        <v>178</v>
      </c>
      <c r="G46" s="44"/>
      <c r="H46" s="44"/>
      <c r="I46" s="44"/>
      <c r="J46" s="44"/>
      <c r="K46" s="44"/>
      <c r="L46" s="44"/>
      <c r="M46" s="12"/>
    </row>
    <row r="47" spans="1:13" ht="21" customHeight="1">
      <c r="F47" s="12"/>
      <c r="G47" s="6"/>
      <c r="H47" s="12"/>
      <c r="I47" s="12"/>
      <c r="J47" s="12"/>
      <c r="K47" s="12"/>
      <c r="L47" s="12"/>
    </row>
    <row r="48" spans="1:13" ht="15" customHeight="1">
      <c r="F48" s="12"/>
      <c r="G48" s="6"/>
      <c r="H48" s="12"/>
      <c r="I48" s="12"/>
      <c r="J48" s="12"/>
      <c r="K48" s="12"/>
      <c r="L48" s="12"/>
    </row>
    <row r="49" spans="1:12" ht="22.35" customHeight="1">
      <c r="A49" s="35" t="str">
        <f>+'BS 6-8'!A46</f>
        <v>หมายเหตุประกอบงบการเงินรวมและงบการเงินเฉพาะกิจการในหน้า 16 ถึง 73 เป็นส่วนหนึ่งของงบการเงินนี้</v>
      </c>
      <c r="B49" s="35"/>
      <c r="C49" s="35"/>
      <c r="D49" s="34"/>
      <c r="E49" s="35"/>
      <c r="F49" s="15"/>
      <c r="G49" s="15"/>
      <c r="H49" s="15"/>
      <c r="I49" s="15"/>
      <c r="J49" s="15"/>
      <c r="K49" s="15"/>
      <c r="L49" s="15"/>
    </row>
    <row r="50" spans="1:12" ht="20.100000000000001" customHeight="1">
      <c r="A50" s="29" t="str">
        <f>'BS 6-8'!A1</f>
        <v>บริษัท เซฟ เฟอร์ทิลิตี้ กรุ๊ป จำกัด (มหาชน)</v>
      </c>
      <c r="B50" s="29"/>
      <c r="C50" s="29"/>
    </row>
    <row r="51" spans="1:12" ht="20.100000000000001" customHeight="1">
      <c r="A51" s="29" t="s">
        <v>69</v>
      </c>
      <c r="B51" s="29"/>
      <c r="C51" s="29"/>
    </row>
    <row r="52" spans="1:12" ht="20.100000000000001" customHeight="1">
      <c r="A52" s="33" t="str">
        <f>A3</f>
        <v>สำหรับปีสิ้นสุดวันที่ 31 ธันวาคม พ.ศ. 2568</v>
      </c>
      <c r="B52" s="33"/>
      <c r="C52" s="33"/>
      <c r="D52" s="34"/>
      <c r="E52" s="35"/>
      <c r="F52" s="36"/>
      <c r="G52" s="36"/>
      <c r="H52" s="36"/>
      <c r="I52" s="36"/>
      <c r="J52" s="36"/>
      <c r="K52" s="36"/>
      <c r="L52" s="36"/>
    </row>
    <row r="53" spans="1:12" ht="21" customHeight="1"/>
    <row r="54" spans="1:12" ht="21" customHeight="1">
      <c r="A54" s="37"/>
      <c r="B54" s="37"/>
      <c r="C54" s="37"/>
      <c r="E54" s="37"/>
      <c r="F54" s="27" t="s">
        <v>72</v>
      </c>
      <c r="G54" s="27"/>
      <c r="H54" s="27"/>
      <c r="I54" s="16"/>
      <c r="J54" s="27" t="s">
        <v>73</v>
      </c>
      <c r="K54" s="27"/>
      <c r="L54" s="27"/>
    </row>
    <row r="55" spans="1:12" ht="21" customHeight="1">
      <c r="A55" s="29"/>
      <c r="B55" s="29"/>
      <c r="C55" s="29"/>
      <c r="D55" s="38"/>
      <c r="E55" s="29"/>
      <c r="F55" s="17" t="s">
        <v>184</v>
      </c>
      <c r="G55" s="17"/>
      <c r="H55" s="17" t="s">
        <v>146</v>
      </c>
      <c r="I55" s="17"/>
      <c r="J55" s="17" t="s">
        <v>184</v>
      </c>
      <c r="K55" s="17"/>
      <c r="L55" s="17" t="s">
        <v>146</v>
      </c>
    </row>
    <row r="56" spans="1:12" ht="21" customHeight="1">
      <c r="A56" s="29"/>
      <c r="B56" s="29"/>
      <c r="C56" s="29"/>
      <c r="D56" s="39" t="s">
        <v>0</v>
      </c>
      <c r="E56" s="29"/>
      <c r="F56" s="18" t="s">
        <v>1</v>
      </c>
      <c r="G56" s="17"/>
      <c r="H56" s="18" t="s">
        <v>1</v>
      </c>
      <c r="I56" s="17"/>
      <c r="J56" s="18" t="s">
        <v>1</v>
      </c>
      <c r="K56" s="17"/>
      <c r="L56" s="18" t="s">
        <v>1</v>
      </c>
    </row>
    <row r="57" spans="1:12" ht="21" customHeight="1">
      <c r="E57" s="37"/>
      <c r="F57" s="9"/>
      <c r="G57" s="9"/>
      <c r="H57" s="9"/>
      <c r="I57" s="9"/>
      <c r="J57" s="9"/>
      <c r="K57" s="9"/>
      <c r="L57" s="9"/>
    </row>
    <row r="58" spans="1:12" ht="21" customHeight="1">
      <c r="A58" s="29" t="s">
        <v>33</v>
      </c>
      <c r="B58" s="29"/>
      <c r="C58" s="29"/>
      <c r="E58" s="37"/>
      <c r="F58" s="11"/>
      <c r="G58" s="9"/>
      <c r="H58" s="11"/>
      <c r="I58" s="9"/>
      <c r="J58" s="11"/>
      <c r="K58" s="9"/>
      <c r="L58" s="11"/>
    </row>
    <row r="59" spans="1:12" ht="21" customHeight="1">
      <c r="A59" s="37" t="s">
        <v>34</v>
      </c>
      <c r="B59" s="37"/>
      <c r="C59" s="37"/>
      <c r="E59" s="37"/>
      <c r="F59" s="12">
        <v>131102050</v>
      </c>
      <c r="G59" s="12"/>
      <c r="H59" s="12">
        <v>167089582</v>
      </c>
      <c r="I59" s="12"/>
      <c r="J59" s="12">
        <v>126949567</v>
      </c>
      <c r="K59" s="9"/>
      <c r="L59" s="12">
        <v>189130667</v>
      </c>
    </row>
    <row r="60" spans="1:12" ht="21" customHeight="1">
      <c r="A60" s="37" t="s">
        <v>35</v>
      </c>
      <c r="B60" s="37"/>
      <c r="C60" s="37"/>
      <c r="E60" s="37"/>
      <c r="F60" s="8">
        <v>-3051764</v>
      </c>
      <c r="G60" s="9"/>
      <c r="H60" s="8">
        <v>-2518849</v>
      </c>
      <c r="I60" s="9"/>
      <c r="J60" s="45">
        <v>0</v>
      </c>
      <c r="K60" s="9"/>
      <c r="L60" s="45">
        <v>0</v>
      </c>
    </row>
    <row r="61" spans="1:12" ht="6" customHeight="1">
      <c r="A61" s="40"/>
      <c r="B61" s="40"/>
      <c r="C61" s="40"/>
      <c r="E61" s="37"/>
      <c r="F61" s="19"/>
      <c r="G61" s="9"/>
      <c r="H61" s="19"/>
      <c r="I61" s="9"/>
      <c r="J61" s="19"/>
      <c r="K61" s="9"/>
      <c r="L61" s="19"/>
    </row>
    <row r="62" spans="1:12" s="41" customFormat="1" ht="21" customHeight="1" thickBot="1">
      <c r="A62" s="29" t="s">
        <v>81</v>
      </c>
      <c r="B62" s="29"/>
      <c r="C62" s="29"/>
      <c r="D62" s="38"/>
      <c r="E62" s="29"/>
      <c r="F62" s="20">
        <f>+F32</f>
        <v>128050286</v>
      </c>
      <c r="G62" s="9"/>
      <c r="H62" s="20">
        <f>+H32</f>
        <v>164570733</v>
      </c>
      <c r="I62" s="9"/>
      <c r="J62" s="20">
        <f>+J32</f>
        <v>126949567</v>
      </c>
      <c r="K62" s="9"/>
      <c r="L62" s="20">
        <f>+L32</f>
        <v>189130667</v>
      </c>
    </row>
    <row r="63" spans="1:12" ht="21" customHeight="1" thickTop="1">
      <c r="A63" s="40"/>
      <c r="B63" s="40"/>
      <c r="C63" s="40"/>
      <c r="E63" s="37"/>
      <c r="F63" s="19"/>
      <c r="G63" s="9"/>
      <c r="H63" s="19"/>
      <c r="I63" s="9"/>
      <c r="J63" s="19"/>
      <c r="K63" s="9"/>
      <c r="L63" s="19"/>
    </row>
    <row r="64" spans="1:12" ht="21" customHeight="1">
      <c r="A64" s="29" t="s">
        <v>60</v>
      </c>
      <c r="B64" s="29"/>
      <c r="C64" s="29"/>
      <c r="E64" s="37"/>
      <c r="F64" s="11"/>
      <c r="G64" s="9"/>
      <c r="H64" s="11"/>
      <c r="I64" s="9"/>
      <c r="J64" s="11"/>
      <c r="K64" s="9"/>
      <c r="L64" s="11"/>
    </row>
    <row r="65" spans="1:12" ht="21" customHeight="1">
      <c r="A65" s="37" t="s">
        <v>34</v>
      </c>
      <c r="B65" s="37"/>
      <c r="C65" s="37"/>
      <c r="E65" s="37"/>
      <c r="F65" s="11">
        <v>127746654</v>
      </c>
      <c r="G65" s="9"/>
      <c r="H65" s="11">
        <v>166471148</v>
      </c>
      <c r="I65" s="9"/>
      <c r="J65" s="11">
        <v>123735498</v>
      </c>
      <c r="K65" s="9"/>
      <c r="L65" s="11">
        <v>189047329</v>
      </c>
    </row>
    <row r="66" spans="1:12" ht="21" customHeight="1">
      <c r="A66" s="37" t="s">
        <v>35</v>
      </c>
      <c r="B66" s="37"/>
      <c r="C66" s="37"/>
      <c r="E66" s="37"/>
      <c r="F66" s="8">
        <v>-3051764</v>
      </c>
      <c r="G66" s="9"/>
      <c r="H66" s="8">
        <v>-2518849</v>
      </c>
      <c r="I66" s="9"/>
      <c r="J66" s="45">
        <v>0</v>
      </c>
      <c r="K66" s="9"/>
      <c r="L66" s="45">
        <v>0</v>
      </c>
    </row>
    <row r="67" spans="1:12" ht="6" customHeight="1">
      <c r="A67" s="40"/>
      <c r="B67" s="40"/>
      <c r="C67" s="40"/>
      <c r="E67" s="37"/>
      <c r="F67" s="19"/>
      <c r="G67" s="9"/>
      <c r="H67" s="19"/>
      <c r="I67" s="9"/>
      <c r="J67" s="19"/>
      <c r="K67" s="9"/>
      <c r="L67" s="19"/>
    </row>
    <row r="68" spans="1:12" ht="21" customHeight="1" thickBot="1">
      <c r="A68" s="40" t="s">
        <v>77</v>
      </c>
      <c r="B68" s="40"/>
      <c r="C68" s="40"/>
      <c r="D68" s="38"/>
      <c r="E68" s="29"/>
      <c r="F68" s="20">
        <f>+F42</f>
        <v>124694890</v>
      </c>
      <c r="G68" s="9"/>
      <c r="H68" s="20">
        <f>+H42</f>
        <v>163952299</v>
      </c>
      <c r="I68" s="9"/>
      <c r="J68" s="20">
        <f>+J42</f>
        <v>123735498</v>
      </c>
      <c r="K68" s="9"/>
      <c r="L68" s="20">
        <f>+L42</f>
        <v>189047329</v>
      </c>
    </row>
    <row r="69" spans="1:12" ht="21" customHeight="1" thickTop="1">
      <c r="A69" s="40"/>
      <c r="B69" s="40"/>
      <c r="C69" s="40"/>
      <c r="E69" s="37"/>
      <c r="F69" s="19"/>
      <c r="G69" s="9"/>
      <c r="H69" s="19"/>
      <c r="I69" s="9"/>
      <c r="J69" s="19"/>
      <c r="K69" s="9"/>
      <c r="L69" s="19"/>
    </row>
    <row r="70" spans="1:12" ht="21" customHeight="1">
      <c r="A70" s="29" t="s">
        <v>103</v>
      </c>
      <c r="B70" s="29"/>
      <c r="C70" s="29"/>
      <c r="E70" s="37"/>
      <c r="F70" s="21"/>
      <c r="G70" s="9"/>
      <c r="H70" s="21"/>
      <c r="I70" s="9"/>
      <c r="J70" s="21"/>
      <c r="K70" s="9"/>
      <c r="L70" s="21"/>
    </row>
    <row r="71" spans="1:12" ht="6" customHeight="1">
      <c r="A71" s="40"/>
      <c r="B71" s="40"/>
      <c r="C71" s="40"/>
      <c r="E71" s="37"/>
      <c r="F71" s="9"/>
      <c r="G71" s="9"/>
      <c r="H71" s="9"/>
      <c r="I71" s="9"/>
      <c r="J71" s="9"/>
      <c r="K71" s="9"/>
      <c r="L71" s="9"/>
    </row>
    <row r="72" spans="1:12" ht="21" customHeight="1" thickBot="1">
      <c r="A72" s="37" t="s">
        <v>50</v>
      </c>
      <c r="B72" s="37"/>
      <c r="C72" s="37"/>
      <c r="D72" s="30">
        <v>31</v>
      </c>
      <c r="E72" s="37"/>
      <c r="F72" s="22">
        <f>F59/303947800</f>
        <v>0.43133080746101798</v>
      </c>
      <c r="G72" s="9"/>
      <c r="H72" s="22">
        <v>0.55012957159091136</v>
      </c>
      <c r="I72" s="11"/>
      <c r="J72" s="22">
        <f>J59/303947800</f>
        <v>0.41766897802846409</v>
      </c>
      <c r="K72" s="11"/>
      <c r="L72" s="22">
        <v>0.62257164223593653</v>
      </c>
    </row>
    <row r="73" spans="1:12" ht="21" customHeight="1" thickTop="1">
      <c r="A73" s="37"/>
      <c r="B73" s="37"/>
      <c r="C73" s="37"/>
      <c r="D73" s="40"/>
      <c r="E73" s="40"/>
      <c r="F73" s="46"/>
      <c r="G73" s="46"/>
      <c r="H73" s="46"/>
      <c r="I73" s="46"/>
      <c r="J73" s="46"/>
      <c r="K73" s="46"/>
      <c r="L73" s="46"/>
    </row>
    <row r="74" spans="1:12" ht="21" customHeight="1">
      <c r="A74" s="37"/>
      <c r="B74" s="37"/>
      <c r="C74" s="37"/>
      <c r="D74" s="40"/>
      <c r="E74" s="40"/>
      <c r="F74" s="46"/>
      <c r="G74" s="46"/>
      <c r="H74" s="46"/>
      <c r="I74" s="46"/>
      <c r="J74" s="46"/>
      <c r="K74" s="46"/>
      <c r="L74" s="46"/>
    </row>
    <row r="75" spans="1:12" ht="21" customHeight="1">
      <c r="A75" s="37"/>
      <c r="B75" s="37"/>
      <c r="C75" s="37"/>
      <c r="D75" s="40"/>
      <c r="E75" s="40"/>
      <c r="F75" s="46"/>
      <c r="G75" s="46"/>
      <c r="H75" s="46"/>
      <c r="I75" s="46"/>
      <c r="J75" s="46"/>
      <c r="K75" s="46"/>
      <c r="L75" s="46"/>
    </row>
    <row r="76" spans="1:12" ht="21" customHeight="1">
      <c r="A76" s="37"/>
      <c r="B76" s="37"/>
      <c r="C76" s="37"/>
      <c r="D76" s="40"/>
      <c r="E76" s="40"/>
      <c r="F76" s="46"/>
      <c r="G76" s="46"/>
      <c r="H76" s="46"/>
      <c r="I76" s="46"/>
      <c r="J76" s="46"/>
      <c r="K76" s="46"/>
      <c r="L76" s="46"/>
    </row>
    <row r="77" spans="1:12" ht="21" customHeight="1">
      <c r="A77" s="37"/>
      <c r="B77" s="37"/>
      <c r="C77" s="37"/>
      <c r="D77" s="40"/>
      <c r="E77" s="40"/>
      <c r="F77" s="46"/>
      <c r="G77" s="46"/>
      <c r="H77" s="46"/>
      <c r="I77" s="46"/>
      <c r="J77" s="46"/>
      <c r="K77" s="46"/>
      <c r="L77" s="46"/>
    </row>
    <row r="78" spans="1:12" ht="21" customHeight="1">
      <c r="A78" s="37"/>
      <c r="B78" s="37"/>
      <c r="C78" s="37"/>
      <c r="D78" s="40"/>
      <c r="E78" s="40"/>
      <c r="F78" s="46"/>
      <c r="G78" s="46"/>
      <c r="H78" s="46"/>
      <c r="I78" s="46"/>
      <c r="J78" s="46"/>
      <c r="K78" s="46"/>
      <c r="L78" s="46"/>
    </row>
    <row r="79" spans="1:12" ht="21" customHeight="1">
      <c r="A79" s="37"/>
      <c r="B79" s="37"/>
      <c r="C79" s="37"/>
      <c r="D79" s="40"/>
      <c r="E79" s="40"/>
      <c r="F79" s="46"/>
      <c r="G79" s="46"/>
      <c r="H79" s="46"/>
      <c r="I79" s="46"/>
      <c r="J79" s="46"/>
      <c r="K79" s="46"/>
      <c r="L79" s="46"/>
    </row>
    <row r="80" spans="1:12" ht="21" customHeight="1">
      <c r="A80" s="37"/>
      <c r="B80" s="37"/>
      <c r="C80" s="37"/>
      <c r="D80" s="40"/>
      <c r="E80" s="40"/>
      <c r="F80" s="46"/>
      <c r="G80" s="46"/>
      <c r="H80" s="46"/>
      <c r="I80" s="46"/>
      <c r="J80" s="46"/>
      <c r="K80" s="46"/>
      <c r="L80" s="46"/>
    </row>
    <row r="81" spans="1:13" ht="21" customHeight="1">
      <c r="A81" s="37"/>
      <c r="B81" s="37"/>
      <c r="C81" s="37"/>
      <c r="D81" s="40"/>
      <c r="E81" s="40"/>
      <c r="F81" s="46"/>
      <c r="G81" s="46"/>
      <c r="H81" s="46"/>
      <c r="I81" s="46"/>
      <c r="J81" s="46"/>
      <c r="K81" s="46"/>
      <c r="L81" s="46"/>
    </row>
    <row r="82" spans="1:13" ht="21" customHeight="1">
      <c r="A82" s="37"/>
      <c r="B82" s="37"/>
      <c r="C82" s="37"/>
      <c r="D82" s="40"/>
      <c r="E82" s="40"/>
      <c r="F82" s="46"/>
      <c r="G82" s="46"/>
      <c r="H82" s="46"/>
      <c r="I82" s="46"/>
      <c r="J82" s="46"/>
      <c r="K82" s="46"/>
      <c r="L82" s="46"/>
    </row>
    <row r="83" spans="1:13" ht="21" customHeight="1">
      <c r="A83" s="37"/>
      <c r="B83" s="37"/>
      <c r="C83" s="37"/>
      <c r="D83" s="40"/>
      <c r="E83" s="40"/>
      <c r="F83" s="46"/>
      <c r="G83" s="46"/>
      <c r="H83" s="46"/>
      <c r="I83" s="46"/>
      <c r="J83" s="46"/>
      <c r="K83" s="46"/>
      <c r="L83" s="46"/>
    </row>
    <row r="84" spans="1:13" ht="24" customHeight="1">
      <c r="A84" s="37"/>
      <c r="B84" s="37"/>
      <c r="C84" s="37"/>
      <c r="D84" s="40"/>
      <c r="E84" s="40"/>
      <c r="F84" s="46"/>
      <c r="G84" s="46"/>
      <c r="H84" s="46"/>
      <c r="I84" s="46"/>
      <c r="J84" s="46"/>
      <c r="K84" s="46"/>
      <c r="L84" s="46"/>
    </row>
    <row r="85" spans="1:13" ht="21" customHeight="1">
      <c r="A85" s="37"/>
      <c r="B85" s="37"/>
      <c r="C85" s="37"/>
      <c r="D85" s="40"/>
      <c r="E85" s="40"/>
      <c r="F85" s="46"/>
      <c r="G85" s="46"/>
      <c r="H85" s="46"/>
      <c r="I85" s="46"/>
      <c r="J85" s="46"/>
      <c r="K85" s="46"/>
      <c r="L85" s="46"/>
    </row>
    <row r="86" spans="1:13" ht="21" customHeight="1">
      <c r="A86" s="37"/>
      <c r="B86" s="37"/>
      <c r="C86" s="37"/>
      <c r="D86" s="40"/>
      <c r="E86" s="40"/>
      <c r="F86" s="46"/>
      <c r="G86" s="46"/>
      <c r="H86" s="46"/>
      <c r="I86" s="46"/>
      <c r="J86" s="46"/>
      <c r="K86" s="46"/>
      <c r="L86" s="46"/>
    </row>
    <row r="87" spans="1:13" ht="16.5" customHeight="1">
      <c r="A87" s="37"/>
      <c r="B87" s="37"/>
      <c r="C87" s="37"/>
      <c r="D87" s="40"/>
      <c r="E87" s="40"/>
      <c r="F87" s="46"/>
      <c r="G87" s="46"/>
      <c r="H87" s="46"/>
      <c r="I87" s="46"/>
      <c r="J87" s="46"/>
      <c r="K87" s="46"/>
      <c r="L87" s="46"/>
    </row>
    <row r="88" spans="1:13" ht="8.25" customHeight="1">
      <c r="A88" s="37"/>
      <c r="B88" s="37"/>
      <c r="C88" s="37"/>
      <c r="D88" s="40"/>
      <c r="E88" s="40"/>
      <c r="F88" s="46"/>
      <c r="G88" s="46"/>
      <c r="H88" s="46"/>
      <c r="I88" s="46"/>
      <c r="J88" s="46"/>
      <c r="K88" s="46"/>
      <c r="L88" s="46"/>
    </row>
    <row r="89" spans="1:13" s="37" customFormat="1" ht="21" customHeight="1">
      <c r="A89" s="37" t="s">
        <v>95</v>
      </c>
      <c r="F89" s="42"/>
      <c r="G89" s="42"/>
      <c r="H89" s="42"/>
      <c r="I89" s="42"/>
      <c r="J89" s="42"/>
      <c r="K89" s="42"/>
      <c r="L89" s="42"/>
      <c r="M89" s="31"/>
    </row>
    <row r="90" spans="1:13" s="37" customFormat="1" ht="20.100000000000001" customHeight="1">
      <c r="A90" s="37" t="s">
        <v>110</v>
      </c>
      <c r="F90" s="43" t="s">
        <v>178</v>
      </c>
      <c r="G90" s="44"/>
      <c r="H90" s="44"/>
      <c r="I90" s="44"/>
      <c r="J90" s="44"/>
      <c r="K90" s="44"/>
      <c r="L90" s="44"/>
      <c r="M90" s="12"/>
    </row>
    <row r="91" spans="1:13" s="37" customFormat="1" ht="20.25" customHeight="1">
      <c r="F91" s="42"/>
      <c r="G91" s="31"/>
      <c r="H91" s="31"/>
      <c r="I91" s="31"/>
      <c r="J91" s="31"/>
      <c r="K91" s="31"/>
      <c r="L91" s="31"/>
      <c r="M91" s="12"/>
    </row>
    <row r="92" spans="1:13" ht="22.35" customHeight="1">
      <c r="A92" s="37"/>
      <c r="B92" s="37"/>
      <c r="C92" s="37"/>
      <c r="D92" s="40"/>
      <c r="E92" s="40"/>
      <c r="F92" s="46"/>
      <c r="G92" s="46"/>
      <c r="H92" s="46"/>
      <c r="I92" s="46"/>
      <c r="J92" s="46"/>
      <c r="K92" s="46"/>
      <c r="L92" s="46"/>
    </row>
    <row r="93" spans="1:13" ht="22.35" customHeight="1">
      <c r="A93" s="35" t="str">
        <f>+'BS 6-8'!A46</f>
        <v>หมายเหตุประกอบงบการเงินรวมและงบการเงินเฉพาะกิจการในหน้า 16 ถึง 73 เป็นส่วนหนึ่งของงบการเงินนี้</v>
      </c>
      <c r="B93" s="35"/>
      <c r="C93" s="35"/>
      <c r="D93" s="34"/>
      <c r="E93" s="35"/>
      <c r="F93" s="15"/>
      <c r="G93" s="15"/>
      <c r="H93" s="15"/>
      <c r="I93" s="15"/>
      <c r="J93" s="15"/>
      <c r="K93" s="15"/>
      <c r="L93" s="15"/>
    </row>
  </sheetData>
  <mergeCells count="6">
    <mergeCell ref="F90:L90"/>
    <mergeCell ref="F5:H5"/>
    <mergeCell ref="J5:L5"/>
    <mergeCell ref="F54:H54"/>
    <mergeCell ref="J54:L54"/>
    <mergeCell ref="F46:L46"/>
  </mergeCells>
  <pageMargins left="0.8" right="0.5" top="0.5" bottom="0.6" header="0.49" footer="0.4"/>
  <pageSetup paperSize="9" scale="92" firstPageNumber="9" fitToWidth="0" fitToHeight="0" orientation="portrait" useFirstPageNumber="1" horizontalDpi="1200" verticalDpi="1200" r:id="rId1"/>
  <headerFooter>
    <oddFooter>&amp;R&amp;"Browallia New,Regular"&amp;13&amp;P</oddFooter>
  </headerFooter>
  <rowBreaks count="1" manualBreakCount="1">
    <brk id="4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V42"/>
  <sheetViews>
    <sheetView topLeftCell="A8" zoomScale="115" zoomScaleNormal="115" zoomScaleSheetLayoutView="85" workbookViewId="0">
      <selection activeCell="M33" sqref="M33"/>
    </sheetView>
  </sheetViews>
  <sheetFormatPr defaultColWidth="8.5703125" defaultRowHeight="17.100000000000001" customHeight="1"/>
  <cols>
    <col min="1" max="1" width="1.5703125" style="61" customWidth="1"/>
    <col min="2" max="2" width="43.28515625" style="61" customWidth="1"/>
    <col min="3" max="3" width="6.5703125" style="60" customWidth="1"/>
    <col min="4" max="4" width="1" style="61" customWidth="1"/>
    <col min="5" max="5" width="11" style="62" customWidth="1"/>
    <col min="6" max="6" width="1" style="62" customWidth="1"/>
    <col min="7" max="7" width="10.5703125" style="62" customWidth="1"/>
    <col min="8" max="8" width="1" style="62" customWidth="1"/>
    <col min="9" max="9" width="11.5703125" style="62" customWidth="1"/>
    <col min="10" max="10" width="1" style="62" customWidth="1"/>
    <col min="11" max="11" width="10.5703125" style="62" customWidth="1"/>
    <col min="12" max="12" width="1" style="62" customWidth="1"/>
    <col min="13" max="13" width="13.5703125" style="62" customWidth="1"/>
    <col min="14" max="14" width="1" style="62" customWidth="1"/>
    <col min="15" max="15" width="13.5703125" style="62" customWidth="1"/>
    <col min="16" max="16" width="1" style="62" customWidth="1"/>
    <col min="17" max="17" width="13.42578125" style="62" customWidth="1"/>
    <col min="18" max="18" width="1" style="62" customWidth="1"/>
    <col min="19" max="19" width="11.7109375" style="62" customWidth="1"/>
    <col min="20" max="20" width="1" style="62" customWidth="1"/>
    <col min="21" max="21" width="12.42578125" style="62" customWidth="1"/>
    <col min="22" max="16384" width="8.5703125" style="61"/>
  </cols>
  <sheetData>
    <row r="1" spans="1:22" ht="20.100000000000001" customHeight="1">
      <c r="A1" s="29" t="s">
        <v>138</v>
      </c>
      <c r="B1" s="29"/>
    </row>
    <row r="2" spans="1:22" ht="20.100000000000001" customHeight="1">
      <c r="A2" s="29" t="s">
        <v>145</v>
      </c>
      <c r="B2" s="29"/>
    </row>
    <row r="3" spans="1:22" ht="20.100000000000001" customHeight="1">
      <c r="A3" s="33" t="s">
        <v>183</v>
      </c>
      <c r="B3" s="33"/>
      <c r="C3" s="63"/>
      <c r="D3" s="64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</row>
    <row r="4" spans="1:22" ht="17.100000000000001" customHeight="1">
      <c r="A4" s="66"/>
      <c r="B4" s="66"/>
      <c r="C4" s="67"/>
      <c r="D4" s="67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</row>
    <row r="5" spans="1:22" ht="17.100000000000001" customHeight="1">
      <c r="A5" s="66"/>
      <c r="B5" s="66"/>
      <c r="C5" s="67"/>
      <c r="D5" s="67"/>
      <c r="E5" s="69" t="s">
        <v>72</v>
      </c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69"/>
      <c r="U5" s="69"/>
    </row>
    <row r="6" spans="1:22" ht="17.100000000000001" customHeight="1">
      <c r="A6" s="66"/>
      <c r="B6" s="66"/>
      <c r="C6" s="67"/>
      <c r="D6" s="67"/>
      <c r="E6" s="70" t="s">
        <v>37</v>
      </c>
      <c r="F6" s="70"/>
      <c r="G6" s="70"/>
      <c r="H6" s="70"/>
      <c r="I6" s="70"/>
      <c r="J6" s="70"/>
      <c r="K6" s="70"/>
      <c r="L6" s="70"/>
      <c r="M6" s="70"/>
      <c r="N6" s="70"/>
      <c r="O6" s="70"/>
      <c r="P6" s="70"/>
      <c r="Q6" s="70"/>
      <c r="R6" s="70"/>
      <c r="S6" s="71"/>
      <c r="T6" s="71"/>
      <c r="U6" s="71"/>
    </row>
    <row r="7" spans="1:22" ht="17.100000000000001" customHeight="1">
      <c r="A7" s="66"/>
      <c r="B7" s="66"/>
      <c r="C7" s="67"/>
      <c r="D7" s="67"/>
      <c r="E7" s="72"/>
      <c r="F7" s="72"/>
      <c r="G7" s="72"/>
      <c r="H7" s="72"/>
      <c r="I7" s="72"/>
      <c r="J7" s="72"/>
      <c r="K7" s="72"/>
      <c r="L7" s="72"/>
      <c r="M7" s="73" t="s">
        <v>160</v>
      </c>
      <c r="N7" s="73"/>
      <c r="O7" s="73"/>
      <c r="P7" s="72"/>
      <c r="Q7" s="72"/>
      <c r="R7" s="72"/>
      <c r="S7" s="71"/>
      <c r="T7" s="71"/>
      <c r="U7" s="71"/>
    </row>
    <row r="8" spans="1:22" ht="17.100000000000001" customHeight="1">
      <c r="A8" s="66"/>
      <c r="B8" s="66"/>
      <c r="C8" s="67"/>
      <c r="D8" s="67"/>
      <c r="E8" s="72"/>
      <c r="F8" s="72"/>
      <c r="G8" s="72"/>
      <c r="H8" s="72"/>
      <c r="I8" s="72"/>
      <c r="J8" s="72"/>
      <c r="K8" s="72"/>
      <c r="L8" s="72"/>
      <c r="M8" s="69" t="s">
        <v>161</v>
      </c>
      <c r="N8" s="69"/>
      <c r="O8" s="69"/>
      <c r="P8" s="72"/>
      <c r="Q8" s="72"/>
      <c r="R8" s="72"/>
      <c r="S8" s="71"/>
      <c r="T8" s="71"/>
      <c r="U8" s="71"/>
    </row>
    <row r="9" spans="1:22" ht="17.100000000000001" customHeight="1">
      <c r="A9" s="74"/>
      <c r="B9" s="74"/>
      <c r="C9" s="67"/>
      <c r="D9" s="67"/>
      <c r="E9" s="61"/>
      <c r="F9" s="75"/>
      <c r="G9" s="61"/>
      <c r="H9" s="75"/>
      <c r="I9" s="69" t="s">
        <v>22</v>
      </c>
      <c r="J9" s="69"/>
      <c r="K9" s="69"/>
      <c r="L9" s="72"/>
      <c r="M9" s="76" t="s">
        <v>94</v>
      </c>
      <c r="N9" s="72"/>
      <c r="O9" s="76" t="s">
        <v>162</v>
      </c>
      <c r="P9" s="76"/>
      <c r="Q9" s="76"/>
      <c r="R9" s="76"/>
      <c r="S9" s="61"/>
      <c r="T9" s="61"/>
      <c r="U9" s="61"/>
      <c r="V9" s="77"/>
    </row>
    <row r="10" spans="1:22" ht="17.100000000000001" customHeight="1">
      <c r="A10" s="74"/>
      <c r="B10" s="74"/>
      <c r="C10" s="67"/>
      <c r="D10" s="67"/>
      <c r="E10" s="76" t="s">
        <v>21</v>
      </c>
      <c r="F10" s="61"/>
      <c r="G10" s="61"/>
      <c r="H10" s="75"/>
      <c r="I10" s="76" t="s">
        <v>23</v>
      </c>
      <c r="J10" s="72"/>
      <c r="K10" s="72"/>
      <c r="L10" s="72"/>
      <c r="M10" s="76" t="s">
        <v>47</v>
      </c>
      <c r="N10" s="72"/>
      <c r="O10" s="76" t="s">
        <v>163</v>
      </c>
      <c r="P10" s="76"/>
      <c r="Q10" s="76"/>
      <c r="R10" s="76"/>
      <c r="S10" s="61"/>
      <c r="T10" s="61"/>
      <c r="U10" s="61"/>
      <c r="V10" s="77"/>
    </row>
    <row r="11" spans="1:22" ht="17.100000000000001" customHeight="1">
      <c r="A11" s="74"/>
      <c r="B11" s="74"/>
      <c r="C11" s="67"/>
      <c r="D11" s="67"/>
      <c r="E11" s="76" t="s">
        <v>76</v>
      </c>
      <c r="F11" s="75"/>
      <c r="G11" s="76" t="s">
        <v>53</v>
      </c>
      <c r="H11" s="75"/>
      <c r="I11" s="76" t="s">
        <v>85</v>
      </c>
      <c r="J11" s="78"/>
      <c r="K11" s="61"/>
      <c r="L11" s="72"/>
      <c r="M11" s="76" t="s">
        <v>48</v>
      </c>
      <c r="N11" s="72"/>
      <c r="O11" s="76" t="s">
        <v>164</v>
      </c>
      <c r="P11" s="76"/>
      <c r="Q11" s="76" t="s">
        <v>27</v>
      </c>
      <c r="R11" s="76"/>
      <c r="S11" s="76" t="s">
        <v>84</v>
      </c>
      <c r="T11" s="79"/>
      <c r="U11" s="76" t="s">
        <v>70</v>
      </c>
      <c r="V11" s="77"/>
    </row>
    <row r="12" spans="1:22" ht="17.100000000000001" customHeight="1">
      <c r="A12" s="66"/>
      <c r="B12" s="66"/>
      <c r="C12" s="61"/>
      <c r="E12" s="76" t="s">
        <v>43</v>
      </c>
      <c r="F12" s="75"/>
      <c r="G12" s="76" t="s">
        <v>54</v>
      </c>
      <c r="H12" s="75"/>
      <c r="I12" s="76" t="s">
        <v>86</v>
      </c>
      <c r="J12" s="78"/>
      <c r="K12" s="76" t="s">
        <v>36</v>
      </c>
      <c r="L12" s="61"/>
      <c r="M12" s="76" t="s">
        <v>46</v>
      </c>
      <c r="N12" s="61"/>
      <c r="O12" s="76" t="s">
        <v>157</v>
      </c>
      <c r="P12" s="76"/>
      <c r="Q12" s="76" t="s">
        <v>90</v>
      </c>
      <c r="R12" s="76"/>
      <c r="S12" s="76" t="s">
        <v>45</v>
      </c>
      <c r="T12" s="79"/>
      <c r="U12" s="76" t="s">
        <v>19</v>
      </c>
    </row>
    <row r="13" spans="1:22" ht="17.100000000000001" customHeight="1">
      <c r="A13" s="66"/>
      <c r="B13" s="66"/>
      <c r="C13" s="80" t="s">
        <v>0</v>
      </c>
      <c r="D13" s="67"/>
      <c r="E13" s="81" t="s">
        <v>1</v>
      </c>
      <c r="F13" s="76"/>
      <c r="G13" s="81" t="s">
        <v>1</v>
      </c>
      <c r="H13" s="76"/>
      <c r="I13" s="81" t="s">
        <v>1</v>
      </c>
      <c r="J13" s="76"/>
      <c r="K13" s="81" t="s">
        <v>1</v>
      </c>
      <c r="L13" s="76"/>
      <c r="M13" s="81" t="s">
        <v>1</v>
      </c>
      <c r="N13" s="76"/>
      <c r="O13" s="81" t="s">
        <v>1</v>
      </c>
      <c r="P13" s="76"/>
      <c r="Q13" s="81" t="s">
        <v>1</v>
      </c>
      <c r="R13" s="76"/>
      <c r="S13" s="81" t="s">
        <v>1</v>
      </c>
      <c r="T13" s="76"/>
      <c r="U13" s="81" t="s">
        <v>1</v>
      </c>
    </row>
    <row r="14" spans="1:22" ht="4.3499999999999996" customHeight="1">
      <c r="A14" s="66"/>
      <c r="B14" s="66"/>
      <c r="C14" s="67"/>
      <c r="D14" s="67"/>
      <c r="E14" s="72"/>
      <c r="F14" s="72"/>
      <c r="G14" s="72"/>
      <c r="H14" s="72"/>
      <c r="I14" s="72"/>
      <c r="J14" s="72"/>
      <c r="K14" s="72"/>
      <c r="L14" s="72"/>
      <c r="M14" s="72"/>
      <c r="N14" s="72"/>
      <c r="O14" s="72"/>
      <c r="P14" s="72"/>
      <c r="Q14" s="72"/>
      <c r="R14" s="72"/>
      <c r="S14" s="72"/>
      <c r="T14" s="72"/>
      <c r="U14" s="72"/>
    </row>
    <row r="15" spans="1:22" ht="17.100000000000001" customHeight="1">
      <c r="A15" s="66" t="s">
        <v>147</v>
      </c>
      <c r="B15" s="66"/>
      <c r="C15" s="67"/>
      <c r="D15" s="66"/>
      <c r="E15" s="1">
        <v>303947800</v>
      </c>
      <c r="F15" s="1"/>
      <c r="G15" s="1">
        <v>1382233778</v>
      </c>
      <c r="H15" s="1"/>
      <c r="I15" s="1">
        <v>30394780</v>
      </c>
      <c r="J15" s="1"/>
      <c r="K15" s="1">
        <v>115482498</v>
      </c>
      <c r="L15" s="1"/>
      <c r="M15" s="1">
        <v>-178289144</v>
      </c>
      <c r="N15" s="1"/>
      <c r="O15" s="1">
        <v>0</v>
      </c>
      <c r="P15" s="1"/>
      <c r="Q15" s="1">
        <v>1653769712</v>
      </c>
      <c r="R15" s="1"/>
      <c r="S15" s="1">
        <v>4127839</v>
      </c>
      <c r="T15" s="1"/>
      <c r="U15" s="1">
        <v>1657897551</v>
      </c>
    </row>
    <row r="16" spans="1:22" ht="17.100000000000001" customHeight="1">
      <c r="A16" s="66" t="s">
        <v>154</v>
      </c>
      <c r="B16" s="66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1"/>
      <c r="S16" s="2"/>
      <c r="T16" s="2"/>
      <c r="U16" s="2"/>
    </row>
    <row r="17" spans="1:22" ht="17.100000000000001" customHeight="1">
      <c r="A17" s="61" t="s">
        <v>109</v>
      </c>
      <c r="C17" s="60">
        <v>32</v>
      </c>
      <c r="E17" s="2">
        <v>0</v>
      </c>
      <c r="F17" s="2"/>
      <c r="G17" s="2">
        <v>0</v>
      </c>
      <c r="H17" s="2"/>
      <c r="I17" s="2">
        <v>0</v>
      </c>
      <c r="J17" s="2"/>
      <c r="K17" s="2">
        <v>-45592170</v>
      </c>
      <c r="L17" s="2"/>
      <c r="M17" s="2">
        <v>0</v>
      </c>
      <c r="N17" s="2"/>
      <c r="O17" s="2">
        <v>0</v>
      </c>
      <c r="P17" s="2"/>
      <c r="Q17" s="1">
        <f>SUM(E17:O17)</f>
        <v>-45592170</v>
      </c>
      <c r="R17" s="1"/>
      <c r="S17" s="2">
        <v>-3400</v>
      </c>
      <c r="T17" s="2"/>
      <c r="U17" s="1">
        <f>SUM(Q17:S17)</f>
        <v>-45595570</v>
      </c>
    </row>
    <row r="18" spans="1:22" ht="17.100000000000001" customHeight="1">
      <c r="A18" s="61" t="s">
        <v>158</v>
      </c>
      <c r="C18" s="60">
        <v>33</v>
      </c>
      <c r="E18" s="2">
        <v>0</v>
      </c>
      <c r="F18" s="2"/>
      <c r="G18" s="2">
        <v>0</v>
      </c>
      <c r="H18" s="2"/>
      <c r="I18" s="2">
        <v>0</v>
      </c>
      <c r="J18" s="2"/>
      <c r="K18" s="2">
        <v>0</v>
      </c>
      <c r="L18" s="2"/>
      <c r="M18" s="2">
        <v>0</v>
      </c>
      <c r="N18" s="2"/>
      <c r="O18" s="2">
        <v>2134957</v>
      </c>
      <c r="P18" s="2"/>
      <c r="Q18" s="1">
        <f t="shared" ref="Q18" si="0">SUM(E18:O18)</f>
        <v>2134957</v>
      </c>
      <c r="R18" s="1"/>
      <c r="S18" s="2">
        <v>11865043</v>
      </c>
      <c r="T18" s="2"/>
      <c r="U18" s="1">
        <f t="shared" ref="U18:U19" si="1">SUM(Q18:S18)</f>
        <v>14000000</v>
      </c>
    </row>
    <row r="19" spans="1:22" ht="17.100000000000001" customHeight="1">
      <c r="A19" s="61" t="s">
        <v>134</v>
      </c>
      <c r="E19" s="2">
        <v>0</v>
      </c>
      <c r="F19" s="2"/>
      <c r="G19" s="2">
        <v>0</v>
      </c>
      <c r="H19" s="2"/>
      <c r="I19" s="2">
        <v>0</v>
      </c>
      <c r="J19" s="2"/>
      <c r="K19" s="2">
        <v>167089582</v>
      </c>
      <c r="L19" s="2"/>
      <c r="M19" s="2">
        <v>0</v>
      </c>
      <c r="N19" s="2"/>
      <c r="O19" s="2">
        <v>0</v>
      </c>
      <c r="P19" s="2"/>
      <c r="Q19" s="1">
        <v>167089582</v>
      </c>
      <c r="R19" s="1"/>
      <c r="S19" s="2">
        <v>-2518849</v>
      </c>
      <c r="T19" s="2"/>
      <c r="U19" s="1">
        <f t="shared" si="1"/>
        <v>164570733</v>
      </c>
    </row>
    <row r="20" spans="1:22" ht="17.100000000000001" customHeight="1">
      <c r="A20" s="61" t="s">
        <v>159</v>
      </c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1"/>
      <c r="R20" s="1"/>
      <c r="S20" s="2"/>
      <c r="T20" s="2"/>
      <c r="U20" s="1"/>
    </row>
    <row r="21" spans="1:22" ht="17.100000000000001" customHeight="1">
      <c r="B21" s="61" t="s">
        <v>197</v>
      </c>
      <c r="E21" s="3">
        <v>0</v>
      </c>
      <c r="F21" s="1"/>
      <c r="G21" s="3">
        <v>0</v>
      </c>
      <c r="H21" s="1"/>
      <c r="I21" s="3">
        <v>0</v>
      </c>
      <c r="J21" s="1"/>
      <c r="K21" s="3">
        <v>-618434</v>
      </c>
      <c r="L21" s="1"/>
      <c r="M21" s="3">
        <v>0</v>
      </c>
      <c r="N21" s="1"/>
      <c r="O21" s="3">
        <v>0</v>
      </c>
      <c r="P21" s="1"/>
      <c r="Q21" s="3">
        <f>SUM(E21:O21)</f>
        <v>-618434</v>
      </c>
      <c r="R21" s="1"/>
      <c r="S21" s="2">
        <v>0</v>
      </c>
      <c r="T21" s="2"/>
      <c r="U21" s="1">
        <f>SUM(Q21:S21)</f>
        <v>-618434</v>
      </c>
    </row>
    <row r="22" spans="1:22" ht="4.3499999999999996" customHeight="1">
      <c r="A22" s="66"/>
      <c r="B22" s="66"/>
      <c r="C22" s="67"/>
      <c r="D22" s="67"/>
      <c r="E22" s="72"/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72"/>
      <c r="R22" s="72"/>
      <c r="S22" s="82"/>
      <c r="T22" s="72"/>
      <c r="U22" s="82"/>
    </row>
    <row r="23" spans="1:22" s="66" customFormat="1" ht="17.100000000000001" customHeight="1" thickBot="1">
      <c r="A23" s="66" t="s">
        <v>148</v>
      </c>
      <c r="C23" s="67"/>
      <c r="D23" s="74"/>
      <c r="E23" s="4">
        <f>SUM(E15:E21)</f>
        <v>303947800</v>
      </c>
      <c r="F23" s="5"/>
      <c r="G23" s="4">
        <f>SUM(G15:G21)</f>
        <v>1382233778</v>
      </c>
      <c r="H23" s="5"/>
      <c r="I23" s="4">
        <f>SUM(I15:I21)</f>
        <v>30394780</v>
      </c>
      <c r="J23" s="5"/>
      <c r="K23" s="4">
        <f>SUM(K15:K21)</f>
        <v>236361476</v>
      </c>
      <c r="L23" s="5"/>
      <c r="M23" s="4">
        <f>SUM(M15:M21)</f>
        <v>-178289144</v>
      </c>
      <c r="N23" s="5"/>
      <c r="O23" s="4">
        <f>SUM(O15:O21)</f>
        <v>2134957</v>
      </c>
      <c r="P23" s="5"/>
      <c r="Q23" s="4">
        <f>SUM(Q15:Q21)</f>
        <v>1776783647</v>
      </c>
      <c r="R23" s="5"/>
      <c r="S23" s="4">
        <f>SUM(S15:S21)</f>
        <v>13470633</v>
      </c>
      <c r="T23" s="5"/>
      <c r="U23" s="4">
        <f>SUM(U15:U21)</f>
        <v>1790254280</v>
      </c>
      <c r="V23" s="61"/>
    </row>
    <row r="24" spans="1:22" s="66" customFormat="1" ht="17.100000000000001" customHeight="1" thickTop="1">
      <c r="C24" s="67"/>
      <c r="D24" s="74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1"/>
      <c r="V24" s="61"/>
    </row>
    <row r="25" spans="1:22" ht="17.100000000000001" customHeight="1">
      <c r="A25" s="66" t="s">
        <v>185</v>
      </c>
      <c r="B25" s="66"/>
      <c r="C25" s="67"/>
      <c r="D25" s="66"/>
      <c r="E25" s="1">
        <f>+E23</f>
        <v>303947800</v>
      </c>
      <c r="F25" s="1"/>
      <c r="G25" s="1">
        <f>+G23</f>
        <v>1382233778</v>
      </c>
      <c r="H25" s="1"/>
      <c r="I25" s="1">
        <f>+I23</f>
        <v>30394780</v>
      </c>
      <c r="J25" s="1"/>
      <c r="K25" s="1">
        <f>+K23</f>
        <v>236361476</v>
      </c>
      <c r="L25" s="1"/>
      <c r="M25" s="1">
        <f>+M23</f>
        <v>-178289144</v>
      </c>
      <c r="N25" s="1"/>
      <c r="O25" s="1">
        <f>+O23</f>
        <v>2134957</v>
      </c>
      <c r="P25" s="1"/>
      <c r="Q25" s="2">
        <f>SUM(E25:O25)</f>
        <v>1776783647</v>
      </c>
      <c r="R25" s="1"/>
      <c r="S25" s="1">
        <f>+S23</f>
        <v>13470633</v>
      </c>
      <c r="T25" s="1"/>
      <c r="U25" s="1">
        <f>SUM(Q25:S25)</f>
        <v>1790254280</v>
      </c>
    </row>
    <row r="26" spans="1:22" ht="17.100000000000001" customHeight="1">
      <c r="A26" s="66" t="s">
        <v>154</v>
      </c>
      <c r="B26" s="66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1"/>
      <c r="S26" s="2"/>
      <c r="T26" s="2"/>
      <c r="U26" s="2"/>
    </row>
    <row r="27" spans="1:22" ht="17.100000000000001" customHeight="1">
      <c r="A27" s="61" t="s">
        <v>109</v>
      </c>
      <c r="C27" s="60">
        <v>32</v>
      </c>
      <c r="E27" s="2">
        <v>0</v>
      </c>
      <c r="F27" s="2"/>
      <c r="G27" s="2">
        <v>0</v>
      </c>
      <c r="H27" s="2"/>
      <c r="I27" s="2">
        <v>0</v>
      </c>
      <c r="J27" s="2"/>
      <c r="K27" s="2">
        <v>-188447611</v>
      </c>
      <c r="L27" s="2"/>
      <c r="M27" s="2">
        <v>0</v>
      </c>
      <c r="N27" s="2"/>
      <c r="O27" s="2">
        <v>0</v>
      </c>
      <c r="P27" s="2"/>
      <c r="Q27" s="1">
        <f>SUM(E27:O27)</f>
        <v>-188447611</v>
      </c>
      <c r="R27" s="1"/>
      <c r="S27" s="2">
        <v>-1400</v>
      </c>
      <c r="T27" s="2"/>
      <c r="U27" s="1">
        <f>SUM(Q27:S27)</f>
        <v>-188449011</v>
      </c>
    </row>
    <row r="28" spans="1:22" ht="17.100000000000001" customHeight="1">
      <c r="A28" s="61" t="s">
        <v>134</v>
      </c>
      <c r="E28" s="2">
        <v>0</v>
      </c>
      <c r="F28" s="2"/>
      <c r="G28" s="2">
        <v>0</v>
      </c>
      <c r="H28" s="2"/>
      <c r="I28" s="2">
        <v>0</v>
      </c>
      <c r="J28" s="2"/>
      <c r="K28" s="2">
        <v>131102050</v>
      </c>
      <c r="L28" s="2"/>
      <c r="M28" s="2">
        <f>+M27</f>
        <v>0</v>
      </c>
      <c r="N28" s="2"/>
      <c r="O28" s="2">
        <v>0</v>
      </c>
      <c r="P28" s="2"/>
      <c r="Q28" s="2">
        <f>SUM(E28:O28)</f>
        <v>131102050</v>
      </c>
      <c r="R28" s="1"/>
      <c r="S28" s="2">
        <v>-3051764</v>
      </c>
      <c r="T28" s="2"/>
      <c r="U28" s="1">
        <f t="shared" ref="U28" si="2">SUM(Q28:S28)</f>
        <v>128050286</v>
      </c>
    </row>
    <row r="29" spans="1:22" ht="17.100000000000001" customHeight="1">
      <c r="A29" s="61" t="s">
        <v>159</v>
      </c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1"/>
      <c r="S29" s="2"/>
      <c r="T29" s="2"/>
      <c r="U29" s="1"/>
    </row>
    <row r="30" spans="1:22" ht="17.100000000000001" customHeight="1">
      <c r="B30" s="61" t="s">
        <v>197</v>
      </c>
      <c r="E30" s="3">
        <v>0</v>
      </c>
      <c r="F30" s="1"/>
      <c r="G30" s="3">
        <v>0</v>
      </c>
      <c r="H30" s="1"/>
      <c r="I30" s="3">
        <v>0</v>
      </c>
      <c r="J30" s="2"/>
      <c r="K30" s="2">
        <v>-3355396</v>
      </c>
      <c r="L30" s="2"/>
      <c r="M30" s="3">
        <v>0</v>
      </c>
      <c r="N30" s="1"/>
      <c r="O30" s="3">
        <v>0</v>
      </c>
      <c r="P30" s="2"/>
      <c r="Q30" s="2">
        <f>SUM(E30:O30)</f>
        <v>-3355396</v>
      </c>
      <c r="R30" s="1"/>
      <c r="S30" s="2">
        <v>0</v>
      </c>
      <c r="T30" s="2"/>
      <c r="U30" s="1">
        <f>SUM(Q30:S30)</f>
        <v>-3355396</v>
      </c>
    </row>
    <row r="31" spans="1:22" ht="4.3499999999999996" customHeight="1">
      <c r="A31" s="66"/>
      <c r="B31" s="66"/>
      <c r="C31" s="67"/>
      <c r="D31" s="67"/>
      <c r="E31" s="82"/>
      <c r="F31" s="72"/>
      <c r="G31" s="82"/>
      <c r="H31" s="72"/>
      <c r="I31" s="82"/>
      <c r="J31" s="72"/>
      <c r="K31" s="82"/>
      <c r="L31" s="72"/>
      <c r="M31" s="82"/>
      <c r="N31" s="72"/>
      <c r="O31" s="82"/>
      <c r="P31" s="72"/>
      <c r="Q31" s="82"/>
      <c r="R31" s="72"/>
      <c r="S31" s="82"/>
      <c r="T31" s="72"/>
      <c r="U31" s="82"/>
    </row>
    <row r="32" spans="1:22" s="66" customFormat="1" ht="17.100000000000001" customHeight="1" thickBot="1">
      <c r="A32" s="66" t="s">
        <v>186</v>
      </c>
      <c r="C32" s="67"/>
      <c r="D32" s="74"/>
      <c r="E32" s="4">
        <f>SUM(E25:E30)</f>
        <v>303947800</v>
      </c>
      <c r="F32" s="5"/>
      <c r="G32" s="4">
        <f>SUM(G25:G30)</f>
        <v>1382233778</v>
      </c>
      <c r="H32" s="5"/>
      <c r="I32" s="4">
        <f>SUM(I25:I31)</f>
        <v>30394780</v>
      </c>
      <c r="J32" s="5"/>
      <c r="K32" s="4">
        <f>SUM(K25:K30)</f>
        <v>175660519</v>
      </c>
      <c r="L32" s="5"/>
      <c r="M32" s="4">
        <f>SUM(M25:M30)</f>
        <v>-178289144</v>
      </c>
      <c r="N32" s="5"/>
      <c r="O32" s="4">
        <f>SUM(O25:O30)</f>
        <v>2134957</v>
      </c>
      <c r="P32" s="5"/>
      <c r="Q32" s="4">
        <f>SUM(Q25:Q30)</f>
        <v>1716082690</v>
      </c>
      <c r="R32" s="5"/>
      <c r="S32" s="4">
        <f>SUM(S25:S30)</f>
        <v>10417469</v>
      </c>
      <c r="T32" s="5"/>
      <c r="U32" s="4">
        <f>SUM(U25:U30)</f>
        <v>1726500159</v>
      </c>
      <c r="V32" s="61"/>
    </row>
    <row r="33" spans="1:22" s="66" customFormat="1" ht="17.100000000000001" customHeight="1" thickTop="1">
      <c r="C33" s="67"/>
      <c r="D33" s="74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61"/>
    </row>
    <row r="34" spans="1:22" s="66" customFormat="1" ht="17.100000000000001" customHeight="1">
      <c r="C34" s="67"/>
      <c r="D34" s="74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61"/>
    </row>
    <row r="35" spans="1:22" s="66" customFormat="1" ht="17.100000000000001" customHeight="1">
      <c r="C35" s="67"/>
      <c r="D35" s="74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61"/>
    </row>
    <row r="36" spans="1:22" s="66" customFormat="1" ht="17.100000000000001" customHeight="1">
      <c r="C36" s="67"/>
      <c r="D36" s="74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61"/>
    </row>
    <row r="37" spans="1:22" s="66" customFormat="1" ht="6" customHeight="1">
      <c r="C37" s="67"/>
      <c r="D37" s="74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1"/>
      <c r="V37" s="61"/>
    </row>
    <row r="38" spans="1:22" s="66" customFormat="1" ht="17.100000000000001" customHeight="1">
      <c r="A38" s="57" t="s">
        <v>143</v>
      </c>
      <c r="B38" s="57"/>
      <c r="C38" s="57"/>
      <c r="D38" s="57"/>
      <c r="E38" s="57"/>
      <c r="F38" s="6"/>
      <c r="G38" s="6"/>
      <c r="H38" s="6"/>
      <c r="I38" s="6"/>
      <c r="J38" s="6"/>
      <c r="K38" s="6"/>
      <c r="L38" s="6"/>
      <c r="M38" s="7"/>
      <c r="N38" s="6"/>
      <c r="O38" s="7"/>
      <c r="P38" s="37"/>
      <c r="Q38" s="37"/>
      <c r="R38" s="29"/>
      <c r="S38" s="7" t="s">
        <v>142</v>
      </c>
      <c r="T38" s="29"/>
      <c r="U38" s="29"/>
    </row>
    <row r="39" spans="1:22" ht="17.100000000000001" customHeight="1">
      <c r="A39" s="57" t="s">
        <v>179</v>
      </c>
      <c r="B39" s="57"/>
      <c r="C39" s="57"/>
      <c r="D39" s="57"/>
      <c r="E39" s="6"/>
      <c r="F39" s="6"/>
      <c r="G39" s="6"/>
      <c r="H39" s="6"/>
      <c r="I39" s="6"/>
      <c r="J39" s="6"/>
      <c r="K39" s="6"/>
      <c r="L39" s="6"/>
      <c r="M39" s="28" t="s">
        <v>180</v>
      </c>
      <c r="N39" s="83"/>
      <c r="O39" s="83"/>
      <c r="P39" s="83"/>
      <c r="Q39" s="83"/>
      <c r="R39" s="83"/>
      <c r="S39" s="83"/>
      <c r="T39" s="83"/>
      <c r="U39" s="83"/>
    </row>
    <row r="40" spans="1:22" ht="17.100000000000001" customHeight="1">
      <c r="A40" s="30"/>
      <c r="B40" s="30"/>
      <c r="C40" s="30"/>
      <c r="D40" s="30"/>
      <c r="E40" s="6"/>
      <c r="F40" s="6"/>
      <c r="G40" s="6"/>
      <c r="H40" s="6"/>
      <c r="I40" s="6"/>
      <c r="J40" s="6"/>
      <c r="K40" s="6"/>
      <c r="L40" s="6"/>
      <c r="M40" s="6"/>
      <c r="N40" s="84"/>
      <c r="O40" s="84"/>
      <c r="P40" s="84"/>
      <c r="Q40" s="84"/>
      <c r="R40" s="84"/>
      <c r="S40" s="84"/>
      <c r="T40" s="84"/>
      <c r="U40" s="84"/>
    </row>
    <row r="41" spans="1:22" ht="8.25" customHeight="1">
      <c r="A41" s="85"/>
      <c r="B41" s="85"/>
      <c r="C41" s="30"/>
      <c r="D41" s="31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37"/>
      <c r="Q41" s="37"/>
      <c r="R41" s="37"/>
      <c r="S41" s="37"/>
      <c r="T41" s="37"/>
      <c r="U41" s="37"/>
    </row>
    <row r="42" spans="1:22" ht="22.35" customHeight="1">
      <c r="A42" s="54" t="str">
        <f>+'BS 6-8'!A46</f>
        <v>หมายเหตุประกอบงบการเงินรวมและงบการเงินเฉพาะกิจการในหน้า 16 ถึง 73 เป็นส่วนหนึ่งของงบการเงินนี้</v>
      </c>
      <c r="B42" s="54"/>
      <c r="C42" s="34"/>
      <c r="D42" s="54"/>
      <c r="E42" s="86"/>
      <c r="F42" s="86"/>
      <c r="G42" s="86"/>
      <c r="H42" s="86"/>
      <c r="I42" s="86"/>
      <c r="J42" s="86"/>
      <c r="K42" s="8"/>
      <c r="L42" s="8"/>
      <c r="M42" s="86"/>
      <c r="N42" s="8"/>
      <c r="O42" s="86"/>
      <c r="P42" s="86"/>
      <c r="Q42" s="86"/>
      <c r="R42" s="86"/>
      <c r="S42" s="86"/>
      <c r="T42" s="86"/>
      <c r="U42" s="86"/>
    </row>
  </sheetData>
  <mergeCells count="9">
    <mergeCell ref="E4:U4"/>
    <mergeCell ref="A39:D39"/>
    <mergeCell ref="A38:E38"/>
    <mergeCell ref="E5:U5"/>
    <mergeCell ref="I9:K9"/>
    <mergeCell ref="E6:R6"/>
    <mergeCell ref="M7:O7"/>
    <mergeCell ref="M8:O8"/>
    <mergeCell ref="M39:U39"/>
  </mergeCells>
  <pageMargins left="0.6" right="0.6" top="0.5" bottom="0.6" header="0.49" footer="0.4"/>
  <pageSetup paperSize="9" scale="80" firstPageNumber="11" orientation="landscape" useFirstPageNumber="1" horizontalDpi="1200" verticalDpi="1200" r:id="rId1"/>
  <headerFooter>
    <oddFooter>&amp;R&amp;"Browallia New,Regular"&amp;13&amp;P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36"/>
  <sheetViews>
    <sheetView topLeftCell="A10" zoomScaleNormal="100" zoomScaleSheetLayoutView="90" workbookViewId="0">
      <selection activeCell="B28" sqref="B28"/>
    </sheetView>
  </sheetViews>
  <sheetFormatPr defaultColWidth="8.5703125" defaultRowHeight="20.100000000000001" customHeight="1"/>
  <cols>
    <col min="1" max="1" width="1.5703125" style="37" customWidth="1"/>
    <col min="2" max="2" width="57.140625" style="37" customWidth="1"/>
    <col min="3" max="3" width="8.5703125" style="30" customWidth="1"/>
    <col min="4" max="4" width="1.42578125" style="37" customWidth="1"/>
    <col min="5" max="5" width="14.5703125" style="42" customWidth="1"/>
    <col min="6" max="6" width="1.42578125" style="42" customWidth="1"/>
    <col min="7" max="7" width="14.5703125" style="42" customWidth="1"/>
    <col min="8" max="8" width="1.42578125" style="42" customWidth="1"/>
    <col min="9" max="9" width="14.5703125" style="42" customWidth="1"/>
    <col min="10" max="10" width="1.42578125" style="42" customWidth="1"/>
    <col min="11" max="11" width="14.5703125" style="42" customWidth="1"/>
    <col min="12" max="12" width="1.42578125" style="42" customWidth="1"/>
    <col min="13" max="13" width="14.5703125" style="42" customWidth="1"/>
    <col min="14" max="16384" width="8.5703125" style="37"/>
  </cols>
  <sheetData>
    <row r="1" spans="1:14" ht="20.100000000000001" customHeight="1">
      <c r="A1" s="29" t="s">
        <v>138</v>
      </c>
      <c r="B1" s="29"/>
    </row>
    <row r="2" spans="1:14" ht="20.100000000000001" customHeight="1">
      <c r="A2" s="29" t="s">
        <v>145</v>
      </c>
      <c r="B2" s="29"/>
    </row>
    <row r="3" spans="1:14" ht="20.100000000000001" customHeight="1">
      <c r="A3" s="33" t="s">
        <v>183</v>
      </c>
      <c r="B3" s="33"/>
      <c r="C3" s="34"/>
      <c r="D3" s="54"/>
      <c r="E3" s="86"/>
      <c r="F3" s="86"/>
      <c r="G3" s="86"/>
      <c r="H3" s="86"/>
      <c r="I3" s="86"/>
      <c r="J3" s="86"/>
      <c r="K3" s="86"/>
      <c r="L3" s="86"/>
      <c r="M3" s="86"/>
    </row>
    <row r="4" spans="1:14" ht="18" customHeight="1">
      <c r="A4" s="29"/>
      <c r="B4" s="29"/>
      <c r="C4" s="38"/>
      <c r="D4" s="38"/>
      <c r="E4" s="87"/>
      <c r="F4" s="87"/>
      <c r="G4" s="87"/>
      <c r="H4" s="87"/>
      <c r="I4" s="87"/>
      <c r="J4" s="87"/>
      <c r="K4" s="87"/>
      <c r="L4" s="87"/>
      <c r="M4" s="87"/>
    </row>
    <row r="5" spans="1:14" ht="18" customHeight="1">
      <c r="A5" s="29"/>
      <c r="B5" s="29"/>
      <c r="C5" s="38"/>
      <c r="D5" s="38"/>
      <c r="E5" s="88" t="s">
        <v>73</v>
      </c>
      <c r="F5" s="88"/>
      <c r="G5" s="88"/>
      <c r="H5" s="88"/>
      <c r="I5" s="88"/>
      <c r="J5" s="88"/>
      <c r="K5" s="88"/>
      <c r="L5" s="88"/>
      <c r="M5" s="88"/>
    </row>
    <row r="6" spans="1:14" ht="18" customHeight="1">
      <c r="A6" s="41"/>
      <c r="B6" s="41"/>
      <c r="C6" s="38"/>
      <c r="D6" s="38"/>
      <c r="H6" s="89"/>
      <c r="I6" s="88" t="s">
        <v>22</v>
      </c>
      <c r="J6" s="88"/>
      <c r="K6" s="88"/>
      <c r="L6" s="90"/>
      <c r="M6" s="37"/>
      <c r="N6" s="85"/>
    </row>
    <row r="7" spans="1:14" ht="18" customHeight="1">
      <c r="A7" s="41"/>
      <c r="B7" s="41"/>
      <c r="C7" s="38"/>
      <c r="D7" s="38"/>
      <c r="E7" s="91" t="s">
        <v>21</v>
      </c>
      <c r="F7" s="90"/>
      <c r="G7" s="90"/>
      <c r="H7" s="89"/>
      <c r="I7" s="91" t="s">
        <v>23</v>
      </c>
      <c r="J7" s="92"/>
      <c r="K7" s="37"/>
      <c r="L7" s="92"/>
      <c r="N7" s="85"/>
    </row>
    <row r="8" spans="1:14" ht="18" customHeight="1">
      <c r="A8" s="41"/>
      <c r="B8" s="41"/>
      <c r="C8" s="38"/>
      <c r="D8" s="38"/>
      <c r="E8" s="91" t="s">
        <v>76</v>
      </c>
      <c r="F8" s="89"/>
      <c r="G8" s="91" t="s">
        <v>53</v>
      </c>
      <c r="H8" s="89"/>
      <c r="I8" s="91" t="s">
        <v>85</v>
      </c>
      <c r="J8" s="92"/>
      <c r="K8" s="91"/>
      <c r="L8" s="92"/>
      <c r="M8" s="91" t="s">
        <v>88</v>
      </c>
      <c r="N8" s="85"/>
    </row>
    <row r="9" spans="1:14" ht="18" customHeight="1">
      <c r="A9" s="41"/>
      <c r="B9" s="41"/>
      <c r="C9" s="38"/>
      <c r="D9" s="38"/>
      <c r="E9" s="91" t="s">
        <v>43</v>
      </c>
      <c r="F9" s="89"/>
      <c r="G9" s="91" t="s">
        <v>54</v>
      </c>
      <c r="H9" s="89"/>
      <c r="I9" s="91" t="s">
        <v>86</v>
      </c>
      <c r="J9" s="92"/>
      <c r="K9" s="91" t="s">
        <v>36</v>
      </c>
      <c r="L9" s="92"/>
      <c r="M9" s="91" t="s">
        <v>87</v>
      </c>
      <c r="N9" s="85"/>
    </row>
    <row r="10" spans="1:14" ht="18" customHeight="1">
      <c r="A10" s="29"/>
      <c r="B10" s="29"/>
      <c r="C10" s="39" t="s">
        <v>0</v>
      </c>
      <c r="D10" s="38"/>
      <c r="E10" s="93" t="s">
        <v>1</v>
      </c>
      <c r="F10" s="91"/>
      <c r="G10" s="93" t="s">
        <v>1</v>
      </c>
      <c r="H10" s="91"/>
      <c r="I10" s="93" t="s">
        <v>1</v>
      </c>
      <c r="J10" s="91"/>
      <c r="K10" s="93" t="s">
        <v>1</v>
      </c>
      <c r="L10" s="91"/>
      <c r="M10" s="93" t="s">
        <v>1</v>
      </c>
    </row>
    <row r="11" spans="1:14" ht="5.0999999999999996" customHeight="1">
      <c r="A11" s="29"/>
      <c r="B11" s="29"/>
      <c r="C11" s="38"/>
      <c r="D11" s="38"/>
      <c r="E11" s="90"/>
      <c r="F11" s="90"/>
      <c r="G11" s="90"/>
      <c r="H11" s="90"/>
      <c r="I11" s="90"/>
      <c r="J11" s="90"/>
      <c r="K11" s="90"/>
      <c r="L11" s="90"/>
      <c r="M11" s="90"/>
    </row>
    <row r="12" spans="1:14" ht="18" customHeight="1">
      <c r="A12" s="29" t="s">
        <v>147</v>
      </c>
      <c r="B12" s="29"/>
      <c r="C12" s="38"/>
      <c r="D12" s="29"/>
      <c r="E12" s="9">
        <v>303947800</v>
      </c>
      <c r="F12" s="9"/>
      <c r="G12" s="9">
        <v>1382233778</v>
      </c>
      <c r="H12" s="9"/>
      <c r="I12" s="9">
        <v>30394780</v>
      </c>
      <c r="J12" s="9"/>
      <c r="K12" s="9">
        <v>49352831</v>
      </c>
      <c r="L12" s="9"/>
      <c r="M12" s="9">
        <v>1765929189</v>
      </c>
    </row>
    <row r="13" spans="1:14" ht="18" customHeight="1">
      <c r="A13" s="29" t="s">
        <v>154</v>
      </c>
      <c r="B13" s="29"/>
      <c r="E13" s="11"/>
      <c r="F13" s="11"/>
      <c r="G13" s="11"/>
      <c r="H13" s="11"/>
      <c r="I13" s="11"/>
      <c r="J13" s="11"/>
      <c r="K13" s="11"/>
      <c r="L13" s="11"/>
      <c r="M13" s="11"/>
    </row>
    <row r="14" spans="1:14" ht="18" customHeight="1">
      <c r="A14" s="37" t="s">
        <v>109</v>
      </c>
      <c r="C14" s="30">
        <v>32</v>
      </c>
      <c r="E14" s="11">
        <v>0</v>
      </c>
      <c r="F14" s="11"/>
      <c r="G14" s="11">
        <v>0</v>
      </c>
      <c r="H14" s="11"/>
      <c r="I14" s="11">
        <v>0</v>
      </c>
      <c r="J14" s="11"/>
      <c r="K14" s="11">
        <v>-45592170</v>
      </c>
      <c r="L14" s="11"/>
      <c r="M14" s="9">
        <f>SUM(E14:K14)</f>
        <v>-45592170</v>
      </c>
    </row>
    <row r="15" spans="1:14" ht="18" customHeight="1">
      <c r="A15" s="37" t="s">
        <v>134</v>
      </c>
      <c r="E15" s="11">
        <v>0</v>
      </c>
      <c r="F15" s="11"/>
      <c r="G15" s="11">
        <v>0</v>
      </c>
      <c r="H15" s="11"/>
      <c r="I15" s="11">
        <v>0</v>
      </c>
      <c r="J15" s="11"/>
      <c r="K15" s="11">
        <v>189130667</v>
      </c>
      <c r="L15" s="11"/>
      <c r="M15" s="9">
        <v>189130667</v>
      </c>
    </row>
    <row r="16" spans="1:14" ht="18" customHeight="1">
      <c r="A16" s="37" t="s">
        <v>159</v>
      </c>
      <c r="E16" s="11"/>
      <c r="F16" s="11"/>
      <c r="G16" s="11"/>
      <c r="H16" s="11"/>
      <c r="I16" s="11"/>
      <c r="J16" s="11"/>
      <c r="K16" s="11"/>
      <c r="L16" s="11"/>
      <c r="M16" s="9"/>
    </row>
    <row r="17" spans="1:14" ht="18" customHeight="1">
      <c r="B17" s="37" t="s">
        <v>197</v>
      </c>
      <c r="E17" s="8">
        <v>0</v>
      </c>
      <c r="F17" s="9"/>
      <c r="G17" s="8">
        <v>0</v>
      </c>
      <c r="H17" s="9"/>
      <c r="I17" s="8">
        <v>0</v>
      </c>
      <c r="J17" s="9"/>
      <c r="K17" s="8">
        <v>-83338</v>
      </c>
      <c r="L17" s="9"/>
      <c r="M17" s="8">
        <f>SUM(E17:K17)</f>
        <v>-83338</v>
      </c>
    </row>
    <row r="18" spans="1:14" ht="5.0999999999999996" customHeight="1">
      <c r="A18" s="29"/>
      <c r="B18" s="29"/>
      <c r="C18" s="38"/>
      <c r="D18" s="38"/>
      <c r="E18" s="90"/>
      <c r="F18" s="90"/>
      <c r="G18" s="90"/>
      <c r="H18" s="90"/>
      <c r="I18" s="90"/>
      <c r="J18" s="90"/>
      <c r="K18" s="90"/>
      <c r="L18" s="90"/>
      <c r="M18" s="90"/>
    </row>
    <row r="19" spans="1:14" s="29" customFormat="1" ht="18" customHeight="1" thickBot="1">
      <c r="A19" s="29" t="s">
        <v>148</v>
      </c>
      <c r="C19" s="38"/>
      <c r="D19" s="41"/>
      <c r="E19" s="23">
        <f>SUM(E12:E17)</f>
        <v>303947800</v>
      </c>
      <c r="F19" s="6"/>
      <c r="G19" s="23">
        <f>SUM(G12:G17)</f>
        <v>1382233778</v>
      </c>
      <c r="H19" s="6"/>
      <c r="I19" s="23">
        <f>SUM(I12:I17)</f>
        <v>30394780</v>
      </c>
      <c r="J19" s="6"/>
      <c r="K19" s="23">
        <f>SUM(K12:K17)</f>
        <v>192807990</v>
      </c>
      <c r="L19" s="6"/>
      <c r="M19" s="23">
        <f>SUM(M12:M17)</f>
        <v>1909384348</v>
      </c>
      <c r="N19" s="37"/>
    </row>
    <row r="20" spans="1:14" s="29" customFormat="1" ht="18" customHeight="1" thickTop="1">
      <c r="C20" s="38"/>
      <c r="D20" s="41"/>
      <c r="E20" s="6"/>
      <c r="F20" s="6"/>
      <c r="G20" s="6"/>
      <c r="H20" s="6"/>
      <c r="I20" s="6"/>
      <c r="J20" s="6"/>
      <c r="K20" s="6"/>
      <c r="L20" s="6"/>
      <c r="M20" s="6"/>
      <c r="N20" s="37"/>
    </row>
    <row r="21" spans="1:14" ht="18" customHeight="1">
      <c r="A21" s="29" t="s">
        <v>185</v>
      </c>
      <c r="B21" s="29"/>
      <c r="C21" s="38"/>
      <c r="D21" s="29"/>
      <c r="E21" s="9">
        <f>+E19</f>
        <v>303947800</v>
      </c>
      <c r="F21" s="9"/>
      <c r="G21" s="9">
        <f>+G19</f>
        <v>1382233778</v>
      </c>
      <c r="H21" s="9"/>
      <c r="I21" s="9">
        <f>+I19</f>
        <v>30394780</v>
      </c>
      <c r="J21" s="9"/>
      <c r="K21" s="9">
        <f>+K19</f>
        <v>192807990</v>
      </c>
      <c r="L21" s="9"/>
      <c r="M21" s="9">
        <f>SUM(E21:K21)</f>
        <v>1909384348</v>
      </c>
    </row>
    <row r="22" spans="1:14" ht="18" customHeight="1">
      <c r="A22" s="29" t="s">
        <v>154</v>
      </c>
      <c r="B22" s="29"/>
      <c r="E22" s="11"/>
      <c r="F22" s="11"/>
      <c r="G22" s="11"/>
      <c r="H22" s="11"/>
      <c r="I22" s="11"/>
      <c r="J22" s="11"/>
      <c r="K22" s="11"/>
      <c r="L22" s="11"/>
      <c r="M22" s="11"/>
    </row>
    <row r="23" spans="1:14" ht="18" customHeight="1">
      <c r="A23" s="37" t="s">
        <v>109</v>
      </c>
      <c r="C23" s="30">
        <v>32</v>
      </c>
      <c r="E23" s="11">
        <v>0</v>
      </c>
      <c r="F23" s="11"/>
      <c r="G23" s="11">
        <v>0</v>
      </c>
      <c r="H23" s="11"/>
      <c r="I23" s="11">
        <v>0</v>
      </c>
      <c r="J23" s="11"/>
      <c r="K23" s="11">
        <v>-188447611</v>
      </c>
      <c r="L23" s="11"/>
      <c r="M23" s="9">
        <f>SUM(E23:K23)</f>
        <v>-188447611</v>
      </c>
    </row>
    <row r="24" spans="1:14" ht="18" customHeight="1">
      <c r="A24" s="37" t="s">
        <v>134</v>
      </c>
      <c r="E24" s="11">
        <v>0</v>
      </c>
      <c r="F24" s="11"/>
      <c r="G24" s="11">
        <v>0</v>
      </c>
      <c r="H24" s="11"/>
      <c r="I24" s="11">
        <v>0</v>
      </c>
      <c r="J24" s="11"/>
      <c r="K24" s="11">
        <v>126949567</v>
      </c>
      <c r="L24" s="11"/>
      <c r="M24" s="9">
        <f>SUM(E24:K24)</f>
        <v>126949567</v>
      </c>
    </row>
    <row r="25" spans="1:14" ht="18" customHeight="1">
      <c r="A25" s="37" t="s">
        <v>159</v>
      </c>
      <c r="E25" s="11"/>
      <c r="F25" s="11"/>
      <c r="G25" s="11"/>
      <c r="H25" s="11"/>
      <c r="I25" s="11"/>
      <c r="J25" s="11"/>
      <c r="K25" s="11"/>
      <c r="L25" s="11"/>
      <c r="M25" s="9"/>
    </row>
    <row r="26" spans="1:14" ht="18" customHeight="1">
      <c r="B26" s="37" t="s">
        <v>197</v>
      </c>
      <c r="E26" s="8">
        <v>0</v>
      </c>
      <c r="F26" s="9"/>
      <c r="G26" s="8">
        <v>0</v>
      </c>
      <c r="H26" s="9"/>
      <c r="I26" s="8">
        <v>0</v>
      </c>
      <c r="J26" s="9"/>
      <c r="K26" s="8">
        <v>-3214069</v>
      </c>
      <c r="L26" s="9"/>
      <c r="M26" s="8">
        <f>SUM(E26:K26)</f>
        <v>-3214069</v>
      </c>
    </row>
    <row r="27" spans="1:14" ht="5.0999999999999996" customHeight="1">
      <c r="A27" s="29"/>
      <c r="B27" s="29"/>
      <c r="C27" s="38"/>
      <c r="D27" s="38"/>
      <c r="E27" s="90"/>
      <c r="F27" s="90"/>
      <c r="G27" s="90"/>
      <c r="H27" s="90"/>
      <c r="I27" s="90"/>
      <c r="J27" s="90"/>
      <c r="K27" s="90"/>
      <c r="L27" s="90"/>
      <c r="M27" s="90"/>
    </row>
    <row r="28" spans="1:14" s="29" customFormat="1" ht="18" customHeight="1" thickBot="1">
      <c r="A28" s="29" t="s">
        <v>186</v>
      </c>
      <c r="C28" s="38"/>
      <c r="D28" s="41"/>
      <c r="E28" s="23">
        <f>SUM(E21:E26)</f>
        <v>303947800</v>
      </c>
      <c r="F28" s="6"/>
      <c r="G28" s="23">
        <f>SUM(G21:G26)</f>
        <v>1382233778</v>
      </c>
      <c r="H28" s="6"/>
      <c r="I28" s="23">
        <f>SUM(I21:I26)</f>
        <v>30394780</v>
      </c>
      <c r="J28" s="6"/>
      <c r="K28" s="23">
        <f>SUM(K21:K26)</f>
        <v>128095877</v>
      </c>
      <c r="L28" s="6"/>
      <c r="M28" s="23">
        <f>SUM(M21:M26)</f>
        <v>1844672235</v>
      </c>
      <c r="N28" s="37"/>
    </row>
    <row r="29" spans="1:14" s="29" customFormat="1" ht="18" customHeight="1" thickTop="1">
      <c r="C29" s="38"/>
      <c r="D29" s="41"/>
      <c r="E29" s="6"/>
      <c r="F29" s="6"/>
      <c r="G29" s="6"/>
      <c r="H29" s="6"/>
      <c r="I29" s="6"/>
      <c r="J29" s="6"/>
      <c r="K29" s="6"/>
      <c r="L29" s="6"/>
      <c r="M29" s="6"/>
      <c r="N29" s="37"/>
    </row>
    <row r="30" spans="1:14" s="29" customFormat="1" ht="15" customHeight="1">
      <c r="C30" s="38"/>
      <c r="D30" s="41"/>
      <c r="E30" s="6"/>
      <c r="F30" s="6"/>
      <c r="G30" s="6"/>
      <c r="H30" s="6"/>
      <c r="I30" s="6"/>
      <c r="J30" s="6"/>
      <c r="K30" s="6"/>
      <c r="L30" s="6"/>
      <c r="M30" s="6"/>
      <c r="N30" s="37"/>
    </row>
    <row r="31" spans="1:14" s="29" customFormat="1" ht="15" customHeight="1">
      <c r="C31" s="38"/>
      <c r="D31" s="41"/>
      <c r="E31" s="6"/>
      <c r="F31" s="6"/>
      <c r="G31" s="6"/>
      <c r="H31" s="6"/>
      <c r="I31" s="6"/>
      <c r="J31" s="6"/>
      <c r="K31" s="6"/>
      <c r="L31" s="6"/>
      <c r="M31" s="6"/>
      <c r="N31" s="37"/>
    </row>
    <row r="32" spans="1:14" s="29" customFormat="1" ht="18.75" customHeight="1">
      <c r="A32" s="57" t="s">
        <v>97</v>
      </c>
      <c r="B32" s="57"/>
      <c r="C32" s="57"/>
      <c r="D32" s="41"/>
      <c r="E32" s="6"/>
      <c r="F32" s="6"/>
      <c r="G32" s="6"/>
      <c r="H32" s="6"/>
      <c r="I32" s="6"/>
      <c r="J32" s="6"/>
      <c r="K32" s="7" t="s">
        <v>99</v>
      </c>
      <c r="L32" s="6"/>
      <c r="M32" s="6"/>
      <c r="N32" s="37"/>
    </row>
    <row r="33" spans="1:13" ht="16.5" customHeight="1">
      <c r="A33" s="57" t="s">
        <v>176</v>
      </c>
      <c r="B33" s="57"/>
      <c r="C33" s="57"/>
      <c r="D33" s="31"/>
      <c r="E33" s="6"/>
      <c r="F33" s="6"/>
      <c r="G33" s="28" t="s">
        <v>177</v>
      </c>
      <c r="H33" s="44"/>
      <c r="I33" s="44"/>
      <c r="J33" s="44"/>
      <c r="K33" s="44"/>
      <c r="L33" s="6"/>
      <c r="M33" s="6"/>
    </row>
    <row r="34" spans="1:13" ht="16.5" customHeight="1">
      <c r="A34" s="30"/>
      <c r="B34" s="30"/>
      <c r="D34" s="31"/>
      <c r="E34" s="6"/>
      <c r="F34" s="6"/>
      <c r="G34" s="6"/>
      <c r="H34" s="31"/>
      <c r="I34" s="31"/>
      <c r="J34" s="31"/>
      <c r="K34" s="31"/>
      <c r="L34" s="6"/>
      <c r="M34" s="6"/>
    </row>
    <row r="35" spans="1:13" ht="3" customHeight="1">
      <c r="A35" s="30"/>
      <c r="B35" s="30"/>
      <c r="D35" s="31"/>
      <c r="E35" s="6"/>
      <c r="F35" s="6"/>
      <c r="G35" s="6"/>
      <c r="H35" s="31"/>
      <c r="I35" s="31"/>
      <c r="J35" s="31"/>
      <c r="K35" s="31"/>
      <c r="L35" s="6"/>
      <c r="M35" s="6"/>
    </row>
    <row r="36" spans="1:13" ht="22.35" customHeight="1">
      <c r="A36" s="54" t="str">
        <f>+'BS 6-8'!A46</f>
        <v>หมายเหตุประกอบงบการเงินรวมและงบการเงินเฉพาะกิจการในหน้า 16 ถึง 73 เป็นส่วนหนึ่งของงบการเงินนี้</v>
      </c>
      <c r="B36" s="54"/>
      <c r="C36" s="34"/>
      <c r="D36" s="54"/>
      <c r="E36" s="86"/>
      <c r="F36" s="86"/>
      <c r="G36" s="86"/>
      <c r="H36" s="86"/>
      <c r="I36" s="86"/>
      <c r="J36" s="86"/>
      <c r="K36" s="8"/>
      <c r="L36" s="86"/>
      <c r="M36" s="86"/>
    </row>
  </sheetData>
  <mergeCells count="6">
    <mergeCell ref="A32:C32"/>
    <mergeCell ref="A33:C33"/>
    <mergeCell ref="E4:M4"/>
    <mergeCell ref="E5:M5"/>
    <mergeCell ref="I6:K6"/>
    <mergeCell ref="G33:K33"/>
  </mergeCells>
  <pageMargins left="0.7" right="0.7" top="0.5" bottom="0.6" header="0.49" footer="0.4"/>
  <pageSetup paperSize="9" scale="90" firstPageNumber="12" orientation="landscape" useFirstPageNumber="1" horizontalDpi="1200" verticalDpi="1200" r:id="rId1"/>
  <headerFooter>
    <oddFooter>&amp;R&amp;"Browallia New,Regular"&amp;13&amp;P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139"/>
  <sheetViews>
    <sheetView tabSelected="1" topLeftCell="A15" zoomScale="130" zoomScaleNormal="130" zoomScaleSheetLayoutView="70" workbookViewId="0">
      <selection activeCell="D20" sqref="D20"/>
    </sheetView>
  </sheetViews>
  <sheetFormatPr defaultColWidth="8.5703125" defaultRowHeight="20.100000000000001" customHeight="1"/>
  <cols>
    <col min="1" max="3" width="1.42578125" style="37" customWidth="1"/>
    <col min="4" max="4" width="34.42578125" style="37" customWidth="1"/>
    <col min="5" max="5" width="7.42578125" style="30" customWidth="1"/>
    <col min="6" max="6" width="0.5703125" style="37" customWidth="1"/>
    <col min="7" max="7" width="12" style="42" bestFit="1" customWidth="1"/>
    <col min="8" max="8" width="0.5703125" style="42" customWidth="1"/>
    <col min="9" max="9" width="12" style="42" bestFit="1" customWidth="1"/>
    <col min="10" max="10" width="0.5703125" style="42" customWidth="1"/>
    <col min="11" max="11" width="12" style="42" bestFit="1" customWidth="1"/>
    <col min="12" max="12" width="0.5703125" style="42" customWidth="1"/>
    <col min="13" max="13" width="12" style="42" bestFit="1" customWidth="1"/>
    <col min="14" max="16384" width="8.5703125" style="37"/>
  </cols>
  <sheetData>
    <row r="1" spans="1:14" ht="20.100000000000001" customHeight="1">
      <c r="A1" s="29" t="s">
        <v>138</v>
      </c>
      <c r="B1" s="29"/>
      <c r="C1" s="29"/>
    </row>
    <row r="2" spans="1:14" ht="20.100000000000001" customHeight="1">
      <c r="A2" s="29" t="s">
        <v>75</v>
      </c>
      <c r="B2" s="29"/>
      <c r="C2" s="29"/>
    </row>
    <row r="3" spans="1:14" ht="20.100000000000001" customHeight="1">
      <c r="A3" s="33" t="s">
        <v>183</v>
      </c>
      <c r="B3" s="33"/>
      <c r="C3" s="33"/>
      <c r="D3" s="54"/>
      <c r="E3" s="34"/>
      <c r="F3" s="54"/>
      <c r="G3" s="86"/>
      <c r="H3" s="86"/>
      <c r="I3" s="86"/>
      <c r="J3" s="86"/>
      <c r="K3" s="86"/>
      <c r="L3" s="86"/>
      <c r="M3" s="86"/>
    </row>
    <row r="4" spans="1:14" ht="18" customHeight="1"/>
    <row r="5" spans="1:14" ht="18" customHeight="1">
      <c r="G5" s="27" t="s">
        <v>72</v>
      </c>
      <c r="H5" s="27"/>
      <c r="I5" s="27"/>
      <c r="J5" s="16"/>
      <c r="K5" s="27" t="s">
        <v>73</v>
      </c>
      <c r="L5" s="27"/>
      <c r="M5" s="27"/>
    </row>
    <row r="6" spans="1:14" ht="18" customHeight="1">
      <c r="E6" s="38"/>
      <c r="F6" s="29"/>
      <c r="G6" s="17" t="s">
        <v>184</v>
      </c>
      <c r="H6" s="17"/>
      <c r="I6" s="17" t="s">
        <v>146</v>
      </c>
      <c r="J6" s="17"/>
      <c r="K6" s="17" t="s">
        <v>184</v>
      </c>
      <c r="L6" s="17"/>
      <c r="M6" s="17" t="s">
        <v>146</v>
      </c>
    </row>
    <row r="7" spans="1:14" ht="18" customHeight="1">
      <c r="E7" s="39" t="s">
        <v>0</v>
      </c>
      <c r="F7" s="29"/>
      <c r="G7" s="18" t="s">
        <v>1</v>
      </c>
      <c r="H7" s="17"/>
      <c r="I7" s="18" t="s">
        <v>1</v>
      </c>
      <c r="J7" s="17"/>
      <c r="K7" s="18" t="s">
        <v>1</v>
      </c>
      <c r="L7" s="17"/>
      <c r="M7" s="18" t="s">
        <v>1</v>
      </c>
    </row>
    <row r="8" spans="1:14" ht="18" customHeight="1">
      <c r="A8" s="29" t="s">
        <v>38</v>
      </c>
      <c r="B8" s="29"/>
      <c r="C8" s="29"/>
      <c r="N8" s="29"/>
    </row>
    <row r="9" spans="1:14" ht="18" customHeight="1">
      <c r="A9" s="37" t="s">
        <v>32</v>
      </c>
      <c r="G9" s="42">
        <v>162149856</v>
      </c>
      <c r="I9" s="42">
        <v>213569703</v>
      </c>
      <c r="K9" s="42">
        <v>153471276</v>
      </c>
      <c r="M9" s="42">
        <v>229544885</v>
      </c>
      <c r="N9" s="29"/>
    </row>
    <row r="10" spans="1:14" ht="18" customHeight="1">
      <c r="A10" s="37" t="s">
        <v>49</v>
      </c>
      <c r="N10" s="29"/>
    </row>
    <row r="11" spans="1:14" ht="18" customHeight="1">
      <c r="B11" s="37" t="s">
        <v>131</v>
      </c>
      <c r="E11" s="30">
        <v>12</v>
      </c>
      <c r="G11" s="42">
        <v>-877862</v>
      </c>
      <c r="I11" s="42">
        <v>1472275</v>
      </c>
      <c r="K11" s="55">
        <v>0</v>
      </c>
      <c r="M11" s="55">
        <v>0</v>
      </c>
      <c r="N11" s="29"/>
    </row>
    <row r="12" spans="1:14" ht="18" customHeight="1">
      <c r="B12" s="37" t="s">
        <v>166</v>
      </c>
      <c r="E12" s="30">
        <v>13</v>
      </c>
      <c r="G12" s="42">
        <v>-2641530</v>
      </c>
      <c r="I12" s="42">
        <v>2650457</v>
      </c>
      <c r="K12" s="55">
        <v>-125286</v>
      </c>
      <c r="M12" s="55">
        <v>91995</v>
      </c>
      <c r="N12" s="29"/>
    </row>
    <row r="13" spans="1:14" ht="18" customHeight="1">
      <c r="A13" s="37" t="s">
        <v>51</v>
      </c>
      <c r="B13" s="37" t="s">
        <v>116</v>
      </c>
      <c r="E13" s="30">
        <v>16</v>
      </c>
      <c r="G13" s="42">
        <v>26735656</v>
      </c>
      <c r="I13" s="42">
        <v>42787394</v>
      </c>
      <c r="K13" s="42">
        <v>19377164</v>
      </c>
      <c r="M13" s="42">
        <v>38645455</v>
      </c>
      <c r="N13" s="29"/>
    </row>
    <row r="14" spans="1:14" ht="18" customHeight="1">
      <c r="B14" s="37" t="s">
        <v>104</v>
      </c>
      <c r="E14" s="30">
        <v>17</v>
      </c>
      <c r="G14" s="42">
        <v>17863334</v>
      </c>
      <c r="I14" s="42">
        <v>17277493</v>
      </c>
      <c r="K14" s="42">
        <v>16583566</v>
      </c>
      <c r="M14" s="42">
        <v>15997500</v>
      </c>
      <c r="N14" s="29"/>
    </row>
    <row r="15" spans="1:14" ht="18" customHeight="1">
      <c r="B15" s="37" t="s">
        <v>117</v>
      </c>
      <c r="E15" s="30">
        <v>18</v>
      </c>
      <c r="G15" s="42">
        <v>2085810</v>
      </c>
      <c r="I15" s="42">
        <v>1757150</v>
      </c>
      <c r="K15" s="55">
        <v>1554582</v>
      </c>
      <c r="M15" s="55">
        <v>1383642</v>
      </c>
      <c r="N15" s="29"/>
    </row>
    <row r="16" spans="1:14" ht="18" customHeight="1">
      <c r="B16" s="37" t="s">
        <v>59</v>
      </c>
      <c r="E16" s="30">
        <v>29</v>
      </c>
      <c r="G16" s="42">
        <v>55</v>
      </c>
      <c r="I16" s="42">
        <v>3552</v>
      </c>
      <c r="K16" s="42">
        <v>49</v>
      </c>
      <c r="M16" s="42">
        <v>3545</v>
      </c>
      <c r="N16" s="29"/>
    </row>
    <row r="17" spans="1:14" ht="18" customHeight="1">
      <c r="B17" s="37" t="s">
        <v>174</v>
      </c>
      <c r="E17" s="30">
        <v>29</v>
      </c>
      <c r="G17" s="42">
        <v>-10491</v>
      </c>
      <c r="I17" s="42">
        <v>-567793</v>
      </c>
      <c r="K17" s="55">
        <v>-11990</v>
      </c>
      <c r="M17" s="55">
        <v>-567793</v>
      </c>
      <c r="N17" s="29"/>
    </row>
    <row r="18" spans="1:14" ht="18" customHeight="1">
      <c r="A18" s="37" t="s">
        <v>51</v>
      </c>
      <c r="B18" s="37" t="s">
        <v>16</v>
      </c>
      <c r="E18" s="30">
        <v>22</v>
      </c>
      <c r="G18" s="42">
        <v>3857690</v>
      </c>
      <c r="I18" s="42">
        <v>3620410</v>
      </c>
      <c r="K18" s="42">
        <v>3290511</v>
      </c>
      <c r="M18" s="42">
        <v>3170249</v>
      </c>
      <c r="N18" s="29"/>
    </row>
    <row r="19" spans="1:14" ht="18" customHeight="1">
      <c r="A19" s="37" t="s">
        <v>51</v>
      </c>
      <c r="B19" s="37" t="s">
        <v>55</v>
      </c>
      <c r="E19" s="30">
        <v>28</v>
      </c>
      <c r="G19" s="42">
        <v>-2462098</v>
      </c>
      <c r="I19" s="42">
        <v>-7147032</v>
      </c>
      <c r="K19" s="42">
        <v>-2226684</v>
      </c>
      <c r="M19" s="42">
        <v>-6617685</v>
      </c>
      <c r="N19" s="29"/>
    </row>
    <row r="20" spans="1:14" ht="18" customHeight="1">
      <c r="B20" s="37" t="s">
        <v>113</v>
      </c>
      <c r="N20" s="29"/>
    </row>
    <row r="21" spans="1:14" ht="18" customHeight="1">
      <c r="C21" s="37" t="s">
        <v>106</v>
      </c>
      <c r="E21" s="30">
        <v>11</v>
      </c>
      <c r="G21" s="42">
        <v>-14163818</v>
      </c>
      <c r="I21" s="42">
        <v>-5339383</v>
      </c>
      <c r="K21" s="42">
        <v>-14163818</v>
      </c>
      <c r="M21" s="42">
        <v>-5339383</v>
      </c>
      <c r="N21" s="29"/>
    </row>
    <row r="22" spans="1:14" ht="18" customHeight="1">
      <c r="B22" s="37" t="s">
        <v>120</v>
      </c>
      <c r="G22" s="42">
        <v>0</v>
      </c>
      <c r="I22" s="42">
        <v>0</v>
      </c>
      <c r="K22" s="42">
        <v>-20998600</v>
      </c>
      <c r="M22" s="42">
        <v>-50996600</v>
      </c>
      <c r="N22" s="29"/>
    </row>
    <row r="23" spans="1:14" ht="18" customHeight="1">
      <c r="B23" s="37" t="s">
        <v>199</v>
      </c>
      <c r="G23" s="42">
        <v>347</v>
      </c>
      <c r="I23" s="42">
        <v>0</v>
      </c>
      <c r="K23" s="42">
        <v>347</v>
      </c>
      <c r="M23" s="42">
        <v>0</v>
      </c>
      <c r="N23" s="29"/>
    </row>
    <row r="24" spans="1:14" ht="18" customHeight="1">
      <c r="B24" s="37" t="s">
        <v>122</v>
      </c>
      <c r="G24" s="42">
        <v>2791263</v>
      </c>
      <c r="I24" s="42">
        <v>3067777</v>
      </c>
      <c r="K24" s="42">
        <v>2501717</v>
      </c>
      <c r="M24" s="42">
        <v>2718637</v>
      </c>
      <c r="N24" s="29"/>
    </row>
    <row r="25" spans="1:14" ht="18" customHeight="1">
      <c r="B25" s="37" t="s">
        <v>105</v>
      </c>
      <c r="E25" s="30">
        <v>23</v>
      </c>
      <c r="G25" s="86">
        <v>679139</v>
      </c>
      <c r="I25" s="86">
        <v>653250</v>
      </c>
      <c r="K25" s="86">
        <v>550992</v>
      </c>
      <c r="M25" s="86">
        <v>530659</v>
      </c>
    </row>
    <row r="26" spans="1:14" ht="4.3499999999999996" customHeight="1">
      <c r="N26" s="29"/>
    </row>
    <row r="27" spans="1:14" ht="18" customHeight="1">
      <c r="G27" s="42">
        <f>SUM(G9:G25)</f>
        <v>196007351</v>
      </c>
      <c r="I27" s="42">
        <f>SUM(I9:I25)</f>
        <v>273805253</v>
      </c>
      <c r="K27" s="42">
        <f>SUM(K9:K25)</f>
        <v>159803826</v>
      </c>
      <c r="M27" s="42">
        <f>SUM(M9:M25)</f>
        <v>228565106</v>
      </c>
      <c r="N27" s="29"/>
    </row>
    <row r="28" spans="1:14" ht="18" customHeight="1">
      <c r="A28" s="37" t="s">
        <v>78</v>
      </c>
      <c r="N28" s="29"/>
    </row>
    <row r="29" spans="1:14" ht="18" customHeight="1">
      <c r="B29" s="94" t="s">
        <v>203</v>
      </c>
      <c r="G29" s="42">
        <v>4856058</v>
      </c>
      <c r="I29" s="42">
        <v>-6186162</v>
      </c>
      <c r="K29" s="42">
        <v>1847714</v>
      </c>
      <c r="M29" s="42">
        <v>-1484999</v>
      </c>
      <c r="N29" s="29"/>
    </row>
    <row r="30" spans="1:14" ht="18" customHeight="1">
      <c r="B30" s="94" t="s">
        <v>107</v>
      </c>
      <c r="G30" s="42">
        <v>17603288</v>
      </c>
      <c r="I30" s="42">
        <v>16682353</v>
      </c>
      <c r="K30" s="42">
        <v>3079652</v>
      </c>
      <c r="M30" s="42">
        <v>2331097</v>
      </c>
      <c r="N30" s="29"/>
    </row>
    <row r="31" spans="1:14" ht="18" customHeight="1">
      <c r="B31" s="94" t="s">
        <v>8</v>
      </c>
      <c r="G31" s="42">
        <v>-314411</v>
      </c>
      <c r="I31" s="42">
        <v>208836</v>
      </c>
      <c r="K31" s="42">
        <v>-201806</v>
      </c>
      <c r="M31" s="42">
        <v>268836</v>
      </c>
      <c r="N31" s="29"/>
    </row>
    <row r="32" spans="1:14" ht="18" customHeight="1">
      <c r="B32" s="94" t="s">
        <v>150</v>
      </c>
      <c r="G32" s="42">
        <v>-11668518</v>
      </c>
      <c r="I32" s="42">
        <v>7515916</v>
      </c>
      <c r="K32" s="42">
        <v>2737413</v>
      </c>
      <c r="M32" s="42">
        <v>-4138737</v>
      </c>
      <c r="N32" s="29"/>
    </row>
    <row r="33" spans="1:14" ht="18" customHeight="1">
      <c r="B33" s="94" t="s">
        <v>13</v>
      </c>
      <c r="G33" s="42">
        <v>-229002</v>
      </c>
      <c r="I33" s="42">
        <v>-427371</v>
      </c>
      <c r="K33" s="42">
        <v>171668</v>
      </c>
      <c r="M33" s="42">
        <v>-863350</v>
      </c>
      <c r="N33" s="29"/>
    </row>
    <row r="34" spans="1:14" ht="18" customHeight="1">
      <c r="B34" s="94" t="s">
        <v>16</v>
      </c>
      <c r="G34" s="86">
        <v>-776625</v>
      </c>
      <c r="I34" s="86">
        <v>-64108</v>
      </c>
      <c r="K34" s="86">
        <v>-762675</v>
      </c>
      <c r="M34" s="86">
        <v>-64108</v>
      </c>
      <c r="N34" s="29"/>
    </row>
    <row r="35" spans="1:14" ht="4.3499999999999996" customHeight="1">
      <c r="N35" s="29"/>
    </row>
    <row r="36" spans="1:14" ht="18" customHeight="1">
      <c r="A36" s="37" t="s">
        <v>155</v>
      </c>
      <c r="G36" s="42">
        <f>SUM(G27:G35)</f>
        <v>205478141</v>
      </c>
      <c r="I36" s="42">
        <f>SUM(I27:I35)</f>
        <v>291534717</v>
      </c>
      <c r="K36" s="42">
        <f>SUM(K27:K35)</f>
        <v>166675792</v>
      </c>
      <c r="M36" s="42">
        <f>SUM(M27:M35)</f>
        <v>224613845</v>
      </c>
      <c r="N36" s="29"/>
    </row>
    <row r="37" spans="1:14" ht="18" customHeight="1">
      <c r="A37" s="37" t="s">
        <v>200</v>
      </c>
      <c r="G37" s="42">
        <v>-347</v>
      </c>
      <c r="I37" s="42">
        <v>0</v>
      </c>
      <c r="K37" s="42">
        <v>-347</v>
      </c>
      <c r="M37" s="42">
        <v>0</v>
      </c>
      <c r="N37" s="29"/>
    </row>
    <row r="38" spans="1:14" ht="18" customHeight="1">
      <c r="A38" s="31" t="s">
        <v>39</v>
      </c>
      <c r="G38" s="86">
        <v>-34885716</v>
      </c>
      <c r="I38" s="86">
        <v>-51638743</v>
      </c>
      <c r="K38" s="86">
        <v>-27081296</v>
      </c>
      <c r="M38" s="86">
        <v>-39008896</v>
      </c>
      <c r="N38" s="29"/>
    </row>
    <row r="39" spans="1:14" ht="4.3499999999999996" customHeight="1">
      <c r="N39" s="29"/>
    </row>
    <row r="40" spans="1:14" s="29" customFormat="1" ht="18" customHeight="1">
      <c r="A40" s="29" t="s">
        <v>58</v>
      </c>
      <c r="E40" s="38"/>
      <c r="G40" s="86">
        <f>SUM(G36:G38)</f>
        <v>170592078</v>
      </c>
      <c r="H40" s="42"/>
      <c r="I40" s="86">
        <f>SUM(I36:I38)</f>
        <v>239895974</v>
      </c>
      <c r="J40" s="42"/>
      <c r="K40" s="86">
        <f>SUM(K36:K38)</f>
        <v>139594149</v>
      </c>
      <c r="L40" s="42"/>
      <c r="M40" s="86">
        <f>SUM(M36:M38)</f>
        <v>185604949</v>
      </c>
    </row>
    <row r="41" spans="1:14" s="29" customFormat="1" ht="12.75" customHeight="1">
      <c r="E41" s="38"/>
      <c r="G41" s="42"/>
      <c r="H41" s="42"/>
      <c r="I41" s="42"/>
      <c r="J41" s="42"/>
      <c r="K41" s="42"/>
      <c r="L41" s="42"/>
      <c r="M41" s="42"/>
    </row>
    <row r="42" spans="1:14" s="29" customFormat="1" ht="9" customHeight="1">
      <c r="E42" s="38"/>
      <c r="G42" s="42"/>
      <c r="H42" s="42"/>
      <c r="I42" s="42"/>
      <c r="J42" s="42"/>
      <c r="K42" s="42"/>
      <c r="L42" s="42"/>
      <c r="M42" s="42"/>
    </row>
    <row r="43" spans="1:14" s="29" customFormat="1" ht="18" customHeight="1">
      <c r="E43" s="38"/>
      <c r="G43" s="42"/>
      <c r="H43" s="42"/>
      <c r="I43" s="42"/>
      <c r="J43" s="42"/>
      <c r="K43" s="42"/>
      <c r="L43" s="42"/>
      <c r="M43" s="42"/>
    </row>
    <row r="44" spans="1:14" s="29" customFormat="1" ht="17.25" customHeight="1">
      <c r="E44" s="38"/>
      <c r="G44" s="42"/>
      <c r="H44" s="42"/>
      <c r="I44" s="42"/>
      <c r="J44" s="42"/>
      <c r="K44" s="42"/>
      <c r="L44" s="42"/>
      <c r="M44" s="42"/>
    </row>
    <row r="45" spans="1:14" ht="18" customHeight="1">
      <c r="C45" s="37" t="s">
        <v>98</v>
      </c>
      <c r="G45" s="37"/>
      <c r="H45" s="37"/>
      <c r="I45" s="37"/>
      <c r="J45" s="37"/>
      <c r="K45" s="37"/>
      <c r="L45" s="85" t="s">
        <v>96</v>
      </c>
      <c r="M45" s="37"/>
    </row>
    <row r="46" spans="1:14" ht="21" customHeight="1">
      <c r="C46" s="37" t="s">
        <v>135</v>
      </c>
      <c r="G46" s="57" t="s">
        <v>181</v>
      </c>
      <c r="H46" s="57"/>
      <c r="I46" s="57"/>
      <c r="J46" s="57"/>
      <c r="K46" s="57"/>
      <c r="L46" s="57"/>
      <c r="M46" s="37"/>
      <c r="N46" s="12"/>
    </row>
    <row r="47" spans="1:14" ht="16.5" customHeight="1">
      <c r="G47" s="30"/>
      <c r="H47" s="30"/>
      <c r="I47" s="30"/>
      <c r="J47" s="30"/>
      <c r="K47" s="30"/>
      <c r="L47" s="30"/>
      <c r="M47" s="37"/>
      <c r="N47" s="12"/>
    </row>
    <row r="48" spans="1:14" ht="21" customHeight="1">
      <c r="G48" s="30"/>
      <c r="H48" s="30"/>
      <c r="I48" s="30"/>
      <c r="J48" s="30"/>
      <c r="K48" s="30"/>
      <c r="L48" s="30"/>
      <c r="M48" s="30"/>
      <c r="N48" s="12"/>
    </row>
    <row r="49" spans="1:14" ht="15" customHeight="1">
      <c r="G49" s="30"/>
      <c r="H49" s="30"/>
      <c r="I49" s="30"/>
      <c r="J49" s="30"/>
      <c r="K49" s="30"/>
      <c r="L49" s="30"/>
      <c r="M49" s="30"/>
      <c r="N49" s="12"/>
    </row>
    <row r="50" spans="1:14" ht="22.35" customHeight="1">
      <c r="A50" s="54" t="str">
        <f>+'BS 6-8'!A136</f>
        <v>หมายเหตุประกอบงบการเงินรวมและงบการเงินเฉพาะกิจการในหน้า 16 ถึง 73 เป็นส่วนหนึ่งของงบการเงินนี้</v>
      </c>
      <c r="B50" s="54"/>
      <c r="C50" s="54"/>
      <c r="D50" s="54"/>
      <c r="E50" s="34"/>
      <c r="F50" s="54"/>
      <c r="G50" s="86"/>
      <c r="H50" s="86"/>
      <c r="I50" s="86"/>
      <c r="J50" s="86"/>
      <c r="K50" s="86"/>
      <c r="L50" s="86"/>
      <c r="M50" s="86"/>
    </row>
    <row r="51" spans="1:14" ht="20.100000000000001" customHeight="1">
      <c r="A51" s="29" t="s">
        <v>138</v>
      </c>
      <c r="B51" s="29"/>
      <c r="C51" s="29"/>
    </row>
    <row r="52" spans="1:14" ht="20.100000000000001" customHeight="1">
      <c r="A52" s="29" t="s">
        <v>75</v>
      </c>
      <c r="B52" s="29"/>
      <c r="C52" s="29"/>
    </row>
    <row r="53" spans="1:14" ht="20.100000000000001" customHeight="1">
      <c r="A53" s="33" t="s">
        <v>183</v>
      </c>
      <c r="B53" s="33"/>
      <c r="C53" s="33"/>
      <c r="D53" s="54"/>
      <c r="E53" s="34"/>
      <c r="F53" s="54"/>
      <c r="G53" s="86"/>
      <c r="H53" s="86"/>
      <c r="I53" s="86"/>
      <c r="J53" s="86"/>
      <c r="K53" s="86"/>
      <c r="L53" s="86"/>
      <c r="M53" s="86"/>
    </row>
    <row r="55" spans="1:14" ht="20.100000000000001" customHeight="1">
      <c r="G55" s="27" t="s">
        <v>72</v>
      </c>
      <c r="H55" s="27"/>
      <c r="I55" s="27"/>
      <c r="J55" s="16"/>
      <c r="K55" s="27" t="s">
        <v>73</v>
      </c>
      <c r="L55" s="27"/>
      <c r="M55" s="27"/>
    </row>
    <row r="56" spans="1:14" ht="20.100000000000001" customHeight="1">
      <c r="E56" s="38"/>
      <c r="F56" s="29"/>
      <c r="G56" s="17" t="s">
        <v>184</v>
      </c>
      <c r="H56" s="17"/>
      <c r="I56" s="17" t="s">
        <v>146</v>
      </c>
      <c r="J56" s="17"/>
      <c r="K56" s="17" t="s">
        <v>184</v>
      </c>
      <c r="L56" s="17"/>
      <c r="M56" s="17" t="s">
        <v>146</v>
      </c>
    </row>
    <row r="57" spans="1:14" ht="20.100000000000001" customHeight="1">
      <c r="E57" s="39" t="s">
        <v>0</v>
      </c>
      <c r="F57" s="29"/>
      <c r="G57" s="18" t="s">
        <v>1</v>
      </c>
      <c r="H57" s="17"/>
      <c r="I57" s="18" t="s">
        <v>1</v>
      </c>
      <c r="J57" s="17"/>
      <c r="K57" s="18" t="s">
        <v>1</v>
      </c>
      <c r="L57" s="17"/>
      <c r="M57" s="18" t="s">
        <v>1</v>
      </c>
    </row>
    <row r="58" spans="1:14" ht="20.100000000000001" customHeight="1">
      <c r="A58" s="29" t="s">
        <v>40</v>
      </c>
      <c r="B58" s="29"/>
      <c r="C58" s="29"/>
      <c r="E58" s="38"/>
      <c r="F58" s="29"/>
    </row>
    <row r="59" spans="1:14" ht="20.100000000000001" customHeight="1">
      <c r="A59" s="37" t="s">
        <v>201</v>
      </c>
      <c r="B59" s="29"/>
      <c r="C59" s="29"/>
      <c r="E59" s="30">
        <v>14</v>
      </c>
      <c r="F59" s="29"/>
      <c r="G59" s="42">
        <v>-1000000</v>
      </c>
      <c r="I59" s="42">
        <v>0</v>
      </c>
      <c r="K59" s="42">
        <v>0</v>
      </c>
      <c r="M59" s="42">
        <v>0</v>
      </c>
    </row>
    <row r="60" spans="1:14" ht="20.100000000000001" customHeight="1">
      <c r="A60" s="37" t="s">
        <v>165</v>
      </c>
      <c r="B60" s="29"/>
      <c r="C60" s="29"/>
    </row>
    <row r="61" spans="1:14" ht="20.100000000000001" customHeight="1">
      <c r="A61" s="29"/>
      <c r="B61" s="37" t="s">
        <v>190</v>
      </c>
      <c r="C61" s="29"/>
      <c r="E61" s="30">
        <v>11</v>
      </c>
      <c r="G61" s="42">
        <v>-650000000</v>
      </c>
      <c r="I61" s="42">
        <v>-300000000</v>
      </c>
      <c r="K61" s="42">
        <v>-650000000</v>
      </c>
      <c r="M61" s="42">
        <v>-300000000</v>
      </c>
    </row>
    <row r="62" spans="1:14" ht="20.100000000000001" customHeight="1">
      <c r="A62" s="37" t="s">
        <v>108</v>
      </c>
      <c r="G62" s="42">
        <v>-3972394</v>
      </c>
      <c r="I62" s="42">
        <v>-45889521</v>
      </c>
      <c r="K62" s="42">
        <v>-2395406</v>
      </c>
      <c r="M62" s="42">
        <v>-21649958</v>
      </c>
    </row>
    <row r="63" spans="1:14" ht="20.100000000000001" customHeight="1">
      <c r="A63" s="37" t="s">
        <v>129</v>
      </c>
      <c r="G63" s="42">
        <v>-786000</v>
      </c>
      <c r="I63" s="42">
        <v>-3226131</v>
      </c>
      <c r="K63" s="42">
        <v>-511000</v>
      </c>
      <c r="M63" s="42">
        <v>-1877239</v>
      </c>
    </row>
    <row r="64" spans="1:14" ht="20.100000000000001" customHeight="1">
      <c r="A64" s="37" t="s">
        <v>139</v>
      </c>
      <c r="G64" s="42">
        <v>0</v>
      </c>
      <c r="I64" s="42">
        <v>-2292513</v>
      </c>
      <c r="K64" s="42">
        <v>0</v>
      </c>
      <c r="M64" s="42">
        <v>-2292513</v>
      </c>
    </row>
    <row r="65" spans="1:13" ht="20.100000000000001" customHeight="1">
      <c r="A65" s="37" t="s">
        <v>128</v>
      </c>
      <c r="G65" s="42">
        <v>0</v>
      </c>
      <c r="I65" s="42">
        <v>0</v>
      </c>
      <c r="K65" s="42">
        <v>0</v>
      </c>
      <c r="M65" s="42">
        <v>-6000000</v>
      </c>
    </row>
    <row r="66" spans="1:13" ht="20.100000000000001" customHeight="1">
      <c r="A66" s="37" t="s">
        <v>61</v>
      </c>
      <c r="G66" s="42">
        <v>10499</v>
      </c>
      <c r="I66" s="42">
        <v>565383</v>
      </c>
      <c r="K66" s="42">
        <v>10500</v>
      </c>
      <c r="M66" s="42">
        <v>565383</v>
      </c>
    </row>
    <row r="67" spans="1:13" ht="20.100000000000001" customHeight="1">
      <c r="A67" s="37" t="s">
        <v>55</v>
      </c>
      <c r="G67" s="42">
        <v>2462098</v>
      </c>
      <c r="I67" s="42">
        <v>7147032</v>
      </c>
      <c r="K67" s="42">
        <v>2226684</v>
      </c>
      <c r="M67" s="42">
        <v>6617685</v>
      </c>
    </row>
    <row r="68" spans="1:13" ht="20.100000000000001" customHeight="1">
      <c r="A68" s="37" t="s">
        <v>121</v>
      </c>
      <c r="G68" s="86">
        <v>0</v>
      </c>
      <c r="I68" s="86">
        <v>0</v>
      </c>
      <c r="K68" s="86">
        <v>20998600</v>
      </c>
      <c r="M68" s="86">
        <v>50996600</v>
      </c>
    </row>
    <row r="69" spans="1:13" ht="6" customHeight="1"/>
    <row r="70" spans="1:13" s="29" customFormat="1" ht="20.100000000000001" customHeight="1">
      <c r="A70" s="29" t="s">
        <v>124</v>
      </c>
      <c r="E70" s="38"/>
      <c r="G70" s="86">
        <f>SUM(G59:G69)</f>
        <v>-653285797</v>
      </c>
      <c r="H70" s="42"/>
      <c r="I70" s="86">
        <f>SUM(I59:I69)</f>
        <v>-343695750</v>
      </c>
      <c r="J70" s="42"/>
      <c r="K70" s="86">
        <f>SUM(K59:K69)</f>
        <v>-629670622</v>
      </c>
      <c r="L70" s="42"/>
      <c r="M70" s="86">
        <f>SUM(M59:M69)</f>
        <v>-273640042</v>
      </c>
    </row>
    <row r="71" spans="1:13" s="29" customFormat="1" ht="20.100000000000001" customHeight="1">
      <c r="E71" s="38"/>
      <c r="G71" s="42"/>
      <c r="H71" s="42"/>
      <c r="I71" s="42"/>
      <c r="J71" s="42"/>
      <c r="K71" s="42"/>
      <c r="L71" s="42"/>
      <c r="M71" s="42"/>
    </row>
    <row r="72" spans="1:13" ht="20.100000000000001" customHeight="1">
      <c r="A72" s="29" t="s">
        <v>41</v>
      </c>
      <c r="B72" s="29"/>
      <c r="C72" s="29"/>
    </row>
    <row r="73" spans="1:13" ht="20.100000000000001" customHeight="1">
      <c r="A73" s="37" t="s">
        <v>118</v>
      </c>
      <c r="G73" s="42">
        <v>-13930053</v>
      </c>
      <c r="I73" s="42">
        <v>-21428572</v>
      </c>
      <c r="K73" s="42">
        <v>-12710560</v>
      </c>
      <c r="M73" s="42">
        <v>-20268601</v>
      </c>
    </row>
    <row r="74" spans="1:13" ht="20.100000000000001" customHeight="1">
      <c r="A74" s="37" t="s">
        <v>111</v>
      </c>
      <c r="G74" s="42">
        <v>-2798456</v>
      </c>
      <c r="I74" s="42">
        <v>-3076816</v>
      </c>
      <c r="K74" s="42">
        <v>-2507692</v>
      </c>
      <c r="M74" s="42">
        <v>-2726526</v>
      </c>
    </row>
    <row r="75" spans="1:13" ht="20.100000000000001" customHeight="1">
      <c r="A75" s="37" t="s">
        <v>130</v>
      </c>
      <c r="G75" s="42">
        <v>0</v>
      </c>
      <c r="I75" s="42">
        <v>14000000</v>
      </c>
      <c r="K75" s="42">
        <v>0</v>
      </c>
      <c r="M75" s="42">
        <v>0</v>
      </c>
    </row>
    <row r="76" spans="1:13" ht="20.100000000000001" customHeight="1">
      <c r="A76" s="37" t="s">
        <v>109</v>
      </c>
      <c r="E76" s="30">
        <v>32</v>
      </c>
      <c r="G76" s="86">
        <v>-188449011</v>
      </c>
      <c r="I76" s="86">
        <v>-45595570</v>
      </c>
      <c r="K76" s="86">
        <v>-188447611</v>
      </c>
      <c r="M76" s="86">
        <v>-45592170</v>
      </c>
    </row>
    <row r="77" spans="1:13" ht="6" customHeight="1"/>
    <row r="78" spans="1:13" s="29" customFormat="1" ht="20.100000000000001" customHeight="1">
      <c r="A78" s="29" t="s">
        <v>62</v>
      </c>
      <c r="E78" s="38"/>
      <c r="G78" s="86">
        <f>SUM(G73:G76)</f>
        <v>-205177520</v>
      </c>
      <c r="H78" s="42"/>
      <c r="I78" s="86">
        <f>SUM(I73:I76)</f>
        <v>-56100958</v>
      </c>
      <c r="J78" s="42"/>
      <c r="K78" s="86">
        <f>SUM(K73:K76)</f>
        <v>-203665863</v>
      </c>
      <c r="L78" s="42"/>
      <c r="M78" s="86">
        <f>SUM(M73:M76)</f>
        <v>-68587297</v>
      </c>
    </row>
    <row r="79" spans="1:13" ht="6" customHeight="1"/>
    <row r="80" spans="1:13" ht="20.100000000000001" customHeight="1">
      <c r="A80" s="29" t="s">
        <v>115</v>
      </c>
      <c r="B80" s="29"/>
      <c r="C80" s="29"/>
      <c r="G80" s="42">
        <f>SUM(G40,G70,G78)</f>
        <v>-687871239</v>
      </c>
      <c r="I80" s="42">
        <f>SUM(I40,I70,I78)</f>
        <v>-159900734</v>
      </c>
      <c r="K80" s="42">
        <f>SUM(K40,K70,K78)</f>
        <v>-693742336</v>
      </c>
      <c r="M80" s="42">
        <f>SUM(M40,M70,M78)</f>
        <v>-156622390</v>
      </c>
    </row>
    <row r="81" spans="1:14" ht="20.100000000000001" customHeight="1">
      <c r="A81" s="37" t="s">
        <v>79</v>
      </c>
      <c r="G81" s="42">
        <v>1091119230</v>
      </c>
      <c r="I81" s="42">
        <v>1251019964</v>
      </c>
      <c r="K81" s="42">
        <v>1029127656</v>
      </c>
      <c r="M81" s="42">
        <v>1185750046</v>
      </c>
    </row>
    <row r="82" spans="1:14" ht="6" customHeight="1">
      <c r="G82" s="59"/>
      <c r="I82" s="59"/>
      <c r="K82" s="59"/>
      <c r="M82" s="59"/>
    </row>
    <row r="83" spans="1:14" ht="20.100000000000001" customHeight="1" thickBot="1">
      <c r="A83" s="29" t="s">
        <v>80</v>
      </c>
      <c r="B83" s="29"/>
      <c r="C83" s="29"/>
      <c r="E83" s="30">
        <v>10</v>
      </c>
      <c r="G83" s="95">
        <f>SUM(G80:G81)</f>
        <v>403247991</v>
      </c>
      <c r="I83" s="95">
        <f>SUM(I80:I81)</f>
        <v>1091119230</v>
      </c>
      <c r="K83" s="95">
        <f>SUM(K80:K81)</f>
        <v>335385320</v>
      </c>
      <c r="M83" s="95">
        <f>SUM(M80:M81)</f>
        <v>1029127656</v>
      </c>
    </row>
    <row r="84" spans="1:14" ht="20.100000000000001" customHeight="1" thickTop="1">
      <c r="A84" s="29"/>
      <c r="B84" s="29"/>
      <c r="C84" s="29"/>
    </row>
    <row r="85" spans="1:14" ht="20.100000000000001" customHeight="1">
      <c r="A85" s="29"/>
      <c r="B85" s="29"/>
      <c r="C85" s="29"/>
    </row>
    <row r="86" spans="1:14" ht="20.100000000000001" customHeight="1">
      <c r="A86" s="29"/>
      <c r="B86" s="29"/>
      <c r="C86" s="29"/>
    </row>
    <row r="87" spans="1:14" ht="20.100000000000001" customHeight="1">
      <c r="A87" s="29"/>
      <c r="B87" s="29"/>
      <c r="C87" s="29"/>
    </row>
    <row r="88" spans="1:14" ht="20.100000000000001" customHeight="1">
      <c r="A88" s="29"/>
      <c r="B88" s="29"/>
      <c r="C88" s="29"/>
    </row>
    <row r="89" spans="1:14" ht="20.100000000000001" customHeight="1">
      <c r="A89" s="29"/>
      <c r="B89" s="29"/>
      <c r="C89" s="29"/>
    </row>
    <row r="90" spans="1:14" ht="20.100000000000001" customHeight="1">
      <c r="A90" s="29"/>
      <c r="B90" s="29"/>
      <c r="C90" s="29"/>
    </row>
    <row r="91" spans="1:14" ht="14.25" customHeight="1">
      <c r="A91" s="29"/>
      <c r="B91" s="29"/>
      <c r="C91" s="29"/>
    </row>
    <row r="92" spans="1:14" ht="20.100000000000001" customHeight="1">
      <c r="C92" s="37" t="s">
        <v>98</v>
      </c>
      <c r="G92" s="37"/>
      <c r="H92" s="37"/>
      <c r="I92" s="37"/>
      <c r="J92" s="37"/>
      <c r="K92" s="37"/>
      <c r="L92" s="85" t="s">
        <v>96</v>
      </c>
      <c r="M92" s="37"/>
    </row>
    <row r="93" spans="1:14" ht="21" customHeight="1">
      <c r="C93" s="37" t="s">
        <v>135</v>
      </c>
      <c r="G93" s="57" t="s">
        <v>181</v>
      </c>
      <c r="H93" s="57"/>
      <c r="I93" s="57"/>
      <c r="J93" s="57"/>
      <c r="K93" s="57"/>
      <c r="L93" s="57"/>
      <c r="M93" s="37"/>
      <c r="N93" s="12"/>
    </row>
    <row r="94" spans="1:14" ht="22.5" customHeight="1">
      <c r="H94" s="31"/>
      <c r="J94" s="31"/>
      <c r="K94" s="37"/>
      <c r="L94" s="85"/>
      <c r="M94" s="37"/>
      <c r="N94" s="12"/>
    </row>
    <row r="95" spans="1:14" ht="8.25" customHeight="1"/>
    <row r="96" spans="1:14" ht="22.35" customHeight="1">
      <c r="A96" s="54" t="str">
        <f>+'BS 6-8'!A46</f>
        <v>หมายเหตุประกอบงบการเงินรวมและงบการเงินเฉพาะกิจการในหน้า 16 ถึง 73 เป็นส่วนหนึ่งของงบการเงินนี้</v>
      </c>
      <c r="B96" s="54"/>
      <c r="C96" s="54"/>
      <c r="D96" s="54"/>
      <c r="E96" s="34"/>
      <c r="F96" s="54"/>
      <c r="G96" s="86"/>
      <c r="H96" s="86"/>
      <c r="I96" s="86"/>
      <c r="J96" s="86"/>
      <c r="K96" s="86"/>
      <c r="L96" s="86"/>
      <c r="M96" s="86"/>
    </row>
    <row r="97" spans="1:13" ht="21" customHeight="1">
      <c r="A97" s="29" t="s">
        <v>138</v>
      </c>
      <c r="B97" s="29"/>
      <c r="C97" s="29"/>
    </row>
    <row r="98" spans="1:13" ht="21" customHeight="1">
      <c r="A98" s="29" t="s">
        <v>75</v>
      </c>
      <c r="B98" s="29"/>
      <c r="C98" s="29"/>
    </row>
    <row r="99" spans="1:13" ht="21" customHeight="1">
      <c r="A99" s="33" t="str">
        <f>A3</f>
        <v>สำหรับปีสิ้นสุดวันที่ 31 ธันวาคม พ.ศ. 2568</v>
      </c>
      <c r="B99" s="33"/>
      <c r="C99" s="33"/>
      <c r="D99" s="54"/>
      <c r="E99" s="34"/>
      <c r="F99" s="54"/>
      <c r="G99" s="86"/>
      <c r="H99" s="86"/>
      <c r="I99" s="86"/>
      <c r="J99" s="86"/>
      <c r="K99" s="86"/>
      <c r="L99" s="86"/>
      <c r="M99" s="86"/>
    </row>
    <row r="100" spans="1:13" ht="21" customHeight="1"/>
    <row r="101" spans="1:13" ht="21" customHeight="1">
      <c r="G101" s="27" t="s">
        <v>72</v>
      </c>
      <c r="H101" s="27"/>
      <c r="I101" s="27"/>
      <c r="J101" s="16"/>
      <c r="K101" s="27" t="s">
        <v>73</v>
      </c>
      <c r="L101" s="27"/>
      <c r="M101" s="27"/>
    </row>
    <row r="102" spans="1:13" ht="21" customHeight="1">
      <c r="E102" s="38"/>
      <c r="F102" s="29"/>
      <c r="G102" s="17" t="s">
        <v>184</v>
      </c>
      <c r="H102" s="17"/>
      <c r="I102" s="17" t="s">
        <v>146</v>
      </c>
      <c r="J102" s="17"/>
      <c r="K102" s="17" t="s">
        <v>184</v>
      </c>
      <c r="L102" s="17"/>
      <c r="M102" s="17" t="s">
        <v>146</v>
      </c>
    </row>
    <row r="103" spans="1:13" ht="21" customHeight="1">
      <c r="E103" s="39" t="s">
        <v>0</v>
      </c>
      <c r="F103" s="29"/>
      <c r="G103" s="18" t="s">
        <v>1</v>
      </c>
      <c r="H103" s="17"/>
      <c r="I103" s="18" t="s">
        <v>1</v>
      </c>
      <c r="J103" s="17"/>
      <c r="K103" s="18" t="s">
        <v>1</v>
      </c>
      <c r="L103" s="17"/>
      <c r="M103" s="18" t="s">
        <v>1</v>
      </c>
    </row>
    <row r="104" spans="1:13" ht="5.25" customHeight="1"/>
    <row r="105" spans="1:13" ht="21" customHeight="1">
      <c r="A105" s="29" t="s">
        <v>42</v>
      </c>
      <c r="B105" s="29"/>
      <c r="C105" s="29"/>
    </row>
    <row r="106" spans="1:13" ht="21" customHeight="1">
      <c r="A106" s="37" t="s">
        <v>82</v>
      </c>
      <c r="G106" s="42">
        <v>1556996</v>
      </c>
      <c r="I106" s="42">
        <v>736695</v>
      </c>
      <c r="K106" s="42">
        <v>1551006</v>
      </c>
      <c r="M106" s="42">
        <v>67945</v>
      </c>
    </row>
    <row r="107" spans="1:13" ht="21" customHeight="1">
      <c r="A107" s="37" t="s">
        <v>126</v>
      </c>
      <c r="E107" s="30">
        <v>17</v>
      </c>
      <c r="G107" s="10">
        <v>0</v>
      </c>
      <c r="I107" s="42">
        <v>2629940</v>
      </c>
      <c r="K107" s="10">
        <v>0</v>
      </c>
      <c r="M107" s="42">
        <v>2629940</v>
      </c>
    </row>
    <row r="108" spans="1:13" ht="21" customHeight="1">
      <c r="A108" s="37" t="s">
        <v>141</v>
      </c>
      <c r="E108" s="30">
        <v>17</v>
      </c>
      <c r="G108" s="24">
        <v>0</v>
      </c>
      <c r="I108" s="42">
        <v>2292513</v>
      </c>
      <c r="K108" s="24">
        <v>0</v>
      </c>
      <c r="M108" s="42">
        <v>2292513</v>
      </c>
    </row>
    <row r="109" spans="1:13" ht="21" customHeight="1">
      <c r="A109" s="37" t="s">
        <v>123</v>
      </c>
      <c r="G109" s="42">
        <v>109218</v>
      </c>
      <c r="I109" s="42">
        <v>116411</v>
      </c>
      <c r="K109" s="42">
        <v>100203</v>
      </c>
      <c r="M109" s="42">
        <v>106178</v>
      </c>
    </row>
    <row r="110" spans="1:13" ht="21" customHeight="1">
      <c r="B110" s="94"/>
      <c r="C110" s="29"/>
      <c r="G110" s="10"/>
      <c r="I110" s="10"/>
      <c r="J110" s="96"/>
      <c r="K110" s="10"/>
      <c r="L110" s="96"/>
      <c r="M110" s="10"/>
    </row>
    <row r="111" spans="1:13" ht="21" customHeight="1">
      <c r="A111" s="29" t="s">
        <v>167</v>
      </c>
    </row>
    <row r="112" spans="1:13" ht="21" customHeight="1">
      <c r="A112" s="31" t="s">
        <v>102</v>
      </c>
      <c r="B112" s="41"/>
      <c r="C112" s="31"/>
      <c r="D112" s="31"/>
      <c r="F112" s="30"/>
      <c r="G112" s="10"/>
      <c r="H112" s="31"/>
      <c r="I112" s="10"/>
      <c r="J112" s="24"/>
      <c r="K112" s="10"/>
      <c r="L112" s="10"/>
      <c r="M112" s="10"/>
    </row>
    <row r="113" spans="1:13" ht="21" customHeight="1">
      <c r="A113" s="31"/>
      <c r="B113" s="97" t="s">
        <v>168</v>
      </c>
      <c r="C113" s="31"/>
      <c r="D113" s="31"/>
      <c r="F113" s="30"/>
      <c r="G113" s="10">
        <v>75049194</v>
      </c>
      <c r="H113" s="31"/>
      <c r="I113" s="10">
        <v>93840436</v>
      </c>
      <c r="J113" s="24"/>
      <c r="K113" s="10">
        <v>68872930</v>
      </c>
      <c r="L113" s="10"/>
      <c r="M113" s="10">
        <v>86504201</v>
      </c>
    </row>
    <row r="114" spans="1:13" ht="21" customHeight="1">
      <c r="A114" s="31"/>
      <c r="B114" s="97" t="s">
        <v>169</v>
      </c>
      <c r="C114" s="31"/>
      <c r="D114" s="31"/>
      <c r="F114" s="30"/>
      <c r="G114" s="10">
        <v>0</v>
      </c>
      <c r="H114" s="31"/>
      <c r="I114" s="10">
        <v>1697487</v>
      </c>
      <c r="J114" s="24"/>
      <c r="K114" s="10">
        <v>0</v>
      </c>
      <c r="L114" s="10"/>
      <c r="M114" s="10">
        <v>1697487</v>
      </c>
    </row>
    <row r="115" spans="1:13" ht="21" customHeight="1">
      <c r="A115" s="31"/>
      <c r="B115" s="97" t="s">
        <v>170</v>
      </c>
      <c r="C115" s="31"/>
      <c r="D115" s="31"/>
      <c r="E115" s="30">
        <v>17</v>
      </c>
      <c r="F115" s="30"/>
      <c r="G115" s="10">
        <v>0</v>
      </c>
      <c r="H115" s="31"/>
      <c r="I115" s="10">
        <v>939843</v>
      </c>
      <c r="J115" s="24"/>
      <c r="K115" s="10">
        <v>0</v>
      </c>
      <c r="L115" s="24"/>
      <c r="M115" s="10">
        <v>939843</v>
      </c>
    </row>
    <row r="116" spans="1:13" ht="21" customHeight="1">
      <c r="A116" s="31"/>
      <c r="B116" s="97" t="s">
        <v>171</v>
      </c>
      <c r="C116" s="31"/>
      <c r="D116" s="31"/>
      <c r="F116" s="30"/>
      <c r="G116" s="10">
        <v>2798456</v>
      </c>
      <c r="H116" s="31"/>
      <c r="I116" s="10">
        <v>3076816</v>
      </c>
      <c r="J116" s="24"/>
      <c r="K116" s="10">
        <v>2507692</v>
      </c>
      <c r="L116" s="10"/>
      <c r="M116" s="10">
        <v>2726526</v>
      </c>
    </row>
    <row r="117" spans="1:13" ht="21" customHeight="1">
      <c r="A117" s="31"/>
      <c r="B117" s="97" t="s">
        <v>172</v>
      </c>
      <c r="C117" s="31"/>
      <c r="D117" s="31"/>
      <c r="F117" s="30"/>
      <c r="G117" s="25">
        <v>-16728509</v>
      </c>
      <c r="H117" s="31"/>
      <c r="I117" s="25">
        <v>-24505388</v>
      </c>
      <c r="J117" s="24"/>
      <c r="K117" s="25">
        <v>-15218252</v>
      </c>
      <c r="L117" s="24"/>
      <c r="M117" s="25">
        <v>-22995127</v>
      </c>
    </row>
    <row r="118" spans="1:13" ht="6" customHeight="1">
      <c r="A118" s="31"/>
      <c r="B118" s="31"/>
      <c r="C118" s="31"/>
      <c r="D118" s="31"/>
      <c r="E118" s="38"/>
      <c r="F118" s="38"/>
      <c r="G118" s="98"/>
      <c r="H118" s="30"/>
      <c r="I118" s="98"/>
      <c r="J118" s="98"/>
      <c r="K118" s="98"/>
      <c r="L118" s="98"/>
      <c r="M118" s="98"/>
    </row>
    <row r="119" spans="1:13" ht="21" customHeight="1" thickBot="1">
      <c r="A119" s="31"/>
      <c r="B119" s="97" t="s">
        <v>173</v>
      </c>
      <c r="C119" s="31"/>
      <c r="D119" s="31"/>
      <c r="F119" s="30"/>
      <c r="G119" s="26">
        <f>SUM(G113:G117)</f>
        <v>61119141</v>
      </c>
      <c r="H119" s="31"/>
      <c r="I119" s="26">
        <f>SUM(I113:I117)</f>
        <v>75049194</v>
      </c>
      <c r="J119" s="24"/>
      <c r="K119" s="26">
        <f>SUM(K113:K117)</f>
        <v>56162370</v>
      </c>
      <c r="L119" s="24"/>
      <c r="M119" s="26">
        <f>SUM(M113:M117)</f>
        <v>68872930</v>
      </c>
    </row>
    <row r="120" spans="1:13" ht="21" customHeight="1" thickTop="1"/>
    <row r="121" spans="1:13" ht="21" customHeight="1"/>
    <row r="122" spans="1:13" ht="21" customHeight="1"/>
    <row r="123" spans="1:13" ht="21" customHeight="1"/>
    <row r="124" spans="1:13" ht="21" customHeight="1"/>
    <row r="125" spans="1:13" ht="21" customHeight="1"/>
    <row r="126" spans="1:13" ht="21" customHeight="1"/>
    <row r="127" spans="1:13" ht="21" customHeight="1"/>
    <row r="128" spans="1:13" ht="21" customHeight="1"/>
    <row r="129" spans="1:14" ht="21" customHeight="1"/>
    <row r="130" spans="1:14" ht="21" customHeight="1"/>
    <row r="131" spans="1:14" ht="21" customHeight="1"/>
    <row r="132" spans="1:14" ht="21" customHeight="1"/>
    <row r="133" spans="1:14" ht="17.25" customHeight="1"/>
    <row r="134" spans="1:14" ht="8.25" customHeight="1"/>
    <row r="135" spans="1:14" ht="21" customHeight="1">
      <c r="C135" s="37" t="s">
        <v>98</v>
      </c>
      <c r="G135" s="37"/>
      <c r="H135" s="37"/>
      <c r="I135" s="37"/>
      <c r="J135" s="37"/>
      <c r="K135" s="37"/>
      <c r="L135" s="85" t="s">
        <v>96</v>
      </c>
      <c r="M135" s="37"/>
    </row>
    <row r="136" spans="1:14" ht="21" customHeight="1">
      <c r="C136" s="37" t="s">
        <v>135</v>
      </c>
      <c r="G136" s="57" t="s">
        <v>181</v>
      </c>
      <c r="H136" s="57"/>
      <c r="I136" s="57"/>
      <c r="J136" s="57"/>
      <c r="K136" s="57"/>
      <c r="L136" s="57"/>
      <c r="M136" s="37"/>
      <c r="N136" s="12"/>
    </row>
    <row r="137" spans="1:14" ht="21.75" customHeight="1">
      <c r="H137" s="31"/>
      <c r="J137" s="31"/>
      <c r="K137" s="37"/>
      <c r="L137" s="85"/>
      <c r="M137" s="37"/>
      <c r="N137" s="12"/>
    </row>
    <row r="138" spans="1:14" ht="15.75" customHeight="1">
      <c r="H138" s="31"/>
      <c r="J138" s="31"/>
      <c r="K138" s="37"/>
      <c r="L138" s="85"/>
      <c r="M138" s="37"/>
      <c r="N138" s="12"/>
    </row>
    <row r="139" spans="1:14" ht="22.35" customHeight="1">
      <c r="A139" s="54" t="str">
        <f>+'BS 6-8'!A46</f>
        <v>หมายเหตุประกอบงบการเงินรวมและงบการเงินเฉพาะกิจการในหน้า 16 ถึง 73 เป็นส่วนหนึ่งของงบการเงินนี้</v>
      </c>
      <c r="B139" s="54"/>
      <c r="C139" s="54"/>
      <c r="D139" s="54"/>
      <c r="E139" s="34"/>
      <c r="F139" s="54"/>
      <c r="G139" s="86"/>
      <c r="H139" s="86"/>
      <c r="I139" s="86"/>
      <c r="J139" s="86"/>
      <c r="K139" s="86"/>
      <c r="L139" s="86"/>
      <c r="M139" s="86"/>
    </row>
  </sheetData>
  <mergeCells count="9">
    <mergeCell ref="G93:L93"/>
    <mergeCell ref="G136:L136"/>
    <mergeCell ref="K5:M5"/>
    <mergeCell ref="G55:I55"/>
    <mergeCell ref="K55:M55"/>
    <mergeCell ref="G5:I5"/>
    <mergeCell ref="G101:I101"/>
    <mergeCell ref="K101:M101"/>
    <mergeCell ref="G46:L46"/>
  </mergeCells>
  <pageMargins left="0.8" right="0.5" top="0.5" bottom="0.6" header="0.49" footer="0.4"/>
  <pageSetup paperSize="9" scale="93" firstPageNumber="13" fitToHeight="3" orientation="portrait" useFirstPageNumber="1" horizontalDpi="1200" verticalDpi="1200" r:id="rId1"/>
  <headerFooter>
    <oddFooter>&amp;R&amp;"Browallia New,Regular"&amp;13&amp;P</oddFooter>
  </headerFooter>
  <rowBreaks count="2" manualBreakCount="2">
    <brk id="50" max="16383" man="1"/>
    <brk id="9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BS 6-8</vt:lpstr>
      <vt:lpstr>PL 9-10</vt:lpstr>
      <vt:lpstr>Equity11</vt:lpstr>
      <vt:lpstr>Equity 12</vt:lpstr>
      <vt:lpstr>CF 13-15</vt:lpstr>
      <vt:lpstr>'BS 6-8'!Print_Area</vt:lpstr>
      <vt:lpstr>'Equity 12'!Print_Area</vt:lpstr>
      <vt:lpstr>Equity11!Print_Area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Pimchanok Jittrepit</dc:creator>
  <cp:lastModifiedBy>Praphensri Puttaluck (TH)</cp:lastModifiedBy>
  <cp:lastPrinted>2026-02-19T09:57:58Z</cp:lastPrinted>
  <dcterms:created xsi:type="dcterms:W3CDTF">2019-11-04T03:42:31Z</dcterms:created>
  <dcterms:modified xsi:type="dcterms:W3CDTF">2026-02-19T09:58:04Z</dcterms:modified>
</cp:coreProperties>
</file>