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L:\ABAS-Listed\Safe Fertility Center Co., Ltd\Safe Fertility Group_ June2025 (Q2)\"/>
    </mc:Choice>
  </mc:AlternateContent>
  <xr:revisionPtr revIDLastSave="0" documentId="13_ncr:1_{37E41D63-7314-4238-8980-DD78D60F930B}" xr6:coauthVersionLast="47" xr6:coauthVersionMax="47" xr10:uidLastSave="{00000000-0000-0000-0000-000000000000}"/>
  <bookViews>
    <workbookView xWindow="-120" yWindow="-120" windowWidth="21840" windowHeight="13020" tabRatio="719" activeTab="5" xr2:uid="{00000000-000D-0000-FFFF-FFFF00000000}"/>
  </bookViews>
  <sheets>
    <sheet name="BS 2-4" sheetId="1" r:id="rId1"/>
    <sheet name="PL5-6 (3M)" sheetId="10" r:id="rId2"/>
    <sheet name="PL7-8 (6M)" sheetId="15" r:id="rId3"/>
    <sheet name="Equity9" sheetId="12" r:id="rId4"/>
    <sheet name="Equity10" sheetId="13" r:id="rId5"/>
    <sheet name="CF11-12" sheetId="14" r:id="rId6"/>
  </sheets>
  <definedNames>
    <definedName name="_xlnm.Print_Area" localSheetId="0">'BS 2-4'!$A$1:$L$129</definedName>
    <definedName name="_xlnm.Print_Area" localSheetId="4">Equity10!$A$1:$L$37</definedName>
    <definedName name="_xlnm.Print_Area" localSheetId="3">Equity9!$A$1:$T$43</definedName>
    <definedName name="_xlnm.Print_Area" localSheetId="1">'PL5-6 (3M)'!$A$1:$L$92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8" i="13" l="1"/>
  <c r="G28" i="14" l="1"/>
  <c r="I28" i="14"/>
  <c r="K28" i="14"/>
  <c r="G77" i="14"/>
  <c r="G69" i="14" l="1"/>
  <c r="I69" i="14"/>
  <c r="M69" i="14"/>
  <c r="K69" i="14"/>
  <c r="L28" i="13"/>
  <c r="R36" i="12"/>
  <c r="J36" i="12"/>
  <c r="P36" i="12" s="1"/>
  <c r="P35" i="12"/>
  <c r="T35" i="12" s="1"/>
  <c r="P33" i="12"/>
  <c r="P19" i="12"/>
  <c r="P18" i="12"/>
  <c r="P17" i="12"/>
  <c r="P15" i="12"/>
  <c r="I77" i="14" l="1"/>
  <c r="M77" i="14"/>
  <c r="L14" i="13"/>
  <c r="T17" i="12"/>
  <c r="T18" i="12"/>
  <c r="A51" i="10" l="1"/>
  <c r="A52" i="15"/>
  <c r="A3" i="14"/>
  <c r="A53" i="14" s="1"/>
  <c r="A3" i="13"/>
  <c r="A3" i="12"/>
  <c r="L70" i="15"/>
  <c r="H70" i="15"/>
  <c r="F70" i="15"/>
  <c r="L64" i="15"/>
  <c r="H64" i="15"/>
  <c r="F64" i="15"/>
  <c r="L35" i="15"/>
  <c r="J35" i="15"/>
  <c r="H35" i="15"/>
  <c r="F35" i="15"/>
  <c r="L14" i="15"/>
  <c r="L17" i="15" s="1"/>
  <c r="L24" i="15" s="1"/>
  <c r="L27" i="15" s="1"/>
  <c r="L30" i="15" s="1"/>
  <c r="J14" i="15"/>
  <c r="J17" i="15" s="1"/>
  <c r="J24" i="15" s="1"/>
  <c r="J27" i="15" s="1"/>
  <c r="J30" i="15" s="1"/>
  <c r="H14" i="15"/>
  <c r="H17" i="15" s="1"/>
  <c r="H24" i="15" s="1"/>
  <c r="H27" i="15" s="1"/>
  <c r="H30" i="15" s="1"/>
  <c r="F14" i="15"/>
  <c r="F17" i="15" s="1"/>
  <c r="F24" i="15" s="1"/>
  <c r="F27" i="15" s="1"/>
  <c r="F30" i="15" s="1"/>
  <c r="F37" i="15" s="1"/>
  <c r="H37" i="15" l="1"/>
  <c r="L37" i="15"/>
  <c r="J37" i="15"/>
  <c r="J67" i="15" s="1"/>
  <c r="J61" i="15"/>
  <c r="K77" i="14"/>
  <c r="J64" i="15" l="1"/>
  <c r="J29" i="13"/>
  <c r="L29" i="13" s="1"/>
  <c r="J70" i="15"/>
  <c r="F116" i="1"/>
  <c r="J34" i="1" l="1"/>
  <c r="F34" i="1"/>
  <c r="J22" i="1"/>
  <c r="F22" i="1"/>
  <c r="N38" i="12"/>
  <c r="N21" i="12"/>
  <c r="L35" i="10" l="1"/>
  <c r="L14" i="10"/>
  <c r="L17" i="10" s="1"/>
  <c r="L24" i="10" s="1"/>
  <c r="L27" i="10" s="1"/>
  <c r="L30" i="10" s="1"/>
  <c r="H69" i="10"/>
  <c r="H63" i="10"/>
  <c r="H35" i="10"/>
  <c r="H14" i="10"/>
  <c r="H17" i="10" s="1"/>
  <c r="H24" i="10" s="1"/>
  <c r="H27" i="10" s="1"/>
  <c r="H30" i="10" s="1"/>
  <c r="L37" i="10" l="1"/>
  <c r="L69" i="10" s="1"/>
  <c r="L63" i="10"/>
  <c r="H37" i="10"/>
  <c r="R21" i="12"/>
  <c r="L21" i="12"/>
  <c r="J21" i="12"/>
  <c r="H21" i="12"/>
  <c r="F21" i="12"/>
  <c r="D21" i="12"/>
  <c r="T19" i="12"/>
  <c r="T15" i="12"/>
  <c r="J17" i="13"/>
  <c r="H17" i="13"/>
  <c r="F17" i="13"/>
  <c r="D17" i="13"/>
  <c r="L15" i="13"/>
  <c r="L12" i="13"/>
  <c r="M28" i="14"/>
  <c r="A52" i="14"/>
  <c r="A51" i="14"/>
  <c r="H31" i="13"/>
  <c r="F31" i="13"/>
  <c r="D31" i="13"/>
  <c r="A2" i="13"/>
  <c r="L38" i="12"/>
  <c r="J38" i="12"/>
  <c r="H38" i="12"/>
  <c r="F38" i="12"/>
  <c r="D38" i="12"/>
  <c r="R38" i="12"/>
  <c r="T36" i="12"/>
  <c r="F69" i="10"/>
  <c r="F63" i="10"/>
  <c r="J35" i="10"/>
  <c r="F35" i="10"/>
  <c r="J14" i="10"/>
  <c r="J17" i="10" s="1"/>
  <c r="J24" i="10" s="1"/>
  <c r="J27" i="10" s="1"/>
  <c r="F14" i="10"/>
  <c r="F17" i="10" s="1"/>
  <c r="F24" i="10" s="1"/>
  <c r="F27" i="10" s="1"/>
  <c r="M37" i="14" l="1"/>
  <c r="M40" i="14" s="1"/>
  <c r="M79" i="14" s="1"/>
  <c r="M82" i="14" s="1"/>
  <c r="I37" i="14"/>
  <c r="I40" i="14" s="1"/>
  <c r="I79" i="14" s="1"/>
  <c r="I82" i="14" s="1"/>
  <c r="F30" i="10"/>
  <c r="F37" i="10" s="1"/>
  <c r="J30" i="10"/>
  <c r="T21" i="12"/>
  <c r="P21" i="12"/>
  <c r="L17" i="13"/>
  <c r="P38" i="12"/>
  <c r="T38" i="12"/>
  <c r="F119" i="1"/>
  <c r="K37" i="14" l="1"/>
  <c r="K40" i="14" s="1"/>
  <c r="K79" i="14" s="1"/>
  <c r="K82" i="14" s="1"/>
  <c r="G37" i="14"/>
  <c r="G40" i="14" s="1"/>
  <c r="G79" i="14" s="1"/>
  <c r="G82" i="14" s="1"/>
  <c r="J63" i="10"/>
  <c r="J37" i="10"/>
  <c r="A86" i="1"/>
  <c r="A89" i="1"/>
  <c r="A47" i="1"/>
  <c r="J116" i="1"/>
  <c r="H116" i="1"/>
  <c r="F73" i="1"/>
  <c r="J65" i="1"/>
  <c r="F65" i="1"/>
  <c r="J69" i="10" l="1"/>
  <c r="F75" i="1"/>
  <c r="F121" i="1" s="1"/>
  <c r="F36" i="1"/>
  <c r="L31" i="13" l="1"/>
  <c r="J31" i="13"/>
  <c r="L73" i="1"/>
  <c r="H73" i="1"/>
  <c r="L116" i="1" l="1"/>
  <c r="A88" i="1" l="1"/>
  <c r="A87" i="1"/>
  <c r="A46" i="1"/>
  <c r="A45" i="1"/>
  <c r="A129" i="1" l="1"/>
  <c r="A49" i="15" s="1"/>
  <c r="A94" i="15" s="1"/>
  <c r="A37" i="13" l="1"/>
  <c r="A48" i="10"/>
  <c r="L119" i="1"/>
  <c r="H119" i="1"/>
  <c r="L65" i="1"/>
  <c r="H65" i="1"/>
  <c r="L34" i="1"/>
  <c r="H34" i="1"/>
  <c r="L22" i="1"/>
  <c r="H22" i="1"/>
  <c r="A92" i="10" l="1"/>
  <c r="A43" i="12"/>
  <c r="L36" i="1"/>
  <c r="L75" i="1"/>
  <c r="H36" i="1"/>
  <c r="H75" i="1"/>
  <c r="A50" i="14" l="1"/>
  <c r="A100" i="14"/>
  <c r="H121" i="1"/>
  <c r="L121" i="1"/>
  <c r="J73" i="1" l="1"/>
  <c r="J75" i="1" s="1"/>
  <c r="J36" i="1"/>
  <c r="J119" i="1" l="1"/>
  <c r="J121" i="1" l="1"/>
</calcChain>
</file>

<file path=xl/sharedStrings.xml><?xml version="1.0" encoding="utf-8"?>
<sst xmlns="http://schemas.openxmlformats.org/spreadsheetml/2006/main" count="524" uniqueCount="193">
  <si>
    <t>ข้อมูลทางการเงินรวม</t>
  </si>
  <si>
    <t>ข้อมูลทางการเงินเฉพาะกิจการ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</si>
  <si>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</si>
  <si>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</si>
  <si>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</si>
  <si>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</si>
  <si>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</si>
  <si>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</si>
  <si>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</si>
  <si>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</si>
  <si>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</si>
  <si>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</si>
  <si>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</si>
  <si>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</si>
  <si>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</si>
  <si>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หนี้สินและส่วนของเจ้าของ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</si>
  <si>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</si>
  <si>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</si>
  <si>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</si>
  <si>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</si>
  <si>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</si>
  <si>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</si>
  <si>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</si>
  <si>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</si>
  <si>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</si>
  <si>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</si>
  <si>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กำไรสะสม</t>
  </si>
  <si>
    <t>จัดสรรแล้ว</t>
  </si>
  <si>
    <t>ยังไม่ได้จัดสรร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</si>
  <si>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</si>
  <si>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</si>
  <si>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</si>
  <si>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กำไรขั้นต้น</t>
  </si>
  <si>
    <t>ค่าใช้จ่ายในการขาย</t>
  </si>
  <si>
    <t>ค่าใช้จ่ายในการบริหาร</t>
  </si>
  <si>
    <t>รายได้อื่น</t>
  </si>
  <si>
    <t>ต้นทุนทางการเงิน</t>
  </si>
  <si>
    <t>กำไรก่อนภาษีเงินได้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</si>
  <si>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</si>
  <si>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</si>
  <si>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</si>
  <si>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ยังไม่จัดสรร</t>
  </si>
  <si>
    <t>ส่วนของผู้เป็นเจ้าของของบริษัทใหญ่</t>
  </si>
  <si>
    <t>กระแสเงินสดจากกิจกรรมดำเนินงาน</t>
  </si>
  <si>
    <t>กำไรก่อนภาษี</t>
  </si>
  <si>
    <t>จ่ายภาษีเงินได้</t>
  </si>
  <si>
    <t>กระแสเงินสดจากกิจกรรมลงทุน</t>
  </si>
  <si>
    <t xml:space="preserve">กระแสเงินสดจากกิจกรรมจัดหาเงิน </t>
  </si>
  <si>
    <t>รายการที่ไม่กระทบเงินสด</t>
  </si>
  <si>
    <t>ชำระแล้ว</t>
  </si>
  <si>
    <t>อำนาจควบคุม</t>
  </si>
  <si>
    <t>เดียวกัน</t>
  </si>
  <si>
    <t>จากการรวมธุรกิจ</t>
  </si>
  <si>
    <t>ภายใต้การควบคุม</t>
  </si>
  <si>
    <t>รายการปรับปรุง</t>
  </si>
  <si>
    <t>กำไรต่อหุ้นที่เป็นของบริษัทใหญ่</t>
  </si>
  <si>
    <t>กำไรต่อหุ้นขั้นพื้นฐาน (บาท)</t>
  </si>
  <si>
    <t xml:space="preserve">   </t>
  </si>
  <si>
    <t>จัดสรรแล้ว - ทุนสำรองตามกฎหมาย</t>
  </si>
  <si>
    <t>ภายใต้การควบคุมเดียวกัน</t>
  </si>
  <si>
    <t>การแบ่งปันกำไรเบ็ดเสร็จรวม</t>
  </si>
  <si>
    <t>รายได้จากการขายและการให้บริการ</t>
  </si>
  <si>
    <t>ส่วนได้เสียที่ไม่มี</t>
  </si>
  <si>
    <t>กำไรก่อนค่าใช้จ่าย</t>
  </si>
  <si>
    <t>อาคาร และอุปกรณ์ (สุทธิ)</t>
  </si>
  <si>
    <t>สินทรัพย์ไม่มีตัวตน (สุทธิ)</t>
  </si>
  <si>
    <t>ที่ถึงกำหนดชำระภายในหนึ่งปี (สุทธิ)</t>
  </si>
  <si>
    <t>ต้นทุนขายและการให้บริการ</t>
  </si>
  <si>
    <t>การเปลี่ยนแปลงในเงินทุนหมุนเวียน</t>
  </si>
  <si>
    <t>(ยังไม่ได้ตรวจสอบ)</t>
  </si>
  <si>
    <t>ส่วนเกินมูลค่าหุ้น</t>
  </si>
  <si>
    <t>ส่วนเกิน</t>
  </si>
  <si>
    <t>มูลค่าหุ้น</t>
  </si>
  <si>
    <t>ของบริษัทใหญ่</t>
  </si>
  <si>
    <t>ที่ออกและ</t>
  </si>
  <si>
    <t>เจ้าหนี้ค่าซื้ออาคารและอุปกรณ์</t>
  </si>
  <si>
    <t>ส่วนต่ำจากการรวมธุรกิจ</t>
  </si>
  <si>
    <t>กำไรก่อนต้นทุนทางการเงินและภาษีเงินได้</t>
  </si>
  <si>
    <t>เงินสดสุทธิได้มาจากกิจกรรมดำเนินงาน</t>
  </si>
  <si>
    <t>(ตรวจสอบแล้ว)</t>
  </si>
  <si>
    <t>สินทรัพย์สิทธิการใช้ (สุทธิ)</t>
  </si>
  <si>
    <t>- ทุนสำรอง</t>
  </si>
  <si>
    <t>ตามกฎหมาย</t>
  </si>
  <si>
    <t>องค์ประกอบอื่น</t>
  </si>
  <si>
    <t>ของส่วนของเจ้าของ</t>
  </si>
  <si>
    <t>รวม</t>
  </si>
  <si>
    <t>กำไร(ขาดทุน)สุทธิจากอัตราแลกเปลี่ยน</t>
  </si>
  <si>
    <t>เจ้าของ</t>
  </si>
  <si>
    <t>รวมส่วนของ</t>
  </si>
  <si>
    <t>ส่วนต่ำ</t>
  </si>
  <si>
    <t>หนี้สินตามสัญญาเช่า (สุทธิ)</t>
  </si>
  <si>
    <t>ค่าเสื่อมราคาสินทรัพย์สิทธิการใช้</t>
  </si>
  <si>
    <t>ข้อมูลทางการเงินรวม (ยังไม่ได้ตรวจสอบ)</t>
  </si>
  <si>
    <t>สินทรัพย์ทางการเงินที่วัดมูลค่าด้วย</t>
  </si>
  <si>
    <t>ดอกเบี้ยจ่ายหนี้สินภายใต้สัญญาเช่า</t>
  </si>
  <si>
    <t>เงินสดสุทธิใช้ไปในกิจกรรมจัดหาเงิน</t>
  </si>
  <si>
    <t>ข้อมูลทางการเงินเฉพาะกิจการ (ยังไม่ได้ตรวจสอบ)</t>
  </si>
  <si>
    <t>มูลค่ายุติธรรมผ่านกำไรหรือขาดทุน</t>
  </si>
  <si>
    <t>ค่าเสื่อมราคาอาคารและอุปกรณ์</t>
  </si>
  <si>
    <t>ค่าตัดจำหน่ายสินทรัพย์ไม่มีตัวตน</t>
  </si>
  <si>
    <t>ประมาณการหนี้สินค่ารื้อถอนสินทรัพย์ถาวร</t>
  </si>
  <si>
    <t>ทุนที่ออกและชำระเต็มมูลค่าแล้ว</t>
  </si>
  <si>
    <t>เงินสดจ่ายคืนหนี้สินภายใต้สัญญาเช่า</t>
  </si>
  <si>
    <t>ค่าเผื่อสินค้าเสื่อมสภาพ</t>
  </si>
  <si>
    <t>เงินสดและรายการเทียบเท่าเงินสดเพิ่มขึ้น(ลดลง)สุทธิ</t>
  </si>
  <si>
    <t>ส่วนของหนี้สินตามสัญญาเช่า</t>
  </si>
  <si>
    <t>ดอกเบี้ยจ่ายประมาณการหนี้สินค่ารื้อถอนสินทรัพย์ถาวร</t>
  </si>
  <si>
    <t>เงินสดรับจากการจำหน่ายอุปกรณ์</t>
  </si>
  <si>
    <t>ขาดทุนจากการตัดจำหน่ายอาคารและอุปกรณ์</t>
  </si>
  <si>
    <t>ดอกเบี้ยหนี้สินภายใต้สัญญาเช่าค้างจ่าย</t>
  </si>
  <si>
    <t>(กำไร)ขาดทุนที่ยังไม่รับรู้จากการวัดมูลค่า</t>
  </si>
  <si>
    <t>ของสินทรัพย์ทางการเงินที่วัดมูลค่าด้วยมูลค่ายุติธรรม</t>
  </si>
  <si>
    <t>ผ่านกำไรหรือขาดทุน</t>
  </si>
  <si>
    <t xml:space="preserve">   มูลค่าที่ตราไว้หุ้นละ 1 บาท</t>
  </si>
  <si>
    <t xml:space="preserve">หุ้นสามัญ จำนวน 303,947,800 หุ้น </t>
  </si>
  <si>
    <t>เงินสดจ่ายเพื่อซื้อสินทรัพย์ไม่มีตัวตน</t>
  </si>
  <si>
    <t>บริษัท เซฟ เฟอร์ทิลิตี้ กรุ๊ป จำกัด (มหาชน)</t>
  </si>
  <si>
    <t>พ.ศ. 2567</t>
  </si>
  <si>
    <t>ยอดคงเหลือ ณ วันที่ 1 มกราคม พ.ศ. 2567</t>
  </si>
  <si>
    <t>งบฐานะการเงิน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</si>
  <si>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</si>
  <si>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</si>
  <si>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กำไรเบ็ดเสร็จรวมสำหรับรอบระยะเวลา</t>
  </si>
  <si>
    <t>กำไรสุทธิสำหรับรอบระยะเวลา</t>
  </si>
  <si>
    <t>กำไรสำหรับรอบระยะเวลา</t>
  </si>
  <si>
    <t>การเปลี่ยนแปลงในส่วนของเจ้าของสำหรับรอบระยะเวลา</t>
  </si>
  <si>
    <t>เงินสดและรายการเทียบเท่าเงินสดต้นรอบระยะเวลา</t>
  </si>
  <si>
    <t>กำไรเบ็ดเสร็จอื่น</t>
  </si>
  <si>
    <t>ในบริษัทย่อย</t>
  </si>
  <si>
    <t>การเปลี่ยนแปลงส่วนได้เสียจากการลงทุน</t>
  </si>
  <si>
    <t xml:space="preserve">            ....................................................................... กรรมการ         ................................................................. กรรมการ                  </t>
  </si>
  <si>
    <t xml:space="preserve">                                                   ........................................................................ กรรมการ         ................................................................. กรรมการ                  </t>
  </si>
  <si>
    <t>เงินสดจากกิจกรรมดำเนินงานก่อนภาษีเงินได้จ่าย</t>
  </si>
  <si>
    <t>เงินสดและรายการเทียบเท่าเงินสดปลายรอบระยะเวลา</t>
  </si>
  <si>
    <t>การเปลี่ยนแปลง</t>
  </si>
  <si>
    <t>ส่วนได้เสีย</t>
  </si>
  <si>
    <t>จากการลงทุน</t>
  </si>
  <si>
    <t>งบการเปลี่ยนแปลงส่วนของเจ้าของ</t>
  </si>
  <si>
    <t>พ.ศ. 2568</t>
  </si>
  <si>
    <t>ยอดคงเหลือ ณ วันที่ 1 มกราคม พ.ศ. 2568</t>
  </si>
  <si>
    <t>ค่าใช้จ่ายภาษีเงินได้</t>
  </si>
  <si>
    <t>(กลับรายการ) ผลขาดทุนด้านเครดิตที่คาดว่าจะเกิดขึ้น</t>
  </si>
  <si>
    <t>สินค้าคงเหลือ (สุทธิ)</t>
  </si>
  <si>
    <t xml:space="preserve">งบกำไรขาดทุนเบ็ดเสร็จ </t>
  </si>
  <si>
    <t xml:space="preserve">งบกระแสเงินสด </t>
  </si>
  <si>
    <t xml:space="preserve">       -</t>
  </si>
  <si>
    <t>กำไรเบ็ดเสร็จอื่นสำหรับรอบระยะเวลา</t>
  </si>
  <si>
    <t xml:space="preserve"> - สุทธิจากภาษี</t>
  </si>
  <si>
    <t>รวมส่วนของผู้เป็นเจ้าของของบริษัทใหญ่</t>
  </si>
  <si>
    <t>ลูกหนี้การค้าและ</t>
  </si>
  <si>
    <t>ลูกหนี้หมุนเวียนอื่น (สุทธิ)</t>
  </si>
  <si>
    <t>สินทรัพย์ภาษีเงินได้</t>
  </si>
  <si>
    <t>รอการตัดบัญชี (สุทธิ)</t>
  </si>
  <si>
    <t>ลูกหนี้การค้าและลูกหนี้หมุนเวียนอื่น</t>
  </si>
  <si>
    <t>กลับรายการ(ผลขาดทุน)ด้านเครดิตที่คาดว่าจะเกิดขึ้น</t>
  </si>
  <si>
    <t>เงินสดสุทธิใช้ไปในกิจกรรมลงทุน</t>
  </si>
  <si>
    <t>เงินสดจ่ายเพื่อซื้ออุปกรณ์</t>
  </si>
  <si>
    <r>
      <t xml:space="preserve">หนี้สินและส่วนของเจ้าของ </t>
    </r>
    <r>
      <rPr>
        <sz val="12"/>
        <rFont val="Browallia New"/>
        <family val="2"/>
      </rPr>
      <t>(ต่อ)</t>
    </r>
  </si>
  <si>
    <t>ณ วันที่ 30 มิถุนายน พ.ศ. 2568</t>
  </si>
  <si>
    <t xml:space="preserve"> 30 มิถุนายน</t>
  </si>
  <si>
    <t>สำหรับรอบระยะเวลาสามเดือนสิ้นสุดวันที่ 30 มิถุนายน พ.ศ. 2568</t>
  </si>
  <si>
    <t>สำหรับรอบระยะเวลาหกเดือนสิ้นสุดวันที่ 30 มิถุนายน พ.ศ. 2568</t>
  </si>
  <si>
    <t>ยอดคงเหลือ ณ วันที่ 30 มิถุนายน พ.ศ. 2567</t>
  </si>
  <si>
    <t>ยอดคงเหลือ ณ วันที่ 30 มิถุนายน พ.ศ. 2568</t>
  </si>
  <si>
    <t>30 มิถุนายน</t>
  </si>
  <si>
    <t>เงินปันผล</t>
  </si>
  <si>
    <t>การเปลี่ยนแปลงส่วนได้เสียจากการลงทุนในบริษัทย่อย</t>
  </si>
  <si>
    <t>ดอกเบี้ยรับ</t>
  </si>
  <si>
    <t>เงินสดจ่ายเพื่อลงทุนในบริษัทย่อย</t>
  </si>
  <si>
    <t>เงินสดรับจากการรับชำระค่าหุ้นจากผู้ถือหุ้นส่วนน้อย</t>
  </si>
  <si>
    <t>เงินปันผลจ่าย</t>
  </si>
  <si>
    <t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t>
  </si>
  <si>
    <t>งบกำไรขาดทุนเบ็ดเสร็จ</t>
  </si>
  <si>
    <t>เงินสดจ่ายเพื่อซื้อสินทรัพย์ทางการเงินที่วัดมูลค่าด้วย</t>
  </si>
  <si>
    <t>วิธีมูลค่ายุติธรรมผ่านกำไรขาดทุนเบ็ดเสร็จอื่น</t>
  </si>
  <si>
    <t>เจ้าหนี้ค่าซื้อสินทรัพย์ไม่มีตัวตน</t>
  </si>
  <si>
    <t>ค่าใช้จ่ายดอกเบี้ยตามสัญญาเช่า</t>
  </si>
  <si>
    <t>(นางสาวชนิดา พัธโนทัย)</t>
  </si>
  <si>
    <t xml:space="preserve">                </t>
  </si>
  <si>
    <t xml:space="preserve">              .................................................................... กรรมการ       ................................................................... กรรมการ</t>
  </si>
  <si>
    <t xml:space="preserve">             (นางปริญญารัตน์ กว้างคณานุรักษ์)</t>
  </si>
  <si>
    <t xml:space="preserve">                        (นางปริญญารัตน์ กว้างคณานุรักษ์)</t>
  </si>
  <si>
    <t xml:space="preserve">                                                                        ................................................................................... กรรมการ             ............................................................................ กรรมการ</t>
  </si>
  <si>
    <t xml:space="preserve">                                                           (นางปริญญารัตน์ กว้างคณานุรักษ์)                                        (นางสาวชนิดา พัธโนทัย)</t>
  </si>
  <si>
    <t xml:space="preserve">        .............................................................................. กรรมการ      .............................................................................. กรรมการ</t>
  </si>
  <si>
    <t xml:space="preserve">     (นางสาวชนิดา พัธโนทัย)</t>
  </si>
  <si>
    <t xml:space="preserve">                                                                                     (นางปริญญารัตน์ กว้างคณานุรักษ์)</t>
  </si>
  <si>
    <t xml:space="preserve">                   (นางสาวชนิดา พัธโนทัย)</t>
  </si>
  <si>
    <t xml:space="preserve">                                (นางปริญญารัตน์ กว้างคณานุรักษ์)</t>
  </si>
  <si>
    <t xml:space="preserve">                   (นางปริญญารัตน์ กว้างคณานุรักษ์)</t>
  </si>
  <si>
    <t>กลับรายการด้านเครดิตที่คาดว่าจะเกิดขึ้น</t>
  </si>
  <si>
    <t>กำไรอื่น</t>
  </si>
  <si>
    <t>กำไรจากการจำหน่ายอุปกรณ์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</si>
</sst>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-* #,##0.00_-;\-* #,##0.00_-;_-* &quot;-&quot;??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_-;\-* #,##0_-;_-* &quot;-&quot;??_-;_-@_-"/>
    <numFmt numFmtId="168" formatCode="_(* #,##0_);_(* \(#,##0\);_(* &quot;-&quot;??_);_(@_)"/>
    <numFmt numFmtId="169" formatCode="_(* #,##0_);_(* \(#,##0\);_(* &quot;-&quot;???\ _);_(@_)"/>
    <numFmt numFmtId="170" formatCode="_(* #,##0.0000_);_(* \(#,##0.0000\);_(* &quot;-&quot;??_);_(@_)"/>
    <numFmt numFmtId="171" formatCode="B1mmm\-yy"/>
    <numFmt numFmtId="172" formatCode="_-* #,##0.00\ &quot;€&quot;_-;\-* #,##0.00\ &quot;€&quot;_-;_-* &quot;-&quot;??\ &quot;€&quot;_-;_-@_-"/>
    <numFmt numFmtId="173" formatCode="_-* #,##0.00\ _€_-;\-* #,##0.00\ _€_-;_-* &quot;-&quot;??\ _€_-;_-@_-"/>
    <numFmt numFmtId="174" formatCode="#,##0;\(#,##0\);&quot;-&quot;;@"/>
    <numFmt numFmtId="175" formatCode="[$-1070000]d/m/yy;@"/>
    <numFmt numFmtId="176" formatCode="&quot;Yes&quot;;&quot;Yes&quot;;&quot;No&quot;"/>
    <numFmt numFmtId="177" formatCode="0.0%"/>
    <numFmt numFmtId="178" formatCode="0%\);[Red]\(0%\)"/>
    <numFmt numFmtId="179" formatCode="#,##0.0_);\(#,##0.0\)"/>
    <numFmt numFmtId="180" formatCode="###0_);[Red]\(###0\)"/>
    <numFmt numFmtId="181" formatCode="###0.0_);[Red]\(###0.0\)"/>
    <numFmt numFmtId="182" formatCode="0.0%;\(0.0%\)"/>
    <numFmt numFmtId="183" formatCode="0%;\(0%\)"/>
    <numFmt numFmtId="184" formatCode="###0.000_);[Red]\(###0.000\)"/>
    <numFmt numFmtId="185" formatCode="###0.0000_);[Red]\(###0.0000\)"/>
    <numFmt numFmtId="186" formatCode="#,##0.0_);[Red]\(#,##0.0\)"/>
    <numFmt numFmtId="187" formatCode="_(* #,##0.00_);_(* \(#,##0.00\);_(* &quot;-&quot;???\ _);_(@_)"/>
  </numFmts>
  <fonts count="9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3"/>
      <name val="Browallia New"/>
      <family val="2"/>
    </font>
    <font>
      <b/>
      <sz val="11"/>
      <name val="Browallia New"/>
      <family val="2"/>
    </font>
    <font>
      <sz val="11"/>
      <name val="Browallia New"/>
      <family val="2"/>
    </font>
    <font>
      <sz val="14"/>
      <name val="Cordia New"/>
      <family val="2"/>
    </font>
    <font>
      <sz val="10.5"/>
      <name val="Browallia New"/>
      <family val="2"/>
    </font>
    <font>
      <b/>
      <sz val="13"/>
      <name val="Browall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</font>
    <font>
      <sz val="10"/>
      <color rgb="FF0000FF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9"/>
      <color theme="10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0"/>
      <name val="Times New Roman"/>
      <family val="1"/>
    </font>
    <font>
      <u/>
      <sz val="11"/>
      <color theme="10"/>
      <name val="Calibri"/>
      <family val="2"/>
      <charset val="222"/>
    </font>
    <font>
      <sz val="10"/>
      <color indexed="8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ordia New"/>
      <family val="2"/>
    </font>
    <font>
      <u/>
      <sz val="10"/>
      <color theme="10"/>
      <name val="Georgia"/>
      <family val="1"/>
    </font>
    <font>
      <sz val="10"/>
      <color rgb="FF000000"/>
      <name val="Arial"/>
      <family val="2"/>
    </font>
    <font>
      <sz val="14"/>
      <name val="Cordia New"/>
      <family val="2"/>
      <charset val="222"/>
    </font>
    <font>
      <sz val="14"/>
      <name val="AngsanaUPC"/>
      <family val="1"/>
    </font>
    <font>
      <sz val="10"/>
      <name val="Helv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</font>
    <font>
      <sz val="14"/>
      <name val="Times New Roman"/>
      <family val="1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rgb="FF0000FF"/>
      <name val="Georgia"/>
      <family val="1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u/>
      <sz val="10"/>
      <color rgb="FF7A1818"/>
      <name val="Georgia"/>
      <family val="1"/>
    </font>
    <font>
      <sz val="10"/>
      <name val="ApFont"/>
      <charset val="222"/>
    </font>
    <font>
      <sz val="12"/>
      <color theme="1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3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8" applyNumberFormat="0" applyAlignment="0" applyProtection="0"/>
    <xf numFmtId="0" fontId="21" fillId="6" borderId="9" applyNumberFormat="0" applyAlignment="0" applyProtection="0"/>
    <xf numFmtId="0" fontId="22" fillId="6" borderId="8" applyNumberFormat="0" applyAlignment="0" applyProtection="0"/>
    <xf numFmtId="0" fontId="23" fillId="0" borderId="10" applyNumberFormat="0" applyFill="0" applyAlignment="0" applyProtection="0"/>
    <xf numFmtId="0" fontId="24" fillId="7" borderId="11" applyNumberFormat="0" applyAlignment="0" applyProtection="0"/>
    <xf numFmtId="0" fontId="25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0" fontId="30" fillId="0" borderId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1" fillId="0" borderId="0"/>
    <xf numFmtId="0" fontId="3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/>
    <xf numFmtId="0" fontId="34" fillId="0" borderId="0"/>
    <xf numFmtId="0" fontId="34" fillId="0" borderId="0"/>
    <xf numFmtId="0" fontId="31" fillId="0" borderId="0"/>
    <xf numFmtId="0" fontId="1" fillId="0" borderId="0"/>
    <xf numFmtId="0" fontId="35" fillId="0" borderId="0">
      <protection locked="0"/>
    </xf>
    <xf numFmtId="0" fontId="35" fillId="0" borderId="0"/>
    <xf numFmtId="0" fontId="36" fillId="0" borderId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0" fontId="37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31" fillId="0" borderId="0" applyFont="0" applyFill="0" applyBorder="0" applyAlignment="0" applyProtection="0"/>
    <xf numFmtId="172" fontId="31" fillId="0" borderId="0" applyFont="0" applyFill="0" applyBorder="0" applyAlignment="0" applyProtection="0"/>
    <xf numFmtId="173" fontId="31" fillId="0" borderId="0" applyFont="0" applyFill="0" applyBorder="0" applyAlignment="0" applyProtection="0"/>
    <xf numFmtId="0" fontId="31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1" fillId="0" borderId="0"/>
    <xf numFmtId="0" fontId="35" fillId="0" borderId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0" fontId="31" fillId="0" borderId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1" fillId="0" borderId="0"/>
    <xf numFmtId="0" fontId="30" fillId="0" borderId="0"/>
    <xf numFmtId="0" fontId="1" fillId="0" borderId="0"/>
    <xf numFmtId="43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9" fillId="0" borderId="0"/>
    <xf numFmtId="0" fontId="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>
      <protection locked="0"/>
    </xf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3" fillId="2" borderId="0" applyNumberFormat="0" applyBorder="0" applyAlignment="0" applyProtection="0"/>
    <xf numFmtId="0" fontId="44" fillId="3" borderId="0" applyNumberFormat="0" applyBorder="0" applyAlignment="0" applyProtection="0"/>
    <xf numFmtId="0" fontId="45" fillId="4" borderId="0" applyNumberFormat="0" applyBorder="0" applyAlignment="0" applyProtection="0"/>
    <xf numFmtId="0" fontId="46" fillId="5" borderId="8" applyNumberFormat="0" applyAlignment="0" applyProtection="0"/>
    <xf numFmtId="0" fontId="47" fillId="6" borderId="9" applyNumberFormat="0" applyAlignment="0" applyProtection="0"/>
    <xf numFmtId="0" fontId="48" fillId="6" borderId="8" applyNumberFormat="0" applyAlignment="0" applyProtection="0"/>
    <xf numFmtId="0" fontId="49" fillId="0" borderId="10" applyNumberFormat="0" applyFill="0" applyAlignment="0" applyProtection="0"/>
    <xf numFmtId="0" fontId="50" fillId="7" borderId="11" applyNumberFormat="0" applyAlignment="0" applyProtection="0"/>
    <xf numFmtId="0" fontId="51" fillId="0" borderId="0" applyNumberFormat="0" applyFill="0" applyBorder="0" applyAlignment="0" applyProtection="0"/>
    <xf numFmtId="0" fontId="29" fillId="8" borderId="12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13" applyNumberFormat="0" applyFill="0" applyAlignment="0" applyProtection="0"/>
    <xf numFmtId="0" fontId="54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54" fillId="32" borderId="0" applyNumberFormat="0" applyBorder="0" applyAlignment="0" applyProtection="0"/>
    <xf numFmtId="171" fontId="31" fillId="0" borderId="0" applyFont="0" applyFill="0" applyBorder="0" applyAlignment="0" applyProtection="0">
      <alignment wrapText="1"/>
    </xf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75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55" fillId="0" borderId="0" applyFill="0" applyBorder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31" fillId="0" borderId="0">
      <alignment wrapText="1"/>
    </xf>
    <xf numFmtId="0" fontId="31" fillId="0" borderId="0">
      <alignment wrapText="1"/>
    </xf>
    <xf numFmtId="0" fontId="31" fillId="0" borderId="0">
      <alignment wrapText="1"/>
    </xf>
    <xf numFmtId="0" fontId="31" fillId="0" borderId="0">
      <alignment wrapText="1"/>
    </xf>
    <xf numFmtId="0" fontId="31" fillId="0" borderId="0">
      <alignment wrapText="1"/>
    </xf>
    <xf numFmtId="0" fontId="35" fillId="0" borderId="0"/>
    <xf numFmtId="0" fontId="10" fillId="0" borderId="0"/>
    <xf numFmtId="0" fontId="35" fillId="0" borderId="0"/>
    <xf numFmtId="176" fontId="31" fillId="0" borderId="0"/>
    <xf numFmtId="0" fontId="10" fillId="0" borderId="0"/>
    <xf numFmtId="0" fontId="29" fillId="0" borderId="0"/>
    <xf numFmtId="0" fontId="29" fillId="0" borderId="0"/>
    <xf numFmtId="0" fontId="31" fillId="0" borderId="0">
      <alignment wrapText="1"/>
    </xf>
    <xf numFmtId="0" fontId="57" fillId="0" borderId="0"/>
    <xf numFmtId="0" fontId="31" fillId="0" borderId="0">
      <alignment wrapText="1"/>
    </xf>
    <xf numFmtId="0" fontId="10" fillId="0" borderId="0"/>
    <xf numFmtId="43" fontId="31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0" fontId="35" fillId="0" borderId="0">
      <protection locked="0"/>
    </xf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5" fillId="0" borderId="0"/>
    <xf numFmtId="0" fontId="35" fillId="0" borderId="0">
      <protection locked="0"/>
    </xf>
    <xf numFmtId="9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0" fontId="35" fillId="0" borderId="0"/>
    <xf numFmtId="43" fontId="1" fillId="0" borderId="0" applyFont="0" applyFill="0" applyBorder="0" applyAlignment="0" applyProtection="0"/>
    <xf numFmtId="0" fontId="29" fillId="0" borderId="0"/>
    <xf numFmtId="43" fontId="35" fillId="0" borderId="0" applyFont="0" applyFill="0" applyBorder="0" applyAlignment="0" applyProtection="0"/>
    <xf numFmtId="0" fontId="37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0" fontId="6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9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0"/>
    <xf numFmtId="9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2" fillId="0" borderId="0"/>
    <xf numFmtId="37" fontId="59" fillId="0" borderId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0" fontId="1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/>
    <xf numFmtId="43" fontId="1" fillId="0" borderId="0" applyFont="0" applyFill="0" applyBorder="0" applyAlignment="0" applyProtection="0"/>
    <xf numFmtId="0" fontId="63" fillId="0" borderId="0"/>
    <xf numFmtId="0" fontId="31" fillId="0" borderId="0"/>
    <xf numFmtId="0" fontId="35" fillId="0" borderId="0">
      <protection locked="0"/>
    </xf>
    <xf numFmtId="0" fontId="62" fillId="0" borderId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7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6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7" fillId="0" borderId="16" applyNumberFormat="0" applyFill="0" applyBorder="0" applyAlignment="0">
      <protection locked="0"/>
    </xf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5" fillId="0" borderId="0"/>
    <xf numFmtId="0" fontId="37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0" fontId="1" fillId="0" borderId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0" fontId="61" fillId="0" borderId="0"/>
    <xf numFmtId="43" fontId="1" fillId="0" borderId="0" applyFont="0" applyFill="0" applyBorder="0" applyAlignment="0" applyProtection="0"/>
    <xf numFmtId="0" fontId="36" fillId="0" borderId="0"/>
    <xf numFmtId="0" fontId="1" fillId="0" borderId="0"/>
    <xf numFmtId="0" fontId="35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5" fillId="0" borderId="0"/>
    <xf numFmtId="43" fontId="1" fillId="0" borderId="0" applyFont="0" applyFill="0" applyBorder="0" applyAlignment="0" applyProtection="0"/>
    <xf numFmtId="0" fontId="35" fillId="0" borderId="0">
      <protection locked="0"/>
    </xf>
    <xf numFmtId="43" fontId="6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6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7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31" fillId="0" borderId="0" applyFont="0" applyFill="0" applyBorder="0" applyAlignment="0" applyProtection="0"/>
    <xf numFmtId="0" fontId="31" fillId="0" borderId="0">
      <alignment wrapText="1"/>
    </xf>
    <xf numFmtId="0" fontId="31" fillId="0" borderId="0"/>
    <xf numFmtId="43" fontId="29" fillId="0" borderId="0" applyFont="0" applyFill="0" applyBorder="0" applyAlignment="0" applyProtection="0"/>
    <xf numFmtId="0" fontId="35" fillId="0" borderId="0">
      <protection locked="0"/>
    </xf>
    <xf numFmtId="0" fontId="10" fillId="0" borderId="0"/>
    <xf numFmtId="0" fontId="1" fillId="0" borderId="0"/>
    <xf numFmtId="43" fontId="35" fillId="0" borderId="0" applyFont="0" applyFill="0" applyBorder="0" applyAlignment="0" applyProtection="0"/>
    <xf numFmtId="0" fontId="35" fillId="0" borderId="0"/>
    <xf numFmtId="43" fontId="61" fillId="0" borderId="0" applyFont="0" applyFill="0" applyBorder="0" applyAlignment="0" applyProtection="0"/>
    <xf numFmtId="0" fontId="64" fillId="0" borderId="16" applyNumberFormat="0" applyFill="0" applyAlignment="0">
      <protection locked="0"/>
    </xf>
    <xf numFmtId="0" fontId="63" fillId="0" borderId="0"/>
    <xf numFmtId="43" fontId="10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>
      <protection locked="0"/>
    </xf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6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0" fontId="35" fillId="0" borderId="0">
      <protection locked="0"/>
    </xf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17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>
      <protection locked="0"/>
    </xf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6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1" fillId="0" borderId="0"/>
    <xf numFmtId="43" fontId="61" fillId="0" borderId="0" applyFont="0" applyFill="0" applyBorder="0" applyAlignment="0" applyProtection="0"/>
    <xf numFmtId="0" fontId="29" fillId="0" borderId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2" fillId="0" borderId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66" fillId="0" borderId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7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29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1" fillId="0" borderId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0" fontId="1" fillId="0" borderId="0"/>
    <xf numFmtId="0" fontId="64" fillId="0" borderId="16" applyNumberFormat="0" applyFill="0" applyAlignment="0">
      <protection locked="0"/>
    </xf>
    <xf numFmtId="43" fontId="35" fillId="0" borderId="0" applyFont="0" applyFill="0" applyBorder="0" applyAlignment="0" applyProtection="0"/>
    <xf numFmtId="0" fontId="1" fillId="0" borderId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1" fillId="0" borderId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>
      <protection locked="0"/>
    </xf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0" fontId="33" fillId="0" borderId="0"/>
    <xf numFmtId="43" fontId="33" fillId="0" borderId="0" applyFont="0" applyFill="0" applyBorder="0" applyAlignment="0" applyProtection="0"/>
    <xf numFmtId="0" fontId="35" fillId="0" borderId="0">
      <protection locked="0"/>
    </xf>
    <xf numFmtId="0" fontId="29" fillId="0" borderId="0"/>
    <xf numFmtId="43" fontId="30" fillId="0" borderId="0" applyFont="0" applyFill="0" applyBorder="0" applyAlignment="0" applyProtection="0"/>
    <xf numFmtId="0" fontId="30" fillId="0" borderId="0"/>
    <xf numFmtId="0" fontId="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5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0" fillId="0" borderId="0"/>
    <xf numFmtId="0" fontId="1" fillId="0" borderId="0"/>
    <xf numFmtId="43" fontId="1" fillId="0" borderId="0" applyFont="0" applyFill="0" applyBorder="0" applyAlignment="0" applyProtection="0"/>
    <xf numFmtId="0" fontId="30" fillId="0" borderId="0"/>
    <xf numFmtId="0" fontId="1" fillId="0" borderId="0"/>
    <xf numFmtId="0" fontId="33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0" fillId="0" borderId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175" fontId="29" fillId="0" borderId="0" applyFont="0" applyFill="0" applyBorder="0" applyAlignment="0" applyProtection="0"/>
    <xf numFmtId="0" fontId="29" fillId="0" borderId="0"/>
    <xf numFmtId="43" fontId="35" fillId="0" borderId="0" applyFont="0" applyFill="0" applyBorder="0" applyAlignment="0" applyProtection="0"/>
    <xf numFmtId="0" fontId="1" fillId="0" borderId="0"/>
    <xf numFmtId="0" fontId="31" fillId="0" borderId="0"/>
    <xf numFmtId="43" fontId="31" fillId="0" borderId="0" applyFont="0" applyFill="0" applyBorder="0" applyAlignment="0" applyProtection="0"/>
    <xf numFmtId="0" fontId="33" fillId="0" borderId="0"/>
    <xf numFmtId="43" fontId="33" fillId="0" borderId="0" applyFont="0" applyFill="0" applyBorder="0" applyAlignment="0" applyProtection="0"/>
    <xf numFmtId="0" fontId="29" fillId="0" borderId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43" fontId="3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9" fontId="67" fillId="0" borderId="0"/>
    <xf numFmtId="178" fontId="31" fillId="0" borderId="0" applyFill="0" applyBorder="0" applyAlignment="0"/>
    <xf numFmtId="179" fontId="68" fillId="0" borderId="0" applyFill="0" applyBorder="0" applyAlignment="0"/>
    <xf numFmtId="170" fontId="68" fillId="0" borderId="0" applyFill="0" applyBorder="0" applyAlignment="0"/>
    <xf numFmtId="180" fontId="31" fillId="0" borderId="0" applyFill="0" applyBorder="0" applyAlignment="0"/>
    <xf numFmtId="181" fontId="31" fillId="0" borderId="0" applyFill="0" applyBorder="0" applyAlignment="0"/>
    <xf numFmtId="165" fontId="68" fillId="0" borderId="0" applyFill="0" applyBorder="0" applyAlignment="0"/>
    <xf numFmtId="182" fontId="68" fillId="0" borderId="0" applyFill="0" applyBorder="0" applyAlignment="0"/>
    <xf numFmtId="179" fontId="68" fillId="0" borderId="0" applyFill="0" applyBorder="0" applyAlignment="0"/>
    <xf numFmtId="165" fontId="68" fillId="0" borderId="0" applyFont="0" applyFill="0" applyBorder="0" applyAlignment="0" applyProtection="0"/>
    <xf numFmtId="0" fontId="67" fillId="0" borderId="0"/>
    <xf numFmtId="179" fontId="68" fillId="0" borderId="0" applyFont="0" applyFill="0" applyBorder="0" applyAlignment="0" applyProtection="0"/>
    <xf numFmtId="0" fontId="67" fillId="0" borderId="0"/>
    <xf numFmtId="14" fontId="57" fillId="0" borderId="0" applyFill="0" applyBorder="0" applyAlignment="0"/>
    <xf numFmtId="177" fontId="67" fillId="0" borderId="0"/>
    <xf numFmtId="165" fontId="68" fillId="0" borderId="0" applyFill="0" applyBorder="0" applyAlignment="0"/>
    <xf numFmtId="179" fontId="68" fillId="0" borderId="0" applyFill="0" applyBorder="0" applyAlignment="0"/>
    <xf numFmtId="165" fontId="68" fillId="0" borderId="0" applyFill="0" applyBorder="0" applyAlignment="0"/>
    <xf numFmtId="182" fontId="68" fillId="0" borderId="0" applyFill="0" applyBorder="0" applyAlignment="0"/>
    <xf numFmtId="179" fontId="68" fillId="0" borderId="0" applyFill="0" applyBorder="0" applyAlignment="0"/>
    <xf numFmtId="38" fontId="58" fillId="33" borderId="0" applyNumberFormat="0" applyBorder="0" applyAlignment="0" applyProtection="0"/>
    <xf numFmtId="0" fontId="69" fillId="0" borderId="15" applyNumberFormat="0" applyAlignment="0" applyProtection="0">
      <alignment horizontal="left" vertical="center"/>
    </xf>
    <xf numFmtId="0" fontId="69" fillId="0" borderId="4">
      <alignment horizontal="left" vertical="center"/>
    </xf>
    <xf numFmtId="10" fontId="58" fillId="34" borderId="14" applyNumberFormat="0" applyBorder="0" applyAlignment="0" applyProtection="0"/>
    <xf numFmtId="165" fontId="68" fillId="0" borderId="0" applyFill="0" applyBorder="0" applyAlignment="0"/>
    <xf numFmtId="179" fontId="68" fillId="0" borderId="0" applyFill="0" applyBorder="0" applyAlignment="0"/>
    <xf numFmtId="165" fontId="68" fillId="0" borderId="0" applyFill="0" applyBorder="0" applyAlignment="0"/>
    <xf numFmtId="182" fontId="68" fillId="0" borderId="0" applyFill="0" applyBorder="0" applyAlignment="0"/>
    <xf numFmtId="179" fontId="68" fillId="0" borderId="0" applyFill="0" applyBorder="0" applyAlignment="0"/>
    <xf numFmtId="37" fontId="70" fillId="0" borderId="0"/>
    <xf numFmtId="0" fontId="71" fillId="0" borderId="0"/>
    <xf numFmtId="0" fontId="31" fillId="0" borderId="0"/>
    <xf numFmtId="181" fontId="31" fillId="0" borderId="0" applyFont="0" applyFill="0" applyBorder="0" applyAlignment="0" applyProtection="0"/>
    <xf numFmtId="183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165" fontId="68" fillId="0" borderId="0" applyFill="0" applyBorder="0" applyAlignment="0"/>
    <xf numFmtId="179" fontId="68" fillId="0" borderId="0" applyFill="0" applyBorder="0" applyAlignment="0"/>
    <xf numFmtId="165" fontId="68" fillId="0" borderId="0" applyFill="0" applyBorder="0" applyAlignment="0"/>
    <xf numFmtId="182" fontId="68" fillId="0" borderId="0" applyFill="0" applyBorder="0" applyAlignment="0"/>
    <xf numFmtId="179" fontId="68" fillId="0" borderId="0" applyFill="0" applyBorder="0" applyAlignment="0"/>
    <xf numFmtId="1" fontId="31" fillId="0" borderId="17" applyNumberFormat="0" applyFill="0" applyAlignment="0" applyProtection="0">
      <alignment horizontal="center" vertical="center"/>
    </xf>
    <xf numFmtId="0" fontId="31" fillId="0" borderId="0">
      <protection locked="0"/>
    </xf>
    <xf numFmtId="49" fontId="57" fillId="0" borderId="0" applyFill="0" applyBorder="0" applyAlignment="0"/>
    <xf numFmtId="184" fontId="31" fillId="0" borderId="0" applyFill="0" applyBorder="0" applyAlignment="0"/>
    <xf numFmtId="185" fontId="31" fillId="0" borderId="0" applyFill="0" applyBorder="0" applyAlignment="0"/>
    <xf numFmtId="9" fontId="72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72" fillId="0" borderId="0"/>
    <xf numFmtId="0" fontId="57" fillId="0" borderId="0">
      <alignment vertical="top"/>
    </xf>
    <xf numFmtId="0" fontId="1" fillId="0" borderId="0"/>
    <xf numFmtId="43" fontId="29" fillId="0" borderId="0" applyFont="0" applyFill="0" applyBorder="0" applyAlignment="0" applyProtection="0"/>
    <xf numFmtId="0" fontId="30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31" fillId="0" borderId="0"/>
    <xf numFmtId="0" fontId="29" fillId="0" borderId="0"/>
    <xf numFmtId="186" fontId="31" fillId="0" borderId="0"/>
    <xf numFmtId="0" fontId="73" fillId="0" borderId="0"/>
    <xf numFmtId="43" fontId="30" fillId="0" borderId="0" applyFont="0" applyFill="0" applyBorder="0" applyAlignment="0" applyProtection="0"/>
    <xf numFmtId="0" fontId="30" fillId="0" borderId="0"/>
    <xf numFmtId="0" fontId="74" fillId="0" borderId="0" applyNumberFormat="0" applyFill="0" applyBorder="0" applyAlignment="0" applyProtection="0"/>
    <xf numFmtId="0" fontId="75" fillId="0" borderId="5" applyNumberFormat="0" applyFill="0" applyAlignment="0" applyProtection="0"/>
    <xf numFmtId="0" fontId="76" fillId="0" borderId="6" applyNumberFormat="0" applyFill="0" applyAlignment="0" applyProtection="0"/>
    <xf numFmtId="0" fontId="77" fillId="0" borderId="7" applyNumberFormat="0" applyFill="0" applyAlignment="0" applyProtection="0"/>
    <xf numFmtId="0" fontId="77" fillId="0" borderId="0" applyNumberFormat="0" applyFill="0" applyBorder="0" applyAlignment="0" applyProtection="0"/>
    <xf numFmtId="0" fontId="78" fillId="2" borderId="0" applyNumberFormat="0" applyBorder="0" applyAlignment="0" applyProtection="0"/>
    <xf numFmtId="0" fontId="79" fillId="3" borderId="0" applyNumberFormat="0" applyBorder="0" applyAlignment="0" applyProtection="0"/>
    <xf numFmtId="0" fontId="80" fillId="4" borderId="0" applyNumberFormat="0" applyBorder="0" applyAlignment="0" applyProtection="0"/>
    <xf numFmtId="0" fontId="81" fillId="5" borderId="8" applyNumberFormat="0" applyAlignment="0" applyProtection="0"/>
    <xf numFmtId="0" fontId="82" fillId="6" borderId="9" applyNumberFormat="0" applyAlignment="0" applyProtection="0"/>
    <xf numFmtId="0" fontId="83" fillId="6" borderId="8" applyNumberFormat="0" applyAlignment="0" applyProtection="0"/>
    <xf numFmtId="0" fontId="84" fillId="0" borderId="10" applyNumberFormat="0" applyFill="0" applyAlignment="0" applyProtection="0"/>
    <xf numFmtId="0" fontId="85" fillId="7" borderId="11" applyNumberFormat="0" applyAlignment="0" applyProtection="0"/>
    <xf numFmtId="0" fontId="86" fillId="0" borderId="0" applyNumberFormat="0" applyFill="0" applyBorder="0" applyAlignment="0" applyProtection="0"/>
    <xf numFmtId="0" fontId="30" fillId="8" borderId="12" applyNumberFormat="0" applyFont="0" applyAlignment="0" applyProtection="0"/>
    <xf numFmtId="0" fontId="87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88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88" fillId="12" borderId="0" applyNumberFormat="0" applyBorder="0" applyAlignment="0" applyProtection="0"/>
    <xf numFmtId="0" fontId="88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88" fillId="16" borderId="0" applyNumberFormat="0" applyBorder="0" applyAlignment="0" applyProtection="0"/>
    <xf numFmtId="0" fontId="88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88" fillId="20" borderId="0" applyNumberFormat="0" applyBorder="0" applyAlignment="0" applyProtection="0"/>
    <xf numFmtId="0" fontId="88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88" fillId="24" borderId="0" applyNumberFormat="0" applyBorder="0" applyAlignment="0" applyProtection="0"/>
    <xf numFmtId="0" fontId="88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88" fillId="28" borderId="0" applyNumberFormat="0" applyBorder="0" applyAlignment="0" applyProtection="0"/>
    <xf numFmtId="0" fontId="88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88" fillId="32" borderId="0" applyNumberFormat="0" applyBorder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43" fontId="30" fillId="0" borderId="0" applyFont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81" fillId="5" borderId="8" applyNumberFormat="0" applyAlignment="0" applyProtection="0"/>
    <xf numFmtId="0" fontId="30" fillId="0" borderId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43" fontId="30" fillId="0" borderId="0" applyFont="0" applyFill="0" applyBorder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30" fillId="0" borderId="0"/>
    <xf numFmtId="0" fontId="81" fillId="5" borderId="8" applyNumberFormat="0" applyAlignment="0" applyProtection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0" fontId="37" fillId="0" borderId="0" applyNumberFormat="0" applyFill="0" applyBorder="0" applyAlignment="0">
      <alignment vertical="top"/>
      <protection locked="0"/>
    </xf>
    <xf numFmtId="0" fontId="1" fillId="0" borderId="0"/>
    <xf numFmtId="173" fontId="31" fillId="0" borderId="0" applyFont="0" applyFill="0" applyBorder="0" applyAlignment="0" applyProtection="0"/>
    <xf numFmtId="0" fontId="31" fillId="0" borderId="0"/>
    <xf numFmtId="0" fontId="36" fillId="0" borderId="0"/>
    <xf numFmtId="0" fontId="35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0" fillId="0" borderId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>
      <protection locked="0"/>
    </xf>
    <xf numFmtId="9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>
      <protection locked="0"/>
    </xf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1" fillId="0" borderId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91" fillId="4" borderId="0" applyNumberFormat="0" applyBorder="0" applyAlignment="0" applyProtection="0"/>
    <xf numFmtId="0" fontId="1" fillId="8" borderId="12" applyNumberFormat="0" applyFont="0" applyAlignment="0" applyProtection="0"/>
    <xf numFmtId="0" fontId="9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1" fillId="0" borderId="0"/>
    <xf numFmtId="0" fontId="2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7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29" fillId="0" borderId="0"/>
    <xf numFmtId="43" fontId="3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0" fontId="93" fillId="0" borderId="0" applyNumberFormat="0" applyFill="0" applyBorder="0" applyAlignment="0" applyProtection="0"/>
    <xf numFmtId="0" fontId="64" fillId="0" borderId="16" applyNumberFormat="0" applyFill="0" applyAlignment="0">
      <alignment wrapText="1"/>
      <protection locked="0"/>
    </xf>
    <xf numFmtId="0" fontId="35" fillId="0" borderId="0">
      <protection locked="0"/>
    </xf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9" fillId="0" borderId="19">
      <alignment horizontal="left" vertical="center"/>
    </xf>
    <xf numFmtId="10" fontId="58" fillId="34" borderId="18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94" fillId="0" borderId="0" applyFont="0" applyFill="0" applyBorder="0" applyAlignment="0" applyProtection="0"/>
  </cellStyleXfs>
  <cellXfs count="153">
    <xf numFmtId="0" fontId="0" fillId="0" borderId="0" xfId="0"/>
    <xf numFmtId="0" fontId="8" fillId="0" borderId="0" xfId="0" applyFont="1" applyAlignment="1">
      <alignment horizontal="left" vertical="center"/>
    </xf>
    <xf numFmtId="169" fontId="5" fillId="0" borderId="0" xfId="1" applyNumberFormat="1" applyFont="1" applyFill="1" applyBorder="1" applyAlignment="1">
      <alignment horizontal="right" vertical="center"/>
    </xf>
    <xf numFmtId="169" fontId="6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9" fontId="3" fillId="0" borderId="1" xfId="1" applyNumberFormat="1" applyFont="1" applyFill="1" applyBorder="1" applyAlignment="1">
      <alignment horizontal="center" vertical="center"/>
    </xf>
    <xf numFmtId="169" fontId="3" fillId="0" borderId="0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8" fontId="5" fillId="0" borderId="0" xfId="1" applyNumberFormat="1" applyFont="1" applyFill="1" applyBorder="1" applyAlignment="1">
      <alignment horizontal="right" vertical="center"/>
    </xf>
    <xf numFmtId="169" fontId="5" fillId="0" borderId="0" xfId="1" applyNumberFormat="1" applyFont="1" applyFill="1" applyAlignment="1">
      <alignment horizontal="center" vertical="center"/>
    </xf>
    <xf numFmtId="0" fontId="12" fillId="0" borderId="2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8" fontId="7" fillId="0" borderId="20" xfId="1" applyNumberFormat="1" applyFont="1" applyFill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169" fontId="5" fillId="0" borderId="20" xfId="1" applyNumberFormat="1" applyFont="1" applyFill="1" applyBorder="1" applyAlignment="1">
      <alignment horizontal="right" vertical="center"/>
    </xf>
    <xf numFmtId="169" fontId="7" fillId="0" borderId="20" xfId="1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169" fontId="3" fillId="0" borderId="0" xfId="1" applyNumberFormat="1" applyFont="1" applyFill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169" fontId="6" fillId="0" borderId="0" xfId="1" applyNumberFormat="1" applyFont="1" applyFill="1" applyBorder="1" applyAlignment="1">
      <alignment vertical="center"/>
    </xf>
    <xf numFmtId="169" fontId="6" fillId="0" borderId="0" xfId="1" applyNumberFormat="1" applyFont="1" applyFill="1" applyAlignment="1">
      <alignment horizontal="left" vertical="center"/>
    </xf>
    <xf numFmtId="169" fontId="6" fillId="0" borderId="0" xfId="1" applyNumberFormat="1" applyFont="1" applyFill="1" applyBorder="1" applyAlignment="1">
      <alignment horizontal="left" vertical="center"/>
    </xf>
    <xf numFmtId="169" fontId="6" fillId="0" borderId="20" xfId="1" applyNumberFormat="1" applyFont="1" applyFill="1" applyBorder="1" applyAlignment="1">
      <alignment horizontal="center" vertical="center"/>
    </xf>
    <xf numFmtId="169" fontId="6" fillId="0" borderId="20" xfId="1" applyNumberFormat="1" applyFont="1" applyFill="1" applyBorder="1" applyAlignment="1">
      <alignment horizontal="left" vertical="center"/>
    </xf>
    <xf numFmtId="169" fontId="6" fillId="0" borderId="3" xfId="1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6" fontId="7" fillId="0" borderId="0" xfId="1" applyNumberFormat="1" applyFont="1" applyFill="1" applyBorder="1" applyAlignment="1">
      <alignment horizontal="left" vertical="center"/>
    </xf>
    <xf numFmtId="166" fontId="7" fillId="0" borderId="0" xfId="1" applyNumberFormat="1" applyFont="1" applyFill="1" applyAlignment="1">
      <alignment horizontal="left" vertical="center"/>
    </xf>
    <xf numFmtId="169" fontId="6" fillId="0" borderId="0" xfId="0" applyNumberFormat="1" applyFont="1" applyAlignment="1">
      <alignment horizontal="center" vertical="center"/>
    </xf>
    <xf numFmtId="169" fontId="6" fillId="0" borderId="0" xfId="0" applyNumberFormat="1" applyFont="1" applyAlignment="1">
      <alignment horizontal="left" vertical="center"/>
    </xf>
    <xf numFmtId="168" fontId="7" fillId="0" borderId="0" xfId="0" applyNumberFormat="1" applyFont="1" applyAlignment="1">
      <alignment vertical="center"/>
    </xf>
    <xf numFmtId="168" fontId="7" fillId="0" borderId="20" xfId="0" applyNumberFormat="1" applyFont="1" applyBorder="1" applyAlignment="1">
      <alignment vertical="center"/>
    </xf>
    <xf numFmtId="168" fontId="6" fillId="0" borderId="0" xfId="0" applyNumberFormat="1" applyFont="1" applyAlignment="1">
      <alignment horizontal="left" vertical="center"/>
    </xf>
    <xf numFmtId="169" fontId="7" fillId="0" borderId="0" xfId="0" applyNumberFormat="1" applyFont="1" applyAlignment="1">
      <alignment horizontal="left" vertical="center"/>
    </xf>
    <xf numFmtId="169" fontId="7" fillId="0" borderId="20" xfId="0" applyNumberFormat="1" applyFont="1" applyBorder="1" applyAlignment="1">
      <alignment horizontal="left" vertical="center"/>
    </xf>
    <xf numFmtId="169" fontId="9" fillId="0" borderId="0" xfId="0" applyNumberFormat="1" applyFont="1" applyAlignment="1">
      <alignment horizontal="left" vertical="center"/>
    </xf>
    <xf numFmtId="169" fontId="5" fillId="0" borderId="21" xfId="0" applyNumberFormat="1" applyFont="1" applyBorder="1" applyAlignment="1">
      <alignment horizontal="center" vertical="center"/>
    </xf>
    <xf numFmtId="169" fontId="5" fillId="0" borderId="21" xfId="0" applyNumberFormat="1" applyFont="1" applyBorder="1" applyAlignment="1">
      <alignment vertical="center"/>
    </xf>
    <xf numFmtId="169" fontId="5" fillId="0" borderId="0" xfId="0" applyNumberFormat="1" applyFont="1" applyAlignment="1">
      <alignment vertical="center" wrapText="1"/>
    </xf>
    <xf numFmtId="169" fontId="5" fillId="0" borderId="0" xfId="0" applyNumberFormat="1" applyFont="1" applyAlignment="1">
      <alignment horizontal="center" vertical="center"/>
    </xf>
    <xf numFmtId="169" fontId="5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5" fillId="0" borderId="0" xfId="0" quotePrefix="1" applyNumberFormat="1" applyFont="1" applyAlignment="1">
      <alignment horizontal="right" vertical="center"/>
    </xf>
    <xf numFmtId="169" fontId="5" fillId="0" borderId="0" xfId="0" applyNumberFormat="1" applyFont="1" applyAlignment="1">
      <alignment horizontal="center" vertical="center" wrapText="1"/>
    </xf>
    <xf numFmtId="169" fontId="5" fillId="0" borderId="20" xfId="0" applyNumberFormat="1" applyFont="1" applyBorder="1" applyAlignment="1">
      <alignment horizontal="right" vertical="center"/>
    </xf>
    <xf numFmtId="169" fontId="6" fillId="0" borderId="20" xfId="0" applyNumberFormat="1" applyFont="1" applyBorder="1" applyAlignment="1">
      <alignment horizontal="left" vertical="center"/>
    </xf>
    <xf numFmtId="169" fontId="6" fillId="0" borderId="3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168" fontId="7" fillId="0" borderId="0" xfId="1" applyNumberFormat="1" applyFont="1" applyFill="1" applyAlignment="1">
      <alignment horizontal="left" vertical="center"/>
    </xf>
    <xf numFmtId="168" fontId="7" fillId="0" borderId="0" xfId="1" applyNumberFormat="1" applyFont="1" applyFill="1" applyBorder="1" applyAlignment="1">
      <alignment horizontal="left" vertical="center"/>
    </xf>
    <xf numFmtId="0" fontId="95" fillId="0" borderId="0" xfId="0" applyFont="1" applyAlignment="1">
      <alignment horizontal="left" vertical="center"/>
    </xf>
    <xf numFmtId="0" fontId="95" fillId="0" borderId="0" xfId="0" applyFont="1" applyAlignment="1">
      <alignment horizontal="center" vertical="center"/>
    </xf>
    <xf numFmtId="169" fontId="95" fillId="0" borderId="0" xfId="1" applyNumberFormat="1" applyFont="1" applyFill="1" applyAlignment="1">
      <alignment horizontal="center" vertical="center"/>
    </xf>
    <xf numFmtId="169" fontId="5" fillId="0" borderId="0" xfId="1" applyNumberFormat="1" applyFont="1" applyFill="1" applyBorder="1" applyAlignment="1">
      <alignment horizontal="center" vertical="center"/>
    </xf>
    <xf numFmtId="169" fontId="4" fillId="0" borderId="0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9" fontId="5" fillId="0" borderId="1" xfId="1" applyNumberFormat="1" applyFont="1" applyFill="1" applyBorder="1" applyAlignment="1">
      <alignment horizontal="right" vertical="center"/>
    </xf>
    <xf numFmtId="169" fontId="6" fillId="0" borderId="0" xfId="1" applyNumberFormat="1" applyFont="1" applyFill="1" applyAlignment="1">
      <alignment horizontal="center" vertical="center"/>
    </xf>
    <xf numFmtId="169" fontId="95" fillId="0" borderId="0" xfId="1" applyNumberFormat="1" applyFont="1" applyFill="1" applyBorder="1" applyAlignment="1">
      <alignment horizontal="center" vertical="center"/>
    </xf>
    <xf numFmtId="169" fontId="6" fillId="0" borderId="0" xfId="1" applyNumberFormat="1" applyFont="1" applyFill="1" applyAlignment="1">
      <alignment horizontal="right" vertical="center"/>
    </xf>
    <xf numFmtId="169" fontId="6" fillId="0" borderId="0" xfId="1" applyNumberFormat="1" applyFont="1" applyFill="1" applyBorder="1" applyAlignment="1">
      <alignment horizontal="right" vertical="center"/>
    </xf>
    <xf numFmtId="169" fontId="95" fillId="0" borderId="0" xfId="1" applyNumberFormat="1" applyFont="1" applyFill="1" applyBorder="1" applyAlignment="1">
      <alignment horizontal="right" vertical="center"/>
    </xf>
    <xf numFmtId="169" fontId="95" fillId="0" borderId="0" xfId="1" applyNumberFormat="1" applyFont="1" applyFill="1" applyAlignment="1">
      <alignment horizontal="right" vertical="center"/>
    </xf>
    <xf numFmtId="169" fontId="6" fillId="0" borderId="0" xfId="2022" applyNumberFormat="1" applyFont="1" applyFill="1" applyAlignment="1">
      <alignment horizontal="center" vertical="center"/>
    </xf>
    <xf numFmtId="169" fontId="6" fillId="0" borderId="20" xfId="2022" applyNumberFormat="1" applyFont="1" applyFill="1" applyBorder="1" applyAlignment="1">
      <alignment horizontal="center" vertical="center"/>
    </xf>
    <xf numFmtId="169" fontId="95" fillId="0" borderId="20" xfId="1" applyNumberFormat="1" applyFont="1" applyFill="1" applyBorder="1" applyAlignment="1">
      <alignment horizontal="center" vertical="center"/>
    </xf>
    <xf numFmtId="169" fontId="6" fillId="0" borderId="1" xfId="1" applyNumberFormat="1" applyFont="1" applyFill="1" applyBorder="1" applyAlignment="1">
      <alignment horizontal="center" vertical="center"/>
    </xf>
    <xf numFmtId="169" fontId="95" fillId="0" borderId="0" xfId="0" applyNumberFormat="1" applyFont="1" applyAlignment="1">
      <alignment horizontal="right" vertical="center"/>
    </xf>
    <xf numFmtId="169" fontId="95" fillId="0" borderId="0" xfId="0" applyNumberFormat="1" applyFont="1" applyAlignment="1">
      <alignment horizontal="center" vertical="center"/>
    </xf>
    <xf numFmtId="169" fontId="6" fillId="0" borderId="0" xfId="2011" applyNumberFormat="1" applyFont="1" applyFill="1" applyBorder="1" applyAlignment="1">
      <alignment horizontal="center" vertical="center"/>
    </xf>
    <xf numFmtId="169" fontId="6" fillId="0" borderId="0" xfId="1" applyNumberFormat="1" applyFont="1" applyFill="1" applyAlignment="1">
      <alignment vertical="center"/>
    </xf>
    <xf numFmtId="169" fontId="95" fillId="0" borderId="20" xfId="2011" applyNumberFormat="1" applyFont="1" applyFill="1" applyBorder="1" applyAlignment="1">
      <alignment horizontal="center" vertical="center"/>
    </xf>
    <xf numFmtId="169" fontId="6" fillId="0" borderId="2" xfId="1" applyNumberFormat="1" applyFont="1" applyFill="1" applyBorder="1" applyAlignment="1">
      <alignment horizontal="center" vertical="center"/>
    </xf>
    <xf numFmtId="169" fontId="6" fillId="0" borderId="3" xfId="1" applyNumberFormat="1" applyFont="1" applyFill="1" applyBorder="1" applyAlignment="1">
      <alignment horizontal="center" vertical="center"/>
    </xf>
    <xf numFmtId="169" fontId="95" fillId="0" borderId="0" xfId="2025" applyNumberFormat="1" applyFont="1" applyFill="1" applyAlignment="1">
      <alignment horizontal="center" vertical="center"/>
    </xf>
    <xf numFmtId="169" fontId="95" fillId="0" borderId="0" xfId="1" applyNumberFormat="1" applyFont="1" applyFill="1" applyBorder="1" applyAlignment="1">
      <alignment horizontal="left" vertical="center"/>
    </xf>
    <xf numFmtId="169" fontId="6" fillId="0" borderId="0" xfId="2025" applyNumberFormat="1" applyFont="1" applyFill="1" applyAlignment="1">
      <alignment horizontal="center" vertical="center"/>
    </xf>
    <xf numFmtId="169" fontId="95" fillId="0" borderId="0" xfId="2012" applyNumberFormat="1" applyFont="1" applyFill="1" applyAlignment="1">
      <alignment horizontal="right" vertical="center"/>
    </xf>
    <xf numFmtId="169" fontId="95" fillId="0" borderId="20" xfId="2025" applyNumberFormat="1" applyFont="1" applyFill="1" applyBorder="1" applyAlignment="1">
      <alignment horizontal="center" vertical="center"/>
    </xf>
    <xf numFmtId="169" fontId="6" fillId="0" borderId="2" xfId="0" applyNumberFormat="1" applyFont="1" applyBorder="1" applyAlignment="1">
      <alignment horizontal="left" vertical="center"/>
    </xf>
    <xf numFmtId="169" fontId="95" fillId="0" borderId="2" xfId="1" applyNumberFormat="1" applyFont="1" applyFill="1" applyBorder="1" applyAlignment="1">
      <alignment horizontal="center" vertical="center"/>
    </xf>
    <xf numFmtId="169" fontId="95" fillId="0" borderId="1" xfId="1" applyNumberFormat="1" applyFont="1" applyFill="1" applyBorder="1" applyAlignment="1">
      <alignment horizontal="center" vertical="center"/>
    </xf>
    <xf numFmtId="169" fontId="95" fillId="0" borderId="3" xfId="1" applyNumberFormat="1" applyFont="1" applyFill="1" applyBorder="1" applyAlignment="1">
      <alignment horizontal="center" vertical="center"/>
    </xf>
    <xf numFmtId="169" fontId="95" fillId="0" borderId="0" xfId="0" applyNumberFormat="1" applyFont="1" applyAlignment="1">
      <alignment horizontal="left" vertical="center"/>
    </xf>
    <xf numFmtId="169" fontId="95" fillId="0" borderId="0" xfId="2029" applyNumberFormat="1" applyFont="1" applyFill="1" applyAlignment="1">
      <alignment horizontal="center" vertical="center"/>
    </xf>
    <xf numFmtId="169" fontId="95" fillId="0" borderId="0" xfId="2009" applyNumberFormat="1" applyFont="1" applyFill="1" applyAlignment="1">
      <alignment horizontal="center" vertical="center"/>
    </xf>
    <xf numFmtId="169" fontId="95" fillId="0" borderId="0" xfId="2017" applyNumberFormat="1" applyFont="1" applyFill="1" applyAlignment="1">
      <alignment horizontal="center" vertical="center"/>
    </xf>
    <xf numFmtId="169" fontId="6" fillId="0" borderId="20" xfId="1" applyNumberFormat="1" applyFont="1" applyFill="1" applyBorder="1" applyAlignment="1">
      <alignment vertical="center"/>
    </xf>
    <xf numFmtId="169" fontId="95" fillId="0" borderId="21" xfId="1" applyNumberFormat="1" applyFont="1" applyFill="1" applyBorder="1" applyAlignment="1">
      <alignment horizontal="center" vertical="center"/>
    </xf>
    <xf numFmtId="169" fontId="95" fillId="0" borderId="0" xfId="2019" applyNumberFormat="1" applyFont="1" applyFill="1" applyAlignment="1">
      <alignment horizontal="center" vertical="center"/>
    </xf>
    <xf numFmtId="168" fontId="6" fillId="0" borderId="0" xfId="0" applyNumberFormat="1" applyFont="1" applyAlignment="1">
      <alignment vertical="center"/>
    </xf>
    <xf numFmtId="168" fontId="5" fillId="0" borderId="0" xfId="1" applyNumberFormat="1" applyFont="1" applyFill="1" applyAlignment="1">
      <alignment horizontal="center" vertical="center"/>
    </xf>
    <xf numFmtId="167" fontId="5" fillId="0" borderId="0" xfId="1" applyNumberFormat="1" applyFont="1" applyFill="1" applyBorder="1" applyAlignment="1">
      <alignment horizontal="right" vertical="center"/>
    </xf>
    <xf numFmtId="168" fontId="5" fillId="0" borderId="20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Alignment="1">
      <alignment horizontal="left" vertical="center"/>
    </xf>
    <xf numFmtId="168" fontId="6" fillId="0" borderId="0" xfId="1" applyNumberFormat="1" applyFont="1" applyFill="1" applyBorder="1" applyAlignment="1">
      <alignment horizontal="left" vertical="center"/>
    </xf>
    <xf numFmtId="168" fontId="6" fillId="0" borderId="20" xfId="1" applyNumberFormat="1" applyFont="1" applyFill="1" applyBorder="1" applyAlignment="1">
      <alignment horizontal="left" vertical="center"/>
    </xf>
    <xf numFmtId="168" fontId="6" fillId="0" borderId="20" xfId="2008" applyNumberFormat="1" applyFont="1" applyFill="1" applyBorder="1" applyAlignment="1">
      <alignment horizontal="left" vertical="center"/>
    </xf>
    <xf numFmtId="169" fontId="6" fillId="0" borderId="0" xfId="1489" applyNumberFormat="1" applyFont="1" applyFill="1" applyBorder="1" applyAlignment="1">
      <alignment horizontal="left" vertical="center"/>
    </xf>
    <xf numFmtId="169" fontId="6" fillId="0" borderId="20" xfId="0" applyNumberFormat="1" applyFont="1" applyBorder="1" applyAlignment="1">
      <alignment horizontal="center" vertical="center"/>
    </xf>
    <xf numFmtId="168" fontId="6" fillId="0" borderId="20" xfId="2010" applyNumberFormat="1" applyFont="1" applyFill="1" applyBorder="1" applyAlignment="1">
      <alignment horizontal="left" vertical="center"/>
    </xf>
    <xf numFmtId="168" fontId="6" fillId="0" borderId="3" xfId="1" applyNumberFormat="1" applyFont="1" applyFill="1" applyBorder="1" applyAlignment="1">
      <alignment horizontal="left" vertical="center"/>
    </xf>
    <xf numFmtId="168" fontId="5" fillId="0" borderId="0" xfId="1" applyNumberFormat="1" applyFont="1" applyFill="1" applyBorder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168" fontId="6" fillId="0" borderId="21" xfId="1" applyNumberFormat="1" applyFont="1" applyFill="1" applyBorder="1" applyAlignment="1">
      <alignment horizontal="left" vertical="center"/>
    </xf>
    <xf numFmtId="9" fontId="6" fillId="0" borderId="0" xfId="2" applyFont="1" applyFill="1" applyAlignment="1">
      <alignment horizontal="center" vertical="center"/>
    </xf>
    <xf numFmtId="9" fontId="6" fillId="0" borderId="0" xfId="2" applyFont="1" applyFill="1" applyAlignment="1">
      <alignment horizontal="left" vertical="center"/>
    </xf>
    <xf numFmtId="10" fontId="6" fillId="0" borderId="0" xfId="2" applyNumberFormat="1" applyFont="1" applyFill="1" applyAlignment="1">
      <alignment horizontal="left" vertical="center"/>
    </xf>
    <xf numFmtId="10" fontId="6" fillId="0" borderId="0" xfId="1" applyNumberFormat="1" applyFont="1" applyFill="1" applyBorder="1" applyAlignment="1">
      <alignment horizontal="left" vertical="center"/>
    </xf>
    <xf numFmtId="187" fontId="6" fillId="0" borderId="3" xfId="1" applyNumberFormat="1" applyFont="1" applyFill="1" applyBorder="1" applyAlignment="1">
      <alignment horizontal="left" vertical="center"/>
    </xf>
    <xf numFmtId="166" fontId="6" fillId="0" borderId="0" xfId="1" applyNumberFormat="1" applyFont="1" applyFill="1" applyBorder="1" applyAlignment="1">
      <alignment horizontal="left" vertical="center"/>
    </xf>
    <xf numFmtId="166" fontId="6" fillId="0" borderId="0" xfId="1" applyNumberFormat="1" applyFont="1" applyFill="1" applyAlignment="1">
      <alignment horizontal="left" vertical="center"/>
    </xf>
    <xf numFmtId="169" fontId="8" fillId="0" borderId="0" xfId="0" applyNumberFormat="1" applyFont="1" applyAlignment="1">
      <alignment horizontal="left" vertical="center"/>
    </xf>
    <xf numFmtId="169" fontId="5" fillId="0" borderId="0" xfId="0" applyNumberFormat="1" applyFont="1" applyAlignment="1">
      <alignment horizontal="left" vertical="center"/>
    </xf>
    <xf numFmtId="169" fontId="3" fillId="0" borderId="0" xfId="1" applyNumberFormat="1" applyFont="1" applyFill="1" applyAlignment="1">
      <alignment vertical="center"/>
    </xf>
    <xf numFmtId="0" fontId="95" fillId="0" borderId="0" xfId="0" applyFont="1" applyAlignment="1">
      <alignment vertical="center"/>
    </xf>
    <xf numFmtId="0" fontId="5" fillId="0" borderId="20" xfId="0" applyFont="1" applyBorder="1" applyAlignment="1">
      <alignment horizontal="left" vertical="center"/>
    </xf>
    <xf numFmtId="169" fontId="6" fillId="0" borderId="0" xfId="2030" applyNumberFormat="1" applyFont="1" applyFill="1" applyAlignment="1">
      <alignment horizontal="right" vertical="center"/>
    </xf>
    <xf numFmtId="169" fontId="6" fillId="0" borderId="0" xfId="2030" applyNumberFormat="1" applyFont="1" applyFill="1" applyBorder="1" applyAlignment="1">
      <alignment horizontal="right" vertical="center"/>
    </xf>
    <xf numFmtId="0" fontId="6" fillId="0" borderId="0" xfId="0" quotePrefix="1" applyFont="1" applyAlignment="1">
      <alignment vertical="center"/>
    </xf>
    <xf numFmtId="169" fontId="3" fillId="0" borderId="0" xfId="1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9" fontId="5" fillId="0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5" fillId="0" borderId="2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9" fontId="5" fillId="0" borderId="20" xfId="0" applyNumberFormat="1" applyFont="1" applyBorder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169" fontId="5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9" fontId="5" fillId="0" borderId="20" xfId="1" applyNumberFormat="1" applyFont="1" applyFill="1" applyBorder="1" applyAlignment="1">
      <alignment horizontal="center" vertical="center"/>
    </xf>
  </cellXfs>
  <cellStyles count="2031">
    <cellStyle name="_STAT FILE Y2007" xfId="670" xr:uid="{459C75F7-BD5B-45AE-9A21-434E097D2E1A}"/>
    <cellStyle name="_STAT FILE Y2007 X" xfId="671" xr:uid="{2579BDE8-D84A-4F28-A90D-12691D8B80D9}"/>
    <cellStyle name="_THAILANDBRAN_STAT_07" xfId="672" xr:uid="{3244F422-404C-460D-B6C0-C5CF411FCB12}"/>
    <cellStyle name="_THAILANDBRAN_STAT_07 - new" xfId="673" xr:uid="{FA948C98-0EAD-42BE-96C6-E1C23DA341BD}"/>
    <cellStyle name="20% - Accent1" xfId="22" builtinId="30" customBuiltin="1"/>
    <cellStyle name="20% - Accent1 2" xfId="169" xr:uid="{204A4732-B060-4C41-A88E-E12CE201358F}"/>
    <cellStyle name="20% - Accent1 2 2" xfId="820" xr:uid="{D5398AEA-34C2-426A-8969-7145BCCB0F5E}"/>
    <cellStyle name="20% - Accent2" xfId="26" builtinId="34" customBuiltin="1"/>
    <cellStyle name="20% - Accent2 2" xfId="173" xr:uid="{46EC5979-B23A-4CA5-A81E-806BDA12F3D9}"/>
    <cellStyle name="20% - Accent2 2 2" xfId="824" xr:uid="{9C74FA5F-48EC-4D42-90C4-CDC4746D9F61}"/>
    <cellStyle name="20% - Accent3" xfId="30" builtinId="38" customBuiltin="1"/>
    <cellStyle name="20% - Accent3 2" xfId="177" xr:uid="{09C8FBCE-E1B9-415A-BEA3-57181D8456CE}"/>
    <cellStyle name="20% - Accent3 2 2" xfId="828" xr:uid="{10112E24-62D3-49E5-A969-6B7FE18930F6}"/>
    <cellStyle name="20% - Accent4" xfId="34" builtinId="42" customBuiltin="1"/>
    <cellStyle name="20% - Accent4 2" xfId="181" xr:uid="{C6B00FCD-9A84-4A7D-9810-6DE57E4EA018}"/>
    <cellStyle name="20% - Accent4 2 2" xfId="832" xr:uid="{1AC2BCF0-757D-46B6-8AF5-C041BE278B4A}"/>
    <cellStyle name="20% - Accent5" xfId="38" builtinId="46" customBuiltin="1"/>
    <cellStyle name="20% - Accent5 2" xfId="185" xr:uid="{5DA5B9A4-CDD8-47CA-84FA-0101D49DA75F}"/>
    <cellStyle name="20% - Accent5 2 2" xfId="836" xr:uid="{591612F8-4FEF-4049-8F65-0BACBE300DF9}"/>
    <cellStyle name="20% - Accent6" xfId="42" builtinId="50" customBuiltin="1"/>
    <cellStyle name="20% - Accent6 2" xfId="189" xr:uid="{D14B2FA0-879B-4982-90C8-AF9270263EA0}"/>
    <cellStyle name="20% - Accent6 2 2" xfId="840" xr:uid="{DED937D6-2760-43C7-B6A2-4369261B3800}"/>
    <cellStyle name="40% - Accent1" xfId="23" builtinId="31" customBuiltin="1"/>
    <cellStyle name="40% - Accent1 2" xfId="170" xr:uid="{090FFBE0-C671-487E-8DD8-5AAC48BFEFDF}"/>
    <cellStyle name="40% - Accent1 2 2" xfId="821" xr:uid="{2DBE118B-08BA-4531-AE60-04204D6FF6C2}"/>
    <cellStyle name="40% - Accent2" xfId="27" builtinId="35" customBuiltin="1"/>
    <cellStyle name="40% - Accent2 2" xfId="174" xr:uid="{E337CB20-5A6F-4EF3-8FD9-C6EF78397FD2}"/>
    <cellStyle name="40% - Accent2 2 2" xfId="825" xr:uid="{C5A63854-BC48-457D-8096-1C5EE93B2738}"/>
    <cellStyle name="40% - Accent3" xfId="31" builtinId="39" customBuiltin="1"/>
    <cellStyle name="40% - Accent3 2" xfId="178" xr:uid="{E5CA3439-A15E-4FC8-9DE0-0C39A83477CC}"/>
    <cellStyle name="40% - Accent3 2 2" xfId="829" xr:uid="{7E22E7FE-A464-4985-8BA3-D0CAECCB5B6B}"/>
    <cellStyle name="40% - Accent4" xfId="35" builtinId="43" customBuiltin="1"/>
    <cellStyle name="40% - Accent4 2" xfId="182" xr:uid="{BE21A889-BC26-4AA9-B8DE-5C22D5310091}"/>
    <cellStyle name="40% - Accent4 2 2" xfId="833" xr:uid="{AC1DF524-4416-4B05-B4AE-615F12280D13}"/>
    <cellStyle name="40% - Accent5" xfId="39" builtinId="47" customBuiltin="1"/>
    <cellStyle name="40% - Accent5 2" xfId="186" xr:uid="{640E54A5-0C1B-49C1-B28A-AF65DC9592BA}"/>
    <cellStyle name="40% - Accent5 2 2" xfId="837" xr:uid="{333B640D-52CB-41D7-9D15-EEEB63752B01}"/>
    <cellStyle name="40% - Accent6" xfId="43" builtinId="51" customBuiltin="1"/>
    <cellStyle name="40% - Accent6 2" xfId="190" xr:uid="{03929BB9-4C20-43CB-BFA4-0E814D213C67}"/>
    <cellStyle name="40% - Accent6 2 2" xfId="841" xr:uid="{C841B630-E28A-4A82-89EE-2015C6AE7339}"/>
    <cellStyle name="60% - Accent1" xfId="24" builtinId="32" customBuiltin="1"/>
    <cellStyle name="60% - Accent1 2" xfId="171" xr:uid="{8EFAC825-31A8-4064-946C-107B930CEEA6}"/>
    <cellStyle name="60% - Accent1 2 2" xfId="822" xr:uid="{50BF3574-341F-40DD-B26E-958A61B40615}"/>
    <cellStyle name="60% - Accent1 3" xfId="1029" xr:uid="{41038117-8A8F-464B-82E2-C8D860414E2D}"/>
    <cellStyle name="60% - Accent2" xfId="28" builtinId="36" customBuiltin="1"/>
    <cellStyle name="60% - Accent2 2" xfId="175" xr:uid="{7585A516-CD2A-4EFD-A698-742AFEBA8810}"/>
    <cellStyle name="60% - Accent2 2 2" xfId="826" xr:uid="{7C6827BD-92ED-404D-9739-206AF75839BA}"/>
    <cellStyle name="60% - Accent2 3" xfId="1030" xr:uid="{7670B424-B6C4-4E44-A067-5B05C4A1A457}"/>
    <cellStyle name="60% - Accent3" xfId="32" builtinId="40" customBuiltin="1"/>
    <cellStyle name="60% - Accent3 2" xfId="179" xr:uid="{432EB862-D1C2-439D-B279-53342578F270}"/>
    <cellStyle name="60% - Accent3 2 2" xfId="830" xr:uid="{A993CD83-E2CE-4C08-B19D-EE9C5D7331EB}"/>
    <cellStyle name="60% - Accent3 3" xfId="1031" xr:uid="{C0D750F7-06A8-473E-8F6E-779EBB62DC69}"/>
    <cellStyle name="60% - Accent4" xfId="36" builtinId="44" customBuiltin="1"/>
    <cellStyle name="60% - Accent4 2" xfId="183" xr:uid="{70041EB9-CC85-47FC-A92D-B39649536AA3}"/>
    <cellStyle name="60% - Accent4 2 2" xfId="834" xr:uid="{FC574ED8-0F0B-4C16-B0BD-383C14BD21D0}"/>
    <cellStyle name="60% - Accent4 3" xfId="1032" xr:uid="{B09DA0AF-CE0E-42AA-B9FC-1CCD69448D23}"/>
    <cellStyle name="60% - Accent5" xfId="40" builtinId="48" customBuiltin="1"/>
    <cellStyle name="60% - Accent5 2" xfId="187" xr:uid="{2B9CA4E8-AC98-4477-8A58-D9D24B0FF272}"/>
    <cellStyle name="60% - Accent5 2 2" xfId="838" xr:uid="{C0BE4EAB-6FF3-45F5-BF61-4FC51B5D4B5C}"/>
    <cellStyle name="60% - Accent5 3" xfId="1033" xr:uid="{3DE72126-DA68-43B3-B603-2940BBBAE2BB}"/>
    <cellStyle name="60% - Accent6" xfId="44" builtinId="52" customBuiltin="1"/>
    <cellStyle name="60% - Accent6 2" xfId="191" xr:uid="{AB42EEE3-11E0-4AC2-A2A8-41606C17E4C3}"/>
    <cellStyle name="60% - Accent6 2 2" xfId="842" xr:uid="{586A9EC6-67CE-4A3C-8631-1F82018C0809}"/>
    <cellStyle name="60% - Accent6 3" xfId="1034" xr:uid="{96DD5A8D-CAB2-4EE4-BD50-3E2EC323D4C4}"/>
    <cellStyle name="75" xfId="674" xr:uid="{EEB3E26A-8D38-437B-ABD9-5EC159966B28}"/>
    <cellStyle name="Accent1" xfId="21" builtinId="29" customBuiltin="1"/>
    <cellStyle name="Accent1 2" xfId="168" xr:uid="{E6548C6B-DBEA-4919-B152-C0505A05C393}"/>
    <cellStyle name="Accent1 2 2" xfId="819" xr:uid="{3DCB4591-49DA-44C4-A3BD-F18FBD797E3B}"/>
    <cellStyle name="Accent2" xfId="25" builtinId="33" customBuiltin="1"/>
    <cellStyle name="Accent2 2" xfId="172" xr:uid="{529EFFD5-29E2-4F0A-A3DA-E39E1294FE85}"/>
    <cellStyle name="Accent2 2 2" xfId="823" xr:uid="{68860EB5-AE0F-4196-ABFE-4634960ACCD6}"/>
    <cellStyle name="Accent3" xfId="29" builtinId="37" customBuiltin="1"/>
    <cellStyle name="Accent3 2" xfId="176" xr:uid="{5FF35553-4F63-4B59-936F-4F8C151DAD62}"/>
    <cellStyle name="Accent3 2 2" xfId="827" xr:uid="{061C7A88-C7E1-4CAB-893B-68E2E6CAC86D}"/>
    <cellStyle name="Accent4" xfId="33" builtinId="41" customBuiltin="1"/>
    <cellStyle name="Accent4 2" xfId="180" xr:uid="{DD60E052-2908-413D-BA17-D5DEAB8B1B29}"/>
    <cellStyle name="Accent4 2 2" xfId="831" xr:uid="{FCE28586-4A71-464B-A2F8-3EBAE523AF6F}"/>
    <cellStyle name="Accent5" xfId="37" builtinId="45" customBuiltin="1"/>
    <cellStyle name="Accent5 2" xfId="184" xr:uid="{E3652672-8378-4BD0-A0C1-B6EEAFB4E8A9}"/>
    <cellStyle name="Accent5 2 2" xfId="835" xr:uid="{822A79BE-327C-40BF-B89D-37C54C8B0C2D}"/>
    <cellStyle name="Accent6" xfId="41" builtinId="49" customBuiltin="1"/>
    <cellStyle name="Accent6 2" xfId="188" xr:uid="{8A763A9E-8910-4FB0-8E2C-E018D2DBA2EE}"/>
    <cellStyle name="Accent6 2 2" xfId="839" xr:uid="{F628AB3F-29F5-410B-982F-2002FEF47426}"/>
    <cellStyle name="Bad" xfId="10" builtinId="27" customBuiltin="1"/>
    <cellStyle name="Bad 2" xfId="157" xr:uid="{11505DEA-90B8-49D7-9706-B55EB19BA594}"/>
    <cellStyle name="Bad 2 2" xfId="808" xr:uid="{1299759A-F019-4A88-AB3D-2FCA3782EF1E}"/>
    <cellStyle name="Calc Currency (0)" xfId="675" xr:uid="{DF13A6C0-0201-40C8-9048-4639869DE446}"/>
    <cellStyle name="Calc Currency (2)" xfId="676" xr:uid="{6CE4E486-28ED-475D-AD39-242A56A79A49}"/>
    <cellStyle name="Calc Percent (0)" xfId="677" xr:uid="{9BA5D5EA-ED4E-47FE-A102-8C6B1B3875BA}"/>
    <cellStyle name="Calc Percent (1)" xfId="678" xr:uid="{111E8B7D-759A-4935-9A69-13104B07AD32}"/>
    <cellStyle name="Calc Percent (2)" xfId="679" xr:uid="{B0797FF9-2D20-4E60-8E4E-B6FD94B0519C}"/>
    <cellStyle name="Calc Units (0)" xfId="680" xr:uid="{60F688B2-EE1B-4CE8-8773-B3F706DC9267}"/>
    <cellStyle name="Calc Units (1)" xfId="681" xr:uid="{4C27FD9A-B977-49EF-986C-4B160FFB6D86}"/>
    <cellStyle name="Calc Units (2)" xfId="682" xr:uid="{30A9BD7B-282D-4E70-971C-F0AAA4891A33}"/>
    <cellStyle name="Calculation" xfId="14" builtinId="22" customBuiltin="1"/>
    <cellStyle name="Calculation 2" xfId="161" xr:uid="{42F8140E-BBA6-46C4-B2F6-D9B88546C88D}"/>
    <cellStyle name="Calculation 2 2" xfId="812" xr:uid="{73A8B71C-1BD8-4EB1-9233-148DDC867DAC}"/>
    <cellStyle name="Check Cell" xfId="16" builtinId="23" customBuiltin="1"/>
    <cellStyle name="Check Cell 2" xfId="163" xr:uid="{0096987D-ED52-4230-AC69-B2AD8C53F234}"/>
    <cellStyle name="Check Cell 2 2" xfId="814" xr:uid="{BDE7AE95-01B2-4AB6-9F00-CB6FF4E1DA93}"/>
    <cellStyle name="Comma" xfId="1" builtinId="3"/>
    <cellStyle name="Comma [00]" xfId="683" xr:uid="{C5E90DFD-48E1-47E2-8C5D-E1A76786463D}"/>
    <cellStyle name="Comma 10" xfId="138" xr:uid="{48D112D4-A654-488E-952D-66F8D0F739D2}"/>
    <cellStyle name="Comma 10 11" xfId="309" xr:uid="{1808C66C-475B-488B-AF9C-E6222CF51D7A}"/>
    <cellStyle name="Comma 10 11 2" xfId="419" xr:uid="{A8C900C7-8F3C-4016-A4A8-4EF7A8202314}"/>
    <cellStyle name="Comma 10 11 2 2" xfId="535" xr:uid="{7C7E9FA3-D1A6-4952-BD38-06AC8DB0E7A6}"/>
    <cellStyle name="Comma 10 11 2 2 2" xfId="1334" xr:uid="{517A7980-93E4-4239-AA9E-FDF60DCE2D00}"/>
    <cellStyle name="Comma 10 11 2 2 3" xfId="1825" xr:uid="{9A500A40-F76F-4E0A-972C-E9379A5BAD65}"/>
    <cellStyle name="Comma 10 11 2 3" xfId="1252" xr:uid="{97C265B7-8099-4418-B725-AD943B6085B7}"/>
    <cellStyle name="Comma 10 11 2 4" xfId="1741" xr:uid="{DF5EBE54-E0EE-41E2-AF55-88F00C3AE202}"/>
    <cellStyle name="Comma 10 11 3" xfId="1184" xr:uid="{A449BD19-DE15-476E-988F-FB1C1FA59987}"/>
    <cellStyle name="Comma 10 11 4" xfId="1670" xr:uid="{BB843DE1-2E64-4CAC-A938-4FDB2761DB17}"/>
    <cellStyle name="Comma 10 2" xfId="192" xr:uid="{2D52FC6B-BDC1-4534-BADB-0D1CEBBFAE17}"/>
    <cellStyle name="Comma 10 2 2" xfId="476" xr:uid="{0A5A5B77-C1B2-4ECC-8770-FBF685D6C982}"/>
    <cellStyle name="Comma 10 2 2 2" xfId="1301" xr:uid="{69B77648-261F-4D49-9379-9CE8E7D04912}"/>
    <cellStyle name="Comma 10 2 2 3" xfId="1791" xr:uid="{7ABA5B53-C33B-40EF-8E2F-D131FE0BD612}"/>
    <cellStyle name="Comma 10 2 3" xfId="583" xr:uid="{CFF00E94-9C7A-4C02-8EE4-6BD99EF0DC1F}"/>
    <cellStyle name="Comma 10 2 3 2" xfId="1372" xr:uid="{42E02AA1-2D64-42D4-BA3B-2E655CE1955F}"/>
    <cellStyle name="Comma 10 2 3 3" xfId="1863" xr:uid="{419965A0-EC8E-415E-89ED-F1C29A2C5FF5}"/>
    <cellStyle name="Comma 10 2 4" xfId="320" xr:uid="{ED460F06-67EB-4293-98D1-B92A5B613FCB}"/>
    <cellStyle name="Comma 10 2 4 2" xfId="1192" xr:uid="{CB4E9113-F891-4FCF-9A6A-2F5169B9DCC0}"/>
    <cellStyle name="Comma 10 2 4 3" xfId="1678" xr:uid="{B5B2F2D1-3DE1-452D-83CD-510BDA887401}"/>
    <cellStyle name="Comma 10 2 5" xfId="991" xr:uid="{BEF277E0-1159-4733-B558-81CB5B6B7ADE}"/>
    <cellStyle name="Comma 10 2 5 2" xfId="1472" xr:uid="{3C988AC5-E37E-44F5-8B08-BEA2335A2721}"/>
    <cellStyle name="Comma 10 2 5 3" xfId="1966" xr:uid="{5EAED18F-D6CE-4F5B-AE84-215552F29CD3}"/>
    <cellStyle name="Comma 10 3" xfId="465" xr:uid="{58F57816-FBA6-4C2F-A653-A3E4BB614BD5}"/>
    <cellStyle name="Comma 10 3 2" xfId="1290" xr:uid="{871B30CF-A0BC-49F5-8E43-E4A23591E111}"/>
    <cellStyle name="Comma 10 3 3" xfId="1780" xr:uid="{25EBCE4C-7451-45B6-8CA8-06B05F6178E1}"/>
    <cellStyle name="Comma 10 4" xfId="530" xr:uid="{CEFEC73A-598B-44E1-8802-BD7D468F6461}"/>
    <cellStyle name="Comma 10 4 2" xfId="1330" xr:uid="{E0ECE056-D4CE-48B4-B7B6-756746C6FC5F}"/>
    <cellStyle name="Comma 10 4 3" xfId="1821" xr:uid="{4AC66E3A-7940-4A60-AF02-39D7CE43C5CC}"/>
    <cellStyle name="Comma 10 5" xfId="418" xr:uid="{E8BD53D2-3CB0-4A49-BCAB-45B4342C9F32}"/>
    <cellStyle name="Comma 10 5 2" xfId="1251" xr:uid="{F531FC36-1AA6-4D96-9332-81E7320F826B}"/>
    <cellStyle name="Comma 10 5 3" xfId="1740" xr:uid="{FE68F302-5BCC-4C95-9969-F9EA490BCCB8}"/>
    <cellStyle name="Comma 10 6" xfId="1068" xr:uid="{C234F4EF-63FF-4052-A4F3-811658E658F0}"/>
    <cellStyle name="Comma 10 6 2" xfId="1606" xr:uid="{1C9808A0-850A-48B0-B1C6-67C2E2E747C6}"/>
    <cellStyle name="Comma 10 7" xfId="1126" xr:uid="{14B53BAE-8F83-4F4A-ABB4-BBA69C6D29BB}"/>
    <cellStyle name="Comma 10 8" xfId="1544" xr:uid="{F120A4AF-D529-45AF-BB6E-634C3F4CF5D0}"/>
    <cellStyle name="Comma 11" xfId="104" xr:uid="{938498DD-06F2-4A49-9097-FA3FC0F231D7}"/>
    <cellStyle name="Comma 11 2" xfId="139" xr:uid="{84011D26-2818-4DEC-A9B5-134F784A37D8}"/>
    <cellStyle name="Comma 11 2 2" xfId="231" xr:uid="{A1E4EE22-E2E2-40FA-9F20-193531B374D0}"/>
    <cellStyle name="Comma 11 2 2 2" xfId="340" xr:uid="{4C515EE1-7467-4D50-8383-78246FBDE70E}"/>
    <cellStyle name="Comma 11 2 2 2 2" xfId="1205" xr:uid="{2867F050-E85F-4A26-9325-E9135F74BB49}"/>
    <cellStyle name="Comma 11 2 2 2 3" xfId="1692" xr:uid="{CBA7B192-85ED-4A0A-9309-14C5566D3D69}"/>
    <cellStyle name="Comma 11 2 2 3" xfId="478" xr:uid="{2BDDC07A-170D-4C03-9239-72A020ACCAC1}"/>
    <cellStyle name="Comma 11 2 2 3 2" xfId="1303" xr:uid="{013EE4C7-38DE-4BB7-965E-EAFC930A6374}"/>
    <cellStyle name="Comma 11 2 2 3 3" xfId="1793" xr:uid="{F32B6C98-FB7F-4A53-B5C0-AFDB266F55E3}"/>
    <cellStyle name="Comma 11 2 2 4" xfId="1629" xr:uid="{7DD0469B-1F02-4344-9B2F-7D28EE42EA43}"/>
    <cellStyle name="Comma 11 2 3" xfId="941" xr:uid="{62309303-0330-421A-B97F-0885EF5AB5AA}"/>
    <cellStyle name="Comma 11 2 3 2" xfId="1445" xr:uid="{7E3422EE-80CD-4CF7-9F87-EB90CB77862C}"/>
    <cellStyle name="Comma 11 2 3 3" xfId="1938" xr:uid="{AA352880-2930-4038-819E-0D683177E936}"/>
    <cellStyle name="Comma 11 2 4" xfId="1069" xr:uid="{691E7D9C-5D88-4F3C-B499-B5933CBC821D}"/>
    <cellStyle name="Comma 11 2 4 2" xfId="1607" xr:uid="{8DF984F6-9C26-4990-8707-E670BF7909E1}"/>
    <cellStyle name="Comma 11 2 5" xfId="1127" xr:uid="{E4CDAA05-FA19-4EDB-BBBE-BF3849B3250A}"/>
    <cellStyle name="Comma 11 2 6" xfId="1545" xr:uid="{6CA3EC45-DAA8-4278-9AE5-CEFC3175069F}"/>
    <cellStyle name="Comma 11 3" xfId="193" xr:uid="{F5B938D1-2347-4DA4-8F96-69110E382961}"/>
    <cellStyle name="Comma 11 3 2" xfId="469" xr:uid="{3B2CE17B-983E-4143-ACA2-457C65B2A316}"/>
    <cellStyle name="Comma 11 3 2 2" xfId="1294" xr:uid="{532EF408-0B33-4B59-85D0-24661C6BF8ED}"/>
    <cellStyle name="Comma 11 3 2 3" xfId="1784" xr:uid="{B310D6BD-2C94-4FBC-A42E-7E23AB408439}"/>
    <cellStyle name="Comma 11 3 3" xfId="1073" xr:uid="{41EAC92B-7E5A-44B7-88B5-A53427CC5C1E}"/>
    <cellStyle name="Comma 11 3 3 2" xfId="1616" xr:uid="{0578B67C-1D7E-48C2-A5D7-0ED8A85C734B}"/>
    <cellStyle name="Comma 11 3 4" xfId="1135" xr:uid="{8B42EB6A-4A0C-4137-8073-AF18E7FF37F9}"/>
    <cellStyle name="Comma 11 3 5" xfId="1553" xr:uid="{EB39F03C-3675-4361-A831-65137FAF826D}"/>
    <cellStyle name="Comma 11 4" xfId="317" xr:uid="{354F7285-BEC7-4558-BA40-1F03A175AA66}"/>
    <cellStyle name="Comma 11 4 2" xfId="589" xr:uid="{B7A23732-FFDD-4628-ABDD-45987C142195}"/>
    <cellStyle name="Comma 11 4 2 2" xfId="1376" xr:uid="{529B4E82-33D7-46FF-9BC0-1205747260CD}"/>
    <cellStyle name="Comma 11 4 2 3" xfId="1867" xr:uid="{F200A518-764B-4871-992C-21877138947D}"/>
    <cellStyle name="Comma 11 4 3" xfId="1190" xr:uid="{C3FBDA52-8DB9-47F7-9DE3-89105C25216B}"/>
    <cellStyle name="Comma 11 4 4" xfId="1676" xr:uid="{76BD9F20-3A4E-44A7-9D4D-2EA3F6ECDCA0}"/>
    <cellStyle name="Comma 11 5" xfId="397" xr:uid="{2DCC56AA-6333-4378-8C81-43AF155C627D}"/>
    <cellStyle name="Comma 11 5 2" xfId="1242" xr:uid="{BE2A0A07-952D-406B-9F3D-AEF7B78F916F}"/>
    <cellStyle name="Comma 11 5 3" xfId="1731" xr:uid="{5D299E4C-97E7-4A5B-B614-346E7DBC8A7E}"/>
    <cellStyle name="Comma 11 6" xfId="1052" xr:uid="{F3FEBE31-6144-4AA0-9807-C8F822DDD2C0}"/>
    <cellStyle name="Comma 11 6 2" xfId="1590" xr:uid="{FDD678FD-6126-472A-B5D3-BE2E438420B9}"/>
    <cellStyle name="Comma 11 7" xfId="1110" xr:uid="{B5BE7464-CF6A-4A40-A0CD-E8CD3E129D5F}"/>
    <cellStyle name="Comma 11 7 2" xfId="1988" xr:uid="{B12F6E24-07B2-4B64-B26E-0BD79EE66B20}"/>
    <cellStyle name="Comma 11 7 3" xfId="1895" xr:uid="{34563155-2CC8-4E5A-8808-658D0DC067FC}"/>
    <cellStyle name="Comma 11 8" xfId="1524" xr:uid="{EF5CB48A-607A-4828-B1C1-5374AAD32B5B}"/>
    <cellStyle name="Comma 12" xfId="140" xr:uid="{D086F996-92CD-4A78-A57E-E8C9DC30FD8A}"/>
    <cellStyle name="Comma 12 2" xfId="341" xr:uid="{B982A97A-D716-41DC-B87C-FC1953A027BE}"/>
    <cellStyle name="Comma 12 2 2" xfId="531" xr:uid="{64FAB138-E507-4C9D-AAA3-87FFC49A5E16}"/>
    <cellStyle name="Comma 12 2 2 2" xfId="1331" xr:uid="{72C5C3FC-0FE7-4CD0-BD48-B5AC4090C2F4}"/>
    <cellStyle name="Comma 12 2 2 3" xfId="1822" xr:uid="{9C5557DC-DAB2-4523-9484-0C02F16A0D68}"/>
    <cellStyle name="Comma 12 2 3" xfId="942" xr:uid="{A7BE3BD0-54C9-4F47-8846-3B4714F77680}"/>
    <cellStyle name="Comma 12 2 3 2" xfId="1446" xr:uid="{8E7DD80E-1FB2-4C4D-870A-A802980910C6}"/>
    <cellStyle name="Comma 12 2 3 3" xfId="1939" xr:uid="{D4AC1DC4-630C-447C-8C0D-7F6A53049730}"/>
    <cellStyle name="Comma 12 2 4" xfId="1206" xr:uid="{F3BC1959-E621-4251-9BA2-41926CCCEE80}"/>
    <cellStyle name="Comma 12 2 5" xfId="1693" xr:uid="{129AE01C-3433-4D98-B222-B34265D2659B}"/>
    <cellStyle name="Comma 12 3" xfId="250" xr:uid="{50F73751-248A-4B47-A5F2-25D43E94320F}"/>
    <cellStyle name="Comma 12 3 2" xfId="594" xr:uid="{CF6E16D9-C037-4CD9-8B92-9121418E97BB}"/>
    <cellStyle name="Comma 12 3 2 2" xfId="1379" xr:uid="{919D1581-EF39-41F0-9BC7-14472616915B}"/>
    <cellStyle name="Comma 12 3 2 3" xfId="1870" xr:uid="{57389927-CDA1-4944-8F49-A7DADD36ECA0}"/>
    <cellStyle name="Comma 12 3 3" xfId="1155" xr:uid="{2D2CEF87-3146-4407-AE67-E1EF13F8A050}"/>
    <cellStyle name="Comma 12 3 4" xfId="1639" xr:uid="{293550F2-7051-43E0-AD20-0B31D5189420}"/>
    <cellStyle name="Comma 12 4" xfId="371" xr:uid="{BF4F2D14-70B8-4FEC-B995-9181B3919EE0}"/>
    <cellStyle name="Comma 12 4 2" xfId="1226" xr:uid="{298DE361-C594-44F3-89E3-230C8A72D17D}"/>
    <cellStyle name="Comma 12 4 3" xfId="1713" xr:uid="{9F7024E5-77D0-44F1-9603-7B3E569B9BDC}"/>
    <cellStyle name="Comma 12 5" xfId="1086" xr:uid="{51742742-F759-40AB-A69B-2DA0DDAA061F}"/>
    <cellStyle name="Comma 12 5 2" xfId="1608" xr:uid="{EBE819EC-9D58-47B1-9D98-D1BE9C413E38}"/>
    <cellStyle name="Comma 12 6" xfId="1128" xr:uid="{FDD83A89-CBD0-4E29-BD96-BE72AE193CDD}"/>
    <cellStyle name="Comma 12 7" xfId="1546" xr:uid="{9593C6D6-552A-4364-9568-EBC08AE9C4DD}"/>
    <cellStyle name="Comma 13" xfId="150" xr:uid="{9284AD31-CD93-4A2E-A50B-D4F67C267C5F}"/>
    <cellStyle name="Comma 13 2" xfId="609" xr:uid="{2F48A0C4-E3B5-4040-9C1F-79184CBF9BC6}"/>
    <cellStyle name="Comma 13 2 2" xfId="943" xr:uid="{91ED17F8-6410-43A9-8590-93679BAF4988}"/>
    <cellStyle name="Comma 13 2 2 2" xfId="1447" xr:uid="{427AD358-A2DC-42A3-AB5C-57F0A1864C04}"/>
    <cellStyle name="Comma 13 2 2 3" xfId="1940" xr:uid="{F1C7683D-4A0A-44B7-9C95-9D765D03AE89}"/>
    <cellStyle name="Comma 13 2 3" xfId="1387" xr:uid="{7ADAA932-11F6-4C53-A414-1A5E257F3A2C}"/>
    <cellStyle name="Comma 13 2 4" xfId="1878" xr:uid="{C0AB215B-BA62-4ED6-8786-E32380695B03}"/>
    <cellStyle name="Comma 13 3" xfId="1071" xr:uid="{FECF7981-7A19-489F-9AE4-22D7AFCF4511}"/>
    <cellStyle name="Comma 13 3 2" xfId="1614" xr:uid="{DC82EA96-0BAA-46D7-A65D-3F6BC98B0E32}"/>
    <cellStyle name="Comma 13 4" xfId="1134" xr:uid="{B39D8D8B-7260-4B29-A8A2-7C6E16B27C66}"/>
    <cellStyle name="Comma 13 5" xfId="1552" xr:uid="{0FF4033B-AF0C-4EFA-A890-991837B86663}"/>
    <cellStyle name="Comma 14" xfId="57" xr:uid="{47277BBC-54E4-4D27-A245-0C3A245559FC}"/>
    <cellStyle name="Comma 14 2" xfId="958" xr:uid="{89D01BC1-6D59-4560-8D94-CC59D13F697C}"/>
    <cellStyle name="Comma 14 2 2" xfId="1458" xr:uid="{00574F8E-B733-4531-88F7-D202F004F129}"/>
    <cellStyle name="Comma 14 2 3" xfId="1951" xr:uid="{E2D34130-AFED-4C3B-BA79-9AF2C249EA56}"/>
    <cellStyle name="Comma 14 3" xfId="915" xr:uid="{A03D07C7-7CEE-411F-8A84-0E3C57B340E3}"/>
    <cellStyle name="Comma 14 3 2" xfId="1432" xr:uid="{1C5A4F69-DAD8-4D1F-AB43-0EA2F35FB6C6}"/>
    <cellStyle name="Comma 14 3 3" xfId="1925" xr:uid="{DF5EC0DD-557B-43FF-89CD-0DF6505DA5F8}"/>
    <cellStyle name="Comma 14 4" xfId="1093" xr:uid="{4AC1AB9E-B200-41FD-9D3D-DBF592FCF547}"/>
    <cellStyle name="Comma 14 5" xfId="1573" xr:uid="{7BBA1FAA-EF70-4C2B-95FA-D8633E1C57A4}"/>
    <cellStyle name="Comma 15" xfId="275" xr:uid="{67E274FE-398A-4B1C-8216-FDFFFE15EC1E}"/>
    <cellStyle name="Comma 15 2" xfId="1166" xr:uid="{92289CE9-DEDB-40C9-8FA5-366424FFFD35}"/>
    <cellStyle name="Comma 15 2 2" xfId="1651" xr:uid="{B8F30C48-6B61-4A53-A0CD-8DE74F762877}"/>
    <cellStyle name="Comma 15 3" xfId="1496" xr:uid="{12EF42D2-220D-48BF-BFFF-356F4327D314}"/>
    <cellStyle name="Comma 16" xfId="248" xr:uid="{5727DB99-9215-4763-B4B3-A91B06D1A99D}"/>
    <cellStyle name="Comma 16 2" xfId="402" xr:uid="{9928F8D0-1814-47BA-8249-2DA161F67F07}"/>
    <cellStyle name="Comma 16 2 2" xfId="450" xr:uid="{8C481C66-4605-4416-9AB7-04E0B361AC0B}"/>
    <cellStyle name="Comma 16 2 2 2" xfId="568" xr:uid="{08134273-57C0-4041-85D3-C04BD46A1987}"/>
    <cellStyle name="Comma 16 2 2 2 2" xfId="1359" xr:uid="{A7BFB374-0FFF-4852-A4EA-AEDE814C33C6}"/>
    <cellStyle name="Comma 16 2 2 2 3" xfId="1850" xr:uid="{91B71089-1059-4DE9-82EA-826DF43B4C02}"/>
    <cellStyle name="Comma 16 2 2 3" xfId="1277" xr:uid="{44C1A59D-C46A-4434-AE73-E5E8DCA7A4DC}"/>
    <cellStyle name="Comma 16 2 2 4" xfId="1766" xr:uid="{3B04CC8F-4010-45DA-9FA2-C679EA249A5A}"/>
    <cellStyle name="Comma 16 2 3" xfId="1245" xr:uid="{B1E5C1CF-FB40-4F95-974B-E45751D2EF1B}"/>
    <cellStyle name="Comma 16 2 4" xfId="1734" xr:uid="{F6331A4D-1023-422A-B896-894F5CA5D92D}"/>
    <cellStyle name="Comma 16 3" xfId="421" xr:uid="{42C82882-0C5B-4232-B280-69BCF4910D42}"/>
    <cellStyle name="Comma 16 3 2" xfId="537" xr:uid="{1EA9C611-73D4-43BC-8A04-0295D5990118}"/>
    <cellStyle name="Comma 16 3 2 2" xfId="1336" xr:uid="{EB1718AA-A58E-44BF-8BBD-3F5BD9B2CE4D}"/>
    <cellStyle name="Comma 16 3 2 3" xfId="1827" xr:uid="{4679FD8A-D5AE-48B7-91B7-884B0841F890}"/>
    <cellStyle name="Comma 16 3 3" xfId="1254" xr:uid="{CD2EE133-6F97-4F99-8926-C44B505A9EA1}"/>
    <cellStyle name="Comma 16 3 4" xfId="1743" xr:uid="{110BC07C-BF05-424B-89D9-6F2327D682BD}"/>
    <cellStyle name="Comma 16 4" xfId="1153" xr:uid="{EF77203D-65C0-49F3-A8D6-A59668066D5C}"/>
    <cellStyle name="Comma 16 5" xfId="1637" xr:uid="{AF4F9578-9B9C-4E9F-88E8-4AEB5C5B9BF4}"/>
    <cellStyle name="Comma 17" xfId="590" xr:uid="{30107151-F3A4-40DD-B3D4-D55F9DC3CEA2}"/>
    <cellStyle name="Comma 17 2" xfId="1377" xr:uid="{7CDF28BA-A9E1-42C8-83DF-FB1A296F180F}"/>
    <cellStyle name="Comma 17 3" xfId="1868" xr:uid="{A37DBD3C-EE64-416C-AD62-A2549EF43F7B}"/>
    <cellStyle name="Comma 18" xfId="365" xr:uid="{337007DC-9586-4F37-9210-3289150CB439}"/>
    <cellStyle name="Comma 18 2" xfId="1221" xr:uid="{0BD1C7DA-79A3-4380-84B0-AC727C6E040B}"/>
    <cellStyle name="Comma 18 2 2" xfId="1708" xr:uid="{DA580A7B-2234-4A05-B6F2-856630721B7A}"/>
    <cellStyle name="Comma 18 2 3" xfId="1999" xr:uid="{43A567B9-3BC0-4986-BFFC-394311DAFB33}"/>
    <cellStyle name="Comma 18 2 4" xfId="1993" xr:uid="{7DB2989A-1F54-4361-95EE-7283402CECC5}"/>
    <cellStyle name="Comma 18 3" xfId="1486" xr:uid="{E46B29FA-3EF6-4DCF-8F41-8669338A1C90}"/>
    <cellStyle name="Comma 18 4" xfId="1493" xr:uid="{30C86D85-BFCA-46ED-A3C2-DF4A98FCC286}"/>
    <cellStyle name="Comma 19" xfId="302" xr:uid="{D6DFC593-7459-44E4-8D89-06B6E7D02BB0}"/>
    <cellStyle name="Comma 19 2" xfId="1180" xr:uid="{D6D9AB00-0DD5-43D1-BE9D-F6D9300D6EB5}"/>
    <cellStyle name="Comma 19 3" xfId="1666" xr:uid="{57FBEFD2-7B50-4FAC-BE22-4E8E5DBB6B8A}"/>
    <cellStyle name="Comma 2" xfId="48" xr:uid="{AF8E8CB2-8D27-4A64-8A45-08EEC49BBEF5}"/>
    <cellStyle name="Comma 2 10" xfId="346" xr:uid="{8A998C07-6DB4-4785-8B88-ADADE5013225}"/>
    <cellStyle name="Comma 2 10 2" xfId="1209" xr:uid="{BFC2714B-44FA-42C4-A4DE-B45AB15AC641}"/>
    <cellStyle name="Comma 2 10 2 2" xfId="1770" xr:uid="{C04CD581-BF2D-493F-83E7-17D2C6B70A68}"/>
    <cellStyle name="Comma 2 10 3" xfId="1696" xr:uid="{1996AE80-B782-4C6C-BE73-A1B3A0203BE3}"/>
    <cellStyle name="Comma 2 11" xfId="1039" xr:uid="{33111732-9DDB-4197-8CEA-E01063E1E907}"/>
    <cellStyle name="Comma 2 11 2" xfId="1569" xr:uid="{80F9F5B1-AE53-4972-81B2-18690CA8D099}"/>
    <cellStyle name="Comma 2 12" xfId="1091" xr:uid="{8BCAC9CA-4CFB-4397-9DF5-72A146FA9875}"/>
    <cellStyle name="Comma 2 12 2" xfId="1980" xr:uid="{1EB76634-E23A-4E84-8D37-791F16946C78}"/>
    <cellStyle name="Comma 2 13" xfId="1503" xr:uid="{6E96605E-7E45-40AA-B802-E8CE1A289909}"/>
    <cellStyle name="Comma 2 2" xfId="50" xr:uid="{114142F0-3952-43CE-BF65-4B900D47D0BC}"/>
    <cellStyle name="Comma 2 2 2" xfId="196" xr:uid="{1A6CAA3F-B62B-4645-A70C-9F5312BFCDC7}"/>
    <cellStyle name="Comma 2 2 2 2" xfId="389" xr:uid="{DBE8B792-5872-410B-A654-E879DC50A59F}"/>
    <cellStyle name="Comma 2 2 2 2 2" xfId="253" xr:uid="{71F6B12D-7AA4-49AF-A397-DC4745E71572}"/>
    <cellStyle name="Comma 2 2 2 2 2 2" xfId="577" xr:uid="{15DF960B-8DCC-4E61-9557-38F59AEC1056}"/>
    <cellStyle name="Comma 2 2 2 2 2 2 2" xfId="924" xr:uid="{E07E36B7-E799-4236-B097-A2931133B60D}"/>
    <cellStyle name="Comma 2 2 2 2 2 2 2 2" xfId="1433" xr:uid="{F458D9C7-7167-4FEC-A5DF-A3EB727E974B}"/>
    <cellStyle name="Comma 2 2 2 2 2 2 2 3" xfId="1926" xr:uid="{4CCAB44D-146F-483A-BF37-1BFE0C70F021}"/>
    <cellStyle name="Comma 2 2 2 2 2 2 3" xfId="1366" xr:uid="{0FFD94BD-3497-4DC5-8389-C9E1A1B1D11F}"/>
    <cellStyle name="Comma 2 2 2 2 2 2 4" xfId="1857" xr:uid="{E29300A6-9EF4-496C-970E-50802069DD64}"/>
    <cellStyle name="Comma 2 2 2 2 2 3" xfId="660" xr:uid="{D18711DF-2038-4030-BFDF-79BCD9EDACA9}"/>
    <cellStyle name="Comma 2 2 2 2 2 3 2" xfId="1414" xr:uid="{9B9DBA0D-7E36-4472-AA80-2594B092F014}"/>
    <cellStyle name="Comma 2 2 2 2 2 3 3" xfId="1905" xr:uid="{B63E4D22-7CF8-446A-A64A-BD2136F2585F}"/>
    <cellStyle name="Comma 2 2 2 2 2 4" xfId="654" xr:uid="{E7E87168-0A86-408C-904E-50FA1A92D864}"/>
    <cellStyle name="Comma 2 2 2 2 2 4 2" xfId="1411" xr:uid="{C2596E13-123C-4FC1-B983-91953806DF67}"/>
    <cellStyle name="Comma 2 2 2 2 2 4 3" xfId="1902" xr:uid="{B54401E3-0892-4804-BD79-0AE83B3481AC}"/>
    <cellStyle name="Comma 2 2 2 2 2 5" xfId="1156" xr:uid="{CCA3045E-E1D8-482C-9619-E56AF4AD9280}"/>
    <cellStyle name="Comma 2 2 2 2 2 6" xfId="1640" xr:uid="{7E61700D-3B19-477F-86BA-2A30B4573165}"/>
    <cellStyle name="Comma 2 2 2 2 3" xfId="459" xr:uid="{DDEB0638-EDCA-45DA-9C79-18AA75D9ED17}"/>
    <cellStyle name="Comma 2 2 2 2 3 2" xfId="1284" xr:uid="{B56750C6-AF23-49AE-8BA0-4D179E0E26BE}"/>
    <cellStyle name="Comma 2 2 2 2 3 3" xfId="1774" xr:uid="{844B46B8-235F-47D3-921B-9FE9986FDB3D}"/>
    <cellStyle name="Comma 2 2 2 2 4" xfId="622" xr:uid="{BD705888-94DC-4F60-B317-43FE6335EFEE}"/>
    <cellStyle name="Comma 2 2 2 2 4 2" xfId="1394" xr:uid="{DD00F227-454E-4F3D-A440-6C6264742B2D}"/>
    <cellStyle name="Comma 2 2 2 2 4 3" xfId="1885" xr:uid="{AD7D5F95-B151-4FAF-B935-4CDE72B95F2F}"/>
    <cellStyle name="Comma 2 2 2 2 5" xfId="1239" xr:uid="{B040C227-1B87-4DEC-86A7-53CD65DA5DC3}"/>
    <cellStyle name="Comma 2 2 2 2 5 2" xfId="1728" xr:uid="{1C345D4D-5420-4F5A-BA68-099445844B8D}"/>
    <cellStyle name="Comma 2 2 2 3" xfId="265" xr:uid="{AACB8CF1-C216-443B-A6A7-C771C359074E}"/>
    <cellStyle name="Comma 2 2 2 3 2" xfId="646" xr:uid="{0CA05235-E643-4E7D-9E47-B91E3B8F776C}"/>
    <cellStyle name="Comma 2 2 2 3 2 2" xfId="1407" xr:uid="{11D66A2C-0CB8-40EC-9E18-F2BA354564A3}"/>
    <cellStyle name="Comma 2 2 2 3 2 3" xfId="1899" xr:uid="{C009353E-310E-4293-8995-01865E67D0FD}"/>
    <cellStyle name="Comma 2 2 2 3 3" xfId="1160" xr:uid="{4ECB0641-418B-4CBD-B9C4-92D3270F3DDA}"/>
    <cellStyle name="Comma 2 2 2 3 4" xfId="1645" xr:uid="{8D9A895E-FC2B-4ED0-99D2-8C01F6145EB1}"/>
    <cellStyle name="Comma 2 2 2 4" xfId="401" xr:uid="{9DDDCD54-E4DC-4C12-BB25-2DFD48350F51}"/>
    <cellStyle name="Comma 2 2 2 4 2" xfId="1244" xr:uid="{5F78E5C4-ED3E-458F-A252-43EE75E45A0B}"/>
    <cellStyle name="Comma 2 2 2 4 3" xfId="1733" xr:uid="{D6390086-849F-4238-A971-E0B945222AC5}"/>
    <cellStyle name="Comma 2 2 2 5" xfId="1076" xr:uid="{78F5D362-31C1-4D58-8EB4-ECABA5E1869F}"/>
    <cellStyle name="Comma 2 2 2 5 2" xfId="1619" xr:uid="{4916097F-5A4C-430A-AEA2-4ECD533C2680}"/>
    <cellStyle name="Comma 2 2 2 6" xfId="1088" xr:uid="{744EC06A-79D9-4AC3-9B8D-F6EC9594D3D3}"/>
    <cellStyle name="Comma 2 2 2 6 2" xfId="1987" xr:uid="{3D24148A-1804-4C3E-8D14-85BFEE6B13BA}"/>
    <cellStyle name="Comma 2 2 2 7" xfId="1138" xr:uid="{9EB114E5-A051-4CD9-A825-5A70B867AFDE}"/>
    <cellStyle name="Comma 2 2 2 8" xfId="1556" xr:uid="{C1B9A15E-48FA-482C-B41D-76E6D3E085A2}"/>
    <cellStyle name="Comma 2 2 3" xfId="197" xr:uid="{76AE6818-5330-4701-879B-C37DE5BD56E2}"/>
    <cellStyle name="Comma 2 2 3 2" xfId="444" xr:uid="{A4811241-7584-457D-A414-E76106876AD3}"/>
    <cellStyle name="Comma 2 2 3 2 2" xfId="944" xr:uid="{ABFA116D-1550-4DCD-B430-814B41AC6F2B}"/>
    <cellStyle name="Comma 2 2 3 2 2 2" xfId="1448" xr:uid="{B985838B-A381-4CA7-A148-C35B4DBDCA70}"/>
    <cellStyle name="Comma 2 2 3 2 2 3" xfId="1941" xr:uid="{AA68844C-C542-409A-BE6E-B42707CEAC1B}"/>
    <cellStyle name="Comma 2 2 3 2 3" xfId="1271" xr:uid="{55347B81-8E51-46C4-B079-34115DB0686A}"/>
    <cellStyle name="Comma 2 2 3 2 4" xfId="1760" xr:uid="{E0C92733-48F0-4E44-A3EC-8D3E3A0A26D5}"/>
    <cellStyle name="Comma 2 2 3 3" xfId="561" xr:uid="{448F489E-7EB7-48F8-B2C9-2926217101DC}"/>
    <cellStyle name="Comma 2 2 3 3 2" xfId="1353" xr:uid="{9763F80E-D186-442D-8A51-396C3F2E1F3A}"/>
    <cellStyle name="Comma 2 2 3 3 3" xfId="1844" xr:uid="{8282B655-A520-48E7-997B-A9C0604A82E2}"/>
    <cellStyle name="Comma 2 2 3 4" xfId="325" xr:uid="{26F58F3D-C1DE-4FB9-B13A-78CFD0822336}"/>
    <cellStyle name="Comma 2 2 3 4 2" xfId="1195" xr:uid="{8023B040-B99F-445B-B151-2926A6703462}"/>
    <cellStyle name="Comma 2 2 3 4 3" xfId="1682" xr:uid="{D9996FCA-8E53-49BF-B6A3-6E6F4D728F3C}"/>
    <cellStyle name="Comma 2 2 3 5" xfId="1077" xr:uid="{65B91B60-BDB1-49EA-A109-29280D88FC0B}"/>
    <cellStyle name="Comma 2 2 3 5 2" xfId="1620" xr:uid="{C7D1C459-8BC7-428F-89DB-0C1C8CCB9EF9}"/>
    <cellStyle name="Comma 2 2 3 6" xfId="1139" xr:uid="{F83842DB-FAA5-45FE-855A-896AAFB580FE}"/>
    <cellStyle name="Comma 2 2 3 7" xfId="1557" xr:uid="{F3132591-AFC5-4698-B8C7-B289C826F447}"/>
    <cellStyle name="Comma 2 2 4" xfId="195" xr:uid="{BFE01379-6845-477F-AFCA-E182E54C82CC}"/>
    <cellStyle name="Comma 2 2 4 2" xfId="547" xr:uid="{31699EE3-6DA9-44AC-B46E-9A36FF99E698}"/>
    <cellStyle name="Comma 2 2 4 2 2" xfId="1343" xr:uid="{8F340820-7FCE-4B17-BA9F-B528D66C68C1}"/>
    <cellStyle name="Comma 2 2 4 2 3" xfId="1834" xr:uid="{6ABA6A5A-87BB-4256-972A-9A2D481651C6}"/>
    <cellStyle name="Comma 2 2 4 3" xfId="432" xr:uid="{A6DA5080-222B-460C-95E6-D1868F83E40B}"/>
    <cellStyle name="Comma 2 2 4 3 2" xfId="1261" xr:uid="{E91952EB-4161-4413-8D49-87E1714C5B42}"/>
    <cellStyle name="Comma 2 2 4 3 3" xfId="1750" xr:uid="{CA06E156-A2FF-44C8-BADA-8563025EA4E4}"/>
    <cellStyle name="Comma 2 2 4 4" xfId="666" xr:uid="{BFA6A1C8-9588-4987-A241-E3FD4B1E2D4E}"/>
    <cellStyle name="Comma 2 2 4 4 2" xfId="1419" xr:uid="{D0E3BA1E-B33F-4971-BD18-3016136769EF}"/>
    <cellStyle name="Comma 2 2 4 4 3" xfId="1910" xr:uid="{E7C94AF3-7F8D-4ACC-AC1B-44EA47765A85}"/>
    <cellStyle name="Comma 2 2 4 5" xfId="1075" xr:uid="{343740D3-BBE2-4FE8-BEF0-BEB5ACE66593}"/>
    <cellStyle name="Comma 2 2 4 5 2" xfId="1618" xr:uid="{7F18DB83-667C-4553-A91F-34739E6A76E9}"/>
    <cellStyle name="Comma 2 2 4 6" xfId="1137" xr:uid="{06244705-5F4C-4635-9617-CE7274006876}"/>
    <cellStyle name="Comma 2 2 4 7" xfId="1555" xr:uid="{932712FA-07F4-4193-AD19-9DFF0290FCA3}"/>
    <cellStyle name="Comma 2 2 5" xfId="60" xr:uid="{189B6F5B-E689-4613-8205-902028CB89B7}"/>
    <cellStyle name="Comma 2 2 5 2" xfId="274" xr:uid="{B217D6A8-3AD3-48C1-AE63-AB7651AC7DC2}"/>
    <cellStyle name="Comma 2 2 5 2 2" xfId="1165" xr:uid="{C46F7858-6A86-470F-BB81-11D493B56C13}"/>
    <cellStyle name="Comma 2 2 5 2 3" xfId="1650" xr:uid="{4CDA0DA0-5598-4B26-A8D1-1AA349B4D995}"/>
    <cellStyle name="Comma 2 2 5 3" xfId="1095" xr:uid="{456ED82B-DFAA-4800-AEE3-BDB687C70885}"/>
    <cellStyle name="Comma 2 2 5 4" xfId="1575" xr:uid="{BC41BA6B-13D3-4EE5-B5B5-14C692F28EBB}"/>
    <cellStyle name="Comma 2 2 6" xfId="280" xr:uid="{DFDD9DD4-BC0A-4C06-ACCE-F8BC4CFAE4DC}"/>
    <cellStyle name="Comma 2 2 6 2" xfId="515" xr:uid="{5A1040EA-BB8E-46E3-96BF-9DBC3BB7A5C3}"/>
    <cellStyle name="Comma 2 2 6 2 2" xfId="1324" xr:uid="{B29F168C-9C08-4E70-99D2-FB5065CD840F}"/>
    <cellStyle name="Comma 2 2 6 2 3" xfId="1814" xr:uid="{F37F28B5-4C38-430B-B0E9-26CA911FDD41}"/>
    <cellStyle name="Comma 2 2 6 3" xfId="625" xr:uid="{5921BB40-ACD1-4085-8B61-FF7F34550686}"/>
    <cellStyle name="Comma 2 2 6 3 2" xfId="1395" xr:uid="{BBBF2F65-4EAA-428F-AB8F-2EF4E6A932F3}"/>
    <cellStyle name="Comma 2 2 6 3 3" xfId="1886" xr:uid="{789C485F-8265-416F-898B-F5991E31ABA6}"/>
    <cellStyle name="Comma 2 2 6 4" xfId="1169" xr:uid="{A5F1D463-6802-4252-BD8A-571C04DE049F}"/>
    <cellStyle name="Comma 2 2 6 5" xfId="1655" xr:uid="{FE0BAFD4-CC25-4B9A-A417-2CAFA376F2B6}"/>
    <cellStyle name="Comma 2 2 7" xfId="247" xr:uid="{A5ACFCD7-17D7-48F8-AD7B-A671A8220073}"/>
    <cellStyle name="Comma 2 2 7 2" xfId="636" xr:uid="{7FFFFE13-B461-4175-8536-65AA176A4511}"/>
    <cellStyle name="Comma 2 2 7 2 2" xfId="1400" xr:uid="{DF940BE8-6744-473A-B145-1BF64C8708F2}"/>
    <cellStyle name="Comma 2 2 7 2 3" xfId="1891" xr:uid="{CE91274F-FEBA-4B02-B74B-108C396F4D0B}"/>
    <cellStyle name="Comma 2 2 7 3" xfId="663" xr:uid="{5A8DB704-1885-407A-A6D8-FB9DBC227479}"/>
    <cellStyle name="Comma 2 2 7 3 2" xfId="1417" xr:uid="{EABE3A13-EF94-41E3-B32E-5739717CC045}"/>
    <cellStyle name="Comma 2 2 7 3 3" xfId="1908" xr:uid="{BF1925CE-D38B-4D73-BABE-46155499905A}"/>
    <cellStyle name="Comma 2 2 7 4" xfId="1152" xr:uid="{70CC05AE-41DD-4312-94E6-512E989F5201}"/>
    <cellStyle name="Comma 2 2 7 5" xfId="1636" xr:uid="{0C75D69C-726E-4C53-ADE2-70C86DE755D0}"/>
    <cellStyle name="Comma 2 2 8" xfId="1040" xr:uid="{216CB5FA-2936-4E27-9681-D6BE480530C9}"/>
    <cellStyle name="Comma 2 2 8 2" xfId="1570" xr:uid="{A4D06BCD-A447-4D0C-BDC7-DD59CE7804D8}"/>
    <cellStyle name="Comma 2 2 9" xfId="1092" xr:uid="{D621EC02-FD4B-4562-959C-9A1B9A88D9C2}"/>
    <cellStyle name="Comma 2 2 9 2" xfId="1505" xr:uid="{96704657-42D4-4C5B-BD80-3A05926689BC}"/>
    <cellStyle name="Comma 2 3" xfId="54" xr:uid="{29D38300-8E2D-43C8-A4CE-C03506BAFD98}"/>
    <cellStyle name="Comma 2 3 2" xfId="107" xr:uid="{230C9E99-090D-475E-A569-6CCB5FDBD718}"/>
    <cellStyle name="Comma 2 3 2 2" xfId="470" xr:uid="{4CFC95B0-3ED3-43C9-AE06-EBC7D242DECD}"/>
    <cellStyle name="Comma 2 3 2 2 2" xfId="951" xr:uid="{7CECD678-F306-4CFC-B6FF-43017E4284A0}"/>
    <cellStyle name="Comma 2 3 2 2 2 2" xfId="1452" xr:uid="{4EA036EA-CEE1-4473-8266-7BA7A66338A6}"/>
    <cellStyle name="Comma 2 3 2 2 2 3" xfId="1945" xr:uid="{69BCF55A-B1D0-4A28-9A37-5136840EFAC3}"/>
    <cellStyle name="Comma 2 3 2 2 3" xfId="1295" xr:uid="{E21664F0-8020-4E07-A9D2-D813B4C243E0}"/>
    <cellStyle name="Comma 2 3 2 2 4" xfId="1785" xr:uid="{996B3C6F-0672-4001-A65D-A02D92B5CB1E}"/>
    <cellStyle name="Comma 2 3 2 3" xfId="560" xr:uid="{06568C00-3992-4A7D-A594-A8373121A9E9}"/>
    <cellStyle name="Comma 2 3 2 3 2" xfId="1352" xr:uid="{DCD6BAD0-511F-4FA6-9361-2AB5BACE5B35}"/>
    <cellStyle name="Comma 2 3 2 3 3" xfId="1843" xr:uid="{AF62E819-8920-4338-8293-7E6D673D7EE9}"/>
    <cellStyle name="Comma 2 3 2 4" xfId="313" xr:uid="{1C78019A-86EB-4B85-BE06-B919AFBD114A}"/>
    <cellStyle name="Comma 2 3 2 4 2" xfId="1187" xr:uid="{B4AE29DF-5338-4ECB-873D-E0619F2F2E4E}"/>
    <cellStyle name="Comma 2 3 2 4 3" xfId="1673" xr:uid="{CB3D1364-B30B-4867-80B0-D6E88DC465E7}"/>
    <cellStyle name="Comma 2 3 2 5" xfId="1055" xr:uid="{596F3B68-FCBF-48C9-9BB8-E7775C2C5C57}"/>
    <cellStyle name="Comma 2 3 2 5 2" xfId="1593" xr:uid="{445E0713-1119-46F8-8690-2C994D028E6C}"/>
    <cellStyle name="Comma 2 3 2 6" xfId="1087" xr:uid="{E5EE1625-90EE-492E-806B-08626801C4DD}"/>
    <cellStyle name="Comma 2 3 2 6 2" xfId="1986" xr:uid="{D2050FA1-079D-4C52-BCEE-E6209F1D2E29}"/>
    <cellStyle name="Comma 2 3 2 7" xfId="1113" xr:uid="{88D25407-D2DE-43B8-A4DA-2267555B2BEF}"/>
    <cellStyle name="Comma 2 3 2 8" xfId="1527" xr:uid="{603C3EB2-700E-4AF1-8106-0A9BC1F20C81}"/>
    <cellStyle name="Comma 2 3 3" xfId="198" xr:uid="{10E78126-79F2-425F-837C-079B90EB302B}"/>
    <cellStyle name="Comma 2 3 3 2" xfId="443" xr:uid="{E4CB591C-81E8-4A64-93D3-B8C0E5F0DEFF}"/>
    <cellStyle name="Comma 2 3 3 2 2" xfId="1270" xr:uid="{F82596C8-A9DB-415C-8009-A5D58F926FE2}"/>
    <cellStyle name="Comma 2 3 3 2 3" xfId="1759" xr:uid="{458EC81A-FF0F-40A2-B29E-76E25A998751}"/>
    <cellStyle name="Comma 2 3 3 3" xfId="934" xr:uid="{33268D91-18E4-48AE-8F52-863C55C326DB}"/>
    <cellStyle name="Comma 2 3 3 3 2" xfId="1439" xr:uid="{EB8D1C82-305C-4B8B-A3D3-5027CFE8E622}"/>
    <cellStyle name="Comma 2 3 3 3 3" xfId="1932" xr:uid="{DB8C4E9D-EBAC-44D5-82A3-365613DA5455}"/>
    <cellStyle name="Comma 2 3 3 4" xfId="1078" xr:uid="{781A9033-514C-4E91-AD15-52EA3BE4AE3E}"/>
    <cellStyle name="Comma 2 3 3 4 2" xfId="1621" xr:uid="{CBCFAD07-24AF-49B2-BFB3-8B4D19AD3058}"/>
    <cellStyle name="Comma 2 3 3 5" xfId="1140" xr:uid="{FA0E4191-844B-4FF5-9A97-C6BC7AED3741}"/>
    <cellStyle name="Comma 2 3 3 6" xfId="1558" xr:uid="{8E057608-0DB9-4E5A-8D71-B35BB5ED9F93}"/>
    <cellStyle name="Comma 2 3 4" xfId="63" xr:uid="{EBE3C43C-34A6-491C-A064-94955EF85175}"/>
    <cellStyle name="Comma 2 3 4 2" xfId="1098" xr:uid="{3FBC4A0E-7523-4F87-8C22-ACE7798D8F86}"/>
    <cellStyle name="Comma 2 3 4 3" xfId="1578" xr:uid="{44F8CFA3-F2A0-457E-ACD4-E90E49149636}"/>
    <cellStyle name="Comma 2 3 5" xfId="321" xr:uid="{AB6A2255-F233-40C3-B591-BCAA8FCC7343}"/>
    <cellStyle name="Comma 2 3 5 2" xfId="1193" xr:uid="{99929C4D-7ADA-42CB-915D-1021125ACFA1}"/>
    <cellStyle name="Comma 2 3 5 3" xfId="1679" xr:uid="{39FE6E8C-691A-4272-8C41-CE26FBA48CA2}"/>
    <cellStyle name="Comma 2 3 6" xfId="1572" xr:uid="{91F351D4-CD17-4F8E-ABD4-FD6FEE0846C8}"/>
    <cellStyle name="Comma 2 3 7" xfId="1509" xr:uid="{B2EFD50D-B64F-4DDA-975D-86579168CEBD}"/>
    <cellStyle name="Comma 2 4" xfId="75" xr:uid="{22FD25F1-49F2-44E6-B0BC-03D45FC5D8F8}"/>
    <cellStyle name="Comma 2 4 10" xfId="1514" xr:uid="{9721F42D-F07D-474D-9163-8EEFD2410211}"/>
    <cellStyle name="Comma 2 4 2" xfId="109" xr:uid="{A3310968-D9AD-45C1-A329-BC4022E02D62}"/>
    <cellStyle name="Comma 2 4 2 2" xfId="466" xr:uid="{5CEF8509-AA04-49DD-BCCD-784D27608CA1}"/>
    <cellStyle name="Comma 2 4 2 2 2" xfId="643" xr:uid="{6A444CCE-844B-4FB9-900D-018DE4CF4484}"/>
    <cellStyle name="Comma 2 4 2 2 2 2" xfId="1405" xr:uid="{8BEA84A5-1887-4ED0-86FB-5907C0E1E7E3}"/>
    <cellStyle name="Comma 2 4 2 2 2 3" xfId="1897" xr:uid="{7D3A154A-4557-4055-B1A0-2D364D0937D3}"/>
    <cellStyle name="Comma 2 4 2 2 3" xfId="952" xr:uid="{3A0EAEB2-10D4-4948-933E-60CC15281C13}"/>
    <cellStyle name="Comma 2 4 2 2 3 2" xfId="1453" xr:uid="{233645F4-463F-4DE8-B330-CF436483F886}"/>
    <cellStyle name="Comma 2 4 2 2 3 3" xfId="1946" xr:uid="{990654E7-738C-4060-A4FF-7AFD28CC6AA0}"/>
    <cellStyle name="Comma 2 4 2 2 4" xfId="1291" xr:uid="{743C0FC6-0C15-45AB-AD6A-70C0A6FE09A1}"/>
    <cellStyle name="Comma 2 4 2 2 5" xfId="1781" xr:uid="{522FD344-D37C-450A-83F4-CA2EC1F44DA8}"/>
    <cellStyle name="Comma 2 4 2 3" xfId="585" xr:uid="{A3AA3C7F-551D-4E7F-B82D-09E5778B9954}"/>
    <cellStyle name="Comma 2 4 2 3 2" xfId="1373" xr:uid="{60E0C074-C06E-4FFA-AC9B-FB9E52205FF2}"/>
    <cellStyle name="Comma 2 4 2 3 3" xfId="1864" xr:uid="{EB7162BD-C70A-4B38-B57F-C50F76D1EC90}"/>
    <cellStyle name="Comma 2 4 2 4" xfId="329" xr:uid="{B4002F51-7128-4000-BE33-456BD728397C}"/>
    <cellStyle name="Comma 2 4 2 4 2" xfId="1198" xr:uid="{F30A62A9-2E84-440C-8C74-76149EAC56E4}"/>
    <cellStyle name="Comma 2 4 2 4 3" xfId="1685" xr:uid="{871A10EA-D5B9-4A11-8684-444401E25FE8}"/>
    <cellStyle name="Comma 2 4 2 5" xfId="879" xr:uid="{13ACFBE8-AB3C-4987-A1B1-36294778B9BC}"/>
    <cellStyle name="Comma 2 4 2 5 2" xfId="1427" xr:uid="{F8CA917D-62FE-4E98-9F62-286B8F818D78}"/>
    <cellStyle name="Comma 2 4 2 5 3" xfId="1920" xr:uid="{5451B076-C889-4F0F-860F-4658509EDBAC}"/>
    <cellStyle name="Comma 2 4 2 6" xfId="1056" xr:uid="{9526F101-33B4-43A0-BAF0-65C732BEEF83}"/>
    <cellStyle name="Comma 2 4 2 6 2" xfId="1594" xr:uid="{5608439F-609B-4563-BAE6-5D7781E28D3F}"/>
    <cellStyle name="Comma 2 4 2 7" xfId="1114" xr:uid="{53B968BE-2A53-4887-8C4C-858DDAF1EB07}"/>
    <cellStyle name="Comma 2 4 2 8" xfId="1528" xr:uid="{A1147BBD-F871-4E95-874C-C3A3B32CBE41}"/>
    <cellStyle name="Comma 2 4 3" xfId="298" xr:uid="{25177D81-FB32-4405-833B-D52D022F51DC}"/>
    <cellStyle name="Comma 2 4 3 2" xfId="570" xr:uid="{4946EAD0-6FBD-43A3-BBE8-87B448FA1918}"/>
    <cellStyle name="Comma 2 4 3 2 2" xfId="1360" xr:uid="{D687BC65-1363-485F-B396-17A1EEA1BE3A}"/>
    <cellStyle name="Comma 2 4 3 2 3" xfId="1851" xr:uid="{CB00D588-6BA1-47B6-B4AA-735C577FBD67}"/>
    <cellStyle name="Comma 2 4 3 3" xfId="451" xr:uid="{B0FBD3D2-B882-4DA6-8417-4DFBA764F81F}"/>
    <cellStyle name="Comma 2 4 3 3 2" xfId="1278" xr:uid="{CA364F3F-4438-455F-ACFB-CBA36014302A}"/>
    <cellStyle name="Comma 2 4 3 3 3" xfId="1767" xr:uid="{DAB5BDCE-3478-4855-B248-086C2F0B585F}"/>
    <cellStyle name="Comma 2 4 3 4" xfId="937" xr:uid="{085B7E8E-5802-4B8A-9414-C31649DFBBD2}"/>
    <cellStyle name="Comma 2 4 3 4 2" xfId="1442" xr:uid="{E7E5E5C5-05EB-4554-A3A2-07A8AE15D4A7}"/>
    <cellStyle name="Comma 2 4 3 4 3" xfId="1935" xr:uid="{ECD9A9C1-871F-4BFD-98AE-A246B21E2083}"/>
    <cellStyle name="Comma 2 4 3 5" xfId="1178" xr:uid="{358BF06A-FEE7-4F69-8923-A8571F9E363F}"/>
    <cellStyle name="Comma 2 4 3 6" xfId="1664" xr:uid="{747E02A5-D6C4-443A-8A7C-AE689EEFF9E7}"/>
    <cellStyle name="Comma 2 4 4" xfId="528" xr:uid="{B950AC6B-4967-4E58-B67B-5BD5C358FC4C}"/>
    <cellStyle name="Comma 2 4 4 2" xfId="967" xr:uid="{0F50835E-EBC5-4912-AECD-4A8527089C8F}"/>
    <cellStyle name="Comma 2 4 4 2 2" xfId="1461" xr:uid="{39BFF7CE-E375-4342-9F30-B8515D7CAB11}"/>
    <cellStyle name="Comma 2 4 4 2 3" xfId="1954" xr:uid="{52A39AE5-777C-492A-8C90-209CEDB29984}"/>
    <cellStyle name="Comma 2 4 4 3" xfId="1329" xr:uid="{96C4D4E7-8175-4BC1-BD50-D2B8753EC69C}"/>
    <cellStyle name="Comma 2 4 4 4" xfId="1819" xr:uid="{796F7D85-5FEE-405D-81F8-20218BFED0FC}"/>
    <cellStyle name="Comma 2 4 5" xfId="527" xr:uid="{1E36483F-20C2-495E-B419-FB3F1D3DEF64}"/>
    <cellStyle name="Comma 2 4 5 2" xfId="1328" xr:uid="{C136ED7D-1DC1-467D-A2D7-C478B302A707}"/>
    <cellStyle name="Comma 2 4 5 3" xfId="1818" xr:uid="{CF48B19B-9CB4-4870-9ED5-81A01674B182}"/>
    <cellStyle name="Comma 2 4 6" xfId="599" xr:uid="{95E72CE7-E8B3-40FC-AAC5-F03241EC400F}"/>
    <cellStyle name="Comma 2 4 6 2" xfId="1382" xr:uid="{8CD53CDE-7B77-40E3-80B6-D88645C89C17}"/>
    <cellStyle name="Comma 2 4 6 3" xfId="1873" xr:uid="{B727879F-51CF-4ABA-A383-2BA4FA662D98}"/>
    <cellStyle name="Comma 2 4 7" xfId="354" xr:uid="{E682E152-DB05-4D2A-A5AD-8E8C95E71E4B}"/>
    <cellStyle name="Comma 2 4 7 2" xfId="1213" xr:uid="{9E76FA2A-5169-4B91-AE5D-87D9D26A624A}"/>
    <cellStyle name="Comma 2 4 7 3" xfId="1700" xr:uid="{80E3CBB0-2C09-478E-9927-F6C5C86FB5FA}"/>
    <cellStyle name="Comma 2 4 8" xfId="1044" xr:uid="{0DB17ADA-4592-46DF-9BBF-9CD5D6B9B583}"/>
    <cellStyle name="Comma 2 4 8 2" xfId="1582" xr:uid="{7FF3FCBF-E7E2-4240-8991-1DA821F1920C}"/>
    <cellStyle name="Comma 2 4 9" xfId="1102" xr:uid="{E41C25E6-49DC-41EE-8526-BBA8BA5F2D48}"/>
    <cellStyle name="Comma 2 5" xfId="129" xr:uid="{76ECF756-2090-46E1-8625-BFB86650B754}"/>
    <cellStyle name="Comma 2 5 2" xfId="345" xr:uid="{84BB4B5A-2581-4FBC-9FA3-404A839EBA11}"/>
    <cellStyle name="Comma 2 5 2 2" xfId="474" xr:uid="{E75D3D4D-3448-4848-805F-EF8FBBD26004}"/>
    <cellStyle name="Comma 2 5 2 2 2" xfId="1299" xr:uid="{1C1359BF-D756-41D2-849E-83E824F307D7}"/>
    <cellStyle name="Comma 2 5 2 2 3" xfId="1789" xr:uid="{0B19C61A-B997-46F5-8563-F985415E2091}"/>
    <cellStyle name="Comma 2 5 2 3" xfId="940" xr:uid="{847EAC5E-BAB7-43BD-91D7-1ABCFB22CFC8}"/>
    <cellStyle name="Comma 2 5 2 3 2" xfId="1444" xr:uid="{5E03D5F3-AD0E-4A4F-A69B-9B7908B0451D}"/>
    <cellStyle name="Comma 2 5 2 3 3" xfId="1937" xr:uid="{4D3C393D-AD76-4397-BF36-340CCAA44945}"/>
    <cellStyle name="Comma 2 5 2 4" xfId="1208" xr:uid="{CBA80C1B-EF4F-4E28-A31A-9B16F5A670A9}"/>
    <cellStyle name="Comma 2 5 2 5" xfId="1695" xr:uid="{E4E6B4C7-BE06-4251-84F8-F2F26D312ACD}"/>
    <cellStyle name="Comma 2 5 3" xfId="441" xr:uid="{0F7FDCB7-E295-4726-A687-70F7D0E8C81F}"/>
    <cellStyle name="Comma 2 5 3 2" xfId="987" xr:uid="{90B9A68C-C3DE-4F90-9542-43120F3C94E5}"/>
    <cellStyle name="Comma 2 5 3 2 2" xfId="1468" xr:uid="{85B10F30-447F-4D49-BBBB-D295E1D40FC2}"/>
    <cellStyle name="Comma 2 5 3 2 3" xfId="1962" xr:uid="{7CA4FDE7-5622-43AE-8AD8-E6EE95F0941C}"/>
    <cellStyle name="Comma 2 5 4" xfId="379" xr:uid="{E60AFBE2-6948-4010-8F77-E231BE559022}"/>
    <cellStyle name="Comma 2 5 4 2" xfId="1231" xr:uid="{A8CCE9B7-F3DC-4A13-A21D-3D39AAEBBE2D}"/>
    <cellStyle name="Comma 2 5 4 3" xfId="1719" xr:uid="{07C86923-5F82-47F9-B2BA-CB38B2D9EEBB}"/>
    <cellStyle name="Comma 2 5 5" xfId="403" xr:uid="{AB350CA1-EB84-4D68-BB10-EF7D443140A3}"/>
    <cellStyle name="Comma 2 5 6" xfId="851" xr:uid="{6FEFBC0F-2D19-49E8-A080-152C27E40143}"/>
    <cellStyle name="Comma 2 5 6 2" xfId="1425" xr:uid="{310C186B-179D-4F3B-A565-B497DFA3B826}"/>
    <cellStyle name="Comma 2 5 6 3" xfId="1918" xr:uid="{CF4F3AE9-185F-4E0F-9B47-CF237E7B2DD1}"/>
    <cellStyle name="Comma 2 5 7" xfId="1063" xr:uid="{91716D29-B33B-4856-B463-22043B4EBF88}"/>
    <cellStyle name="Comma 2 5 7 2" xfId="1601" xr:uid="{B0EDF7F9-7131-4FB5-BEBD-FDF11C53B359}"/>
    <cellStyle name="Comma 2 5 8" xfId="1121" xr:uid="{FCA679C0-E8C3-450D-A5F0-6DF3B7F50E68}"/>
    <cellStyle name="Comma 2 5 9" xfId="1538" xr:uid="{D0EC03BA-546D-41A7-805D-4ABCA4681B27}"/>
    <cellStyle name="Comma 2 6" xfId="84" xr:uid="{45A31AB0-8987-4883-803A-4F39AA4B3962}"/>
    <cellStyle name="Comma 2 6 2" xfId="477" xr:uid="{76BE0030-2A52-4FDE-961A-961C75E4508D}"/>
    <cellStyle name="Comma 2 6 2 2" xfId="970" xr:uid="{10F86D75-78A8-489B-81F8-02B4418B4A56}"/>
    <cellStyle name="Comma 2 6 2 3" xfId="1302" xr:uid="{35C338E3-C901-41C1-88DF-09647B734865}"/>
    <cellStyle name="Comma 2 6 2 4" xfId="1792" xr:uid="{40C279F5-5497-4949-AB0A-38F6DE65C2C7}"/>
    <cellStyle name="Comma 2 6 3" xfId="539" xr:uid="{40A34142-9D60-41DA-AB48-7FEB7E7DCFA1}"/>
    <cellStyle name="Comma 2 6 3 2" xfId="1337" xr:uid="{A3584F07-A0C7-4DA4-83B9-AD89A8DFCB16}"/>
    <cellStyle name="Comma 2 6 3 3" xfId="1828" xr:uid="{522BE617-183B-4244-8545-EEC5CA431E4D}"/>
    <cellStyle name="Comma 2 6 4" xfId="288" xr:uid="{2616F822-1515-48B5-9A45-76DFC8728B39}"/>
    <cellStyle name="Comma 2 6 4 2" xfId="1174" xr:uid="{24413141-119A-4C35-B9CE-D12B8C7A6EE8}"/>
    <cellStyle name="Comma 2 6 4 3" xfId="1660" xr:uid="{815B72A4-EB61-4E47-96CB-24FB126F0346}"/>
    <cellStyle name="Comma 2 6 5" xfId="665" xr:uid="{8EE142B0-87B8-4AB5-8C44-C0A0881143AE}"/>
    <cellStyle name="Comma 2 6 5 2" xfId="1418" xr:uid="{482F8056-61C1-4D41-B613-DE53D9B1E7CF}"/>
    <cellStyle name="Comma 2 6 5 3" xfId="1909" xr:uid="{8A9077C9-0579-4AFC-A1F3-64BE152B0A37}"/>
    <cellStyle name="Comma 2 7" xfId="194" xr:uid="{52D387DB-4DA3-40B0-B9E3-A20D949A052F}"/>
    <cellStyle name="Comma 2 7 2" xfId="437" xr:uid="{FD298C57-4935-4E7A-A580-A909F69719D8}"/>
    <cellStyle name="Comma 2 7 2 2" xfId="1265" xr:uid="{38EFFF57-DB94-4FB8-89A7-7BFAACCE7839}"/>
    <cellStyle name="Comma 2 7 2 3" xfId="1754" xr:uid="{C68D58DA-7872-4DED-A274-089B39AF2A37}"/>
    <cellStyle name="Comma 2 7 3" xfId="554" xr:uid="{6890E00E-75D2-417E-9596-5475B851A041}"/>
    <cellStyle name="Comma 2 7 3 2" xfId="1347" xr:uid="{725B98B7-5396-404C-8140-4097D2A4620F}"/>
    <cellStyle name="Comma 2 7 3 3" xfId="1838" xr:uid="{DA2667B4-0ABF-4F91-BD12-3DA324DF1B53}"/>
    <cellStyle name="Comma 2 7 4" xfId="931" xr:uid="{15E57EC1-DBAF-41CB-9884-8CB098A7F2D0}"/>
    <cellStyle name="Comma 2 7 4 2" xfId="1437" xr:uid="{F439620B-45C4-418F-B433-C256BA4FE1D5}"/>
    <cellStyle name="Comma 2 7 4 3" xfId="1930" xr:uid="{C80BEEB1-8456-4663-8A9E-785142FE66D8}"/>
    <cellStyle name="Comma 2 7 5" xfId="1074" xr:uid="{4F152F42-AF8F-4AFA-8474-0CA3CFEE7C40}"/>
    <cellStyle name="Comma 2 7 5 2" xfId="1617" xr:uid="{D558B5CF-4AB0-46EE-A11F-5ADD02DA9612}"/>
    <cellStyle name="Comma 2 7 6" xfId="1136" xr:uid="{C5C793DE-C69B-4D55-99C0-6E8075A5D284}"/>
    <cellStyle name="Comma 2 7 7" xfId="1554" xr:uid="{8D573545-50FA-46BC-96CD-C67D5D50FDE4}"/>
    <cellStyle name="Comma 2 8" xfId="58" xr:uid="{BC340AE3-0D1A-4293-884E-ED57F93F7FD4}"/>
    <cellStyle name="Comma 2 8 2" xfId="424" xr:uid="{31C8D46C-93B5-43CF-BA71-1F1ACD0FC47D}"/>
    <cellStyle name="Comma 2 8 2 2" xfId="637" xr:uid="{80414807-0E8A-48BF-AD8D-60F3DC2A5839}"/>
    <cellStyle name="Comma 2 8 2 2 2" xfId="1401" xr:uid="{476B6B28-BD91-471A-BA99-D9EEA8BDE923}"/>
    <cellStyle name="Comma 2 8 2 2 3" xfId="1892" xr:uid="{2414B0F6-3FD6-41DE-BBE3-7EF4D93C77F4}"/>
    <cellStyle name="Comma 2 8 2 3" xfId="1255" xr:uid="{F83AE2FE-25FC-4A4F-9825-95B11BD6AEC8}"/>
    <cellStyle name="Comma 2 8 2 3 2" xfId="1998" xr:uid="{B61AC1A8-5DB1-4883-9F09-761F25EFC961}"/>
    <cellStyle name="Comma 2 8 2 4" xfId="1744" xr:uid="{EF38648B-8B29-4936-A69D-2FDBE5CD010B}"/>
    <cellStyle name="Comma 2 8 3" xfId="618" xr:uid="{74F8F58E-6A91-4128-B16D-95C43E81E307}"/>
    <cellStyle name="Comma 2 8 3 2" xfId="1392" xr:uid="{67B82DC7-7AE8-4565-B43D-B5BED1F2EC1B}"/>
    <cellStyle name="Comma 2 8 3 3" xfId="1883" xr:uid="{8E1D025C-1710-4D20-940D-9923CF5D1A22}"/>
    <cellStyle name="Comma 2 8 4" xfId="1094" xr:uid="{61FF43A2-8A64-4F8F-9853-AA32F72E5279}"/>
    <cellStyle name="Comma 2 8 4 2" xfId="1574" xr:uid="{6EDD926C-6042-42C1-A216-E82038DD46AA}"/>
    <cellStyle name="Comma 2 8 5" xfId="1985" xr:uid="{24702667-1F35-446D-8DF6-A82210E8A977}"/>
    <cellStyle name="Comma 2 8 6" xfId="1566" xr:uid="{1A4F719C-C355-484D-8E42-067D1F52E90D}"/>
    <cellStyle name="Comma 2 8 6 2" xfId="1997" xr:uid="{0530B3D3-BCC6-42A9-9F5B-CC4CEFF5702E}"/>
    <cellStyle name="Comma 2 9" xfId="279" xr:uid="{86072309-D83B-4B2D-8D14-83B4E80C1F63}"/>
    <cellStyle name="Comma 2 9 2" xfId="1168" xr:uid="{6FC7B2FD-3008-45A8-B5B0-DF262F2AD700}"/>
    <cellStyle name="Comma 2 9 3" xfId="1654" xr:uid="{F514CDD0-4E1C-46FC-A8CC-D407EF98FC7F}"/>
    <cellStyle name="Comma 20" xfId="652" xr:uid="{67742265-E901-47E0-89B6-78682FF5C6C7}"/>
    <cellStyle name="Comma 20 2" xfId="1012" xr:uid="{898C4E2F-F4F5-4FB6-8DEB-40A5564CB209}"/>
    <cellStyle name="Comma 20 2 2" xfId="1480" xr:uid="{F0D70030-E882-426A-9691-C56E5DDCE1A1}"/>
    <cellStyle name="Comma 20 2 3" xfId="1974" xr:uid="{D00965DA-0CCB-4D17-A760-29A7C635D2AB}"/>
    <cellStyle name="Comma 20 3" xfId="960" xr:uid="{50C583E0-F313-4355-A9C5-D54044180A45}"/>
    <cellStyle name="Comma 20 3 2" xfId="1459" xr:uid="{F6BA41B5-D810-4A68-A92B-28CEC6938999}"/>
    <cellStyle name="Comma 20 3 3" xfId="1952" xr:uid="{12F56653-A713-4EA9-959F-BB0C4AFF71ED}"/>
    <cellStyle name="Comma 20 4" xfId="1410" xr:uid="{90FBB461-F84F-4B12-A1B4-FF41345E83FC}"/>
    <cellStyle name="Comma 20 5" xfId="1901" xr:uid="{80301ED5-3A75-45BB-AB88-44673D55EBAB}"/>
    <cellStyle name="Comma 21" xfId="148" xr:uid="{167A8034-F80A-4A99-A9A8-C90140539CD1}"/>
    <cellStyle name="Comma 21 2" xfId="595" xr:uid="{7DD0C8DF-57D0-4E64-AF22-88611A7E76E1}"/>
    <cellStyle name="Comma 21 2 2" xfId="1017" xr:uid="{0616A803-39D2-46F4-8E2D-93449FFD7D37}"/>
    <cellStyle name="Comma 21 2 2 2" xfId="1482" xr:uid="{DFEC4425-E28C-48C3-A0A7-E840B6E2EFD3}"/>
    <cellStyle name="Comma 21 2 2 3" xfId="1976" xr:uid="{448A157F-FA5A-45EE-83EE-993785FE9E4D}"/>
    <cellStyle name="Comma 21 2 3" xfId="1380" xr:uid="{C1D37E07-42BB-49D8-BED1-10C08C81410B}"/>
    <cellStyle name="Comma 21 2 4" xfId="1871" xr:uid="{98390270-92DF-4B3B-8FA7-07CBBE4486B9}"/>
    <cellStyle name="Comma 21 3" xfId="1070" xr:uid="{CE839A58-2300-42E1-84C3-4087DE04A05F}"/>
    <cellStyle name="Comma 21 3 2" xfId="1613" xr:uid="{5D150F0F-1B2F-493E-A65B-2156880A7E01}"/>
    <cellStyle name="Comma 21 4" xfId="1133" xr:uid="{50D906D2-2F26-4A1E-9993-7E311EB80C56}"/>
    <cellStyle name="Comma 21 5" xfId="1551" xr:uid="{7D229BC2-FEEB-469D-B328-F271B85057BA}"/>
    <cellStyle name="Comma 214" xfId="115" xr:uid="{EEAA21BB-1183-455F-9D61-33ADC8FCAA15}"/>
    <cellStyle name="Comma 214 2" xfId="1059" xr:uid="{A53B7D05-83D8-4668-A45B-CD89A7216109}"/>
    <cellStyle name="Comma 214 2 2" xfId="1597" xr:uid="{84F316FB-4A7B-413F-A2DB-DD1018BA3E39}"/>
    <cellStyle name="Comma 214 3" xfId="1117" xr:uid="{8F2E884F-7BF2-4C4A-8975-C057CC611C37}"/>
    <cellStyle name="Comma 214 4" xfId="1532" xr:uid="{4722C773-ADDD-46C1-9678-0D2913C2BF2E}"/>
    <cellStyle name="Comma 22" xfId="1007" xr:uid="{158F46C0-1286-4BA7-B143-93B02BCB04DC}"/>
    <cellStyle name="Comma 22 2" xfId="1479" xr:uid="{B3EE4B6C-16BC-4BAA-83A6-7563C657FED7}"/>
    <cellStyle name="Comma 22 2 2" xfId="1995" xr:uid="{6898ED37-209A-4273-AE7B-7B6D87E3117A}"/>
    <cellStyle name="Comma 22 3" xfId="1973" xr:uid="{C4813851-186B-4C36-8CB1-FC9415C85CF8}"/>
    <cellStyle name="Comma 22 4" xfId="1820" xr:uid="{E4BD0F70-0CFE-48EF-819C-842E5E7197AF}"/>
    <cellStyle name="Comma 23" xfId="979" xr:uid="{C0F1B051-1FEB-40D9-8DC2-B12ABACE712B}"/>
    <cellStyle name="Comma 23 2" xfId="1466" xr:uid="{75555D14-F064-4CAE-9EAA-DEE983056DAC}"/>
    <cellStyle name="Comma 23 3" xfId="1959" xr:uid="{0F1C342D-12A8-4398-A9DC-8678F64C4EAD}"/>
    <cellStyle name="Comma 24" xfId="381" xr:uid="{16A97BD9-3308-4808-807A-4F1ABB6459D1}"/>
    <cellStyle name="Comma 24 2" xfId="512" xr:uid="{9B846615-2F79-4D92-A51C-DB56D3BCAE40}"/>
    <cellStyle name="Comma 24 2 2" xfId="1323" xr:uid="{0BD23950-2A0C-434D-9C7F-773B431D6F61}"/>
    <cellStyle name="Comma 24 2 3" xfId="1813" xr:uid="{C6C43118-81D7-4816-B97A-E3D2BBEADC67}"/>
    <cellStyle name="Comma 24 3" xfId="995" xr:uid="{70BA79DA-1B1E-4D8A-B270-0C0595CA0C1B}"/>
    <cellStyle name="Comma 24 3 2" xfId="1474" xr:uid="{F7B2BA0F-DAFE-426A-BA18-BD4B8AFE713D}"/>
    <cellStyle name="Comma 24 3 3" xfId="1968" xr:uid="{AACAEDF6-7495-4C42-8167-C1B29D56DC32}"/>
    <cellStyle name="Comma 24 4" xfId="1233" xr:uid="{AF11A0E2-06B3-49B9-87AE-AFB1E9F604A4}"/>
    <cellStyle name="Comma 24 5" xfId="1721" xr:uid="{2FDA3815-523C-4D28-BBA3-952E37B08408}"/>
    <cellStyle name="Comma 25" xfId="1002" xr:uid="{A2146FBC-1D70-4D55-862C-314ABD631115}"/>
    <cellStyle name="Comma 25 2" xfId="1477" xr:uid="{5F2C5D86-6482-4A5E-AF7D-9A2565DD2222}"/>
    <cellStyle name="Comma 25 3" xfId="1971" xr:uid="{4387D095-6C1F-4781-8C06-7B2D697DFC54}"/>
    <cellStyle name="Comma 26" xfId="1000" xr:uid="{7C6571C2-50F9-4855-86CF-C94F526BF7E2}"/>
    <cellStyle name="Comma 26 2" xfId="1476" xr:uid="{B30D5F15-E027-4C1D-82D3-A4A19DA6A86D}"/>
    <cellStyle name="Comma 26 3" xfId="1970" xr:uid="{8EAD024B-7077-4B2B-9C6A-F7DCAE61CF74}"/>
    <cellStyle name="Comma 27" xfId="996" xr:uid="{9805EF02-FAB8-4305-A5DB-41FC6C9448E6}"/>
    <cellStyle name="Comma 27 2" xfId="1475" xr:uid="{A139EAA2-4836-43CB-AD8F-03E3133DE4C0}"/>
    <cellStyle name="Comma 27 3" xfId="1969" xr:uid="{4F508D32-B6B3-413C-BBD9-C3FCFCFECA20}"/>
    <cellStyle name="Comma 28" xfId="1003" xr:uid="{C5D0B1FC-7B20-4D63-9ABB-C35A6BF0499F}"/>
    <cellStyle name="Comma 28 2" xfId="1478" xr:uid="{C234E409-2876-4C3D-8F8F-8B32567B865C}"/>
    <cellStyle name="Comma 28 3" xfId="1972" xr:uid="{6A868EDC-7465-4537-8C04-D03843AFEFFA}"/>
    <cellStyle name="Comma 29" xfId="1020" xr:uid="{7EC166C0-7F97-46C7-A46D-9DF7341FA576}"/>
    <cellStyle name="Comma 29 2" xfId="1483" xr:uid="{5A63696E-7FF7-4D6F-A1D5-CCEE5CF04E6C}"/>
    <cellStyle name="Comma 29 2 30 2" xfId="406" xr:uid="{E7A4A1E6-B582-4756-B8AD-B77CA5228A5C}"/>
    <cellStyle name="Comma 29 2 30 2 2" xfId="439" xr:uid="{2BD36FAC-9701-4B7D-A96B-19B4F39047FD}"/>
    <cellStyle name="Comma 29 2 30 2 2 2" xfId="1267" xr:uid="{A340A1BF-4B45-4902-845B-A1CE64D2AB24}"/>
    <cellStyle name="Comma 29 2 30 2 2 3" xfId="1756" xr:uid="{4DAA95DA-E82B-472D-9EE4-6CF65A8664AC}"/>
    <cellStyle name="Comma 29 2 30 2 3" xfId="556" xr:uid="{0912A55A-572F-48E2-93AA-555C56AB803C}"/>
    <cellStyle name="Comma 29 2 30 2 3 2" xfId="1349" xr:uid="{F1E063B5-E1B1-4CE5-BBF1-C71AAAE551C1}"/>
    <cellStyle name="Comma 29 2 30 2 3 3" xfId="1840" xr:uid="{4ED8067E-E8FF-4A6D-9CB5-570947528CA7}"/>
    <cellStyle name="Comma 29 2 30 2 4" xfId="1246" xr:uid="{BC5563FE-E308-4298-82C9-0B6BBFB2A788}"/>
    <cellStyle name="Comma 29 2 30 2 5" xfId="1735" xr:uid="{A17455CF-164B-4683-A8B0-9B3FD22DA111}"/>
    <cellStyle name="Comma 29 3" xfId="1977" xr:uid="{CC934D47-8698-4C21-BCB6-17E1EE7EA462}"/>
    <cellStyle name="Comma 3" xfId="52" xr:uid="{873248D4-0D40-4DE5-BC66-96A74DB4D42F}"/>
    <cellStyle name="Comma 3 11" xfId="390" xr:uid="{8E5C67C5-A137-435F-BF20-45D2F06E6D11}"/>
    <cellStyle name="Comma 3 11 2" xfId="1240" xr:uid="{653B5D91-CAC5-4055-A716-31E87073A7A5}"/>
    <cellStyle name="Comma 3 11 3" xfId="1729" xr:uid="{CB0A2ADC-3089-48E1-8DC8-FC0765034A13}"/>
    <cellStyle name="Comma 3 2" xfId="73" xr:uid="{1C64ED08-77AD-4608-8F8C-CE28CED9CC3D}"/>
    <cellStyle name="Comma 3 2 10" xfId="1042" xr:uid="{97F5F444-A649-4ED1-961D-CCFB265A204C}"/>
    <cellStyle name="Comma 3 2 10 2" xfId="1580" xr:uid="{9E33A4CD-0EFE-413E-BB07-06B546BDECF2}"/>
    <cellStyle name="Comma 3 2 11" xfId="1100" xr:uid="{AA925042-08AE-4892-A01C-A7FB58E491F8}"/>
    <cellStyle name="Comma 3 2 12" xfId="1512" xr:uid="{36AF15DE-0377-4EFC-AEE1-913D8B78259B}"/>
    <cellStyle name="Comma 3 2 2" xfId="268" xr:uid="{6334B056-CA68-4428-B8C2-03E8054C2981}"/>
    <cellStyle name="Comma 3 2 2 2" xfId="290" xr:uid="{207D47EB-8706-457D-BA35-CD10547D9B7D}"/>
    <cellStyle name="Comma 3 2 2 2 2" xfId="326" xr:uid="{F137D5AC-C843-44BD-8393-9250A3544B38}"/>
    <cellStyle name="Comma 3 2 2 2 2 2" xfId="471" xr:uid="{0CEC0412-7FA4-4C50-8E22-44B34D94239F}"/>
    <cellStyle name="Comma 3 2 2 2 2 2 2" xfId="1296" xr:uid="{60CA4FBE-0BC8-4B76-8C92-21DF834701C4}"/>
    <cellStyle name="Comma 3 2 2 2 2 2 3" xfId="1786" xr:uid="{8F07F129-8952-46A2-9856-FA270669251A}"/>
    <cellStyle name="Comma 3 2 2 2 2 3" xfId="587" xr:uid="{D14578E7-2C30-4645-9BA0-F1AB6E0FFE49}"/>
    <cellStyle name="Comma 3 2 2 2 2 3 2" xfId="1374" xr:uid="{09DCA806-654F-40F6-9689-F8FC3D4AE301}"/>
    <cellStyle name="Comma 3 2 2 2 2 3 3" xfId="1865" xr:uid="{19CBD8C9-4446-44A4-B494-A2E856E26DA7}"/>
    <cellStyle name="Comma 3 2 2 2 2 4" xfId="1196" xr:uid="{C0C5B151-B9BB-4165-B5F2-5CBCFEA0DECB}"/>
    <cellStyle name="Comma 3 2 2 2 2 5" xfId="1683" xr:uid="{99914872-C043-4345-A35C-46C430A8766A}"/>
    <cellStyle name="Comma 3 2 2 2 3" xfId="467" xr:uid="{AA1F6DC4-E400-45C6-9E1F-664ED19767BC}"/>
    <cellStyle name="Comma 3 2 2 2 3 2" xfId="1292" xr:uid="{1913C7DD-ED60-431E-B870-330EAE64DD88}"/>
    <cellStyle name="Comma 3 2 2 2 3 3" xfId="1782" xr:uid="{00D5BA8F-67C5-4699-A234-6500BE3FC9FB}"/>
    <cellStyle name="Comma 3 2 2 2 4" xfId="1175" xr:uid="{A7DCA447-5E02-493B-BD35-CE9F153B7E64}"/>
    <cellStyle name="Comma 3 2 2 2 5" xfId="1661" xr:uid="{CB02CD77-C24D-4A4B-9887-3239F1ADDE35}"/>
    <cellStyle name="Comma 3 2 2 3" xfId="420" xr:uid="{6681838C-3478-4E4A-9EC1-8982A2087F63}"/>
    <cellStyle name="Comma 3 2 2 3 2" xfId="536" xr:uid="{0FA4C595-A422-4B36-8335-B363E6D8FDCC}"/>
    <cellStyle name="Comma 3 2 2 3 2 2" xfId="1335" xr:uid="{E7199745-56A0-487A-B57F-33BD53DF37BA}"/>
    <cellStyle name="Comma 3 2 2 3 2 3" xfId="1826" xr:uid="{2A655AAE-8A8B-42D3-B7E7-852B0C8BE26F}"/>
    <cellStyle name="Comma 3 2 2 3 3" xfId="1253" xr:uid="{AA60F872-4DDD-4439-BCCC-398CE53B512E}"/>
    <cellStyle name="Comma 3 2 2 3 4" xfId="1742" xr:uid="{2EC9D2E5-3772-4B7E-BCAA-4DE603BB12B8}"/>
    <cellStyle name="Comma 3 2 2 4" xfId="285" xr:uid="{C29F0350-4483-4F7A-AB8B-24B7499C60BB}"/>
    <cellStyle name="Comma 3 2 2 4 2" xfId="1172" xr:uid="{606B387E-3D24-403A-B569-53BBF416188A}"/>
    <cellStyle name="Comma 3 2 2 4 3" xfId="1658" xr:uid="{66B39A6B-75E1-4702-8002-C88B9B9E69CF}"/>
    <cellStyle name="Comma 3 2 2 5" xfId="616" xr:uid="{1E0721B0-81C6-42DC-9943-3935D77C47B4}"/>
    <cellStyle name="Comma 3 2 2 5 2" xfId="1391" xr:uid="{90FCC44F-8D40-4639-B849-0AE527635C52}"/>
    <cellStyle name="Comma 3 2 2 5 3" xfId="1882" xr:uid="{547AFFF8-35DE-4CC0-8B23-A3447C648A88}"/>
    <cellStyle name="Comma 3 2 2 6" xfId="1162" xr:uid="{944785CB-EF3A-47A1-B2D4-9B50CDA98AD9}"/>
    <cellStyle name="Comma 3 2 2 7" xfId="1647" xr:uid="{46C09754-F1B3-4408-8667-5F8685F99379}"/>
    <cellStyle name="Comma 3 2 3" xfId="261" xr:uid="{80FB1C67-32C2-4F61-98D0-D583CD9B737D}"/>
    <cellStyle name="Comma 3 2 3 2" xfId="438" xr:uid="{AD3810E6-4112-4C8E-AC97-C8029E1F5B38}"/>
    <cellStyle name="Comma 3 2 3 2 2" xfId="555" xr:uid="{6D955779-6306-466F-9DFA-3A80B4E75B38}"/>
    <cellStyle name="Comma 3 2 3 2 2 2" xfId="1348" xr:uid="{64F0FE92-7B7E-4FE7-92D1-7AA2DF3F7405}"/>
    <cellStyle name="Comma 3 2 3 2 2 3" xfId="1839" xr:uid="{8C8ABD41-3FEE-4064-B8AD-A5082BA3085C}"/>
    <cellStyle name="Comma 3 2 3 2 3" xfId="1266" xr:uid="{DFBF85CE-83BB-45A9-87B9-CA7E6ED418A7}"/>
    <cellStyle name="Comma 3 2 3 2 4" xfId="1755" xr:uid="{888960AB-1280-4AD7-9A9D-946B0ECC9F04}"/>
    <cellStyle name="Comma 3 2 3 3" xfId="500" xr:uid="{4CF03400-436B-4ACE-BC04-B118CA1337F5}"/>
    <cellStyle name="Comma 3 2 3 3 2" xfId="1318" xr:uid="{362F5C1C-9ABF-46C7-A4E1-A7111E0B100C}"/>
    <cellStyle name="Comma 3 2 3 3 3" xfId="1808" xr:uid="{529DAC21-EEEB-495A-995F-AA1B3AAFB08A}"/>
    <cellStyle name="Comma 3 2 3 4" xfId="639" xr:uid="{28294519-579F-47E4-9AA8-A72AD5CED783}"/>
    <cellStyle name="Comma 3 2 3 4 2" xfId="1403" xr:uid="{3F8B3014-5413-4B06-9ACC-C7DCB05FD0BA}"/>
    <cellStyle name="Comma 3 2 3 4 3" xfId="1894" xr:uid="{4B4810A3-8650-4EF2-A3F3-3FAFB83C5003}"/>
    <cellStyle name="Comma 3 2 3 5" xfId="1158" xr:uid="{5E1AB2A7-4E78-452D-AA2D-84A6B2B695D7}"/>
    <cellStyle name="Comma 3 2 3 6" xfId="1643" xr:uid="{34AE9B15-6782-4631-BBAD-DFF600DA50E7}"/>
    <cellStyle name="Comma 3 2 4" xfId="368" xr:uid="{9EA84A6C-F285-43C2-A303-50ADED05FA70}"/>
    <cellStyle name="Comma 3 2 4 2" xfId="532" xr:uid="{B35AE0DE-04F0-4C32-BDB8-CDCE9F12EBC7}"/>
    <cellStyle name="Comma 3 2 4 2 2" xfId="1332" xr:uid="{6499C0E5-3CC4-4981-B966-66F2A0A34297}"/>
    <cellStyle name="Comma 3 2 4 2 3" xfId="1823" xr:uid="{D523452C-C177-442F-A8A0-C683ECE03BC3}"/>
    <cellStyle name="Comma 3 2 4 3" xfId="1223" xr:uid="{931BB960-C02D-4F90-B9C4-A9D507DCE6BD}"/>
    <cellStyle name="Comma 3 2 4 4" xfId="1710" xr:uid="{5CCE081C-72E5-48DA-BBDD-E9ABA8B3D2D3}"/>
    <cellStyle name="Comma 3 2 5" xfId="388" xr:uid="{65D2775F-2771-4FFB-9B12-6B66533668CC}"/>
    <cellStyle name="Comma 3 2 5 2" xfId="1238" xr:uid="{7E7EF5CB-A614-4FA1-AB4A-F554F2F2FFE3}"/>
    <cellStyle name="Comma 3 2 5 3" xfId="1727" xr:uid="{2C4ACA3F-BEDE-4ABC-AE8D-BB77227982BE}"/>
    <cellStyle name="Comma 3 2 6" xfId="486" xr:uid="{5C3837FB-555C-4F3A-A6E2-4B4CD8957D88}"/>
    <cellStyle name="Comma 3 2 6 2" xfId="1309" xr:uid="{CB981308-BB02-4355-B158-BEA32D9EF7C4}"/>
    <cellStyle name="Comma 3 2 6 3" xfId="1799" xr:uid="{DEF45505-3716-48F8-BF35-0B3716047F2E}"/>
    <cellStyle name="Comma 3 2 7" xfId="489" xr:uid="{AD68837A-D75A-4BEE-BF8B-B48405778BF9}"/>
    <cellStyle name="Comma 3 2 7 2" xfId="492" xr:uid="{D3423526-430B-48B1-BA1B-C45321C32ABC}"/>
    <cellStyle name="Comma 3 2 7 2 2" xfId="503" xr:uid="{B0322D47-F843-4D04-BD07-8A5D2990867D}"/>
    <cellStyle name="Comma 3 2 7 2 2 2" xfId="1319" xr:uid="{0926F3AB-2B11-4505-80D0-95CEDC7A6F0B}"/>
    <cellStyle name="Comma 3 2 7 2 2 3" xfId="1809" xr:uid="{B3E7160B-402E-4953-B186-CC77500695BC}"/>
    <cellStyle name="Comma 3 2 7 2 3" xfId="1313" xr:uid="{F6C302B6-8963-471C-8B66-2F0E7607F3FE}"/>
    <cellStyle name="Comma 3 2 7 2 4" xfId="1803" xr:uid="{778BDC52-899C-4ECC-9C46-ED2CFC11489B}"/>
    <cellStyle name="Comma 3 2 7 3" xfId="517" xr:uid="{E4AA0C74-879E-49EA-A50D-FD912B734E8D}"/>
    <cellStyle name="Comma 3 2 7 3 2" xfId="1325" xr:uid="{E9166AC4-F2F4-407E-976F-000ADAD778FE}"/>
    <cellStyle name="Comma 3 2 7 3 3" xfId="1815" xr:uid="{7039CCA2-4628-42EA-A655-959A5BC4F497}"/>
    <cellStyle name="Comma 3 2 7 4" xfId="496" xr:uid="{225E3159-D766-4FA0-9083-BCC449FC89C9}"/>
    <cellStyle name="Comma 3 2 7 4 2" xfId="1316" xr:uid="{C00CE4CB-149E-4006-B801-AB8B23C727BB}"/>
    <cellStyle name="Comma 3 2 7 4 3" xfId="1806" xr:uid="{DA7B4E77-0FE1-4634-94F6-585742D17B29}"/>
    <cellStyle name="Comma 3 2 7 5" xfId="1311" xr:uid="{FFFD8D31-303A-40CB-BDAD-106AB055AD73}"/>
    <cellStyle name="Comma 3 2 7 6" xfId="1801" xr:uid="{05239EF6-1A95-43F5-B89E-9D769C7B4C4C}"/>
    <cellStyle name="Comma 3 2 8" xfId="249" xr:uid="{CFF0ADB3-0300-4598-B639-17DFF3BD281E}"/>
    <cellStyle name="Comma 3 2 8 2" xfId="1154" xr:uid="{2F956ADD-5EAF-476E-952C-246A20CBF699}"/>
    <cellStyle name="Comma 3 2 8 3" xfId="1638" xr:uid="{7037A176-140E-49C9-B80B-F3BD8D10739C}"/>
    <cellStyle name="Comma 3 2 9" xfId="614" xr:uid="{8A9CAB67-E47F-45C2-BC22-C1CCA3C3B89A}"/>
    <cellStyle name="Comma 3 2 9 2" xfId="1390" xr:uid="{8E671EEE-4BAC-454A-B379-DBF42FCDCBFE}"/>
    <cellStyle name="Comma 3 2 9 3" xfId="1881" xr:uid="{08EB56B3-5F48-4162-84AD-078B67E7F139}"/>
    <cellStyle name="Comma 3 3" xfId="79" xr:uid="{3308410E-F36A-47FD-BD50-97193CDA9047}"/>
    <cellStyle name="Comma 3 3 10" xfId="1103" xr:uid="{411F438F-6026-4322-8836-4847A30534A4}"/>
    <cellStyle name="Comma 3 3 11" xfId="1516" xr:uid="{BF38C7A7-43C9-41DA-834A-300FC19A1AB8}"/>
    <cellStyle name="Comma 3 3 2" xfId="105" xr:uid="{9603D28C-19AD-45B5-BB8C-3DF33D2D3D39}"/>
    <cellStyle name="Comma 3 3 2 2" xfId="270" xr:uid="{2B6E46E1-8ECF-48FD-9483-BE91B996729B}"/>
    <cellStyle name="Comma 3 3 2 2 2" xfId="460" xr:uid="{8726FB92-7327-45D9-90CB-E85B0DF8DD11}"/>
    <cellStyle name="Comma 3 3 2 2 2 2" xfId="1285" xr:uid="{CFB2A4AC-0F03-45BE-8808-8D2BC4563393}"/>
    <cellStyle name="Comma 3 3 2 2 2 3" xfId="1775" xr:uid="{F7151A7F-40F0-4D7E-88E0-283AE6A25FE7}"/>
    <cellStyle name="Comma 3 3 2 2 3" xfId="978" xr:uid="{9AB3AFEC-0112-4DBE-B131-DB60B97449AD}"/>
    <cellStyle name="Comma 3 3 2 2 3 2" xfId="1465" xr:uid="{FB4BA06B-2382-4D75-B6BF-AFA47AD30895}"/>
    <cellStyle name="Comma 3 3 2 2 3 3" xfId="1958" xr:uid="{1DB8DE9E-7654-4ADD-8ED2-A1FCAC4AF1E9}"/>
    <cellStyle name="Comma 3 3 2 2 4" xfId="1163" xr:uid="{9C51A4A4-D06C-4E3D-A037-0991660528F5}"/>
    <cellStyle name="Comma 3 3 2 2 5" xfId="1648" xr:uid="{094DEC0E-E3DA-488F-9C72-F0EF170D4287}"/>
    <cellStyle name="Comma 3 3 2 3" xfId="318" xr:uid="{F5C1E66F-21B9-48F7-874F-74DC9D4AC037}"/>
    <cellStyle name="Comma 3 3 2 3 2" xfId="578" xr:uid="{D94634DA-D3A5-4E47-B004-E2FBFA659092}"/>
    <cellStyle name="Comma 3 3 2 3 2 2" xfId="1367" xr:uid="{EC5934AA-FDE3-4B1A-9041-9D9599C354ED}"/>
    <cellStyle name="Comma 3 3 2 3 2 3" xfId="1858" xr:uid="{BB07481C-FBBD-4452-8292-05695FC76010}"/>
    <cellStyle name="Comma 3 3 2 3 3" xfId="1191" xr:uid="{F67F15C4-6CD0-4606-BD86-40E3D8246E4C}"/>
    <cellStyle name="Comma 3 3 2 3 4" xfId="1677" xr:uid="{8997A1B4-C649-46CF-BC59-EE457172BCD4}"/>
    <cellStyle name="Comma 3 3 2 4" xfId="238" xr:uid="{73E00C82-642B-4322-94DA-16B47853FA07}"/>
    <cellStyle name="Comma 3 3 2 4 2" xfId="1149" xr:uid="{EB627233-87F6-440E-B5B7-B4D7D22CE699}"/>
    <cellStyle name="Comma 3 3 2 4 3" xfId="1632" xr:uid="{1629AD77-F4DE-46CE-AD2A-5C7F992C9FEE}"/>
    <cellStyle name="Comma 3 3 2 5" xfId="1053" xr:uid="{07F699CB-D6AA-4DFE-BF82-DC00BB3D2D0E}"/>
    <cellStyle name="Comma 3 3 2 5 2" xfId="1591" xr:uid="{5365E0C8-428F-4D49-A1DA-608DDCA144C3}"/>
    <cellStyle name="Comma 3 3 2 6" xfId="1111" xr:uid="{6CAAABE5-1B0A-4150-AE86-9375395D73B1}"/>
    <cellStyle name="Comma 3 3 2 7" xfId="1525" xr:uid="{A2104429-1B1F-4E52-BA0F-44DD55AAB715}"/>
    <cellStyle name="Comma 3 3 3" xfId="125" xr:uid="{B3116AAD-B848-4C9D-BB3D-F31B5C6E69F1}"/>
    <cellStyle name="Comma 3 3 3 2" xfId="330" xr:uid="{452171D6-C82D-486C-9F74-45CF579F686D}"/>
    <cellStyle name="Comma 3 3 3 2 2" xfId="475" xr:uid="{69543DFE-06F2-4EBE-B749-4718E009B52D}"/>
    <cellStyle name="Comma 3 3 3 2 2 2" xfId="1300" xr:uid="{009F61F5-4388-4377-8F3D-32EA5C1BF77E}"/>
    <cellStyle name="Comma 3 3 3 2 2 3" xfId="1790" xr:uid="{50E624E9-ACD3-4E3E-91DC-540C50880426}"/>
    <cellStyle name="Comma 3 3 3 2 3" xfId="1199" xr:uid="{1864EEFC-78ED-423F-A2C2-7F555636E3F8}"/>
    <cellStyle name="Comma 3 3 3 2 4" xfId="1686" xr:uid="{F629B606-1BB1-430E-B4BB-10D1F8DD142D}"/>
    <cellStyle name="Comma 3 3 3 3" xfId="548" xr:uid="{A1D3D55D-02A6-4A68-BD3E-48FE7BEADB29}"/>
    <cellStyle name="Comma 3 3 3 3 2" xfId="1344" xr:uid="{CEFB0675-94AD-4146-91CB-192E67FD0601}"/>
    <cellStyle name="Comma 3 3 3 3 3" xfId="1835" xr:uid="{82EF2011-EB78-48E7-8EB5-6A7658D145E1}"/>
    <cellStyle name="Comma 3 3 3 4" xfId="335" xr:uid="{9B175689-293B-44A8-AFE9-224B89812E4B}"/>
    <cellStyle name="Comma 3 3 3 4 2" xfId="1202" xr:uid="{D347FFFE-15A7-4522-BA2D-D64DA022F8DD}"/>
    <cellStyle name="Comma 3 3 3 4 3" xfId="1689" xr:uid="{3EBE39DD-C5D0-4784-8247-5BCC7D52F1B9}"/>
    <cellStyle name="Comma 3 3 3 5" xfId="1062" xr:uid="{361F23B3-25BC-4A02-855E-3894309F623F}"/>
    <cellStyle name="Comma 3 3 3 5 2" xfId="1600" xr:uid="{5D5AC515-1A7B-4FFA-83F7-8D4134F69ECA}"/>
    <cellStyle name="Comma 3 3 3 6" xfId="1120" xr:uid="{0512F2E6-B457-4B69-9D7F-BA6736AC2D13}"/>
    <cellStyle name="Comma 3 3 3 7" xfId="1537" xr:uid="{4C90A83E-D710-4CCE-981F-09D3A9BB8A64}"/>
    <cellStyle name="Comma 3 3 4" xfId="106" xr:uid="{E4C5A490-99E1-4896-8B6D-E132E847CA52}"/>
    <cellStyle name="Comma 3 3 4 2" xfId="433" xr:uid="{4A5EA641-DFFC-44BF-AD5E-64B1A7291BED}"/>
    <cellStyle name="Comma 3 3 4 2 2" xfId="1262" xr:uid="{10DBE1E7-CBDE-4165-AD50-720747CF2987}"/>
    <cellStyle name="Comma 3 3 4 2 3" xfId="1751" xr:uid="{215ACDB6-3EFD-4546-AD38-FA92FBB076BC}"/>
    <cellStyle name="Comma 3 3 4 3" xfId="1054" xr:uid="{BD8A37FE-6A74-4A15-BEE2-FFA537F3065A}"/>
    <cellStyle name="Comma 3 3 4 3 2" xfId="1592" xr:uid="{626B6624-D24D-4970-98BE-F6C67985CB70}"/>
    <cellStyle name="Comma 3 3 4 4" xfId="1112" xr:uid="{D7B8EA35-2626-4AE3-AA70-7CA3B9612F0F}"/>
    <cellStyle name="Comma 3 3 4 5" xfId="1526" xr:uid="{6EA4923F-00C1-437B-8D02-D256BD7CC7EF}"/>
    <cellStyle name="Comma 3 3 5" xfId="301" xr:uid="{D2D4F86D-431A-4BD4-84FB-98C309A90473}"/>
    <cellStyle name="Comma 3 3 5 2" xfId="488" xr:uid="{A1716146-E372-4BF5-9411-B8015015EC91}"/>
    <cellStyle name="Comma 3 3 5 2 2" xfId="1310" xr:uid="{EB77EAF5-5ECF-4E3C-9600-376CD659F40F}"/>
    <cellStyle name="Comma 3 3 5 2 3" xfId="1800" xr:uid="{A02B8D01-4B93-4486-9259-0D815DB5B516}"/>
    <cellStyle name="Comma 3 3 5 3" xfId="1179" xr:uid="{7D46202A-5951-40A8-8AD3-1B023A557790}"/>
    <cellStyle name="Comma 3 3 5 4" xfId="1665" xr:uid="{68B2FFCE-0650-4212-B48A-769ADF5A2277}"/>
    <cellStyle name="Comma 3 3 6" xfId="504" xr:uid="{7BFA8EE0-87C5-4C56-B2C2-DC102C73C4B2}"/>
    <cellStyle name="Comma 3 3 6 2" xfId="1320" xr:uid="{1A84B02A-CF7C-43AE-B5CE-2CBF8D00E060}"/>
    <cellStyle name="Comma 3 3 6 3" xfId="1810" xr:uid="{A7FE74B8-0517-4339-B298-A4C4DC1174BC}"/>
    <cellStyle name="Comma 3 3 7" xfId="610" xr:uid="{59B74CC1-2770-4570-937C-00692ABFC604}"/>
    <cellStyle name="Comma 3 3 7 2" xfId="1388" xr:uid="{7ED79B53-3E08-4C8B-B294-A52B7E72533D}"/>
    <cellStyle name="Comma 3 3 7 3" xfId="1879" xr:uid="{54516A0A-D3BB-4332-AB7C-6BA95981F139}"/>
    <cellStyle name="Comma 3 3 8" xfId="412" xr:uid="{8EF5D948-2BD5-4E3C-A43F-8DE82E612D6F}"/>
    <cellStyle name="Comma 3 3 8 2" xfId="1248" xr:uid="{BFFE29D2-0373-4F35-B339-36887846FFA8}"/>
    <cellStyle name="Comma 3 3 8 3" xfId="1737" xr:uid="{660A8D35-C3F8-43EB-83E6-44ED7049BFFA}"/>
    <cellStyle name="Comma 3 3 9" xfId="1045" xr:uid="{8592092F-A908-4608-A19E-B43C1A141F06}"/>
    <cellStyle name="Comma 3 3 9 2" xfId="1583" xr:uid="{C6D9009D-7C7E-4A5E-9F48-03ABFBADE338}"/>
    <cellStyle name="Comma 3 4" xfId="199" xr:uid="{A0C2F286-321A-4BBF-B66F-12DFD09D9CBB}"/>
    <cellStyle name="Comma 3 4 2" xfId="310" xr:uid="{9F2F22C9-E7F5-4452-B792-27BFF8A81AF9}"/>
    <cellStyle name="Comma 3 4 2 2" xfId="472" xr:uid="{09E2C605-D2C1-4CB5-BCFB-BA96D9F63415}"/>
    <cellStyle name="Comma 3 4 2 2 2" xfId="1297" xr:uid="{7D22AABA-50EA-4443-86DE-7DE8BF9377C1}"/>
    <cellStyle name="Comma 3 4 2 2 3" xfId="1787" xr:uid="{1103F482-47F5-4A14-BCE7-5E8B6F0BAC65}"/>
    <cellStyle name="Comma 3 4 2 3" xfId="1185" xr:uid="{171826D7-D0A5-4F48-8C6C-5C6B2A63EA8A}"/>
    <cellStyle name="Comma 3 4 2 4" xfId="1671" xr:uid="{CA202294-5D80-4943-BC03-721DD067EB53}"/>
    <cellStyle name="Comma 3 4 3" xfId="456" xr:uid="{4CCC6380-1D33-4B9F-A47E-044EE43D3011}"/>
    <cellStyle name="Comma 3 4 3 2" xfId="574" xr:uid="{A0AC2495-9ECD-4516-B077-0CB811B0B908}"/>
    <cellStyle name="Comma 3 4 3 2 2" xfId="1364" xr:uid="{BD6999A7-F285-405B-B85E-53BF37785716}"/>
    <cellStyle name="Comma 3 4 3 2 3" xfId="1855" xr:uid="{BE868010-890B-4115-BB8E-69B0A8D5857A}"/>
    <cellStyle name="Comma 3 4 3 3" xfId="1282" xr:uid="{10B790B3-8D63-491F-8FE2-FE79C8653037}"/>
    <cellStyle name="Comma 3 4 3 4" xfId="1772" xr:uid="{8A955245-632C-4AC0-B514-A731F35204F0}"/>
    <cellStyle name="Comma 3 4 4" xfId="494" xr:uid="{F1CD30B4-F275-4A98-8302-878250DF066A}"/>
    <cellStyle name="Comma 3 4 4 2" xfId="1314" xr:uid="{AC69E0DD-6BB4-4528-9ABC-357F19C5069A}"/>
    <cellStyle name="Comma 3 4 4 3" xfId="1804" xr:uid="{C08A1FCB-B6C8-4A69-8F22-F689261FEAE3}"/>
    <cellStyle name="Comma 3 4 5" xfId="306" xr:uid="{72BD54A3-2052-4B36-8FF3-5829DA32615C}"/>
    <cellStyle name="Comma 3 4 5 2" xfId="1182" xr:uid="{E6EC8E88-24CA-474C-9687-7AF2235E2C9C}"/>
    <cellStyle name="Comma 3 4 5 3" xfId="1668" xr:uid="{96348D98-D42C-4CA8-8B4C-49424C5CC34B}"/>
    <cellStyle name="Comma 3 4 6" xfId="1079" xr:uid="{E8D8D3E3-966C-4082-85C2-857121634E5D}"/>
    <cellStyle name="Comma 3 4 6 2" xfId="1622" xr:uid="{C914F056-E43F-4E3B-8921-D47514E5F17A}"/>
    <cellStyle name="Comma 3 4 7" xfId="1141" xr:uid="{0BCBFB4F-D5E0-4FAA-BF0F-BD71DFE6F93E}"/>
    <cellStyle name="Comma 3 4 8" xfId="1559" xr:uid="{49D4AB7F-3288-42D6-89E5-38B987910CE0}"/>
    <cellStyle name="Comma 3 5" xfId="61" xr:uid="{E3468C87-7392-40AB-A25C-0B1AE62F2066}"/>
    <cellStyle name="Comma 3 5 2" xfId="440" xr:uid="{13072C11-53B2-4707-A9B6-2C4121E837BE}"/>
    <cellStyle name="Comma 3 5 2 2" xfId="1268" xr:uid="{F65A7600-C8F0-4168-8507-6C521839D020}"/>
    <cellStyle name="Comma 3 5 2 3" xfId="1757" xr:uid="{CD5D221A-FB6F-44AB-84A3-475468168E71}"/>
    <cellStyle name="Comma 3 5 3" xfId="558" xr:uid="{9E35B0D9-6416-49FA-ADF7-843459BF0B92}"/>
    <cellStyle name="Comma 3 5 3 2" xfId="1350" xr:uid="{6F32FA45-B182-4B52-B1CD-D08B229EF8AD}"/>
    <cellStyle name="Comma 3 5 3 3" xfId="1841" xr:uid="{9DBA21C1-C517-4CAA-8DCB-A0CEB36331B0}"/>
    <cellStyle name="Comma 3 5 4" xfId="266" xr:uid="{020C6731-63A4-4552-894F-5520EAD580A6}"/>
    <cellStyle name="Comma 3 5 4 2" xfId="1161" xr:uid="{2D33CFE1-E424-438F-9756-B6800AFDCBBA}"/>
    <cellStyle name="Comma 3 5 4 3" xfId="1646" xr:uid="{87270ADE-6296-452E-8D74-C8166532E0FD}"/>
    <cellStyle name="Comma 3 5 5" xfId="1096" xr:uid="{5234501D-E0FF-4319-A34B-3CF8071C6D54}"/>
    <cellStyle name="Comma 3 5 6" xfId="1576" xr:uid="{ACA35031-5D74-43B1-AC6E-9E5483A031E9}"/>
    <cellStyle name="Comma 3 6" xfId="282" xr:uid="{6891A36F-631B-497B-AE83-E32D53ABD629}"/>
    <cellStyle name="Comma 3 6 2" xfId="543" xr:uid="{17572689-CA54-4717-9E39-E7BF91399DF6}"/>
    <cellStyle name="Comma 3 6 2 2" xfId="1341" xr:uid="{310A1A52-3F74-427E-83AD-2ABDC485EFA8}"/>
    <cellStyle name="Comma 3 6 2 3" xfId="1832" xr:uid="{61779335-D5FC-4B4E-8BBC-33E537AF102A}"/>
    <cellStyle name="Comma 3 6 3" xfId="429" xr:uid="{9459575C-7567-42C2-893E-F8E0D3C11C07}"/>
    <cellStyle name="Comma 3 6 3 2" xfId="1259" xr:uid="{F255FBD1-1626-4F70-A0E6-56C7FDAD9FCB}"/>
    <cellStyle name="Comma 3 6 3 3" xfId="1748" xr:uid="{EA0DF3E2-68F7-41DF-844F-4E66C198B059}"/>
    <cellStyle name="Comma 3 6 4" xfId="1171" xr:uid="{BE10859E-5499-4415-BF3F-4FD9B5F1D441}"/>
    <cellStyle name="Comma 3 6 5" xfId="1657" xr:uid="{F8A2D2DB-9E1A-4CFD-A8AA-A78D0CA5ED4F}"/>
    <cellStyle name="Comma 3 7" xfId="334" xr:uid="{DC3B58C0-545B-4C04-A6C9-0785A7DD98A1}"/>
    <cellStyle name="Comma 3 7 2" xfId="656" xr:uid="{42DE4727-0582-4A31-9915-33E840AEB1E3}"/>
    <cellStyle name="Comma 3 7 2 2" xfId="1412" xr:uid="{36E95726-1933-463E-8974-9F92950C5F26}"/>
    <cellStyle name="Comma 3 7 2 3" xfId="1903" xr:uid="{83FF86F9-2045-4A4B-A2E2-CC5B7B768A7D}"/>
    <cellStyle name="Comma 3 7 3" xfId="1201" xr:uid="{7EEFDBCD-A2C0-4EB0-8D1E-F667E8F8190D}"/>
    <cellStyle name="Comma 3 7 4" xfId="1688" xr:uid="{88A804E2-03EF-4257-B99A-DB7DEC445AF4}"/>
    <cellStyle name="Comma 3 8" xfId="1981" xr:uid="{3EC54953-92CC-46AB-87E4-B946DCCEB224}"/>
    <cellStyle name="Comma 3 9" xfId="1506" xr:uid="{F62F6EBD-CD0B-4FB7-B4ED-752806F502F9}"/>
    <cellStyle name="Comma 3 9 2" xfId="1996" xr:uid="{681F17FF-EABC-47BC-BB56-CBA7B434A297}"/>
    <cellStyle name="Comma 30" xfId="1026" xr:uid="{C5596CDD-9203-438B-86BC-B10F59B5A8D4}"/>
    <cellStyle name="Comma 30 2" xfId="1485" xr:uid="{310E7B7F-53C5-4DCF-A286-0D3290AC27E5}"/>
    <cellStyle name="Comma 30 3" xfId="1979" xr:uid="{51363264-558A-4BDD-9A67-C6D89AD2779B}"/>
    <cellStyle name="Comma 31" xfId="1038" xr:uid="{572D43CC-56FD-4CE0-9E30-09C6CAB9FBC7}"/>
    <cellStyle name="Comma 31 2" xfId="1567" xr:uid="{6D0E72CA-523E-46AF-8A8C-02B6DB6C0DCA}"/>
    <cellStyle name="Comma 31 3" xfId="410" xr:uid="{C233D398-D04B-46D3-B229-9D6E9CA79DF6}"/>
    <cellStyle name="Comma 31 3 2" xfId="315" xr:uid="{34992D55-5E08-4B1A-BF49-C068F244AD45}"/>
    <cellStyle name="Comma 31 3 2 2" xfId="462" xr:uid="{63F4214A-3B01-47BC-BC2B-110073E73C1B}"/>
    <cellStyle name="Comma 31 3 2 2 2" xfId="1287" xr:uid="{8767C81E-C401-4DEF-9C3B-C2FA688C2414}"/>
    <cellStyle name="Comma 31 3 2 2 3" xfId="1777" xr:uid="{79013305-AAC7-4382-A7FF-9D0363536638}"/>
    <cellStyle name="Comma 31 3 2 3" xfId="580" xr:uid="{E830EB33-D036-476C-AD22-690D4E0470BA}"/>
    <cellStyle name="Comma 31 3 2 3 2" xfId="1369" xr:uid="{8DE78A24-2188-4EC2-B0DF-E57236F846B7}"/>
    <cellStyle name="Comma 31 3 2 3 3" xfId="1860" xr:uid="{082B401F-48E2-4303-AFCE-AB1A57A5BDA2}"/>
    <cellStyle name="Comma 31 3 2 4" xfId="1189" xr:uid="{CCEB690E-0E59-4F3E-A8FC-77D20E220D4C}"/>
    <cellStyle name="Comma 31 3 2 5" xfId="1675" xr:uid="{446012EE-1A48-4D25-8B3E-B9D4CF3F0A46}"/>
    <cellStyle name="Comma 31 3 3" xfId="436" xr:uid="{15F5C9F8-E430-44F3-B7A5-1583280351C8}"/>
    <cellStyle name="Comma 31 3 3 2" xfId="1264" xr:uid="{A7382232-E684-4F8D-A101-32CA9886B142}"/>
    <cellStyle name="Comma 31 3 3 3" xfId="1753" xr:uid="{AC906423-CDD6-4664-BC43-D92694D683F8}"/>
    <cellStyle name="Comma 31 3 4" xfId="553" xr:uid="{CB81F62F-E5ED-4FBE-A661-0AF878581E75}"/>
    <cellStyle name="Comma 31 3 4 2" xfId="1346" xr:uid="{3A0B5385-3457-4A2F-9ABC-4563175C760D}"/>
    <cellStyle name="Comma 31 3 4 3" xfId="1837" xr:uid="{FACB23C2-87C7-4744-9CC5-6EBECC8E9A13}"/>
    <cellStyle name="Comma 31 3 5" xfId="1247" xr:uid="{C2E2AF03-B74F-45B6-954F-C74853A641FF}"/>
    <cellStyle name="Comma 31 3 6" xfId="1736" xr:uid="{4812C38E-DE4C-4CD8-97FD-70E3F7FDF5B0}"/>
    <cellStyle name="Comma 32" xfId="1072" xr:uid="{29D2AAB1-78FF-41F3-BEDF-3F2C061CCA46}"/>
    <cellStyle name="Comma 32 2" xfId="1615" xr:uid="{46749F8E-0B8A-46E7-922B-470074C0C7E4}"/>
    <cellStyle name="Comma 33" xfId="1084" xr:uid="{B34EF915-04E9-4598-8644-55CE26D4C9BA}"/>
    <cellStyle name="Comma 33 2" xfId="1983" xr:uid="{A8839EED-7DB2-43FA-A691-548865537CB4}"/>
    <cellStyle name="Comma 34" xfId="1089" xr:uid="{1652E989-1E6E-4C1A-8E0A-5BED3D1AE4D2}"/>
    <cellStyle name="Comma 34 2" xfId="1984" xr:uid="{A8438237-B8C0-49BE-9A1A-7DA67443DB67}"/>
    <cellStyle name="Comma 35" xfId="386" xr:uid="{A33C8CE4-A83D-443C-905D-1168AC632453}"/>
    <cellStyle name="Comma 35 2" xfId="385" xr:uid="{679F1381-9A43-4F08-9DCA-30E396A1B888}"/>
    <cellStyle name="Comma 35 2 2" xfId="1235" xr:uid="{72452B39-C726-4B3F-A506-F1B5A69717D0}"/>
    <cellStyle name="Comma 35 2 3" xfId="1724" xr:uid="{E90F4A75-D344-4BD6-A59A-DBFE8A723AB2}"/>
    <cellStyle name="Comma 35 3" xfId="383" xr:uid="{F47FD28C-24C9-475D-A8F0-6E3F167504DF}"/>
    <cellStyle name="Comma 35 3 2" xfId="1234" xr:uid="{07540165-F31C-45AD-B2D6-8A8DF5CE0FDB}"/>
    <cellStyle name="Comma 35 3 3" xfId="1722" xr:uid="{342C78F6-5FC6-4C7B-BA66-FD6AC177A5BE}"/>
    <cellStyle name="Comma 35 4" xfId="1236" xr:uid="{460072CE-9817-45C2-9747-B5E729E3FE07}"/>
    <cellStyle name="Comma 35 5" xfId="1725" xr:uid="{2B139926-81A4-4D2A-90E3-7D247F8220BB}"/>
    <cellStyle name="Comma 36" xfId="1982" xr:uid="{F7F3FFA4-67C2-4314-B2AA-2705FC7B02F1}"/>
    <cellStyle name="Comma 37" xfId="1502" xr:uid="{416C0281-C3B0-4681-8985-473B1CE67E13}"/>
    <cellStyle name="Comma 38" xfId="1723" xr:uid="{1B832373-C036-4A44-A096-B0C8423E113A}"/>
    <cellStyle name="Comma 39" xfId="1961" xr:uid="{5C9A4A33-7389-4E23-AD19-F19CD92ACBC7}"/>
    <cellStyle name="Comma 4" xfId="51" xr:uid="{04795620-195F-4BB9-94C1-938E2D9972A5}"/>
    <cellStyle name="Comma 4 10" xfId="1490" xr:uid="{20A57563-B4AF-436A-8825-F61519D92E0E}"/>
    <cellStyle name="Comma 4 10 2" xfId="1571" xr:uid="{8014E15B-940C-4CF0-8091-FE531A7DFCD0}"/>
    <cellStyle name="Comma 4 11" xfId="854" xr:uid="{F7245D8A-AB56-40E5-A998-F40D8D2AEB86}"/>
    <cellStyle name="Comma 4 11 2" xfId="945" xr:uid="{3344CE53-06E1-47C1-A016-F9FACD7E9372}"/>
    <cellStyle name="Comma 4 11 2 2" xfId="1449" xr:uid="{87831EF8-4EF2-4077-9EDD-44957D84628F}"/>
    <cellStyle name="Comma 4 11 2 3" xfId="1942" xr:uid="{EE6C0D6D-98A3-40F7-8392-DCDA44F7405A}"/>
    <cellStyle name="Comma 4 11 3" xfId="1426" xr:uid="{A2BCA6B4-467D-44F2-BEE3-3C2654501B9C}"/>
    <cellStyle name="Comma 4 11 4" xfId="1919" xr:uid="{ED803BA2-2FA4-47B7-A446-3629DBA495CE}"/>
    <cellStyle name="Comma 4 12" xfId="1507" xr:uid="{4918811B-11F3-4C28-89B0-172CCBEE5D58}"/>
    <cellStyle name="Comma 4 12 2" xfId="2000" xr:uid="{DAD18943-2011-4007-A4F3-35926CE4054B}"/>
    <cellStyle name="Comma 4 12 3" xfId="1990" xr:uid="{C34A8E59-D022-456E-8DBC-D69FCAB6F52A}"/>
    <cellStyle name="Comma 4 2" xfId="111" xr:uid="{285C07E8-6278-4AA7-9B1D-D16B16598CA4}"/>
    <cellStyle name="Comma 4 2 10" xfId="1115" xr:uid="{CAA06E52-1C76-4251-830E-35B44500F34E}"/>
    <cellStyle name="Comma 4 2 10 2" xfId="1530" xr:uid="{01DD2748-0776-4151-9C04-570B5D0336E0}"/>
    <cellStyle name="Comma 4 2 15" xfId="380" xr:uid="{E46DBEB2-CBD0-42E3-91C6-E17A80903BEE}"/>
    <cellStyle name="Comma 4 2 15 2" xfId="369" xr:uid="{DD203854-A00C-4A23-916D-A127E991BFCD}"/>
    <cellStyle name="Comma 4 2 15 2 2" xfId="1224" xr:uid="{F9C659DB-B0D1-4AE4-96B3-BCE47F733E30}"/>
    <cellStyle name="Comma 4 2 15 2 3" xfId="1711" xr:uid="{0AACBEC2-9F4E-4E8D-93D6-0B93966C02F9}"/>
    <cellStyle name="Comma 4 2 15 3" xfId="375" xr:uid="{E993E1FA-C44C-43C5-B340-586E46920BD9}"/>
    <cellStyle name="Comma 4 2 15 3 2" xfId="1229" xr:uid="{8EC3F12D-E467-4A55-85BF-304063298189}"/>
    <cellStyle name="Comma 4 2 15 3 3" xfId="1716" xr:uid="{E944F705-2887-48CA-AAF2-588A48856D3D}"/>
    <cellStyle name="Comma 4 2 15 4" xfId="1232" xr:uid="{4A181BBC-4B9B-4683-A084-58F81BC611E2}"/>
    <cellStyle name="Comma 4 2 15 5" xfId="1720" xr:uid="{B29DFE94-D63B-4229-98A7-A9295A2C42BB}"/>
    <cellStyle name="Comma 4 2 16" xfId="417" xr:uid="{1A7A6279-F9E2-4DAD-A26D-70CF1967BE70}"/>
    <cellStyle name="Comma 4 2 16 2" xfId="353" xr:uid="{8515516B-8258-46B9-BC9D-A5BABCFA1FF9}"/>
    <cellStyle name="Comma 4 2 16 2 2" xfId="304" xr:uid="{55C11418-C14C-41E7-92E5-06B587D2BBDA}"/>
    <cellStyle name="Comma 4 2 16 2 2 2" xfId="484" xr:uid="{1BD284ED-6349-4BBB-B98A-746BE7D2613D}"/>
    <cellStyle name="Comma 4 2 16 2 2 2 2" xfId="1308" xr:uid="{A73F0500-E17B-4D4F-B096-F81F4E6AB3EA}"/>
    <cellStyle name="Comma 4 2 16 2 2 2 3" xfId="1798" xr:uid="{F209B45C-2B8C-4F0E-AAC2-6B77062395A7}"/>
    <cellStyle name="Comma 4 2 16 2 2 3" xfId="370" xr:uid="{AB0AB5F5-63F6-4E1D-91DF-F88366A318B7}"/>
    <cellStyle name="Comma 4 2 16 2 2 3 2" xfId="1225" xr:uid="{26092906-FF6A-4E7B-B2C2-1B0973D885D8}"/>
    <cellStyle name="Comma 4 2 16 2 2 3 3" xfId="1712" xr:uid="{7FB9F279-8C21-4145-AAEC-21599F2D459D}"/>
    <cellStyle name="Comma 4 2 16 2 2 4" xfId="1181" xr:uid="{FF15A51F-899A-4600-B2D6-E98094BC0ED6}"/>
    <cellStyle name="Comma 4 2 16 2 2 5" xfId="1667" xr:uid="{7B88211B-C22C-4F76-BBF6-5DEEE584D2AA}"/>
    <cellStyle name="Comma 4 2 16 2 3" xfId="452" xr:uid="{CC6F8395-FFE1-4E46-8D09-675CBB26DF76}"/>
    <cellStyle name="Comma 4 2 16 2 3 2" xfId="1279" xr:uid="{3A5C86F5-B2E9-4F92-BFA3-68BDF2DD1E16}"/>
    <cellStyle name="Comma 4 2 16 2 3 3" xfId="1768" xr:uid="{B20D2BCC-B7D2-488A-9F27-2E8804907055}"/>
    <cellStyle name="Comma 4 2 16 2 4" xfId="571" xr:uid="{919BE515-DDBB-4120-B64A-F711C37C5BEB}"/>
    <cellStyle name="Comma 4 2 16 2 4 2" xfId="1361" xr:uid="{5C757385-EE38-4AC1-8A90-EFFE4B51A910}"/>
    <cellStyle name="Comma 4 2 16 2 4 3" xfId="1852" xr:uid="{A32A64C8-C8AE-4CB9-B77B-84C88B5CB508}"/>
    <cellStyle name="Comma 4 2 16 2 5" xfId="1212" xr:uid="{D699DA5C-4D51-4318-9993-C6E43CCC2F25}"/>
    <cellStyle name="Comma 4 2 16 2 6" xfId="1699" xr:uid="{D5037F3F-F18E-4CAB-B194-DAFDC4CD2138}"/>
    <cellStyle name="Comma 4 2 16 3" xfId="348" xr:uid="{04F24266-3109-4C16-B6AB-84A6B200C25D}"/>
    <cellStyle name="Comma 4 2 16 3 2" xfId="482" xr:uid="{C0393FB5-D270-4B65-AF86-F776B26C191E}"/>
    <cellStyle name="Comma 4 2 16 3 2 2" xfId="1306" xr:uid="{90EC6E94-6D49-400C-8C6A-0F91D0BA9159}"/>
    <cellStyle name="Comma 4 2 16 3 2 3" xfId="1796" xr:uid="{F62BD495-5767-4819-9850-B4212BCA65C2}"/>
    <cellStyle name="Comma 4 2 16 3 3" xfId="540" xr:uid="{40B5742D-AFDA-4B87-BBC9-FFEF68508558}"/>
    <cellStyle name="Comma 4 2 16 3 3 2" xfId="1338" xr:uid="{6BEDA5E0-9810-4BF5-A203-4237E7820766}"/>
    <cellStyle name="Comma 4 2 16 3 3 3" xfId="1829" xr:uid="{947FFFC7-5BDD-4642-8348-2B7AD80211DF}"/>
    <cellStyle name="Comma 4 2 16 3 4" xfId="1210" xr:uid="{1BC297B9-6014-4AA4-AC94-BC77631CE730}"/>
    <cellStyle name="Comma 4 2 16 3 5" xfId="1697" xr:uid="{65F1B83D-5AB2-4BF9-90BD-89D1ACF75A1C}"/>
    <cellStyle name="Comma 4 2 16 4" xfId="425" xr:uid="{13E3147F-F8B0-42D2-97E9-22637301E966}"/>
    <cellStyle name="Comma 4 2 16 4 2" xfId="1256" xr:uid="{201FA41C-97A6-47E3-94A9-7E4F045AFD52}"/>
    <cellStyle name="Comma 4 2 16 4 3" xfId="1745" xr:uid="{6AD2AE24-F637-469E-986F-BB4FFBE790BA}"/>
    <cellStyle name="Comma 4 2 16 5" xfId="1250" xr:uid="{656FE933-8AF8-412B-B503-D4D1F553C1EA}"/>
    <cellStyle name="Comma 4 2 16 6" xfId="1739" xr:uid="{028A38DA-7054-48A1-8E44-A9562026A062}"/>
    <cellStyle name="Comma 4 2 18" xfId="339" xr:uid="{3BB2B295-FEA5-45E6-9B32-E28D7AC1058B}"/>
    <cellStyle name="Comma 4 2 18 2" xfId="1204" xr:uid="{1CD8EBB8-4850-4B6B-BAF9-6C7A2027D220}"/>
    <cellStyle name="Comma 4 2 18 3" xfId="1691" xr:uid="{E0F5833E-4979-4ED0-A999-5389267F7885}"/>
    <cellStyle name="Comma 4 2 2" xfId="132" xr:uid="{FE9D1C2E-C588-4A56-B1EB-CBE3C08F874D}"/>
    <cellStyle name="Comma 4 2 2 2" xfId="145" xr:uid="{29842A64-1A19-4B8D-8CE2-07AE8960E382}"/>
    <cellStyle name="Comma 4 2 2 2 2" xfId="567" xr:uid="{C5C1C756-4216-4116-82C7-0835E6B59734}"/>
    <cellStyle name="Comma 4 2 2 2 2 2" xfId="1358" xr:uid="{C6558470-D7EB-410D-A5C2-1D89B0EE5C79}"/>
    <cellStyle name="Comma 4 2 2 2 2 3" xfId="1849" xr:uid="{957ABF12-F448-4E2A-8267-54225D9FE409}"/>
    <cellStyle name="Comma 4 2 2 2 3" xfId="597" xr:uid="{1F885B2E-BE60-4608-9560-DCFD2DFAF933}"/>
    <cellStyle name="Comma 4 2 2 2 3 2" xfId="1381" xr:uid="{29249014-CC55-4FE2-B158-3C8383EC0E05}"/>
    <cellStyle name="Comma 4 2 2 2 3 3" xfId="1872" xr:uid="{890CC8F8-3CE1-4AF4-880C-746F3022873B}"/>
    <cellStyle name="Comma 4 2 2 2 4" xfId="449" xr:uid="{CCD224F7-BF59-49D3-BA30-1DC27A67CABD}"/>
    <cellStyle name="Comma 4 2 2 2 4 2" xfId="1276" xr:uid="{9FCED301-82B6-4627-A7ED-CE44138D8460}"/>
    <cellStyle name="Comma 4 2 2 2 4 3" xfId="1765" xr:uid="{AA853C24-E577-4530-9491-C2D4C06727A0}"/>
    <cellStyle name="Comma 4 2 2 2 5" xfId="953" xr:uid="{B8638B4D-3BD9-40D8-B038-B2A1DBF70476}"/>
    <cellStyle name="Comma 4 2 2 2 5 2" xfId="1454" xr:uid="{7845659D-C150-4215-A433-62E8E671AE0A}"/>
    <cellStyle name="Comma 4 2 2 2 5 3" xfId="1947" xr:uid="{CA8CA61C-509B-4D03-9785-625A07F67FB8}"/>
    <cellStyle name="Comma 4 2 2 2 6" xfId="1085" xr:uid="{C8C69000-A32E-4672-9C13-F72AD3CC81DA}"/>
    <cellStyle name="Comma 4 2 2 2 6 2" xfId="1612" xr:uid="{B2167762-5343-4527-A076-60021BF107C4}"/>
    <cellStyle name="Comma 4 2 2 2 7" xfId="1132" xr:uid="{D621A8F1-A82D-4D85-811C-5098358526D9}"/>
    <cellStyle name="Comma 4 2 2 2 8" xfId="1550" xr:uid="{9E2A0E0D-42EC-433A-AA89-29E36A8CEB38}"/>
    <cellStyle name="Comma 4 2 2 3" xfId="292" xr:uid="{0051F962-117D-4302-9518-D004AA8E5046}"/>
    <cellStyle name="Comma 4 2 2 3 2" xfId="988" xr:uid="{574AE7BB-23BD-482D-B732-E67641913BB3}"/>
    <cellStyle name="Comma 4 2 2 3 2 2" xfId="1469" xr:uid="{67C4071F-6B7F-4B4B-BEB7-1E37916699C2}"/>
    <cellStyle name="Comma 4 2 2 3 2 3" xfId="1963" xr:uid="{18162780-63DF-40DE-95BD-E301D395667E}"/>
    <cellStyle name="Comma 4 2 2 3 3" xfId="1176" xr:uid="{A8A47C76-9146-4885-87D3-46E31F99DC5A}"/>
    <cellStyle name="Comma 4 2 2 3 4" xfId="1662" xr:uid="{3C1D96DC-DED5-49F9-882D-3984F9671169}"/>
    <cellStyle name="Comma 4 2 2 4" xfId="631" xr:uid="{B12FF4B4-CC2D-4562-9677-7F7CC5F41AAE}"/>
    <cellStyle name="Comma 4 2 2 4 2" xfId="1398" xr:uid="{8D604429-0100-4741-BF04-95E4B9C2B442}"/>
    <cellStyle name="Comma 4 2 2 4 3" xfId="1889" xr:uid="{3894FB57-1025-4971-8901-1DA1BE66F87B}"/>
    <cellStyle name="Comma 4 2 2 5" xfId="880" xr:uid="{1346C9CF-D857-45FE-ABC5-377015D5B2BC}"/>
    <cellStyle name="Comma 4 2 2 5 2" xfId="1428" xr:uid="{3F4D2D0F-E9D4-4B1B-A7D5-C784E50B3851}"/>
    <cellStyle name="Comma 4 2 2 5 3" xfId="1921" xr:uid="{04754C0D-14F9-4DCB-9B74-A78A5CC81947}"/>
    <cellStyle name="Comma 4 2 2 6" xfId="1065" xr:uid="{67682E27-391A-487F-8C4A-9792AF148587}"/>
    <cellStyle name="Comma 4 2 2 6 2" xfId="1603" xr:uid="{55E1D84B-C578-409E-A1C7-5DC326A20CC4}"/>
    <cellStyle name="Comma 4 2 2 7" xfId="1123" xr:uid="{50C9AB40-B66E-4AC9-808D-3A5B42556BBC}"/>
    <cellStyle name="Comma 4 2 2 8" xfId="1541" xr:uid="{ED399CDF-02EE-498F-90C3-0E5F52168A7B}"/>
    <cellStyle name="Comma 4 2 3" xfId="144" xr:uid="{615C4D3E-89B0-4056-9B13-A81422401312}"/>
    <cellStyle name="Comma 4 2 3 2" xfId="374" xr:uid="{B4E48EDB-15A3-4813-AF4A-70E84033B28F}"/>
    <cellStyle name="Comma 4 2 3 2 2" xfId="1228" xr:uid="{F9D92704-DA40-48B5-9DD8-84941FFBDC10}"/>
    <cellStyle name="Comma 4 2 3 2 3" xfId="1715" xr:uid="{B5E01FC5-6ED7-429E-9599-381E21A4DD0D}"/>
    <cellStyle name="Comma 4 2 3 3" xfId="607" xr:uid="{123CF5B7-34CE-4A92-AC33-37BDD997EDF6}"/>
    <cellStyle name="Comma 4 2 3 3 2" xfId="1386" xr:uid="{9B5865CE-6A1C-477B-9BE4-7A0C6FA7DE53}"/>
    <cellStyle name="Comma 4 2 3 3 3" xfId="1877" xr:uid="{B3103B3E-BD54-45FD-BA51-692B62D4FF08}"/>
    <cellStyle name="Comma 4 2 3 4" xfId="387" xr:uid="{63646157-8E01-4583-98EA-E078DDFE34E6}"/>
    <cellStyle name="Comma 4 2 3 4 2" xfId="1237" xr:uid="{15022555-43F8-48CC-B0EF-5A575B94C82F}"/>
    <cellStyle name="Comma 4 2 3 4 3" xfId="1726" xr:uid="{E0813D18-9981-47E1-91B2-A0CECF03CBAA}"/>
    <cellStyle name="Comma 4 2 3 5" xfId="946" xr:uid="{42D0ED9D-68AF-4E75-9F74-7FA60EF65789}"/>
    <cellStyle name="Comma 4 2 3 5 2" xfId="1450" xr:uid="{84AAB5C0-DDC8-4FEF-B24F-15023D56C54E}"/>
    <cellStyle name="Comma 4 2 3 5 3" xfId="1943" xr:uid="{65FBC1C4-351E-472F-BAFB-D3611D81403A}"/>
    <cellStyle name="Comma 4 2 3 6" xfId="1131" xr:uid="{E41BE74A-DA99-48B3-852E-CA6894CD4351}"/>
    <cellStyle name="Comma 4 2 3 6 2" xfId="1611" xr:uid="{78BCBC20-B7D0-46B9-BF28-F365E0E20D3E}"/>
    <cellStyle name="Comma 4 2 3 7" xfId="1549" xr:uid="{1B58F29A-CBB4-4EB7-A581-7778009468E1}"/>
    <cellStyle name="Comma 4 2 4" xfId="308" xr:uid="{7997D3E9-082B-42F9-9662-4E55DBC0B46D}"/>
    <cellStyle name="Comma 4 2 4 2" xfId="352" xr:uid="{5F8EF18A-AD40-40C6-9E16-EF50D4154040}"/>
    <cellStyle name="Comma 4 2 4 2 2" xfId="453" xr:uid="{6615D7CA-A585-4620-A65F-F2128D59CCF7}"/>
    <cellStyle name="Comma 4 2 4 2 2 2" xfId="1280" xr:uid="{E324D68D-77D8-4B74-94AF-2699DCCE40E0}"/>
    <cellStyle name="Comma 4 2 4 2 2 3" xfId="1769" xr:uid="{B447AB83-FC9A-419D-92EA-91E31ED453F8}"/>
    <cellStyle name="Comma 4 2 4 2 3" xfId="572" xr:uid="{DDFC8971-06EB-403B-9120-F4CAFFBEA93A}"/>
    <cellStyle name="Comma 4 2 4 2 3 2" xfId="1362" xr:uid="{C35E5063-B9AE-4F2C-86A6-FF7B973901CE}"/>
    <cellStyle name="Comma 4 2 4 2 3 3" xfId="1853" xr:uid="{ABBC2785-2A0D-400A-9C5C-9A520BB4F4C5}"/>
    <cellStyle name="Comma 4 2 4 2 4" xfId="1211" xr:uid="{D8EA3B07-A794-43DA-BD13-90F85D2549C4}"/>
    <cellStyle name="Comma 4 2 4 2 5" xfId="1698" xr:uid="{15A5F9B2-D163-4EDD-B09F-FE7717F6C20B}"/>
    <cellStyle name="Comma 4 2 4 3" xfId="286" xr:uid="{2F011E35-681C-42F3-AA7C-04844CA7618B}"/>
    <cellStyle name="Comma 4 2 4 3 2" xfId="483" xr:uid="{3467B9A4-6C2C-4DD9-A571-BAD814C182DA}"/>
    <cellStyle name="Comma 4 2 4 3 2 2" xfId="1307" xr:uid="{A57D8926-8EF2-419F-891F-DFF8AFC90FBF}"/>
    <cellStyle name="Comma 4 2 4 3 2 3" xfId="1797" xr:uid="{A79C0B89-3BAA-4AF0-8FA8-96C5C83A14AF}"/>
    <cellStyle name="Comma 4 2 4 3 3" xfId="541" xr:uid="{9FDD98CC-5634-4F74-8CFA-DF74BFB22A79}"/>
    <cellStyle name="Comma 4 2 4 3 3 2" xfId="1339" xr:uid="{2AAF96DF-A873-4C23-A19C-9A2E7ABEE837}"/>
    <cellStyle name="Comma 4 2 4 3 3 3" xfId="1830" xr:uid="{C9D4E5D5-2844-4880-9E0A-D4352765E66D}"/>
    <cellStyle name="Comma 4 2 4 3 4" xfId="1173" xr:uid="{CFD3A56D-06AC-4364-997B-FD821D436C28}"/>
    <cellStyle name="Comma 4 2 4 3 5" xfId="1659" xr:uid="{8F7C9574-434E-4877-A783-0BDF67D01720}"/>
    <cellStyle name="Comma 4 2 4 4" xfId="426" xr:uid="{812E512C-C864-4609-9479-D0DB2A6BFC5A}"/>
    <cellStyle name="Comma 4 2 4 4 2" xfId="1257" xr:uid="{7E370AAB-8D71-4891-83E4-3B4662616786}"/>
    <cellStyle name="Comma 4 2 4 4 3" xfId="1746" xr:uid="{D9CDD5BC-2743-4626-9A2B-E56AE096418C}"/>
    <cellStyle name="Comma 4 2 4 5" xfId="356" xr:uid="{6AE08F12-2A7C-43AD-A2A3-16879943F8CE}"/>
    <cellStyle name="Comma 4 2 4 5 2" xfId="1215" xr:uid="{B4E8F1E1-5654-4F9A-B8B1-9DF1D113CA93}"/>
    <cellStyle name="Comma 4 2 4 5 3" xfId="1702" xr:uid="{4F9D0D84-42AE-4E86-BCDC-97CF279C2C96}"/>
    <cellStyle name="Comma 4 2 4 6" xfId="359" xr:uid="{762A058A-405E-4C2F-8B6A-EF8D77591BA2}"/>
    <cellStyle name="Comma 4 2 4 6 2" xfId="1217" xr:uid="{E2076C2C-6843-4625-BBB1-1FC64A40AAB2}"/>
    <cellStyle name="Comma 4 2 4 6 3" xfId="1704" xr:uid="{5F355D6B-D840-40D2-BBFB-62B4DEBDDB7A}"/>
    <cellStyle name="Comma 4 2 4 7" xfId="644" xr:uid="{AA2759AB-7C80-4D9F-86DF-3F33B285E3DA}"/>
    <cellStyle name="Comma 4 2 4 7 2" xfId="1406" xr:uid="{5F28C91F-080E-4228-A247-AD7C747B0224}"/>
    <cellStyle name="Comma 4 2 4 7 3" xfId="1898" xr:uid="{2D752D87-776C-4FD7-BE85-B2DFDA272880}"/>
    <cellStyle name="Comma 4 2 4 8" xfId="1183" xr:uid="{F642095F-B0D8-46A9-98DE-9250A0E9EFF9}"/>
    <cellStyle name="Comma 4 2 4 9" xfId="1669" xr:uid="{3AF1AA6B-77A8-4511-99CC-CC168D9B949D}"/>
    <cellStyle name="Comma 4 2 5" xfId="533" xr:uid="{EE8D6B75-5F55-42CA-B626-FA57AB7CCCE1}"/>
    <cellStyle name="Comma 4 2 5 2" xfId="1333" xr:uid="{4D44FE3A-8E80-4D4C-9F34-5256034DD445}"/>
    <cellStyle name="Comma 4 2 5 3" xfId="1824" xr:uid="{45097F9B-CA8D-45E4-B866-282D529E651B}"/>
    <cellStyle name="Comma 4 2 6" xfId="240" xr:uid="{72A1DDE2-0F59-404C-BB12-998E9D81CDF7}"/>
    <cellStyle name="Comma 4 2 6 2" xfId="480" xr:uid="{4E0B8EC7-1E18-495B-81B1-B6872DC4578F}"/>
    <cellStyle name="Comma 4 2 6 2 2" xfId="1305" xr:uid="{251E7875-4FD6-461D-B558-1FEF68D039CE}"/>
    <cellStyle name="Comma 4 2 6 2 3" xfId="1795" xr:uid="{46E0034C-1D39-4AC0-AA38-68B7EC7B95F3}"/>
    <cellStyle name="Comma 4 2 6 3" xfId="1150" xr:uid="{10D7EDC7-753A-4BE0-99AD-E11FAEA865E4}"/>
    <cellStyle name="Comma 4 2 6 4" xfId="1633" xr:uid="{212A464D-2C78-4F9E-9752-880E93556F33}"/>
    <cellStyle name="Comma 4 2 7" xfId="591" xr:uid="{3C47F3F5-B2FF-477B-BD26-4B80049C24C1}"/>
    <cellStyle name="Comma 4 2 7 2" xfId="1378" xr:uid="{F26BE252-555E-413D-A6EC-A495BADED836}"/>
    <cellStyle name="Comma 4 2 7 3" xfId="1869" xr:uid="{67412E22-22A0-4D74-BF5A-48F656DCCE0A}"/>
    <cellStyle name="Comma 4 2 8" xfId="362" xr:uid="{DCAC99D8-25D9-4903-8AE0-F237897B05D8}"/>
    <cellStyle name="Comma 4 2 8 2" xfId="1219" xr:uid="{B09BA4BA-DE1C-4B61-B8BC-A53AC6AD1867}"/>
    <cellStyle name="Comma 4 2 8 3" xfId="1706" xr:uid="{1088AFD2-0AB4-4F39-A951-D9C4FA5A87EB}"/>
    <cellStyle name="Comma 4 2 9" xfId="1057" xr:uid="{1048A841-4D3A-4F67-A097-B89B7C872729}"/>
    <cellStyle name="Comma 4 2 9 2" xfId="1595" xr:uid="{0CBB44D0-636D-43C3-950F-3ABAB7A3B662}"/>
    <cellStyle name="Comma 4 3" xfId="114" xr:uid="{20C5BBD8-F419-4309-9025-1222D113FF29}"/>
    <cellStyle name="Comma 4 3 11 3 2 2" xfId="621" xr:uid="{08A5A233-A537-422D-9563-01EE09F31BA9}"/>
    <cellStyle name="Comma 4 3 11 3 2 2 2" xfId="1393" xr:uid="{697D0524-4E19-4653-A4B4-D54F16465607}"/>
    <cellStyle name="Comma 4 3 11 3 2 2 3" xfId="1884" xr:uid="{3DE757AE-4B8D-4C97-BB33-83BAC74E5F06}"/>
    <cellStyle name="Comma 4 3 2" xfId="141" xr:uid="{830E4321-28DF-4605-A8A5-FA2197F62F9D}"/>
    <cellStyle name="Comma 4 3 2 2" xfId="461" xr:uid="{E8E789EC-9316-4C66-A8D8-61BF0249C6E9}"/>
    <cellStyle name="Comma 4 3 2 2 2" xfId="629" xr:uid="{0168716E-F6FE-4642-8B3B-BA30354E9EAA}"/>
    <cellStyle name="Comma 4 3 2 2 2 2" xfId="1396" xr:uid="{D7709D85-DE70-4041-9C8A-35D7E27E59F7}"/>
    <cellStyle name="Comma 4 3 2 2 2 3" xfId="1887" xr:uid="{511104F4-5EF4-4421-9A05-85AB303B23E9}"/>
    <cellStyle name="Comma 4 3 2 2 3" xfId="1286" xr:uid="{5A4244F0-644E-47A2-BF97-DCF31EBEF73F}"/>
    <cellStyle name="Comma 4 3 2 2 4" xfId="1776" xr:uid="{8B266A32-750B-4682-A222-35F3F8AAB54A}"/>
    <cellStyle name="Comma 4 3 2 3" xfId="579" xr:uid="{E83CF475-52EC-4CC5-B014-BF9396FD7E6D}"/>
    <cellStyle name="Comma 4 3 2 3 2" xfId="1368" xr:uid="{3CC570C8-C3A4-4DC7-9884-1BDF3E368672}"/>
    <cellStyle name="Comma 4 3 2 3 3" xfId="1859" xr:uid="{99FF8E01-0CA8-460F-82DC-BF7B2FDAF79E}"/>
    <cellStyle name="Comma 4 3 2 4" xfId="605" xr:uid="{7F29FF41-9339-4DF8-8FC6-FFB19883C627}"/>
    <cellStyle name="Comma 4 3 2 4 2" xfId="1384" xr:uid="{587AC52E-7D08-4633-B0A6-3133EB7E2AD1}"/>
    <cellStyle name="Comma 4 3 2 4 3" xfId="1875" xr:uid="{5008A091-05B5-40D9-9B3C-FA33FC459CA3}"/>
    <cellStyle name="Comma 4 3 2 5" xfId="336" xr:uid="{7C1FF1C7-4A2B-4FFD-A610-81E1E43CA361}"/>
    <cellStyle name="Comma 4 3 2 5 2" xfId="1203" xr:uid="{5FAA877A-5DB0-4EDC-8817-B8DD95262C67}"/>
    <cellStyle name="Comma 4 3 2 5 3" xfId="1690" xr:uid="{205E277F-6D06-4A81-BA34-B881D14D0AA4}"/>
    <cellStyle name="Comma 4 3 2 6" xfId="947" xr:uid="{431A8E45-0694-457B-80C6-1E2816010D72}"/>
    <cellStyle name="Comma 4 3 2 6 2" xfId="1451" xr:uid="{4B7C4820-1CE5-44E5-A1D0-2310B9F45736}"/>
    <cellStyle name="Comma 4 3 2 6 3" xfId="1944" xr:uid="{BAB59CAA-0E12-4C7F-858B-0F1515365670}"/>
    <cellStyle name="Comma 4 3 2 7" xfId="1129" xr:uid="{C2FF3474-9FAE-4C0E-A623-117ADD7B1A69}"/>
    <cellStyle name="Comma 4 3 2 7 2" xfId="1609" xr:uid="{B6B11AD6-98A8-4104-B44C-7DB2D590D4B7}"/>
    <cellStyle name="Comma 4 3 2 8" xfId="1547" xr:uid="{7F358351-F9D6-42A1-8372-738A0DE7AE55}"/>
    <cellStyle name="Comma 4 3 3" xfId="201" xr:uid="{0BA9BE31-19AD-4529-92E5-7902B3308018}"/>
    <cellStyle name="Comma 4 3 3 2" xfId="551" xr:uid="{68CE1CF6-DC97-4FA8-9BF5-CEAB8451A86C}"/>
    <cellStyle name="Comma 4 3 3 2 2" xfId="1345" xr:uid="{5FA2BE31-7986-4E3B-8D29-D92A3C2BEBEB}"/>
    <cellStyle name="Comma 4 3 3 2 2 2" xfId="1498" xr:uid="{8020FDA2-D85D-4509-ABFA-BBF3A3014AD2}"/>
    <cellStyle name="Comma 4 3 3 2 3" xfId="1836" xr:uid="{EE2636AC-94AE-4E13-8895-AC1253379646}"/>
    <cellStyle name="Comma 4 3 3 2 4" xfId="1495" xr:uid="{EA39AF3E-8E94-47B9-991C-0F96CCDA8920}"/>
    <cellStyle name="Comma 4 3 3 3" xfId="435" xr:uid="{12812E6D-F5B1-4DD8-8107-9EEDCC0F5509}"/>
    <cellStyle name="Comma 4 3 3 3 2" xfId="1263" xr:uid="{6DF3C824-165F-481F-8A6F-69086114FF0F}"/>
    <cellStyle name="Comma 4 3 3 3 3" xfId="1752" xr:uid="{AC8E992C-F0CF-4EA1-8AE7-DD4BDF1DB402}"/>
    <cellStyle name="Comma 4 3 3 4" xfId="982" xr:uid="{34A2341B-7ED5-4A9F-AE49-EDBF9D44E43F}"/>
    <cellStyle name="Comma 4 3 3 4 2" xfId="1467" xr:uid="{B1526B1E-8717-4585-A37C-41D42F6CDAED}"/>
    <cellStyle name="Comma 4 3 3 4 3" xfId="1960" xr:uid="{520019F4-00AA-4313-982D-37449BBD16FB}"/>
    <cellStyle name="Comma 4 3 3 5" xfId="1080" xr:uid="{41B4854C-1E39-47FB-8742-F892D3C4769E}"/>
    <cellStyle name="Comma 4 3 3 5 2" xfId="1623" xr:uid="{A3380A3F-4E0A-4824-8F34-ABAB6145C406}"/>
    <cellStyle name="Comma 4 3 3 6" xfId="1142" xr:uid="{93754B51-5ADB-46B3-919D-3EC2D0D445F0}"/>
    <cellStyle name="Comma 4 3 3 7" xfId="1560" xr:uid="{384369B0-B42A-4B7B-951A-D8A7E0B36722}"/>
    <cellStyle name="Comma 4 3 4" xfId="322" xr:uid="{9773FDFB-A7B0-4B2A-BE9D-E6741DEFBC27}"/>
    <cellStyle name="Comma 4 3 4 2" xfId="1194" xr:uid="{92BC2233-483F-4181-A1DF-B78B626F6AB5}"/>
    <cellStyle name="Comma 4 3 4 3" xfId="1680" xr:uid="{B3CCA68E-51C1-4260-A107-C4EEAF1A19BE}"/>
    <cellStyle name="Comma 4 3 5" xfId="242" xr:uid="{BA4374EC-4A47-4A2D-9069-AA3D5E201050}"/>
    <cellStyle name="Comma 4 3 5 2" xfId="1151" xr:uid="{B8525788-60F2-4755-8E0E-E843284E32A9}"/>
    <cellStyle name="Comma 4 3 5 3" xfId="1634" xr:uid="{A95AACE7-6192-4C11-B488-3315F51F72C9}"/>
    <cellStyle name="Comma 4 3 6" xfId="632" xr:uid="{89D34B0C-8BB5-40DB-AAE7-5F81CAD10F8B}"/>
    <cellStyle name="Comma 4 3 6 2" xfId="1399" xr:uid="{79187214-EF96-42C2-8C55-940F7BC144A6}"/>
    <cellStyle name="Comma 4 3 6 3" xfId="1890" xr:uid="{7A3B1832-47C2-4045-A198-E9084A6C225B}"/>
    <cellStyle name="Comma 4 3 7" xfId="1058" xr:uid="{07E679A8-EE02-4A21-BA61-A475D74F979F}"/>
    <cellStyle name="Comma 4 3 7 2" xfId="1596" xr:uid="{A01AA9E2-C4AC-4A7D-9A4D-4116789C22A4}"/>
    <cellStyle name="Comma 4 3 8" xfId="1116" xr:uid="{CDE8298E-D7E3-4329-8AB1-1C312B08DAE1}"/>
    <cellStyle name="Comma 4 3 9" xfId="1531" xr:uid="{FEEC2BC2-40C1-4F04-BECE-AB90E34032C6}"/>
    <cellStyle name="Comma 4 4" xfId="96" xr:uid="{C15C3250-B8DD-4F88-93C8-B8408C97722B}"/>
    <cellStyle name="Comma 4 4 2" xfId="202" xr:uid="{E1B99382-F017-48C2-A1B7-41DB484E46D1}"/>
    <cellStyle name="Comma 4 4 2 2" xfId="573" xr:uid="{3BE6835B-E445-41FB-9B30-5842272C7B40}"/>
    <cellStyle name="Comma 4 4 2 2 2" xfId="647" xr:uid="{EF05B78E-73E5-4156-AB30-6A1C98228D32}"/>
    <cellStyle name="Comma 4 4 2 2 3" xfId="1363" xr:uid="{7ED78E49-A39C-49CE-9BB7-19442664E7F4}"/>
    <cellStyle name="Comma 4 4 2 2 4" xfId="1854" xr:uid="{91B12777-D08A-419E-89E1-5D5C1AF130AD}"/>
    <cellStyle name="Comma 4 4 2 3" xfId="455" xr:uid="{1818E3DD-583D-4DE0-BC4C-635DE72453C8}"/>
    <cellStyle name="Comma 4 4 2 3 2" xfId="1281" xr:uid="{62284D2C-64CF-4D17-AF91-297751030BFF}"/>
    <cellStyle name="Comma 4 4 2 3 3" xfId="1771" xr:uid="{8B555B1B-1E48-4556-B9A5-2302F8935A4D}"/>
    <cellStyle name="Comma 4 4 2 4" xfId="630" xr:uid="{1B80DE68-8B55-4CE6-A006-F23E4CFDB869}"/>
    <cellStyle name="Comma 4 4 2 4 2" xfId="1397" xr:uid="{492BF9CF-B004-40F4-A1F9-BBAAE551DF33}"/>
    <cellStyle name="Comma 4 4 2 4 3" xfId="1888" xr:uid="{C6A79DC1-2C3E-4276-B074-2F1B23EC00EC}"/>
    <cellStyle name="Comma 4 4 2 5" xfId="974" xr:uid="{026811F6-90FE-49BE-8328-75658DC9B39D}"/>
    <cellStyle name="Comma 4 4 2 5 2" xfId="1462" xr:uid="{23FFD9AC-38A8-4D72-BDDF-2F01BB2F5FDE}"/>
    <cellStyle name="Comma 4 4 2 5 3" xfId="1955" xr:uid="{5F54F50E-579E-4A56-B1E5-7C2C5B3F4F01}"/>
    <cellStyle name="Comma 4 4 3" xfId="235" xr:uid="{A75AF094-35D6-4B5D-B681-AB947284C13A}"/>
    <cellStyle name="Comma 4 4 3 2" xfId="495" xr:uid="{DA0C13CF-4175-41D0-8BA7-9139520C84B9}"/>
    <cellStyle name="Comma 4 4 3 2 2" xfId="1315" xr:uid="{D6D985EE-8395-4718-B1E0-142A142862CE}"/>
    <cellStyle name="Comma 4 4 3 2 3" xfId="1805" xr:uid="{7A632E54-9273-4A66-9BD4-338374D2A271}"/>
    <cellStyle name="Comma 4 4 3 3" xfId="1147" xr:uid="{6A45F533-C5EC-4B53-AC3D-92361B28CD64}"/>
    <cellStyle name="Comma 4 4 3 4" xfId="1630" xr:uid="{9E040FCA-A3DC-42D6-93A0-98D7D00E1BD8}"/>
    <cellStyle name="Comma 4 4 4" xfId="355" xr:uid="{3AAA98CC-0407-44CF-B107-C3983D92DE4B}"/>
    <cellStyle name="Comma 4 4 4 2" xfId="1214" xr:uid="{ADABCE2E-48F1-4AE8-A846-F5F9E86794CD}"/>
    <cellStyle name="Comma 4 4 4 3" xfId="1701" xr:uid="{E5A2679A-AF17-4238-A880-94C04EE63ADD}"/>
    <cellStyle name="Comma 4 4 5" xfId="1046" xr:uid="{DAB1336D-5084-41AC-BF43-09EC4EA07383}"/>
    <cellStyle name="Comma 4 4 5 2" xfId="1584" xr:uid="{A9233437-93FC-44B1-B5DA-D382625A8BC0}"/>
    <cellStyle name="Comma 4 4 6" xfId="1104" xr:uid="{3D219378-188F-4A85-9725-7597D0254D5F}"/>
    <cellStyle name="Comma 4 4 7" xfId="1518" xr:uid="{CDF82E7C-05EA-4656-AA83-DB5AA9D6CC1E}"/>
    <cellStyle name="Comma 4 5" xfId="200" xr:uid="{0675DEA8-113C-44F4-80BC-0F2AD06EFBEC}"/>
    <cellStyle name="Comma 4 5 2" xfId="463" xr:uid="{0B44CF8D-F9BE-48F7-BDDF-C5A1BD766D81}"/>
    <cellStyle name="Comma 4 5 2 2" xfId="1288" xr:uid="{53B8589B-B2C8-4C3E-8F15-13859A8FBF84}"/>
    <cellStyle name="Comma 4 5 2 3" xfId="1778" xr:uid="{440663ED-E2FE-4712-A960-0BA252A56319}"/>
    <cellStyle name="Comma 4 5 3" xfId="581" xr:uid="{15EDF567-255F-4642-A1F4-BFD7075D4709}"/>
    <cellStyle name="Comma 4 5 3 2" xfId="1370" xr:uid="{351039BA-00DD-4ED2-9F09-37CBBDA32848}"/>
    <cellStyle name="Comma 4 5 3 3" xfId="1861" xr:uid="{CAD1F5E6-44EA-4B6C-9BB0-12AAB5315B96}"/>
    <cellStyle name="Comma 4 5 4" xfId="312" xr:uid="{025CDBF7-D69D-48F8-90A7-EC122A9DCBEF}"/>
    <cellStyle name="Comma 4 5 4 2" xfId="1186" xr:uid="{CBE8A130-4266-4EE9-B305-8FD79686442F}"/>
    <cellStyle name="Comma 4 5 4 3" xfId="1672" xr:uid="{EDD16F5C-41DA-4C90-8F8A-98230DDF4109}"/>
    <cellStyle name="Comma 4 5 5" xfId="668" xr:uid="{9F4B9AD3-1AB5-45E2-A850-F71838C31477}"/>
    <cellStyle name="Comma 4 5 5 2" xfId="1420" xr:uid="{C56267C9-29A2-4883-9C25-A964261F4609}"/>
    <cellStyle name="Comma 4 5 5 3" xfId="1911" xr:uid="{715944A3-564A-4DF5-9BAE-4544F1840CB6}"/>
    <cellStyle name="Comma 4 6" xfId="62" xr:uid="{59FB7D91-8755-45A5-A8E1-A56AC73F2723}"/>
    <cellStyle name="Comma 4 6 2" xfId="442" xr:uid="{0D5C369D-F978-43CC-80FD-99CDDA9F45F9}"/>
    <cellStyle name="Comma 4 6 2 2" xfId="638" xr:uid="{57938EE7-2E86-49D1-94DD-243C99328450}"/>
    <cellStyle name="Comma 4 6 2 2 2" xfId="1402" xr:uid="{7F121106-D283-4B53-B414-0D06958FA083}"/>
    <cellStyle name="Comma 4 6 2 2 3" xfId="1893" xr:uid="{FAD6A53F-8B94-4A05-8705-01204574E6B5}"/>
    <cellStyle name="Comma 4 6 2 3" xfId="1269" xr:uid="{F992BCBC-1950-4BDF-B01D-456D35EB9360}"/>
    <cellStyle name="Comma 4 6 2 4" xfId="1758" xr:uid="{09B3AA3D-38B2-4475-86DE-C6D6B3887290}"/>
    <cellStyle name="Comma 4 6 3" xfId="559" xr:uid="{CBC4EFBA-43E4-424C-BA37-E572EEF2D6EB}"/>
    <cellStyle name="Comma 4 6 3 2" xfId="1351" xr:uid="{E70A4D6A-C45A-4264-BFA4-0D136649E417}"/>
    <cellStyle name="Comma 4 6 3 3" xfId="1842" xr:uid="{06A5A491-FF3C-4DC9-A6AC-88D2BD699C88}"/>
    <cellStyle name="Comma 4 6 4" xfId="328" xr:uid="{C47A015B-2B35-4487-B1EA-EED894F1F85D}"/>
    <cellStyle name="Comma 4 6 4 2" xfId="1197" xr:uid="{7CD69F6E-EBAA-4DB4-9712-98D7391BC670}"/>
    <cellStyle name="Comma 4 6 4 3" xfId="1684" xr:uid="{10865C04-6C2B-4CAD-9527-DEA2994C4914}"/>
    <cellStyle name="Comma 4 6 5" xfId="613" xr:uid="{1A52208E-D223-4250-A552-41E7BD57783F}"/>
    <cellStyle name="Comma 4 6 5 2" xfId="1389" xr:uid="{EFDA1046-4476-4C55-8127-F62BB30500CD}"/>
    <cellStyle name="Comma 4 6 5 3" xfId="1880" xr:uid="{469787FA-4906-48B1-A0A3-8F2DF488455C}"/>
    <cellStyle name="Comma 4 6 6" xfId="925" xr:uid="{E126DD78-08F9-4176-820E-ED8DFFF3C8B0}"/>
    <cellStyle name="Comma 4 6 6 2" xfId="1434" xr:uid="{F80DA9A2-7F0E-4E1B-8CF3-97036A4FC92E}"/>
    <cellStyle name="Comma 4 6 6 3" xfId="1927" xr:uid="{3759C40F-9127-4C67-8901-774C4B9E0362}"/>
    <cellStyle name="Comma 4 6 7" xfId="1097" xr:uid="{BAEE27C6-FF44-4A37-8B79-96B55BAB09CC}"/>
    <cellStyle name="Comma 4 6 8" xfId="1577" xr:uid="{26769525-64F1-454B-934C-10B586C479B7}"/>
    <cellStyle name="Comma 4 7" xfId="281" xr:uid="{8D875EE8-E3A7-42DD-9FAA-742A1AB77479}"/>
    <cellStyle name="Comma 4 7 2" xfId="542" xr:uid="{61E4FCAB-1E6A-4C1E-85E9-DE892D258B32}"/>
    <cellStyle name="Comma 4 7 2 2" xfId="1340" xr:uid="{3EF12603-424E-4539-9216-F79B081035C8}"/>
    <cellStyle name="Comma 4 7 2 3" xfId="1831" xr:uid="{F76F13C0-CC55-4091-A920-3DECAB5A1088}"/>
    <cellStyle name="Comma 4 7 3" xfId="428" xr:uid="{A3FC4B4C-6616-4EC1-A38F-FEC531B4FEC0}"/>
    <cellStyle name="Comma 4 7 3 2" xfId="954" xr:uid="{C3B3082C-805B-4198-900A-39F2929CF9B2}"/>
    <cellStyle name="Comma 4 7 3 2 2" xfId="1455" xr:uid="{138DC876-A49A-411E-9541-3D1AA592BF1D}"/>
    <cellStyle name="Comma 4 7 3 2 3" xfId="1948" xr:uid="{26F13B94-3A29-4A54-95E3-DE1D7C44BCC8}"/>
    <cellStyle name="Comma 4 7 3 3" xfId="881" xr:uid="{197CAF9B-D03E-4A7A-8306-3BC58E09AFA4}"/>
    <cellStyle name="Comma 4 7 3 3 2" xfId="1429" xr:uid="{EEA15294-DA67-4BC5-BE76-072005E26B77}"/>
    <cellStyle name="Comma 4 7 3 3 3" xfId="1922" xr:uid="{C9AA106F-01E1-4A5F-B721-3D0BE6812749}"/>
    <cellStyle name="Comma 4 7 3 4" xfId="1258" xr:uid="{5B4DA923-152F-419B-A9AE-DDFC68230F98}"/>
    <cellStyle name="Comma 4 7 3 5" xfId="1747" xr:uid="{4AFF5BAD-05C7-4F91-808B-DC066E493C0F}"/>
    <cellStyle name="Comma 4 7 4" xfId="933" xr:uid="{2F7F66E3-D694-4CC4-9461-126B6053B217}"/>
    <cellStyle name="Comma 4 7 4 2" xfId="1438" xr:uid="{B72D0E7B-7645-4171-A738-3CD4B5DC05B0}"/>
    <cellStyle name="Comma 4 7 4 3" xfId="1931" xr:uid="{847F5EAF-F1F3-4BAD-AB1B-8182E123CFFC}"/>
    <cellStyle name="Comma 4 7 5" xfId="1170" xr:uid="{71C8CD14-4EC6-4F24-8837-CE88DFA3EA45}"/>
    <cellStyle name="Comma 4 7 6" xfId="1656" xr:uid="{57383469-BB5C-4D92-AFAC-9063C9943FE7}"/>
    <cellStyle name="Comma 4 8" xfId="602" xr:uid="{81839446-679A-4BA4-9F2D-077C22847A6E}"/>
    <cellStyle name="Comma 4 8 2" xfId="1383" xr:uid="{6C097D70-3C54-4789-84C6-EFA2708786CE}"/>
    <cellStyle name="Comma 4 8 3" xfId="1874" xr:uid="{24E1F973-61F7-475F-9792-DAAE813228FE}"/>
    <cellStyle name="Comma 4 9" xfId="415" xr:uid="{CE45BA2A-C641-4B8A-BF7F-B4BE7C024969}"/>
    <cellStyle name="Comma 4 9 2" xfId="659" xr:uid="{9E7E2AB5-56EA-4022-8C5F-204ABB999251}"/>
    <cellStyle name="Comma 4 9 2 2" xfId="1413" xr:uid="{A5C345DB-61FD-45B9-8EB6-040236F33865}"/>
    <cellStyle name="Comma 4 9 2 3" xfId="1904" xr:uid="{1ED040C8-CD0A-4C51-B794-3A3AEBA8611E}"/>
    <cellStyle name="Comma 4 9 3" xfId="1249" xr:uid="{A7531414-174C-4F63-AB8A-AD9E637D56D6}"/>
    <cellStyle name="Comma 4 9 4" xfId="1738" xr:uid="{AAFEEE98-87C1-49B2-AF32-6C2E1A703E5E}"/>
    <cellStyle name="Comma 40" xfId="2005" xr:uid="{FE31792A-B09B-498F-8EFC-2D04483B39B0}"/>
    <cellStyle name="Comma 41" xfId="45" xr:uid="{66BC1CCD-5952-45D2-80B0-BD2355CDE98F}"/>
    <cellStyle name="Comma 42" xfId="1024" xr:uid="{A07327AE-26F9-4938-A319-041542B42DDF}"/>
    <cellStyle name="Comma 43" xfId="2016" xr:uid="{8D6CF33A-30D6-479B-ACEB-11DAF6F69ED8}"/>
    <cellStyle name="Comma 44" xfId="2022" xr:uid="{19CEBFAB-62D0-420F-A2E7-B46C00222566}"/>
    <cellStyle name="Comma 45" xfId="2018" xr:uid="{8988B7B4-FBC4-4147-BCEE-7007F11AD8F3}"/>
    <cellStyle name="Comma 46" xfId="2011" xr:uid="{AFDCF67B-A3AB-466F-92E6-7428AD38C75A}"/>
    <cellStyle name="Comma 47" xfId="2012" xr:uid="{4C056B54-F9D1-4897-8CA3-618B50078F6A}"/>
    <cellStyle name="Comma 48" xfId="2025" xr:uid="{D4A9AC60-224E-4B17-8CAB-C968D35AD9D5}"/>
    <cellStyle name="Comma 49" xfId="2028" xr:uid="{CF917EF9-0846-47B5-B41B-03B3E18F1627}"/>
    <cellStyle name="Comma 5" xfId="46" xr:uid="{9E941042-488B-42C6-831D-7C5ED158A533}"/>
    <cellStyle name="Comma 5 10" xfId="1090" xr:uid="{17CCB2B9-0814-4E46-B4C9-583D27A72DFB}"/>
    <cellStyle name="Comma 5 10 2" xfId="1511" xr:uid="{B1EE9A17-60A3-4048-87BE-75BD60434B56}"/>
    <cellStyle name="Comma 5 11" xfId="377" xr:uid="{37DE045B-CA03-42F4-9E89-80240052B9CA}"/>
    <cellStyle name="Comma 5 11 2" xfId="1230" xr:uid="{5B567E64-DC1A-45A4-99B4-5E673377724C}"/>
    <cellStyle name="Comma 5 11 3" xfId="1718" xr:uid="{5C3C07D1-056F-4EEF-B63A-3783C6535A02}"/>
    <cellStyle name="Comma 5 12 4" xfId="118" xr:uid="{C2CE51AA-24F4-438C-B70B-CEF44D2024A1}"/>
    <cellStyle name="Comma 5 12 4 2" xfId="1060" xr:uid="{D044C70A-DB09-45E1-9F08-6601FCE120F1}"/>
    <cellStyle name="Comma 5 12 4 2 2" xfId="1598" xr:uid="{50ED797E-3D27-4556-A02F-7EE1F139DEF8}"/>
    <cellStyle name="Comma 5 12 4 3" xfId="1118" xr:uid="{3DCA4F71-1F8E-4A71-8F4E-FE49FD26E45E}"/>
    <cellStyle name="Comma 5 12 4 4" xfId="1534" xr:uid="{DE3D2E2C-BB5A-49A8-8797-EBA54E4FC0A6}"/>
    <cellStyle name="Comma 5 17" xfId="100" xr:uid="{96D63619-C39C-41CA-A8BC-C3636C293803}"/>
    <cellStyle name="Comma 5 17 2" xfId="1049" xr:uid="{00E78398-3BD6-4CC2-86AE-8813C97388EC}"/>
    <cellStyle name="Comma 5 17 2 2" xfId="1587" xr:uid="{982A1751-4E6D-4372-B6F4-32C4665FC84D}"/>
    <cellStyle name="Comma 5 17 3" xfId="1107" xr:uid="{372DDA9F-66EA-4BC5-9063-CEF255D2C6AB}"/>
    <cellStyle name="Comma 5 17 4" xfId="1521" xr:uid="{D8E7901A-20A5-42EA-9FDB-16EB12ABDBDD}"/>
    <cellStyle name="Comma 5 2" xfId="97" xr:uid="{5D290109-51CF-408C-B9A5-FD9C780B5176}"/>
    <cellStyle name="Comma 5 2 2" xfId="204" xr:uid="{944A2084-A442-4585-9456-E9968C2983E9}"/>
    <cellStyle name="Comma 5 2 2 2" xfId="800" xr:uid="{CB1FE651-A187-4A8F-83F2-615FF39F9A1F}"/>
    <cellStyle name="Comma 5 2 2 2 2" xfId="1424" xr:uid="{73A30A14-F395-4C5D-9C57-A934CEC8B749}"/>
    <cellStyle name="Comma 5 2 2 2 3" xfId="1916" xr:uid="{F2097BD6-B3EB-42C9-8200-27AAE3FA732F}"/>
    <cellStyle name="Comma 5 2 3" xfId="445" xr:uid="{1B001272-B345-47C9-8CE8-2D62D399FC37}"/>
    <cellStyle name="Comma 5 2 3 2" xfId="642" xr:uid="{1003B895-5B99-4476-97EF-CB4530A61781}"/>
    <cellStyle name="Comma 5 2 3 2 2" xfId="1404" xr:uid="{2EDF72C0-0EAC-4BC2-8ACD-6EFC1BA1EB94}"/>
    <cellStyle name="Comma 5 2 3 2 3" xfId="1896" xr:uid="{F762D6A8-7D83-43B8-9CD6-92B8E2DD7E22}"/>
    <cellStyle name="Comma 5 2 3 3" xfId="1272" xr:uid="{EB71F44F-EECA-49AC-A208-377CD6639CCE}"/>
    <cellStyle name="Comma 5 2 3 4" xfId="1761" xr:uid="{AB20B5A0-3080-4400-A9F6-0066500B5A38}"/>
    <cellStyle name="Comma 5 2 4" xfId="938" xr:uid="{6A3A3EB0-B622-4A29-B7D3-0EF0E27B223C}"/>
    <cellStyle name="Comma 5 2 4 2" xfId="1443" xr:uid="{8A550210-CE4F-4AF9-ADB8-1AD77DCFC59C}"/>
    <cellStyle name="Comma 5 2 4 3" xfId="1936" xr:uid="{84184861-E130-4ADB-9D65-EC3C6E79AB0C}"/>
    <cellStyle name="Comma 5 2 5" xfId="975" xr:uid="{E010069E-F00B-4627-8CA1-1502D1154939}"/>
    <cellStyle name="Comma 5 2 5 2" xfId="1463" xr:uid="{325FF4FB-1431-466A-B724-1FAE39B1D6AD}"/>
    <cellStyle name="Comma 5 2 5 3" xfId="1956" xr:uid="{81CCF205-4EB0-444C-AFC2-2AC018FC0653}"/>
    <cellStyle name="Comma 5 2 6" xfId="661" xr:uid="{9A25F0D3-CB49-44CE-B46D-F8E71E7D76BF}"/>
    <cellStyle name="Comma 5 2 6 2" xfId="1415" xr:uid="{E65E53F9-F2EE-4F9B-9878-B118FF2C1119}"/>
    <cellStyle name="Comma 5 2 6 3" xfId="1906" xr:uid="{48249EDD-3BA3-4549-A3FD-F19D63B05E2F}"/>
    <cellStyle name="Comma 5 2 7" xfId="1047" xr:uid="{966A256E-9921-461E-AE49-ED01BD874F68}"/>
    <cellStyle name="Comma 5 2 7 2" xfId="1585" xr:uid="{5C2887F2-D4A7-48E5-8C6F-EC106C584C82}"/>
    <cellStyle name="Comma 5 2 8" xfId="1105" xr:uid="{B052B04B-B81E-43CB-B1D6-8E01748AAA7F}"/>
    <cellStyle name="Comma 5 2 8 2" xfId="1519" xr:uid="{94537503-CCEF-4389-B514-219D1BC5D23A}"/>
    <cellStyle name="Comma 5 2 8 3" xfId="1681" xr:uid="{20E357F8-DA74-4A67-A7CB-4677A4C4CB20}"/>
    <cellStyle name="Comma 5 3" xfId="203" xr:uid="{028679FD-62E0-4278-A272-7262A4637A94}"/>
    <cellStyle name="Comma 5 3 2" xfId="511" xr:uid="{8BA28068-3BBF-467A-956A-23BCBCE129C4}"/>
    <cellStyle name="Comma 5 3 2 2" xfId="955" xr:uid="{BDA67421-DC2A-40E6-99D1-A37C12526BA4}"/>
    <cellStyle name="Comma 5 3 2 2 2" xfId="1456" xr:uid="{0D65FCD4-4E91-4DE9-9094-CCF925D674C3}"/>
    <cellStyle name="Comma 5 3 2 2 3" xfId="1949" xr:uid="{1FF14E80-8392-4DBB-B4CC-0216922F219A}"/>
    <cellStyle name="Comma 5 3 2 3" xfId="1322" xr:uid="{7A3B6415-B39C-4AB8-8858-386C7031F808}"/>
    <cellStyle name="Comma 5 3 2 4" xfId="1812" xr:uid="{3EAA898B-1238-4395-A842-8D9145FF22C8}"/>
    <cellStyle name="Comma 5 3 3" xfId="882" xr:uid="{BEF1748F-E7FC-415A-B1AB-B8535060F032}"/>
    <cellStyle name="Comma 5 3 3 2" xfId="1430" xr:uid="{14482709-1131-41FF-935F-00F86D2CBA8F}"/>
    <cellStyle name="Comma 5 3 3 2 2" xfId="1923" xr:uid="{F3659C33-2C10-467D-9BF5-D2F07ABB5420}"/>
    <cellStyle name="Comma 5 3 3 2 3" xfId="1992" xr:uid="{FC8A8BB0-5FAC-46DC-B9B3-AB907F53D408}"/>
    <cellStyle name="Comma 5 3 4" xfId="1492" xr:uid="{2F9A177C-9FC2-46AF-A757-12BC93F9F19A}"/>
    <cellStyle name="Comma 5 3 4 2" xfId="1991" xr:uid="{59372A41-678A-43A5-98A4-0E8DE87F3EBD}"/>
    <cellStyle name="Comma 5 3 5" xfId="1561" xr:uid="{02A147D3-29E1-452B-BB7E-FD3A731D15DB}"/>
    <cellStyle name="Comma 5 3 6" xfId="1501" xr:uid="{240C7AC7-997C-4068-B3CF-9D4C14B20051}"/>
    <cellStyle name="Comma 5 4" xfId="64" xr:uid="{1A18E04A-EFC4-48AB-8F9A-D1D83695F0BE}"/>
    <cellStyle name="Comma 5 4 2" xfId="498" xr:uid="{57FAC645-E6B0-4EC7-AC83-16A8E6E5E4DA}"/>
    <cellStyle name="Comma 5 4 2 2" xfId="1317" xr:uid="{7327919F-A5C9-4370-9917-13920512FB61}"/>
    <cellStyle name="Comma 5 4 2 3" xfId="1807" xr:uid="{066E5471-74C1-4B7F-A132-8096228CDFF0}"/>
    <cellStyle name="Comma 5 4 3" xfId="727" xr:uid="{66FA5694-5378-45EB-A31A-504768C74E69}"/>
    <cellStyle name="Comma 5 4 3 2" xfId="1421" xr:uid="{D33DC3FC-A9FD-45E3-B841-A064D08D2645}"/>
    <cellStyle name="Comma 5 4 3 3" xfId="1912" xr:uid="{C586EC1C-CC69-41EC-A3B3-5B583A2A1711}"/>
    <cellStyle name="Comma 5 4 4" xfId="1099" xr:uid="{193CF2A6-607E-454A-9FA2-6673528B810B}"/>
    <cellStyle name="Comma 5 4 5" xfId="1579" xr:uid="{09F55A53-BC7F-441D-BC62-43BCE8F37346}"/>
    <cellStyle name="Comma 5 5" xfId="278" xr:uid="{0CC41D12-A9F3-40BA-B376-2BA1C5829B88}"/>
    <cellStyle name="Comma 5 5 2" xfId="562" xr:uid="{C52D3FEF-ED3F-464E-8507-5B619FE1FD3B}"/>
    <cellStyle name="Comma 5 5 2 2" xfId="1354" xr:uid="{B99FECA9-D687-4508-9DDA-4B7265DE71F9}"/>
    <cellStyle name="Comma 5 5 2 3" xfId="1845" xr:uid="{F515D373-3643-4287-B6A2-AFC9A79ADC6C}"/>
    <cellStyle name="Comma 5 5 3" xfId="490" xr:uid="{4A91603B-A550-4A16-9BFE-7272C1994C78}"/>
    <cellStyle name="Comma 5 5 3 2" xfId="1312" xr:uid="{B3BEDBA6-A5AD-4F88-AF06-218A02FED02D}"/>
    <cellStyle name="Comma 5 5 3 3" xfId="1802" xr:uid="{4F332D59-C831-42FD-8D03-DEF27F8AC075}"/>
    <cellStyle name="Comma 5 5 4" xfId="1167" xr:uid="{C082E230-9948-4B7B-BEF1-A40A447E762B}"/>
    <cellStyle name="Comma 5 5 5" xfId="1653" xr:uid="{8065534F-C1B5-41FE-9648-1F02D22DFF97}"/>
    <cellStyle name="Comma 5 6" xfId="264" xr:uid="{E6826427-4994-45A8-8402-A381EC333182}"/>
    <cellStyle name="Comma 5 6 2" xfId="963" xr:uid="{EF188E67-0376-43B5-B401-533013CA157F}"/>
    <cellStyle name="Comma 5 6 2 2" xfId="1460" xr:uid="{638B727D-9D77-4D67-8FFE-786A29AE9849}"/>
    <cellStyle name="Comma 5 6 2 3" xfId="1953" xr:uid="{656368BD-4E53-4A01-9347-D93BB851F606}"/>
    <cellStyle name="Comma 5 6 3" xfId="1159" xr:uid="{6473C5A2-56E2-4944-BE31-97C9A6EC0688}"/>
    <cellStyle name="Comma 5 6 4" xfId="1644" xr:uid="{9AF94E3B-9498-4015-A4D0-E6BC8500DAC2}"/>
    <cellStyle name="Comma 5 7" xfId="662" xr:uid="{518D35B9-A718-40AA-B85B-1824D90E736B}"/>
    <cellStyle name="Comma 5 7 2" xfId="1416" xr:uid="{978D46E5-F307-4F76-9308-E733CCF5C19A}"/>
    <cellStyle name="Comma 5 7 3" xfId="1907" xr:uid="{B2A8FE2C-465A-47EC-B5D5-270819FB2F7E}"/>
    <cellStyle name="Comma 5 8" xfId="360" xr:uid="{7DD76E19-8833-4F48-A7EC-1C177EDEA573}"/>
    <cellStyle name="Comma 5 8 2" xfId="447" xr:uid="{0D56527F-396E-4CC4-899D-11CC5DD8A2BB}"/>
    <cellStyle name="Comma 5 8 2 2" xfId="1274" xr:uid="{2CC62A04-ED1E-4692-A09B-C4F56F57A773}"/>
    <cellStyle name="Comma 5 8 2 3" xfId="1763" xr:uid="{9A6E9A3E-9629-4889-8DF3-1FAA5705A33F}"/>
    <cellStyle name="Comma 5 8 3" xfId="565" xr:uid="{EA4CB36E-8FB1-4F99-8A81-AF288FC8964F}"/>
    <cellStyle name="Comma 5 8 3 2" xfId="1356" xr:uid="{BF8ACD44-59B4-4138-B60B-8AE66FDFC8DE}"/>
    <cellStyle name="Comma 5 8 3 3" xfId="1847" xr:uid="{70B4F0B1-1FDC-4D4C-BCFB-E97660FC73B1}"/>
    <cellStyle name="Comma 5 8 4" xfId="1021" xr:uid="{63EAC3B5-4391-4B0F-A3F3-8E980F53AD1A}"/>
    <cellStyle name="Comma 5 8 4 2" xfId="1484" xr:uid="{96D38B16-B8F6-49A9-AA4C-70AD13C02038}"/>
    <cellStyle name="Comma 5 8 4 3" xfId="1978" xr:uid="{2B2A467F-CB7B-460A-B8A5-7AE4D0260CB6}"/>
    <cellStyle name="Comma 5 8 5" xfId="1218" xr:uid="{69349920-F20D-4985-9CE4-CBF68EFAEFE7}"/>
    <cellStyle name="Comma 5 8 6" xfId="1705" xr:uid="{1AF7E4CC-0D2B-43E8-9787-8F728357BA5A}"/>
    <cellStyle name="Comma 5 9" xfId="1041" xr:uid="{07B81179-820E-4AB3-BD9B-FABABD227ECA}"/>
    <cellStyle name="Comma 5 9 2" xfId="1568" xr:uid="{990DE491-AD6B-4F7D-9A1C-0E651A90C8FA}"/>
    <cellStyle name="Comma 50" xfId="2024" xr:uid="{1E1589AD-7647-4319-B6EA-BB54F823A991}"/>
    <cellStyle name="Comma 51" xfId="2021" xr:uid="{2F0D7856-EB25-4FFA-9B3A-7C7E9298582B}"/>
    <cellStyle name="Comma 52" xfId="2017" xr:uid="{A7A21DBF-1CA2-4EC3-876B-95A0FF6569F8}"/>
    <cellStyle name="Comma 53" xfId="2029" xr:uid="{0E253FF7-2416-4CF8-A6A6-BA8A1AC53091}"/>
    <cellStyle name="Comma 54" xfId="2009" xr:uid="{BA9AF7CD-8F32-42A9-AFBB-D80CB8AFED01}"/>
    <cellStyle name="Comma 55" xfId="2023" xr:uid="{D88294D3-5511-45D6-A12A-3AA72395A35F}"/>
    <cellStyle name="Comma 56" xfId="2019" xr:uid="{77621A5E-C0AC-4059-B662-B0F82DEEFEFB}"/>
    <cellStyle name="Comma 57" xfId="2026" xr:uid="{98DD673C-F0E4-4051-95CE-96C38E4811F7}"/>
    <cellStyle name="Comma 58" xfId="2020" xr:uid="{B966CDA8-3D22-439B-8D1B-B8BC97315FC1}"/>
    <cellStyle name="Comma 59" xfId="2027" xr:uid="{35EF86B2-FA81-4C65-B946-E4EC49867BC7}"/>
    <cellStyle name="Comma 6" xfId="74" xr:uid="{CA8574EE-1446-4CB3-9121-2BFD56E3D315}"/>
    <cellStyle name="Comma 6 10" xfId="1043" xr:uid="{674FFCD7-C5E5-41E2-BCDB-91E3B439E978}"/>
    <cellStyle name="Comma 6 10 2" xfId="1581" xr:uid="{38513F3A-26D9-4DB3-A8C6-233D1B3652B4}"/>
    <cellStyle name="Comma 6 11" xfId="1101" xr:uid="{351FB8A3-F8FC-4EEA-87A0-F81BC8DD0A2D}"/>
    <cellStyle name="Comma 6 11 2" xfId="1513" xr:uid="{782EA262-053F-4D2F-A932-B101E410063D}"/>
    <cellStyle name="Comma 6 12" xfId="2007" xr:uid="{81A6CA62-1BB4-4E02-BC20-C7C5C03EB8D2}"/>
    <cellStyle name="Comma 6 2" xfId="122" xr:uid="{58C98927-89BE-4BF8-AE45-907AF99FD398}"/>
    <cellStyle name="Comma 6 2 2" xfId="458" xr:uid="{F5DCE3D0-0905-4057-9F06-E99CDF5E9B4C}"/>
    <cellStyle name="Comma 6 2 2 2" xfId="576" xr:uid="{2CD9E7B9-B85D-472E-83F7-D76D2BF000BF}"/>
    <cellStyle name="Comma 6 2 2 2 2" xfId="1365" xr:uid="{0BFD1569-A185-432F-8262-8E067B7FAC4B}"/>
    <cellStyle name="Comma 6 2 2 2 3" xfId="1856" xr:uid="{EFC88FDB-CB81-462C-96D8-B52D1BE26B8A}"/>
    <cellStyle name="Comma 6 2 2 3" xfId="1283" xr:uid="{DC9F18BD-C277-42CB-A64B-8B7CCAD67BE1}"/>
    <cellStyle name="Comma 6 2 2 4" xfId="1773" xr:uid="{BE9F8D8A-37D8-4272-A7E8-4449E314C37F}"/>
    <cellStyle name="Comma 6 2 3" xfId="363" xr:uid="{B0F77DDE-51FC-4021-B82B-118DE7C017B6}"/>
    <cellStyle name="Comma 6 2 3 2" xfId="1220" xr:uid="{40B3322C-4603-4B8A-8677-07C506D0BDD0}"/>
    <cellStyle name="Comma 6 2 3 3" xfId="1707" xr:uid="{74100465-915C-4BB7-BCE9-25A1B2CF3D52}"/>
    <cellStyle name="Comma 6 2 4" xfId="935" xr:uid="{6A71F471-87EE-4003-9AEE-02E1D68789F8}"/>
    <cellStyle name="Comma 6 2 4 2" xfId="1440" xr:uid="{7AFCE71E-E8F0-4C60-B2F3-62760FAFCF5F}"/>
    <cellStyle name="Comma 6 2 4 3" xfId="1933" xr:uid="{60E79764-C280-4DFC-837E-DD85F37F5FD5}"/>
    <cellStyle name="Comma 6 2 5" xfId="1061" xr:uid="{18B3F24B-F486-49BF-87A7-9AC56DA349AE}"/>
    <cellStyle name="Comma 6 2 5 2" xfId="1599" xr:uid="{D064B86D-CF16-47EB-9240-0077A885E03A}"/>
    <cellStyle name="Comma 6 2 6" xfId="1119" xr:uid="{2DA51D5A-F4D1-41C2-92AA-956289357CE9}"/>
    <cellStyle name="Comma 6 2 7" xfId="1535" xr:uid="{4ADABD67-919D-4570-BC77-C7E02E25F64A}"/>
    <cellStyle name="Comma 6 3" xfId="130" xr:uid="{A2E35BCC-29C7-4396-BE75-013C3CCA9267}"/>
    <cellStyle name="Comma 6 3 2" xfId="333" xr:uid="{AC4A30A1-70CB-415F-B55B-B860F8AB594D}"/>
    <cellStyle name="Comma 6 3 2 2" xfId="1200" xr:uid="{687DD442-1426-4050-980E-CE0EF16A0174}"/>
    <cellStyle name="Comma 6 3 2 3" xfId="1687" xr:uid="{12F6B2D8-4868-4203-86A5-E95C58C4C1ED}"/>
    <cellStyle name="Comma 6 3 3" xfId="273" xr:uid="{338ADFC0-D475-42DD-828B-12E574D808E6}"/>
    <cellStyle name="Comma 6 3 3 2" xfId="1164" xr:uid="{7F14EBC9-48DB-465B-9F9C-ACB160B0202B}"/>
    <cellStyle name="Comma 6 3 3 3" xfId="1649" xr:uid="{C02C383F-3245-4999-929A-3FDB1BCB942C}"/>
    <cellStyle name="Comma 6 3 4" xfId="431" xr:uid="{AB42666F-E153-468F-ACEC-10A2AB2127C5}"/>
    <cellStyle name="Comma 6 3 4 2" xfId="1260" xr:uid="{70B0508E-23FB-4AF2-A822-8E7E9DCDD536}"/>
    <cellStyle name="Comma 6 3 4 3" xfId="1749" xr:uid="{84414722-F718-4D16-82C6-5341454A57BC}"/>
    <cellStyle name="Comma 6 3 5" xfId="1064" xr:uid="{90B694BF-81C7-4A58-BD6E-8567BEBB50C9}"/>
    <cellStyle name="Comma 6 3 5 2" xfId="1602" xr:uid="{B5F34914-94BF-4DBD-9508-50A1A294EB25}"/>
    <cellStyle name="Comma 6 3 6" xfId="1122" xr:uid="{F1E5DED7-1AC1-49C1-9309-C2D6CB7A13D6}"/>
    <cellStyle name="Comma 6 3 7" xfId="1539" xr:uid="{AF16C047-B58C-451C-9A30-723CCEB7BF36}"/>
    <cellStyle name="Comma 6 4" xfId="205" xr:uid="{AE817C73-85AE-4E42-8E2F-2B8396F0F4BA}"/>
    <cellStyle name="Comma 6 4 2" xfId="473" xr:uid="{3D0E19C4-8920-4218-80D4-C62A67572B9F}"/>
    <cellStyle name="Comma 6 4 2 2" xfId="1298" xr:uid="{97D2E8D6-B735-44AB-88BA-F8281DC77BF7}"/>
    <cellStyle name="Comma 6 4 2 3" xfId="1788" xr:uid="{0752B18E-14F3-40F4-8965-B68D41FA3430}"/>
    <cellStyle name="Comma 6 4 3" xfId="342" xr:uid="{8AEF96C8-496F-455A-A251-6C9FA303641E}"/>
    <cellStyle name="Comma 6 4 3 2" xfId="1207" xr:uid="{138DC26E-06F2-4848-BEC6-87C4303E3108}"/>
    <cellStyle name="Comma 6 4 3 3" xfId="1694" xr:uid="{09339E3F-C7C4-4E6F-A949-D4FF4D9119E6}"/>
    <cellStyle name="Comma 6 4 4" xfId="1081" xr:uid="{CB93BE94-BC45-4C24-9C33-629A8CB663C9}"/>
    <cellStyle name="Comma 6 4 4 2" xfId="1624" xr:uid="{EFD847E4-40F0-4D08-915D-9351548474C8}"/>
    <cellStyle name="Comma 6 4 5" xfId="1143" xr:uid="{57689E7E-2F2E-4D4D-BDBF-4A678E1191C1}"/>
    <cellStyle name="Comma 6 4 6" xfId="1562" xr:uid="{4D012F93-B647-40F9-A5CA-7B0E4E75359B}"/>
    <cellStyle name="Comma 6 5" xfId="228" xr:uid="{F91B8832-1480-485B-936A-F2E40507B22D}"/>
    <cellStyle name="Comma 6 5 2" xfId="524" xr:uid="{951BF63B-2232-495E-A522-3A33FE96EBD8}"/>
    <cellStyle name="Comma 6 5 2 2" xfId="1327" xr:uid="{B8C8FCFC-A4B5-4BDF-8E1C-9A3919274133}"/>
    <cellStyle name="Comma 6 5 2 3" xfId="1817" xr:uid="{CF525639-EDAB-44FF-A9DA-0C77FF005EA0}"/>
    <cellStyle name="Comma 6 5 3" xfId="1146" xr:uid="{A3BB155F-9C96-475A-9FDA-DEF0BA3DA6FD}"/>
    <cellStyle name="Comma 6 5 3 2" xfId="1627" xr:uid="{84251A04-1AC7-4B3B-B082-7CBAD513BF7A}"/>
    <cellStyle name="Comma 6 5 4" xfId="1565" xr:uid="{11A8D61C-F345-46FF-B48F-F2A57AFA5B50}"/>
    <cellStyle name="Comma 6 6" xfId="297" xr:uid="{BA6E9B93-C2E0-4B86-8044-2161D8F08F1C}"/>
    <cellStyle name="Comma 6 6 2" xfId="546" xr:uid="{1C7F669D-9CE8-4144-956F-7B7213ED8DDB}"/>
    <cellStyle name="Comma 6 6 2 2" xfId="1342" xr:uid="{2AED08DA-24FC-43F0-AA62-DB61D7DAAB8B}"/>
    <cellStyle name="Comma 6 6 2 3" xfId="1833" xr:uid="{1046FDBC-FCD6-49DB-8840-AF264C254382}"/>
    <cellStyle name="Comma 6 6 3" xfId="1177" xr:uid="{65145E29-AA73-4135-BB8D-56CEDA5F44CB}"/>
    <cellStyle name="Comma 6 6 4" xfId="1663" xr:uid="{3212EA22-F72A-486E-B60A-49FD7810280D}"/>
    <cellStyle name="Comma 6 7" xfId="649" xr:uid="{8A9EB05F-2BB3-4B70-A847-5EED1FFD65F9}"/>
    <cellStyle name="Comma 6 7 2" xfId="1408" xr:uid="{542F8715-D66E-4D8B-BEFC-78F456C80DC6}"/>
    <cellStyle name="Comma 6 7 3" xfId="1900" xr:uid="{AE305155-8BD5-46B6-B2D7-043BA0311FAF}"/>
    <cellStyle name="Comma 6 8" xfId="927" xr:uid="{29315415-6539-402C-AA43-AAF5439C518C}"/>
    <cellStyle name="Comma 6 8 2" xfId="929" xr:uid="{258B038B-7D9D-4D17-A1AA-20BC75361FD3}"/>
    <cellStyle name="Comma 6 8 2 2" xfId="1436" xr:uid="{50CC9A29-422C-4E5F-9122-694CB64949DB}"/>
    <cellStyle name="Comma 6 8 2 3" xfId="1929" xr:uid="{F430E099-6461-434C-B752-CB14A0E6F148}"/>
    <cellStyle name="Comma 6 8 3" xfId="1014" xr:uid="{85A36292-02E9-4BD4-B2B8-BBE638680A85}"/>
    <cellStyle name="Comma 6 8 3 2" xfId="1481" xr:uid="{561E02A3-CF4C-49CD-88A7-D6BCA37A88EC}"/>
    <cellStyle name="Comma 6 8 3 3" xfId="1975" xr:uid="{AD1DFF27-F710-4940-BD5E-8D87A7141882}"/>
    <cellStyle name="Comma 6 8 4" xfId="1435" xr:uid="{0A63A1E6-8010-4F0D-BEB4-C5D4E16D514A}"/>
    <cellStyle name="Comma 6 8 5" xfId="1928" xr:uid="{5E6F127B-9CDE-427A-AAB1-FA094E031E9B}"/>
    <cellStyle name="Comma 6 9" xfId="729" xr:uid="{1ED5C62E-9532-4241-870E-9AB15354BAA2}"/>
    <cellStyle name="Comma 6 9 2" xfId="1422" xr:uid="{96E8690F-60B2-4847-A1B1-2E7CBFB61D81}"/>
    <cellStyle name="Comma 6 9 3" xfId="1913" xr:uid="{EE7B4A14-F0C1-4C76-AAD0-C881BE59BD4C}"/>
    <cellStyle name="Comma 60" xfId="2008" xr:uid="{6C035494-C6F7-4AB9-8A81-453AA40BBDC4}"/>
    <cellStyle name="Comma 61" xfId="2013" xr:uid="{531BA1A4-E2B0-48A1-B3C3-2BB47DAD6DC0}"/>
    <cellStyle name="Comma 62" xfId="1489" xr:uid="{A72E86A5-F2BE-4B8C-887B-DF0AAB8BBA78}"/>
    <cellStyle name="Comma 63" xfId="2010" xr:uid="{3026D22E-5D77-41CB-868B-17DC794457F4}"/>
    <cellStyle name="Comma 7" xfId="101" xr:uid="{960D5040-18FB-488B-B5EF-1B152D49554E}"/>
    <cellStyle name="Comma 7 2" xfId="142" xr:uid="{F50D4C81-9631-4FFD-81D9-8763F59EB259}"/>
    <cellStyle name="Comma 7 2 2" xfId="563" xr:uid="{30572CDC-1F75-405E-94E9-2837330BB405}"/>
    <cellStyle name="Comma 7 2 2 2" xfId="992" xr:uid="{B0C156C7-A489-4CA1-9855-C90524ED9065}"/>
    <cellStyle name="Comma 7 2 2 2 2" xfId="1473" xr:uid="{F10C06C4-3EF6-4160-8E75-0B7729DBED20}"/>
    <cellStyle name="Comma 7 2 2 2 3" xfId="1967" xr:uid="{F709AD7C-5C85-497A-818E-E8D6BA7B2812}"/>
    <cellStyle name="Comma 7 2 2 3" xfId="1355" xr:uid="{92DB5B90-E684-460A-89E2-61A6231FC971}"/>
    <cellStyle name="Comma 7 2 2 4" xfId="1846" xr:uid="{60EC3FC2-D32D-4046-89BC-1A4EB13C328D}"/>
    <cellStyle name="Comma 7 2 3" xfId="606" xr:uid="{484ED141-24AE-4DE9-B0E5-F5F2CDFEF242}"/>
    <cellStyle name="Comma 7 2 3 2" xfId="1385" xr:uid="{3D1795EC-54C8-4823-84C8-CB36FB130454}"/>
    <cellStyle name="Comma 7 2 3 3" xfId="1876" xr:uid="{3F9DD507-F569-4027-B19A-DFA5EDF063F7}"/>
    <cellStyle name="Comma 7 2 4" xfId="446" xr:uid="{AE51945D-3560-4783-A04E-851FA90EE906}"/>
    <cellStyle name="Comma 7 2 4 2" xfId="1273" xr:uid="{BC56163B-DEE7-4EA7-B011-E5E8D275AE88}"/>
    <cellStyle name="Comma 7 2 4 3" xfId="1762" xr:uid="{31AD8616-166B-467F-B7F8-B8426FDE3B82}"/>
    <cellStyle name="Comma 7 2 5" xfId="936" xr:uid="{231EAA4B-D19C-47A5-9317-DF3B82C38D0D}"/>
    <cellStyle name="Comma 7 2 5 2" xfId="1441" xr:uid="{E2404CDE-8E4E-4BBC-9D81-26E70E652544}"/>
    <cellStyle name="Comma 7 2 5 3" xfId="1934" xr:uid="{EDC91E4F-74AD-4A2B-BF1E-0494A21C58E3}"/>
    <cellStyle name="Comma 7 2 6" xfId="1130" xr:uid="{57C57298-319E-4806-9078-6B53EE9D7F52}"/>
    <cellStyle name="Comma 7 2 6 2" xfId="1610" xr:uid="{870756F6-FC45-426B-BAB7-693437598396}"/>
    <cellStyle name="Comma 7 2 7" xfId="1548" xr:uid="{C337553F-5BE6-48E6-8F42-EE99B5128B7E}"/>
    <cellStyle name="Comma 7 3" xfId="206" xr:uid="{216BE786-B76A-4B72-B0A4-F26AFC0796D3}"/>
    <cellStyle name="Comma 7 3 2" xfId="367" xr:uid="{CFF2D14E-B30A-400E-ADF6-E8040CF82AEA}"/>
    <cellStyle name="Comma 7 3 2 2" xfId="1222" xr:uid="{807D2A0D-C2FF-4AE0-AED7-A86438E2B14A}"/>
    <cellStyle name="Comma 7 3 2 3" xfId="1709" xr:uid="{4ED53F23-B824-47DA-BD12-B21CA7CB856D}"/>
    <cellStyle name="Comma 7 3 3" xfId="977" xr:uid="{9F94A019-C7D6-43AA-B24C-D1FA2E8366BF}"/>
    <cellStyle name="Comma 7 3 3 2" xfId="1464" xr:uid="{482B57E0-98E5-43D2-A998-C90342CA3600}"/>
    <cellStyle name="Comma 7 3 3 3" xfId="1957" xr:uid="{77BFAC96-DF8B-41A6-8492-4D5D5B267E25}"/>
    <cellStyle name="Comma 7 3 4" xfId="1082" xr:uid="{BF50152A-16F8-49B8-B36E-2FB575FA8C3A}"/>
    <cellStyle name="Comma 7 3 4 2" xfId="1625" xr:uid="{B730C3BC-1193-4193-844D-903DA3DE567D}"/>
    <cellStyle name="Comma 7 3 5" xfId="1144" xr:uid="{99FF6D4F-AEBD-4AEA-B628-0307993EB467}"/>
    <cellStyle name="Comma 7 3 6" xfId="1563" xr:uid="{BEE1AB6A-9440-4105-AB19-91A3A80AFAB0}"/>
    <cellStyle name="Comma 7 4" xfId="314" xr:uid="{2D202607-35E4-4A70-9160-458A844E0094}"/>
    <cellStyle name="Comma 7 4 2" xfId="519" xr:uid="{30C1DB35-028B-46A2-AF7C-E618F53E0215}"/>
    <cellStyle name="Comma 7 4 2 2" xfId="1326" xr:uid="{09D03D39-D80E-4B5B-8775-B0D8FC06159E}"/>
    <cellStyle name="Comma 7 4 2 3" xfId="1816" xr:uid="{0AAD31F4-2C48-409B-9513-60FB98F49838}"/>
    <cellStyle name="Comma 7 4 3" xfId="1188" xr:uid="{CAECCFDC-1C80-4FBB-A748-958165B3F0D9}"/>
    <cellStyle name="Comma 7 4 4" xfId="1674" xr:uid="{70F92C2B-D323-432B-9BA1-7A099D4C46D2}"/>
    <cellStyle name="Comma 7 5" xfId="236" xr:uid="{C2798676-0F89-45B6-8004-3217620C3EFE}"/>
    <cellStyle name="Comma 7 5 2" xfId="1148" xr:uid="{3AE27742-A9FF-4713-B761-792B18872EDC}"/>
    <cellStyle name="Comma 7 5 3" xfId="1631" xr:uid="{CEBB11C8-3BE3-4615-A97C-CA46A054A489}"/>
    <cellStyle name="Comma 7 6" xfId="730" xr:uid="{073F4A19-03A5-40B3-9A62-07C4FABEF3C9}"/>
    <cellStyle name="Comma 7 6 2" xfId="1423" xr:uid="{62972A42-2291-4AE5-842B-0033681D54FA}"/>
    <cellStyle name="Comma 7 6 3" xfId="1914" xr:uid="{DDBA77DC-C1AC-4274-9B3C-69B5598B9F1F}"/>
    <cellStyle name="Comma 7 7" xfId="1050" xr:uid="{E7BAFD5C-98AE-4FB1-9375-CB37DC535498}"/>
    <cellStyle name="Comma 7 7 2" xfId="1588" xr:uid="{38A2C419-011F-48A2-BCB8-56E7F049CADB}"/>
    <cellStyle name="Comma 7 8" xfId="1108" xr:uid="{9A4F2F0D-4952-469E-9265-927F9295DBF9}"/>
    <cellStyle name="Comma 7 9" xfId="1522" xr:uid="{0364FD2E-3B74-42E9-8662-88DFA5A3FEF5}"/>
    <cellStyle name="Comma 73" xfId="98" xr:uid="{37F36464-A288-4B5B-8310-1E40FB75B7C5}"/>
    <cellStyle name="Comma 73 2" xfId="1048" xr:uid="{EBCB0931-5835-4CBB-AB34-780F898078FB}"/>
    <cellStyle name="Comma 73 2 2" xfId="1586" xr:uid="{2D6A37C8-DA0F-41F4-8804-63506A462C13}"/>
    <cellStyle name="Comma 73 3" xfId="1106" xr:uid="{EF0CB331-10DE-4D60-96E6-98505D632350}"/>
    <cellStyle name="Comma 73 4" xfId="1520" xr:uid="{A062F8DA-2AE8-4F7C-A061-2289976BC1CB}"/>
    <cellStyle name="Comma 8" xfId="102" xr:uid="{EB22859B-C075-4310-9435-209A13CB84D8}"/>
    <cellStyle name="Comma 8 2" xfId="133" xr:uid="{45CAEC03-6196-44C8-B4D3-1A486557579C}"/>
    <cellStyle name="Comma 8 2 2" xfId="468" xr:uid="{DA6105B5-EEF2-4D08-A38C-7F79777F114D}"/>
    <cellStyle name="Comma 8 2 2 2" xfId="989" xr:uid="{301126BA-B5FE-4807-BCFF-5545B477162D}"/>
    <cellStyle name="Comma 8 2 2 2 2" xfId="1470" xr:uid="{C155E245-45E5-43E0-ADD2-FEFFA1C2C591}"/>
    <cellStyle name="Comma 8 2 2 2 3" xfId="1964" xr:uid="{DAD21D47-0189-4B79-BDAB-5FFC4BA8AF64}"/>
    <cellStyle name="Comma 8 2 2 3" xfId="1293" xr:uid="{8D7D1076-4C11-4CBE-AC6F-BB98137A51B6}"/>
    <cellStyle name="Comma 8 2 2 4" xfId="1783" xr:uid="{6BAF4CBB-F28A-40F3-BA3E-5A8FABED2B5A}"/>
    <cellStyle name="Comma 8 2 3" xfId="588" xr:uid="{BE74ABBF-7F6B-41DE-9814-2DDB9F289EF9}"/>
    <cellStyle name="Comma 8 2 3 2" xfId="1375" xr:uid="{512AD860-3DB8-425A-A10B-6243AE37DBC4}"/>
    <cellStyle name="Comma 8 2 3 3" xfId="1866" xr:uid="{B62D4D9D-7FE8-4357-AC28-75877358E294}"/>
    <cellStyle name="Comma 8 2 4" xfId="396" xr:uid="{AACE8B38-B45D-44D7-87F8-92B964F2B9D5}"/>
    <cellStyle name="Comma 8 2 4 2" xfId="1241" xr:uid="{C17F1C2C-05DA-4757-847E-22F4F303731F}"/>
    <cellStyle name="Comma 8 2 4 3" xfId="1730" xr:uid="{444B1D98-9AEC-4D55-B25C-81ADA687663D}"/>
    <cellStyle name="Comma 8 2 5" xfId="1066" xr:uid="{46CFCFB0-D575-4598-B23A-33BE39D18332}"/>
    <cellStyle name="Comma 8 2 5 2" xfId="1604" xr:uid="{57BA437E-6D2A-4117-AAB3-87DF599B76D5}"/>
    <cellStyle name="Comma 8 2 6" xfId="1124" xr:uid="{75605427-CF82-4B50-8CD4-B51FCA99887D}"/>
    <cellStyle name="Comma 8 2 7" xfId="1542" xr:uid="{F5CE39E5-666F-493C-8E0A-567201F8493B}"/>
    <cellStyle name="Comma 8 3" xfId="207" xr:uid="{733A5FEB-188D-41BD-8404-B598FE2AAF32}"/>
    <cellStyle name="Comma 8 3 2" xfId="566" xr:uid="{BAF03D94-993B-4E5E-B8AC-3DD213AD7BCE}"/>
    <cellStyle name="Comma 8 3 2 2" xfId="956" xr:uid="{57579BA5-4DDF-4F60-81E8-6E4143AA605C}"/>
    <cellStyle name="Comma 8 3 2 2 2" xfId="1457" xr:uid="{C5CCA295-DEB5-4303-B550-88DA6BB6C939}"/>
    <cellStyle name="Comma 8 3 2 2 3" xfId="1950" xr:uid="{137748CB-914B-4221-8E89-5D4F32ABB18C}"/>
    <cellStyle name="Comma 8 3 2 3" xfId="1357" xr:uid="{0FA6DC99-C5F1-49F4-A456-14C6E2598A5B}"/>
    <cellStyle name="Comma 8 3 2 4" xfId="1848" xr:uid="{31223D5F-3E2D-4CD5-94FF-6F811EB191C4}"/>
    <cellStyle name="Comma 8 3 3" xfId="448" xr:uid="{8829C077-1440-473E-BB31-4647CB73EDAF}"/>
    <cellStyle name="Comma 8 3 3 2" xfId="1275" xr:uid="{9A6A4083-4501-48E3-A7C8-FC917A07E1B1}"/>
    <cellStyle name="Comma 8 3 3 3" xfId="1764" xr:uid="{2FBCED9D-E9DE-4917-B4EC-5D682DA8ABD1}"/>
    <cellStyle name="Comma 8 3 4" xfId="883" xr:uid="{1DF8572D-4A01-4852-9E0A-087A7737AB16}"/>
    <cellStyle name="Comma 8 3 4 2" xfId="1431" xr:uid="{004582D9-A128-4AB6-88C1-D0848BB30B34}"/>
    <cellStyle name="Comma 8 3 4 3" xfId="1924" xr:uid="{52DB663D-5E9C-45E6-BC6A-CAD441BB2BAA}"/>
    <cellStyle name="Comma 8 3 5" xfId="1083" xr:uid="{F67AC03A-0C3D-40A8-830B-59B286A748BF}"/>
    <cellStyle name="Comma 8 3 5 2" xfId="1626" xr:uid="{EAFE5C21-EE2D-4780-990E-713AEEDDE28F}"/>
    <cellStyle name="Comma 8 3 6" xfId="1145" xr:uid="{E9FBA2D5-A2BF-4A56-834A-0D8488A442DD}"/>
    <cellStyle name="Comma 8 3 7" xfId="1564" xr:uid="{E811A559-9277-4A28-9FF6-3B7A06853A8A}"/>
    <cellStyle name="Comma 8 4" xfId="510" xr:uid="{10089A46-A0B0-48FC-97D6-1F926D85D271}"/>
    <cellStyle name="Comma 8 4 2" xfId="1321" xr:uid="{7D74CBCC-A9B5-4DC2-A9B3-0849A18BA397}"/>
    <cellStyle name="Comma 8 4 3" xfId="1811" xr:uid="{F95A303E-3D83-4CEB-A414-F274E796B2C0}"/>
    <cellStyle name="Comma 8 5" xfId="358" xr:uid="{53562711-F700-43AC-B4EA-680654C89BA4}"/>
    <cellStyle name="Comma 8 5 2" xfId="1216" xr:uid="{F2FD4758-5D51-4174-B6FB-18A0B079268E}"/>
    <cellStyle name="Comma 8 5 3" xfId="1703" xr:uid="{8C15E6F5-2601-44D6-91BD-07729684BC7F}"/>
    <cellStyle name="Comma 8 6" xfId="1051" xr:uid="{AA51D5D3-7F77-491B-8ED9-BCA2A6905968}"/>
    <cellStyle name="Comma 8 6 2" xfId="1589" xr:uid="{260C7E3E-8EEE-4C34-8568-A83664A64867}"/>
    <cellStyle name="Comma 8 7" xfId="1109" xr:uid="{93DCD55B-B755-4E79-9C72-A07D84A33D50}"/>
    <cellStyle name="Comma 8 8" xfId="1523" xr:uid="{14131291-CB60-4EE1-B112-0741EB9057F1}"/>
    <cellStyle name="Comma 9" xfId="137" xr:uid="{40C54380-F7CF-4BA9-9B83-2C20F8A5D6E8}"/>
    <cellStyle name="Comma 9 10" xfId="373" xr:uid="{DD2C1F4D-ABDB-4400-8B91-C5817FE62974}"/>
    <cellStyle name="Comma 9 10 2" xfId="1227" xr:uid="{040E12F8-1B1B-47E3-9461-93F1E253BBAE}"/>
    <cellStyle name="Comma 9 10 3" xfId="1714" xr:uid="{B8A846D8-7E47-4B33-9566-91B27070105D}"/>
    <cellStyle name="Comma 9 2" xfId="256" xr:uid="{1C4B2042-6074-4AD5-93A4-A2F87FF2F4A3}"/>
    <cellStyle name="Comma 9 2 2" xfId="479" xr:uid="{5607FFBE-2502-4657-B9C9-749F3F35AD7A}"/>
    <cellStyle name="Comma 9 2 2 2" xfId="1304" xr:uid="{6C244809-C9C2-490C-BA39-D2C5B90FCC93}"/>
    <cellStyle name="Comma 9 2 2 3" xfId="1794" xr:uid="{7B4A3631-62C1-4292-9C7E-AC56E83DDB46}"/>
    <cellStyle name="Comma 9 2 3" xfId="582" xr:uid="{B13CEB8D-C272-4F1A-9E70-CF910CEA3F22}"/>
    <cellStyle name="Comma 9 2 3 2" xfId="1371" xr:uid="{F402A780-4CBF-4235-A7C9-198855D4D58D}"/>
    <cellStyle name="Comma 9 2 3 3" xfId="1862" xr:uid="{DE19DD2C-11AF-453A-8F8F-48BAE141CE1E}"/>
    <cellStyle name="Comma 9 2 4" xfId="1157" xr:uid="{DFBE8FF3-BECF-4F56-8C81-FF72E77AC0C9}"/>
    <cellStyle name="Comma 9 2 5" xfId="1641" xr:uid="{62C6BDCC-D244-41B5-A7D7-D3F183B2A7A1}"/>
    <cellStyle name="Comma 9 3" xfId="464" xr:uid="{9A756F84-D06B-4C74-ACB7-DEBA7CC40B46}"/>
    <cellStyle name="Comma 9 3 2" xfId="990" xr:uid="{CF0E1083-F38A-4703-817A-8A08A3F6AEC2}"/>
    <cellStyle name="Comma 9 3 2 2" xfId="1471" xr:uid="{F574A966-FB6C-40FE-B134-F0873E2F994C}"/>
    <cellStyle name="Comma 9 3 2 3" xfId="1965" xr:uid="{E58F7575-9DA7-4E0E-B622-C856EB0C0ECA}"/>
    <cellStyle name="Comma 9 3 3" xfId="1289" xr:uid="{A41F54DA-E3B9-4158-8034-FFD586D34ADB}"/>
    <cellStyle name="Comma 9 3 4" xfId="1779" xr:uid="{5BA3FC47-B3E1-407D-BAFF-1317E1C013B4}"/>
    <cellStyle name="Comma 9 4" xfId="399" xr:uid="{A0D0E863-06BF-4BE3-BF1F-23A3D4DC4A8D}"/>
    <cellStyle name="Comma 9 4 2" xfId="1243" xr:uid="{9C8D015A-F46F-4CBE-89A0-1AC7BCA6D8EE}"/>
    <cellStyle name="Comma 9 4 3" xfId="1732" xr:uid="{F799A3D9-DDA5-4E67-A110-4C7383C4C56E}"/>
    <cellStyle name="Comma 9 5" xfId="1067" xr:uid="{4E2EEFC0-567C-4090-BEC5-D4CF183A5B9D}"/>
    <cellStyle name="Comma 9 5 2" xfId="1605" xr:uid="{70E886C6-48BF-4F38-A30E-6F8D303ED2EE}"/>
    <cellStyle name="Comma 9 6" xfId="1125" xr:uid="{359F2D3D-44DF-4AA6-9BE5-FC98A83D9D0E}"/>
    <cellStyle name="Comma 9 7" xfId="1543" xr:uid="{60D53483-C3B9-4F28-97BB-A0B1E75B89E9}"/>
    <cellStyle name="comma zerodec" xfId="684" xr:uid="{7EBC687C-DFF6-4A3F-8FDC-D304E9C72A7B}"/>
    <cellStyle name="Comma_Akara_3 years FS_Eng_v 19 March" xfId="2030" xr:uid="{999629EE-B182-4E14-BC72-9B79E3118BDD}"/>
    <cellStyle name="Currency [00]" xfId="685" xr:uid="{0A75E3E0-5BFE-40C4-BD21-981338A97BF0}"/>
    <cellStyle name="Currency 2" xfId="83" xr:uid="{D438440A-9F59-4F37-B6C1-522F00E374F5}"/>
    <cellStyle name="Currency1" xfId="686" xr:uid="{C2E89E39-A6FD-4D8C-BE30-18A67FC28781}"/>
    <cellStyle name="Date Short" xfId="687" xr:uid="{AD770847-3C9D-446D-A46C-ADD6726E888B}"/>
    <cellStyle name="Debit" xfId="208" xr:uid="{F4B85158-DF0C-43BD-A32D-C1BF83891645}"/>
    <cellStyle name="Dollar (zero dec)" xfId="688" xr:uid="{F9FC7862-9990-40D1-BCEF-11B16F165A33}"/>
    <cellStyle name="Enter Currency (0)" xfId="689" xr:uid="{1737AB38-06E3-4725-824C-5B4A5FC4CC21}"/>
    <cellStyle name="Enter Currency (2)" xfId="690" xr:uid="{0A710D0A-BC64-49F5-BA01-D9F2F5783AB6}"/>
    <cellStyle name="Enter Units (0)" xfId="691" xr:uid="{69430ABA-E274-4AF6-AF51-2BD0B5407731}"/>
    <cellStyle name="Enter Units (1)" xfId="692" xr:uid="{D57F828C-9915-43A3-A53A-4109B071591E}"/>
    <cellStyle name="Enter Units (2)" xfId="693" xr:uid="{EF27D114-0AC7-4A11-BBF2-CA7F3FF296A8}"/>
    <cellStyle name="Explanatory Text" xfId="19" builtinId="53" customBuiltin="1"/>
    <cellStyle name="Explanatory Text 2" xfId="166" xr:uid="{56482A4B-3223-4445-813D-804025359991}"/>
    <cellStyle name="Explanatory Text 2 2" xfId="817" xr:uid="{5A00A209-1C02-4292-BDB8-2D83BFDAFE45}"/>
    <cellStyle name="Followed Hyperlink" xfId="230" xr:uid="{4E4967E4-03CF-4411-A544-1895C3395F59}"/>
    <cellStyle name="Followed Hyperlink 2" xfId="67" xr:uid="{9E9384E5-B170-40A4-B007-54A3DD7AE4FD}"/>
    <cellStyle name="Followed Hyperlink 2 2" xfId="332" xr:uid="{5EDE42B0-F8D4-4BE7-9162-74BC692D2412}"/>
    <cellStyle name="Followed Hyperlink 3" xfId="86" xr:uid="{69A25D82-DDF4-4847-AEB8-E2223F5A82A4}"/>
    <cellStyle name="Followed Hyperlink 4" xfId="1628" xr:uid="{CF9076BB-F9FD-4349-B977-8BB465D3FC82}"/>
    <cellStyle name="Followed Hyperlink 5" xfId="2002" xr:uid="{6D51F2CE-7C05-4286-A290-4997EA6BBA9C}"/>
    <cellStyle name="Good" xfId="9" builtinId="26" customBuiltin="1"/>
    <cellStyle name="Good 2" xfId="156" xr:uid="{066E0F2E-8881-4D9A-8B74-BC4C7D18F32F}"/>
    <cellStyle name="Good 2 2" xfId="807" xr:uid="{97026FD2-890F-4163-A193-D6581B338A6A}"/>
    <cellStyle name="Grey" xfId="694" xr:uid="{502EBC0C-A237-44E4-B224-051DFC553F0C}"/>
    <cellStyle name="Header1" xfId="695" xr:uid="{6B97F652-62B4-4A36-8915-6A9F417B7D0B}"/>
    <cellStyle name="Header2" xfId="696" xr:uid="{D5975688-02A9-4BD1-B2E4-EE950E4734D0}"/>
    <cellStyle name="Header2 2" xfId="2014" xr:uid="{DD458352-7B76-4EB0-9627-1FEE57B7691D}"/>
    <cellStyle name="Heading 1" xfId="5" builtinId="16" customBuiltin="1"/>
    <cellStyle name="Heading 1 2" xfId="152" xr:uid="{684926E5-9406-473C-8B97-3371C38D610C}"/>
    <cellStyle name="Heading 1 2 2" xfId="803" xr:uid="{3DEEDC93-462F-4BFD-B884-773B85933074}"/>
    <cellStyle name="Heading 2" xfId="6" builtinId="17" customBuiltin="1"/>
    <cellStyle name="Heading 2 2" xfId="153" xr:uid="{BAE5C34B-8EB9-4D63-9896-491134E90CE3}"/>
    <cellStyle name="Heading 2 2 2" xfId="804" xr:uid="{5A414026-4C48-4F33-8CE9-DCA7AF04BD80}"/>
    <cellStyle name="Heading 3" xfId="7" builtinId="18" customBuiltin="1"/>
    <cellStyle name="Heading 3 2" xfId="154" xr:uid="{15A9FA06-B5F9-4537-94C6-96E82C3D4673}"/>
    <cellStyle name="Heading 3 2 2" xfId="805" xr:uid="{34984015-75FA-4E80-842C-24A863EA5FCC}"/>
    <cellStyle name="Heading 4" xfId="8" builtinId="19" customBuiltin="1"/>
    <cellStyle name="Heading 4 2" xfId="155" xr:uid="{26960275-20C1-4618-870E-040D2D760004}"/>
    <cellStyle name="Heading 4 2 2" xfId="806" xr:uid="{1BFC98F3-A183-4F17-98F5-966355E18C18}"/>
    <cellStyle name="Hyperlink" xfId="243" builtinId="8" customBuiltin="1"/>
    <cellStyle name="Hyperlink 2" xfId="77" xr:uid="{71EC187E-FB50-4634-BC55-5DD611B25EA3}"/>
    <cellStyle name="Hyperlink 2 2" xfId="87" xr:uid="{439E478D-E362-4485-8F8B-BA03BDDC89AF}"/>
    <cellStyle name="Hyperlink 2 2 2" xfId="400" xr:uid="{0BEFE856-E51C-4DD2-AAE6-DF0C225F5233}"/>
    <cellStyle name="Hyperlink 2 2 2 2" xfId="641" xr:uid="{2752ED31-F99A-448A-BE3F-95E2EEDA2255}"/>
    <cellStyle name="Hyperlink 2 2 3" xfId="855" xr:uid="{FB34B41E-C833-4BED-8ECC-CA1912FA293C}"/>
    <cellStyle name="Hyperlink 2 3" xfId="209" xr:uid="{F33C3F67-AF1B-4AD9-A060-0A3C11150E90}"/>
    <cellStyle name="Hyperlink 2 3 2" xfId="316" xr:uid="{5E546900-0893-4DB0-90D6-8F8439AAE1BE}"/>
    <cellStyle name="Hyperlink 2 3 3" xfId="968" xr:uid="{7A57B438-0E6D-4395-A417-71D3219FFD1A}"/>
    <cellStyle name="Hyperlink 2 4" xfId="299" xr:uid="{4E2F3137-4B46-44D3-8B2C-1CCE109DB2DE}"/>
    <cellStyle name="Hyperlink 2 5" xfId="319" xr:uid="{026CCF36-59A3-4EC2-A0CD-619250933BB2}"/>
    <cellStyle name="Hyperlink 3" xfId="66" xr:uid="{1EF3AF13-436E-4052-ADBF-D794CEF1FFDB}"/>
    <cellStyle name="Hyperlink 3 2" xfId="518" xr:uid="{6F84AD7F-94F5-4971-B312-42BD9E2C3BFE}"/>
    <cellStyle name="Hyperlink 3 2 2" xfId="550" xr:uid="{87C2CCCF-C876-4298-8966-2684AB08AC59}"/>
    <cellStyle name="Hyperlink 3 2 3" xfId="884" xr:uid="{3EFC9E8D-0681-41BB-9DBA-89195CB9F983}"/>
    <cellStyle name="Hyperlink 3 3" xfId="413" xr:uid="{213340BF-5BFC-4EAC-81F2-99B3B9183398}"/>
    <cellStyle name="Hyperlink 3 3 2" xfId="964" xr:uid="{8106982D-7594-4F21-9F3D-F388157058F9}"/>
    <cellStyle name="Hyperlink 3 4" xfId="856" xr:uid="{61F682BE-260C-4690-B2E9-565A3275842C}"/>
    <cellStyle name="Hyperlink 4" xfId="307" xr:uid="{004498BC-278E-446B-B01E-B27845E37D14}"/>
    <cellStyle name="Hyperlink 5" xfId="422" xr:uid="{C4155ED8-F131-4E9D-B3CC-E25A00C2BBD9}"/>
    <cellStyle name="Hyperlink 6" xfId="1635" xr:uid="{816B18E5-B6A3-40EB-B11C-67194896E1EB}"/>
    <cellStyle name="Hyperlink 7" xfId="2003" xr:uid="{B37D258B-C975-42F5-A087-4ED505350A52}"/>
    <cellStyle name="Input" xfId="12" builtinId="20" customBuiltin="1"/>
    <cellStyle name="Input [yellow]" xfId="697" xr:uid="{C555F33D-0A6B-4679-9FB7-2F2951EFF9E9}"/>
    <cellStyle name="Input [yellow] 2" xfId="2015" xr:uid="{724BF778-E22B-42AB-B531-36AF5919E44E}"/>
    <cellStyle name="Input 10" xfId="867" xr:uid="{2A669BA6-B30E-468E-A2DA-D228A893F0EC}"/>
    <cellStyle name="Input 11" xfId="866" xr:uid="{20C49CF5-F52D-4A6B-99E0-5FA505100F26}"/>
    <cellStyle name="Input 12" xfId="870" xr:uid="{1EDBD887-6300-4CC9-90D0-B6CCBB96B4E4}"/>
    <cellStyle name="Input 13" xfId="872" xr:uid="{BCD7845B-9348-4A87-8E02-88CBF7561F04}"/>
    <cellStyle name="Input 14" xfId="874" xr:uid="{968286D2-6704-4B71-86BB-E7DEB3B0DB1A}"/>
    <cellStyle name="Input 15" xfId="876" xr:uid="{93F37789-B108-4FDB-A47C-A0896B1CC92D}"/>
    <cellStyle name="Input 16" xfId="878" xr:uid="{C98EE9C4-3997-4A9D-8663-058EA5248DA3}"/>
    <cellStyle name="Input 17" xfId="891" xr:uid="{B5072B81-3BC3-47C2-9D1A-25FE573DA68B}"/>
    <cellStyle name="Input 18" xfId="893" xr:uid="{982E9A41-3884-4D8D-8E7F-3FF5EC2900EA}"/>
    <cellStyle name="Input 19" xfId="895" xr:uid="{313AEFF8-EF22-4A6D-B57B-408E0A81D9A2}"/>
    <cellStyle name="Input 2" xfId="159" xr:uid="{E61E6CD0-FC78-4261-AA61-A49741073F82}"/>
    <cellStyle name="Input 2 2" xfId="810" xr:uid="{7E00FFA7-EE90-480F-ACC4-3C8CA86766EB}"/>
    <cellStyle name="Input 20" xfId="897" xr:uid="{A9903A6B-4D8D-40F9-83FE-D66A8CD765AD}"/>
    <cellStyle name="Input 21" xfId="900" xr:uid="{1D592D31-F13B-4EF4-B1E9-DE042482CB38}"/>
    <cellStyle name="Input 22" xfId="902" xr:uid="{970C45BB-A3AD-45D0-9F85-131E833DCC1F}"/>
    <cellStyle name="Input 23" xfId="904" xr:uid="{B1BDB268-A855-43B3-9B86-CAF681DA179A}"/>
    <cellStyle name="Input 24" xfId="906" xr:uid="{78DCD914-284A-4D3E-866C-0F1D12FCEF2E}"/>
    <cellStyle name="Input 25" xfId="908" xr:uid="{08736C5A-AAF1-4867-9817-7E53906A1E10}"/>
    <cellStyle name="Input 26" xfId="910" xr:uid="{B3687BF9-C507-478A-BE90-3DEA34C2B499}"/>
    <cellStyle name="Input 27" xfId="912" xr:uid="{02651008-73F3-46EE-AA09-AE3359801281}"/>
    <cellStyle name="Input 28" xfId="914" xr:uid="{B953E372-7AC3-4884-9A32-606ABDE538AF}"/>
    <cellStyle name="Input 29" xfId="917" xr:uid="{0D2B5AD0-B31A-4454-B9FC-F9B8E36B08D3}"/>
    <cellStyle name="Input 3" xfId="844" xr:uid="{1ED1B227-BB1E-4697-B112-1C1607F01895}"/>
    <cellStyle name="Input 30" xfId="919" xr:uid="{775E90D2-B746-4804-ACB3-207851744E5D}"/>
    <cellStyle name="Input 31" xfId="921" xr:uid="{518587BF-5E94-4F1E-A4BC-F39D7CD0910A}"/>
    <cellStyle name="Input 4" xfId="846" xr:uid="{09904600-EF2E-431A-93E9-BFDB98C68017}"/>
    <cellStyle name="Input 5" xfId="848" xr:uid="{B8AD7CBF-05CC-4A23-9782-F76F46E1B019}"/>
    <cellStyle name="Input 6" xfId="850" xr:uid="{65BCBED6-34D9-49D7-90CC-D3446E8AAA13}"/>
    <cellStyle name="Input 7" xfId="860" xr:uid="{506FB935-AAAF-4834-A029-CF5D43646AB1}"/>
    <cellStyle name="Input 8" xfId="862" xr:uid="{848F10C4-67FD-4E09-B854-B872577C0DDC}"/>
    <cellStyle name="Input 9" xfId="864" xr:uid="{C2C437BB-88CE-4902-B197-94A601AB7D5C}"/>
    <cellStyle name="Link Currency (0)" xfId="698" xr:uid="{8B27C962-24C0-4C1F-B9CC-AB763A7AEC4E}"/>
    <cellStyle name="Link Currency (2)" xfId="699" xr:uid="{DF304008-5BEF-44AC-A8D9-A12C9106A0B6}"/>
    <cellStyle name="Link Units (0)" xfId="700" xr:uid="{15B76880-38AF-40DF-A586-3746FE277EDB}"/>
    <cellStyle name="Link Units (1)" xfId="701" xr:uid="{F66CC1E1-5499-4F7F-91BB-211FD0407EFB}"/>
    <cellStyle name="Link Units (2)" xfId="702" xr:uid="{295B4854-CD54-44A6-A6F2-BA417D874A37}"/>
    <cellStyle name="Linked Cell" xfId="15" builtinId="24" customBuiltin="1"/>
    <cellStyle name="Linked Cell 2" xfId="162" xr:uid="{AB6AB37C-01BC-4E00-9698-D7CD91B98C5B}"/>
    <cellStyle name="Linked Cell 2 2" xfId="813" xr:uid="{7C4AA236-08CF-4862-81C0-AA3E9109383A}"/>
    <cellStyle name="Neutral" xfId="11" builtinId="28" customBuiltin="1"/>
    <cellStyle name="Neutral 2" xfId="158" xr:uid="{DDF19946-9D93-4933-99BC-9251FDFB3CF5}"/>
    <cellStyle name="Neutral 2 2" xfId="809" xr:uid="{60245030-DF92-4317-9AF2-EC3A2C9F9C45}"/>
    <cellStyle name="Neutral 3" xfId="1035" xr:uid="{A93179CA-7E67-47C1-A34D-0063E1407C6C}"/>
    <cellStyle name="no dec" xfId="703" xr:uid="{03B57F68-8809-4A4E-829A-2AD2E01875B4}"/>
    <cellStyle name="Nor}al" xfId="136" xr:uid="{BC07E980-A8F3-470E-BC0F-6F0C19526E99}"/>
    <cellStyle name="Normal" xfId="0" builtinId="0"/>
    <cellStyle name="Normal - Style1" xfId="704" xr:uid="{485A1E99-4361-48BA-AAC6-E6C91D883224}"/>
    <cellStyle name="Normal 10" xfId="56" xr:uid="{7BA91AC8-DD05-4455-BD4E-C7679C2856C0}"/>
    <cellStyle name="Normal 10 2" xfId="117" xr:uid="{ABC41E31-D2D8-41B9-89E2-D3199B4E9839}"/>
    <cellStyle name="Normal 10 2 2" xfId="378" xr:uid="{04477A9B-5C4B-46B3-814B-14722C682955}"/>
    <cellStyle name="Normal 10 2 2 2" xfId="645" xr:uid="{48CF1581-ECFB-43EF-9320-2DB7F669E2DD}"/>
    <cellStyle name="Normal 10 2 2 5" xfId="255" xr:uid="{8BFD3A83-46A8-4C9D-9E09-0DFA2DBF5797}"/>
    <cellStyle name="Normal 10 2 3" xfId="628" xr:uid="{C45D952D-9C17-4F62-A779-847B819457D4}"/>
    <cellStyle name="Normal 10 2 4" xfId="1533" xr:uid="{504E0B47-501D-4138-99BD-69E96E64555E}"/>
    <cellStyle name="Normal 10 3" xfId="112" xr:uid="{7274384D-6FEF-4EC7-ABF1-6FE0B386C51D}"/>
    <cellStyle name="Normal 10 3 2" xfId="501" xr:uid="{FAC8DAA7-8001-4ACE-951E-ABAF7053679D}"/>
    <cellStyle name="Normal 10 3 3" xfId="366" xr:uid="{EF4DEF4D-CD79-4EF0-A329-75BED3A52E99}"/>
    <cellStyle name="Normal 10 4" xfId="394" xr:uid="{DB841F01-B4C9-40A9-9981-DAF517046324}"/>
    <cellStyle name="Normal 10 5" xfId="523" xr:uid="{CB6ADF32-67DA-4727-BECF-D159EEE2DD3A}"/>
    <cellStyle name="Normal 10 6" xfId="544" xr:uid="{642D6D88-B3F9-4E2E-814E-604FF2589168}"/>
    <cellStyle name="Normal 10 7" xfId="604" xr:uid="{6328A7B8-D1BB-4CFF-9C96-1CE17884CCFF}"/>
    <cellStyle name="Normal 10 8" xfId="1510" xr:uid="{E23CAFF7-6404-4DC3-AA68-36B9C221810F}"/>
    <cellStyle name="Normal 11" xfId="65" xr:uid="{4E59CE49-ED56-41B5-97B8-DF71A21A335B}"/>
    <cellStyle name="Normal 11 2" xfId="120" xr:uid="{577CB3B6-FE79-46A9-8591-CD83F1CF4CE7}"/>
    <cellStyle name="Normal 11 2 2 2" xfId="620" xr:uid="{0C2C51CD-119F-47B4-B2F8-E5AFE1B1FA67}"/>
    <cellStyle name="Normal 11 3" xfId="103" xr:uid="{F83A7818-C9FD-4FEA-9BDB-00345EB30426}"/>
    <cellStyle name="Normal 11 3 2" xfId="601" xr:uid="{3B369536-889F-4B68-AF84-CB806AF7FBD2}"/>
    <cellStyle name="Normal 11 3 3" xfId="598" xr:uid="{5BEE6B27-5FB4-4F5B-8F1B-DE10FDEA90F2}"/>
    <cellStyle name="Normal 11 4" xfId="291" xr:uid="{7CC9435D-5C24-431D-A31C-5980FFCA2FBF}"/>
    <cellStyle name="Normal 12" xfId="55" xr:uid="{164697C5-3F8C-4A1D-B915-EBA65BAD8FAE}"/>
    <cellStyle name="Normal 12 2" xfId="124" xr:uid="{2EA07BB2-E8A4-41BE-A5DF-2CD512A763DC}"/>
    <cellStyle name="Normal 12 2 2" xfId="269" xr:uid="{897A9AB1-23D2-400B-BBFA-2B93D26EF24B}"/>
    <cellStyle name="Normal 12 3" xfId="210" xr:uid="{95E060D5-281C-4D62-97CB-4AB2380FCF0D}"/>
    <cellStyle name="Normal 12 3 2" xfId="962" xr:uid="{C3EB1BA0-E42E-4FB5-B651-ABB3E4115FAB}"/>
    <cellStyle name="Normal 120" xfId="229" xr:uid="{42CDD17F-7F8D-4404-BB1C-B3B8FB3DDF19}"/>
    <cellStyle name="Normal 13" xfId="113" xr:uid="{8E1DEB9A-0BC0-4C48-9441-CEC0F6ED58DD}"/>
    <cellStyle name="Normal 13 2" xfId="211" xr:uid="{A2195AC2-C55C-4C62-B721-6638C025BF51}"/>
    <cellStyle name="Normal 13 2 2" xfId="939" xr:uid="{FADDA491-3CDC-4B19-97BD-C418D3EA9104}"/>
    <cellStyle name="Normal 13 3" xfId="981" xr:uid="{80395DB5-90A7-4E88-B1B1-FAF2C568C009}"/>
    <cellStyle name="Normal 14" xfId="126" xr:uid="{384B5F26-B1F8-4FF1-B309-86E908BB808C}"/>
    <cellStyle name="Normal 14 2" xfId="212" xr:uid="{35CEA115-0643-4658-A1F2-4D39CA2B2871}"/>
    <cellStyle name="Normal 14 2 2" xfId="404" xr:uid="{857FF71E-D14F-4D84-A90E-59DA1B121399}"/>
    <cellStyle name="Normal 14 2 3" xfId="271" xr:uid="{DF3DB0CD-26BF-4181-A86F-B2DF8047829B}"/>
    <cellStyle name="Normal 14 3" xfId="608" xr:uid="{4BE46F3A-09FB-45B3-896C-79B5CFDEF37F}"/>
    <cellStyle name="Normal 14 3 2" xfId="985" xr:uid="{7DCE9D7E-7255-41F4-840C-356E8AE67FFF}"/>
    <cellStyle name="Normal 149 4 2" xfId="650" xr:uid="{52540EAE-4125-4814-8CA6-47998D8703FA}"/>
    <cellStyle name="Normal 15" xfId="128" xr:uid="{97BBC171-8D03-463A-882D-72347CA26DF1}"/>
    <cellStyle name="Normal 15 2" xfId="213" xr:uid="{F22C7386-E982-493B-8E8D-77C3D805B453}"/>
    <cellStyle name="Normal 15 2 2" xfId="521" xr:uid="{88313C58-F5A5-41A0-91DA-1939CF605C9D}"/>
    <cellStyle name="Normal 15 3" xfId="801" xr:uid="{A12ADD26-47D2-4F5F-869F-1DC1EB973774}"/>
    <cellStyle name="Normal 16" xfId="214" xr:uid="{56D9CCF5-0B91-4773-9613-2A0ADD789D7B}"/>
    <cellStyle name="Normal 16 2" xfId="254" xr:uid="{929367D3-952C-4971-8ACC-BD2DD07D5A6D}"/>
    <cellStyle name="Normal 16 3" xfId="843" xr:uid="{0CE1B0F4-C9FD-4FFE-87B5-5B557E2A4CAE}"/>
    <cellStyle name="Normal 17" xfId="633" xr:uid="{0805D9F4-77EF-464E-A6E7-DF98637384FF}"/>
    <cellStyle name="Normal 17 2" xfId="845" xr:uid="{FF6238F4-344A-4768-869F-8177664C4E4A}"/>
    <cellStyle name="Normal 18" xfId="651" xr:uid="{8DCA3BF9-5753-47C7-8E78-96C0FA64348C}"/>
    <cellStyle name="Normal 18 2" xfId="847" xr:uid="{F5C15194-C5FE-4202-B2E2-BA742F77B269}"/>
    <cellStyle name="Normal 18 3" xfId="1028" xr:uid="{FD5E2318-3F07-49C8-9FA0-05DDB375A258}"/>
    <cellStyle name="Normal 18 4" xfId="1409" xr:uid="{0DF16E07-A5E0-4421-8C6E-EF533C80E80A}"/>
    <cellStyle name="Normal 19" xfId="849" xr:uid="{AF4975E4-9752-4698-A70C-BDD68B699424}"/>
    <cellStyle name="Normal 2" xfId="47" xr:uid="{CC59D47F-5B09-4578-88F8-2205CB3DAA7A}"/>
    <cellStyle name="Normal 2 10" xfId="1488" xr:uid="{2D429938-39DD-47E7-8FB2-5DB19709891D}"/>
    <cellStyle name="Normal 2 11" xfId="617" xr:uid="{6D9D93B0-8BBF-4542-9A40-1549C30DEFAB}"/>
    <cellStyle name="Normal 2 11 2" xfId="1915" xr:uid="{21FE5ED3-6C08-484F-BA3C-FD33D39F69C9}"/>
    <cellStyle name="Normal 2 2" xfId="53" xr:uid="{DF2D3C64-E35F-4D12-8661-55617A9A0710}"/>
    <cellStyle name="Normal 2 2 2" xfId="108" xr:uid="{1A6A985B-E89E-4CE6-8EEC-8425FC6F0288}"/>
    <cellStyle name="Normal 2 2 2 11" xfId="257" xr:uid="{BD98D12C-511C-485A-906A-DEBB4B593E09}"/>
    <cellStyle name="Normal 2 2 2 11 2" xfId="361" xr:uid="{5F2AAD88-A44D-47EB-A485-F604E5F9ACA0}"/>
    <cellStyle name="Normal 2 2 2 2" xfId="259" xr:uid="{55E207EA-0D95-4B3B-81A8-6623AC801339}"/>
    <cellStyle name="Normal 2 2 2 2 2" xfId="481" xr:uid="{3C59E28E-B2AC-4491-81DD-36D1D54EDAAA}"/>
    <cellStyle name="Normal 2 2 2 2 2 2" xfId="733" xr:uid="{BF832C21-BC09-4BA7-84F2-5D2ED3AC0E5C}"/>
    <cellStyle name="Normal 2 2 2 2 2 2 2" xfId="734" xr:uid="{1D46A5F8-7403-45C0-B683-8F3927AA30A9}"/>
    <cellStyle name="Normal 2 2 2 2 2 2 2 2" xfId="735" xr:uid="{071C984D-D429-46CB-8684-63333758BC49}"/>
    <cellStyle name="Normal 2 2 2 2 2 2 3" xfId="736" xr:uid="{C6A3C5A7-B8E6-43D7-9EC6-9396ECAF2706}"/>
    <cellStyle name="Normal 2 2 2 2 2 3" xfId="737" xr:uid="{A63DE164-B62A-417E-90B8-E8A178928C35}"/>
    <cellStyle name="Normal 2 2 2 2 2 3 2" xfId="738" xr:uid="{B4847061-EA71-4255-BE74-4CB8750ADA75}"/>
    <cellStyle name="Normal 2 2 2 2 2 4" xfId="739" xr:uid="{3F767458-60D5-46C1-A9AC-127F659AB209}"/>
    <cellStyle name="Normal 2 2 2 2 2 5" xfId="732" xr:uid="{F3DD1026-3122-466F-8719-3FF6A4D4C413}"/>
    <cellStyle name="Normal 2 2 2 2 3" xfId="323" xr:uid="{54284718-72AE-4DA4-B2C6-70BC207C5CAE}"/>
    <cellStyle name="Normal 2 2 2 2 4" xfId="731" xr:uid="{9DAE4A29-EBC4-49F9-A0E6-D1F76D9B6752}"/>
    <cellStyle name="Normal 2 2 2 3" xfId="252" xr:uid="{7612BEFE-EA69-40EA-A7FC-E86A75B09F29}"/>
    <cellStyle name="Normal 2 2 2 3 2" xfId="741" xr:uid="{68D04F97-7433-4BDD-8982-C4477BA571B0}"/>
    <cellStyle name="Normal 2 2 2 3 2 2" xfId="742" xr:uid="{5BFD472D-562C-4279-B86A-6969C03C232F}"/>
    <cellStyle name="Normal 2 2 2 3 3" xfId="743" xr:uid="{DDFDB6C0-4CE4-4FED-B0AA-058333BFD180}"/>
    <cellStyle name="Normal 2 2 2 3 4" xfId="740" xr:uid="{4BF3071F-DF4B-4EAC-819B-BCE5E43BB259}"/>
    <cellStyle name="Normal 2 2 2 4" xfId="491" xr:uid="{A1915221-8121-4151-B4AB-C4DE29C9735C}"/>
    <cellStyle name="Normal 2 2 2 4 2" xfId="516" xr:uid="{4F4787F9-F076-4759-8CE3-55B01DEF3756}"/>
    <cellStyle name="Normal 2 2 2 4 2 2" xfId="745" xr:uid="{1E256C91-B886-4B05-8B53-5161E85BE15D}"/>
    <cellStyle name="Normal 2 2 2 4 3" xfId="502" xr:uid="{4F4C7063-F5C1-4D6D-878A-0D37D4BE1195}"/>
    <cellStyle name="Normal 2 2 2 4 4" xfId="744" xr:uid="{966CEED1-3B09-4F1B-84F4-ECD5590D7A91}"/>
    <cellStyle name="Normal 2 2 2 5" xfId="497" xr:uid="{8CFC1E77-8A15-43DD-BDF5-F19AE0E0F277}"/>
    <cellStyle name="Normal 2 2 2 5 2" xfId="746" xr:uid="{C838D2E8-B047-4CBD-A914-124F67BECFE5}"/>
    <cellStyle name="Normal 2 2 2 6" xfId="522" xr:uid="{373F4610-AF50-46AC-84FC-3FD8943D14AE}"/>
    <cellStyle name="Normal 2 2 2 7" xfId="534" xr:uid="{6D851F46-6858-4E85-A355-A4102CDED898}"/>
    <cellStyle name="Normal 2 2 2 8" xfId="596" xr:uid="{D4B1BABF-FA6B-45A8-8D8C-264792195EFF}"/>
    <cellStyle name="Normal 2 2 3" xfId="85" xr:uid="{E9BC16BB-E35D-4A9D-8165-5D00354F3682}"/>
    <cellStyle name="Normal 2 2 3 2" xfId="487" xr:uid="{E509E77A-EDCA-45FA-9B7C-A6E570E8AB1B}"/>
    <cellStyle name="Normal 2 2 3 2 2" xfId="747" xr:uid="{87837D38-AA7C-4B80-B316-0454C4898557}"/>
    <cellStyle name="Normal 2 2 3 2 2 2" xfId="748" xr:uid="{E2CBC896-7F5E-4EDF-92B1-1EC702AC5187}"/>
    <cellStyle name="Normal 2 2 3 2 3" xfId="749" xr:uid="{AF87F0AF-87A8-47A9-B172-E85B405D0495}"/>
    <cellStyle name="Normal 2 2 3 3" xfId="750" xr:uid="{9A66696C-6F70-4EA7-B734-D49762242C24}"/>
    <cellStyle name="Normal 2 2 3 3 2" xfId="751" xr:uid="{E428163F-FB37-4492-826C-CE864515CE04}"/>
    <cellStyle name="Normal 2 2 3 4" xfId="752" xr:uid="{C1260144-DD8D-41BC-A8D4-7141CAA4855F}"/>
    <cellStyle name="Normal 2 2 3 5" xfId="971" xr:uid="{E72EDDB9-2C2E-42C4-A427-77ED135E4D57}"/>
    <cellStyle name="Normal 2 2 4" xfId="216" xr:uid="{41F4C63D-BBB3-45B6-8A60-9EE3461DCB23}"/>
    <cellStyle name="Normal 2 2 4 2" xfId="603" xr:uid="{D70AB884-076C-4C44-9874-FF7383DE301E}"/>
    <cellStyle name="Normal 2 2 5" xfId="283" xr:uid="{CA83FEE3-B829-4217-B1A1-776364E12264}"/>
    <cellStyle name="Normal 2 2 6" xfId="1508" xr:uid="{F7697274-D7DF-4B06-8840-E2AB155E01BC}"/>
    <cellStyle name="Normal 2 3" xfId="68" xr:uid="{91041700-759C-4EDC-9C9A-C1F2BB8F7AB1}"/>
    <cellStyle name="Normal 2 3 2" xfId="99" xr:uid="{DAA523DF-96C9-4EB4-9A27-4391622B43ED}"/>
    <cellStyle name="Normal 2 3 2 2" xfId="218" xr:uid="{FE5E6A67-370F-434C-92E2-DE8192B58DBC}"/>
    <cellStyle name="Normal 2 3 2 2 2" xfId="957" xr:uid="{034A26D5-B951-4F91-BE3F-E59AA9BAB8FC}"/>
    <cellStyle name="Normal 2 3 2 2 3" xfId="885" xr:uid="{6CD83076-D521-46BC-A09A-CFE9F951AD24}"/>
    <cellStyle name="Normal 2 3 2 3" xfId="976" xr:uid="{CF47D382-42B6-4520-8394-99D6E85DE4D6}"/>
    <cellStyle name="Normal 2 3 3" xfId="217" xr:uid="{FFD01043-12EC-42AB-A1B2-0DA1CE5ABA32}"/>
    <cellStyle name="Normal 2 3 3 2" xfId="569" xr:uid="{F5042101-3AB0-4E41-82D3-973C4368BFAD}"/>
    <cellStyle name="Normal 2 3 3 3" xfId="311" xr:uid="{8CBB57DB-DF9D-4670-80CF-F39B0B809891}"/>
    <cellStyle name="Normal 2 3 4" xfId="294" xr:uid="{B9B79D2E-2FEE-404B-BD7B-D9C8B6F665B4}"/>
    <cellStyle name="Normal 2 3 5" xfId="245" xr:uid="{07C7CC47-4B3D-4440-B51E-7A611601EC1B}"/>
    <cellStyle name="Normal 2 4" xfId="219" xr:uid="{E2F794DA-0F2A-4B61-B23E-432F3BB7C693}"/>
    <cellStyle name="Normal 2 4 2" xfId="344" xr:uid="{25420DC6-2559-42CC-9208-F08EA6939F3A}"/>
    <cellStyle name="Normal 2 4 2 2" xfId="557" xr:uid="{E3E7A2E4-2486-44C3-A759-6E68B45D1ACD}"/>
    <cellStyle name="Normal 2 4 2 2 2" xfId="755" xr:uid="{540606D4-3981-4E0B-A014-7A7A7679FD52}"/>
    <cellStyle name="Normal 2 4 2 3" xfId="754" xr:uid="{E738D4C8-0D58-4B5C-AB0B-B8E3D92D0ADB}"/>
    <cellStyle name="Normal 2 4 3" xfId="405" xr:uid="{5725A0BB-E7A5-4F2A-AAFD-734938CF8279}"/>
    <cellStyle name="Normal 2 4 3 2" xfId="756" xr:uid="{B1D14EDF-BBA8-4A63-9FAD-1B1C8F4EFAA4}"/>
    <cellStyle name="Normal 2 4 4" xfId="753" xr:uid="{163950C7-D71C-4D88-84D7-F2970705597F}"/>
    <cellStyle name="Normal 2 5" xfId="215" xr:uid="{A2832BF8-FB2B-41F2-B194-36EF9571EE53}"/>
    <cellStyle name="Normal 2 5 2" xfId="538" xr:uid="{E67F84E9-AA4F-44C5-AB67-B2A5A3BAA447}"/>
    <cellStyle name="Normal 2 5 2 2" xfId="758" xr:uid="{1A7DEE37-B61D-40AF-8100-D6D085CA9214}"/>
    <cellStyle name="Normal 2 5 3" xfId="392" xr:uid="{A78E1F97-AAF0-4EB9-A723-739A38EC4996}"/>
    <cellStyle name="Normal 2 5 4" xfId="757" xr:uid="{469292D5-F5E3-405C-B076-6D2DC03541BC}"/>
    <cellStyle name="Normal 2 6" xfId="423" xr:uid="{288CD53F-554A-4D1F-BE3E-105AA0C32517}"/>
    <cellStyle name="Normal 2 6 2" xfId="759" xr:uid="{40ECEEBE-D880-4B7B-803C-2EA3B1222571}"/>
    <cellStyle name="Normal 2 7" xfId="347" xr:uid="{FFD09EB7-ED80-4DEF-9FC5-481FEFF2A8E7}"/>
    <cellStyle name="Normal 2 7 2" xfId="761" xr:uid="{3ABD3C3A-29A5-46E3-87D2-54917A9FFBDB}"/>
    <cellStyle name="Normal 2 7 3" xfId="762" xr:uid="{548259A2-34BD-44E2-B1F6-056B0067A516}"/>
    <cellStyle name="Normal 2 7 4" xfId="760" xr:uid="{F3414BE5-20D9-4D4F-8C27-F510D3DB35F6}"/>
    <cellStyle name="Normal 2 8" xfId="763" xr:uid="{D0D2A7CF-D752-42A8-846F-43FE1D15494A}"/>
    <cellStyle name="Normal 2 9" xfId="852" xr:uid="{CB9A7BD2-72CA-4DA5-8E87-C9F6C0BD473D}"/>
    <cellStyle name="Normal 20" xfId="119" xr:uid="{7886BA18-814C-400F-9078-452F8D5BC128}"/>
    <cellStyle name="Normal 20 2" xfId="948" xr:uid="{3C091AE4-7427-4799-A3DF-1807961E9EA3}"/>
    <cellStyle name="Normal 20 3" xfId="983" xr:uid="{252678DB-0C9E-47EA-AFA6-F7979CFF43ED}"/>
    <cellStyle name="Normal 21" xfId="859" xr:uid="{84FC2068-F316-4798-9B8B-663DD71DA205}"/>
    <cellStyle name="Normal 211" xfId="116" xr:uid="{986772B6-6174-479D-9657-4D85EF4D1080}"/>
    <cellStyle name="Normal 22" xfId="861" xr:uid="{22205E87-3896-49C3-A915-F78D6318D150}"/>
    <cellStyle name="Normal 23" xfId="239" xr:uid="{564FC7F9-8E27-49F4-9380-A8AC4A76DCA8}"/>
    <cellStyle name="Normal 23 2" xfId="863" xr:uid="{162D2C8E-C896-4D63-9EF6-ED05B2D70969}"/>
    <cellStyle name="Normal 24" xfId="865" xr:uid="{356251E3-4EDF-44BA-8757-3929E266E7D8}"/>
    <cellStyle name="Normal 25" xfId="868" xr:uid="{88BD5E08-5079-40AF-8B1D-6137AF80010B}"/>
    <cellStyle name="Normal 26" xfId="869" xr:uid="{BB4B4E71-76BD-425B-802D-5C20F4DAFC97}"/>
    <cellStyle name="Normal 27" xfId="871" xr:uid="{1CA31AB3-2EC5-4FC0-9764-58E86902F2CC}"/>
    <cellStyle name="Normal 28" xfId="857" xr:uid="{6832B385-01CD-45B6-B225-E0AB9640AD61}"/>
    <cellStyle name="Normal 28 2" xfId="949" xr:uid="{6D2DCBAE-86E6-462B-9B92-46045D5082DA}"/>
    <cellStyle name="Normal 29" xfId="411" xr:uid="{D13AA25F-22E2-49F6-BB1E-64323BAED56E}"/>
    <cellStyle name="Normal 29 2" xfId="873" xr:uid="{2B793AF7-DAB6-4DEE-A253-B3FE8AD7457C}"/>
    <cellStyle name="Normal 3" xfId="72" xr:uid="{8B3102CE-08D9-48CB-BD6F-A4A9421FDAB0}"/>
    <cellStyle name="Normal 3 2" xfId="71" xr:uid="{E614BF5A-21BA-4B48-BE04-5BD3AA4B8A08}"/>
    <cellStyle name="Normal 3 2 10 2" xfId="241" xr:uid="{DA825AF3-1116-48F1-A18A-471A92E336B8}"/>
    <cellStyle name="Normal 3 2 2" xfId="88" xr:uid="{D46B8E8D-6E80-4228-9FAE-FAC5369323D6}"/>
    <cellStyle name="Normal 3 2 2 2" xfId="457" xr:uid="{6824365E-A5FF-4697-A61D-9B98AABA7B66}"/>
    <cellStyle name="Normal 3 2 2 2 2" xfId="767" xr:uid="{7F1EF763-5013-40E0-B0CD-AEB8AF157226}"/>
    <cellStyle name="Normal 3 2 2 2 2 2" xfId="768" xr:uid="{DB601B8F-0425-4FAB-A927-86B2C0A30337}"/>
    <cellStyle name="Normal 3 2 2 2 3" xfId="769" xr:uid="{FE84AC57-DBF3-420A-A1D6-CA5BDA214C3B}"/>
    <cellStyle name="Normal 3 2 2 2 4" xfId="766" xr:uid="{967FA69D-7D2E-4377-8735-85CB2D0EFAB9}"/>
    <cellStyle name="Normal 3 2 2 3" xfId="232" xr:uid="{A8FFF822-6C75-47F6-AE1F-747781F4458D}"/>
    <cellStyle name="Normal 3 2 2 3 2" xfId="771" xr:uid="{673B96B0-2CDA-468C-AC07-A2AF3D3AF03D}"/>
    <cellStyle name="Normal 3 2 2 3 3" xfId="770" xr:uid="{5145F29D-351B-410D-BB9C-B344CB459245}"/>
    <cellStyle name="Normal 3 2 2 4" xfId="293" xr:uid="{DA627200-21A7-4214-A28C-7824210CBAC5}"/>
    <cellStyle name="Normal 3 2 2 4 2" xfId="772" xr:uid="{D336CC02-CEEB-4247-B162-9DC8DCE1665F}"/>
    <cellStyle name="Normal 3 2 2 5" xfId="765" xr:uid="{A7A079CA-4418-42F0-A7F4-F65D7422C9E9}"/>
    <cellStyle name="Normal 3 2 3" xfId="221" xr:uid="{61E0ACE1-E136-4CBD-BD92-14CAF9DDF6CD}"/>
    <cellStyle name="Normal 3 2 3 2" xfId="349" xr:uid="{9E5F113B-DEFC-484E-861E-7EAD56333BC1}"/>
    <cellStyle name="Normal 3 2 3 2 2" xfId="774" xr:uid="{566AF281-741A-441F-8879-B78F00D38CF7}"/>
    <cellStyle name="Normal 3 2 3 2 3" xfId="773" xr:uid="{2F24C5FA-E622-4E65-A4E3-723A8D14B40F}"/>
    <cellStyle name="Normal 3 2 3 3" xfId="775" xr:uid="{D07F7B13-C139-4C37-A241-2CEEB1701F1E}"/>
    <cellStyle name="Normal 3 2 4" xfId="331" xr:uid="{31C7368C-DD85-4E69-946F-4DC57F719C26}"/>
    <cellStyle name="Normal 3 2 4 2" xfId="777" xr:uid="{D5DB79C8-E73D-44C9-A5B8-64AEC7642C52}"/>
    <cellStyle name="Normal 3 2 4 3" xfId="776" xr:uid="{613B40EA-7914-4869-9C2D-6CE42B402D25}"/>
    <cellStyle name="Normal 3 2 5" xfId="89" xr:uid="{3A2BA444-E715-4FE1-B61C-76E206BED427}"/>
    <cellStyle name="Normal 3 2 5 2" xfId="778" xr:uid="{D0328392-9F67-4441-B76A-31DC51E6EB14}"/>
    <cellStyle name="Normal 3 2 6" xfId="430" xr:uid="{654E61EE-C78A-48EB-87B8-ADF8A85C98E3}"/>
    <cellStyle name="Normal 3 2 6 2" xfId="764" xr:uid="{4A7638DF-FC29-457E-8DE4-F72A05775D9C}"/>
    <cellStyle name="Normal 3 2 7" xfId="485" xr:uid="{2A257F9F-1DC7-4D0B-9B93-FAB2F65269CD}"/>
    <cellStyle name="Normal 3 2 8" xfId="414" xr:uid="{9574078C-C024-41AC-9719-AC4B6B46D508}"/>
    <cellStyle name="Normal 3 3" xfId="90" xr:uid="{790495D2-36BB-4D0B-AB95-3AEF19E25CE9}"/>
    <cellStyle name="Normal 3 3 2" xfId="91" xr:uid="{4E621B51-9A88-42E1-A603-E3D928A919E0}"/>
    <cellStyle name="Normal 3 3 2 2" xfId="781" xr:uid="{065C1702-802E-4158-B5D5-57A529C0C49B}"/>
    <cellStyle name="Normal 3 3 2 2 2" xfId="782" xr:uid="{4E569D58-335A-4701-83B1-0396725D0AE6}"/>
    <cellStyle name="Normal 3 3 2 3" xfId="783" xr:uid="{D2B77C56-44ED-4C8E-A92D-9CA0FC69F008}"/>
    <cellStyle name="Normal 3 3 2 4" xfId="780" xr:uid="{5F162B23-2904-4E5C-B58F-2F9F7088DA55}"/>
    <cellStyle name="Normal 3 3 3" xfId="454" xr:uid="{9F4B91B8-4A08-4FC5-AB7C-05AF0B504C7D}"/>
    <cellStyle name="Normal 3 3 3 2" xfId="785" xr:uid="{35A352C0-B069-40C5-B848-CB9295E72F8E}"/>
    <cellStyle name="Normal 3 3 3 3" xfId="784" xr:uid="{F9D3D60C-2D34-4FCE-AB8C-0F84CFB884FB}"/>
    <cellStyle name="Normal 3 3 4" xfId="391" xr:uid="{DF3461CD-EE7B-4C35-880B-3523AC66A60D}"/>
    <cellStyle name="Normal 3 3 4 2" xfId="786" xr:uid="{A8C9FF60-6C48-4BE3-8862-25C53C463C6B}"/>
    <cellStyle name="Normal 3 3 5" xfId="351" xr:uid="{A6A8A52D-DD5A-481E-BCE5-7E0808E03CD0}"/>
    <cellStyle name="Normal 3 3 5 2" xfId="779" xr:uid="{9F8E9E4A-04CD-4CE0-9606-15E856DCADD4}"/>
    <cellStyle name="Normal 3 4" xfId="220" xr:uid="{FE8309A1-DA6F-4CD7-9F9B-ADC9AD1C5501}"/>
    <cellStyle name="Normal 3 4 2" xfId="233" xr:uid="{D6244CAE-348B-4A0D-83CE-68D1317293F9}"/>
    <cellStyle name="Normal 3 4 2 2" xfId="648" xr:uid="{C3C3D602-D914-45A1-902C-C3E104B2CD90}"/>
    <cellStyle name="Normal 3 4 3" xfId="393" xr:uid="{2B2001DB-F817-4B18-B1C0-EE0710D8D12B}"/>
    <cellStyle name="Normal 3 4 3 2" xfId="787" xr:uid="{B7F782E8-3CAE-4C94-A10D-F54E03E4CE92}"/>
    <cellStyle name="Normal 3 4 4" xfId="615" xr:uid="{D029B09A-BEBD-4354-AB4F-4E21E5F42FED}"/>
    <cellStyle name="Normal 3 5" xfId="427" xr:uid="{7434B206-50AC-4623-A45D-C915F9024043}"/>
    <cellStyle name="Normal 3 5 2" xfId="789" xr:uid="{8B7FB16C-7467-4E1C-BF2C-3A9114CD8EB6}"/>
    <cellStyle name="Normal 3 5 3" xfId="788" xr:uid="{2E74E5A9-17DF-43A0-B99F-665EAE814D7C}"/>
    <cellStyle name="Normal 3 6" xfId="790" xr:uid="{FE1DFD71-58A1-4BAC-B679-2F12A014F3A7}"/>
    <cellStyle name="Normal 3 7" xfId="667" xr:uid="{49F0FBC4-935E-4339-9E19-9FEDFFF428DE}"/>
    <cellStyle name="Normal 3 8" xfId="932" xr:uid="{746504B9-4C64-4536-84A3-0A5AF224C24B}"/>
    <cellStyle name="Normal 30" xfId="514" xr:uid="{3B5AB5BF-4F29-417C-890E-AD1AFFB72D48}"/>
    <cellStyle name="Normal 30 2" xfId="875" xr:uid="{599C5C1D-8461-4967-A6F9-EB6221F7BA0C}"/>
    <cellStyle name="Normal 31" xfId="877" xr:uid="{1BFD04B8-EEE7-4556-BE99-9E5D7D308EB2}"/>
    <cellStyle name="Normal 32" xfId="890" xr:uid="{1D71A19F-691C-4283-A9ED-352BB569D4BA}"/>
    <cellStyle name="Normal 33" xfId="892" xr:uid="{ADF50CEA-B0E4-408A-BAE6-8CD2029D251F}"/>
    <cellStyle name="Normal 33 2" xfId="611" xr:uid="{4380A382-2509-4E5B-BE7B-97A56DBC01D6}"/>
    <cellStyle name="Normal 33 3" xfId="1994" xr:uid="{199E107E-5DD8-4640-9803-37C0FB28D35B}"/>
    <cellStyle name="Normal 34" xfId="894" xr:uid="{E5A3EF87-E38B-463D-A647-CD51B931BE71}"/>
    <cellStyle name="Normal 35" xfId="896" xr:uid="{0A894B7B-2FAC-45E7-A493-328B14EE9D17}"/>
    <cellStyle name="Normal 36" xfId="350" xr:uid="{A88278D5-7BED-4DA0-9828-59E0994DCB75}"/>
    <cellStyle name="Normal 36 2" xfId="898" xr:uid="{71F2D826-2E7E-406B-98DA-1E980C693B0F}"/>
    <cellStyle name="Normal 37" xfId="376" xr:uid="{D60B30B8-84A2-444E-AF77-46784E5C2B05}"/>
    <cellStyle name="Normal 37 2" xfId="372" xr:uid="{3175E5D2-0214-49EB-8272-6CD78F623E52}"/>
    <cellStyle name="Normal 37 3" xfId="382" xr:uid="{09645D40-088E-46AA-92C3-358DE655A082}"/>
    <cellStyle name="Normal 37 4" xfId="1717" xr:uid="{1234253C-FFEF-4C35-8A54-31866D4248F2}"/>
    <cellStyle name="Normal 37 4 2" xfId="2001" xr:uid="{C1F72BA9-29AF-4ADA-9D11-207A84D8EB37}"/>
    <cellStyle name="Normal 37 5" xfId="1491" xr:uid="{7E8904D3-5D76-4C88-8EBB-0F321EBAB158}"/>
    <cellStyle name="Normal 38" xfId="858" xr:uid="{E51465B2-B3B7-47E6-A59E-A52A485058D1}"/>
    <cellStyle name="Normal 38 2" xfId="950" xr:uid="{D0508722-A486-4B54-8ECA-D244FBAACD6E}"/>
    <cellStyle name="Normal 38 6 3" xfId="409" xr:uid="{0F78E153-2704-43CC-854D-A8D4F0EBEDB6}"/>
    <cellStyle name="Normal 39" xfId="899" xr:uid="{DD076A46-1E6F-496A-B480-CA673E252594}"/>
    <cellStyle name="Normal 4" xfId="78" xr:uid="{690755F5-C6B3-4FD9-83D7-FAADE489EF15}"/>
    <cellStyle name="Normal 4 2" xfId="110" xr:uid="{D6D77F3D-8F7D-4E50-A17B-D07EA8892669}"/>
    <cellStyle name="Normal 4 2 2" xfId="143" xr:uid="{9826C1F8-6EB5-41A0-9168-F5DCCFC86E5F}"/>
    <cellStyle name="Normal 4 2 2 2" xfId="593" xr:uid="{4AACDD51-58BC-4E23-B5B2-EA4EB372EA91}"/>
    <cellStyle name="Normal 4 2 2 3" xfId="343" xr:uid="{07ECED31-E50F-40B5-8C0D-C633459679DC}"/>
    <cellStyle name="Normal 4 2 2 4" xfId="980" xr:uid="{1C9E11AE-0682-4856-9731-55C3DAA0CA5F}"/>
    <cellStyle name="Normal 4 2 3" xfId="434" xr:uid="{17E0336C-C989-4702-8545-CA480DAA1886}"/>
    <cellStyle name="Normal 4 2 4" xfId="728" xr:uid="{1949D7D0-FFCF-4845-88A0-5AB83932584F}"/>
    <cellStyle name="Normal 4 2 5" xfId="1529" xr:uid="{E3E15B34-CB68-446F-A0A3-A1A40E223D46}"/>
    <cellStyle name="Normal 4 3" xfId="92" xr:uid="{477A9040-6002-4A71-8312-63191AAF631C}"/>
    <cellStyle name="Normal 4 3 2" xfId="972" xr:uid="{8BAC9FBE-EFB9-4CD2-8296-65ED8A5462B3}"/>
    <cellStyle name="Normal 4 3 3" xfId="669" xr:uid="{FEA0E089-4C20-40CD-91FD-4FC5D9731B8C}"/>
    <cellStyle name="Normal 4 4" xfId="222" xr:uid="{C6CDCEA8-FA87-45A0-962A-3506E91D7B3C}"/>
    <cellStyle name="Normal 4 4 2" xfId="969" xr:uid="{1F20CE3F-93F7-4609-9F36-239D516ADF13}"/>
    <cellStyle name="Normal 4 5" xfId="300" xr:uid="{85364B1E-B0F7-43BD-A71E-24C4400EBB3C}"/>
    <cellStyle name="Normal 4 6" xfId="1515" xr:uid="{A570C92C-C714-4352-BD8A-96A5F690D143}"/>
    <cellStyle name="Normal 40" xfId="901" xr:uid="{F2CADF63-9BD7-4442-A674-6A47EE6A2F5D}"/>
    <cellStyle name="Normal 41" xfId="903" xr:uid="{FC23E280-A22C-4BDB-A5CF-793D41D6E311}"/>
    <cellStyle name="Normal 42" xfId="886" xr:uid="{1CA99A11-C8E3-4E59-957F-AC52E48DBC63}"/>
    <cellStyle name="Normal 43" xfId="612" xr:uid="{4C369278-9A4F-4020-BB63-85FAB4AD7B3A}"/>
    <cellStyle name="Normal 43 2" xfId="887" xr:uid="{AB484B1D-FC31-47CD-8D79-05BC3E5BD06B}"/>
    <cellStyle name="Normal 44" xfId="624" xr:uid="{D8AA75F7-FE47-40AD-A383-F3DBEDE7139F}"/>
    <cellStyle name="Normal 44 2" xfId="888" xr:uid="{DEBB6EF2-871B-4E80-ABA1-D0175FDC798E}"/>
    <cellStyle name="Normal 45" xfId="889" xr:uid="{522E88A7-E933-4AC8-B173-4DD7A16822A9}"/>
    <cellStyle name="Normal 46" xfId="905" xr:uid="{1756271A-9E21-45A6-8756-D5A5AC956F38}"/>
    <cellStyle name="Normal 47" xfId="907" xr:uid="{38C9ABD3-F6D5-4ED7-80F4-D636BD39D77E}"/>
    <cellStyle name="Normal 48" xfId="909" xr:uid="{672C98FF-00E2-4993-A4F0-36D8D9965ED7}"/>
    <cellStyle name="Normal 49" xfId="911" xr:uid="{35CAE90E-B41B-4956-A7B8-65E3467EBC30}"/>
    <cellStyle name="Normal 5" xfId="81" xr:uid="{9B1975FE-1699-4B8A-96E2-7102BCE894F4}"/>
    <cellStyle name="Normal 5 10" xfId="258" xr:uid="{7D9BD7C6-AA31-4589-A466-A2D3A04B0EA6}"/>
    <cellStyle name="Normal 5 17" xfId="520" xr:uid="{938F0CD4-BD15-4D86-BA69-637891E5CE91}"/>
    <cellStyle name="Normal 5 2" xfId="131" xr:uid="{B486BF91-6930-4670-BDF7-7706C82AF9A4}"/>
    <cellStyle name="Normal 5 2 2" xfId="246" xr:uid="{6CC3C1A5-D645-4A80-8DBF-B844A6180528}"/>
    <cellStyle name="Normal 5 2 2 2" xfId="338" xr:uid="{655CB943-82E2-4B04-8BAE-CACFE6D875BC}"/>
    <cellStyle name="Normal 5 2 2 3" xfId="357" xr:uid="{5CE1734B-DBE6-4DF3-A99C-67B6E266FB4C}"/>
    <cellStyle name="Normal 5 2 3" xfId="407" xr:uid="{53D76B35-CB68-40DE-8660-0DB61B61D0BA}"/>
    <cellStyle name="Normal 5 2 3 2" xfId="416" xr:uid="{DA23AA01-2660-4C3B-A210-49761BCB4AFA}"/>
    <cellStyle name="Normal 5 2 4" xfId="1540" xr:uid="{689BF1E5-8F4E-44AD-8561-D141F66081DC}"/>
    <cellStyle name="Normal 5 3" xfId="223" xr:uid="{963E210A-9412-47B6-B154-58E663D7B604}"/>
    <cellStyle name="Normal 5 3 2" xfId="505" xr:uid="{4AF6C989-7952-456C-AAA7-D5CA428C9FC8}"/>
    <cellStyle name="Normal 5 4" xfId="303" xr:uid="{A13DE93F-DEDC-4A35-804E-A07B4FF594AB}"/>
    <cellStyle name="Normal 5 4 2" xfId="626" xr:uid="{B24F9E41-2399-4F6C-ABC1-46E6A1625099}"/>
    <cellStyle name="Normal 5 5" xfId="507" xr:uid="{0299661D-6E8E-4658-A45D-5CE6449A46F5}"/>
    <cellStyle name="Normal 5 5 2" xfId="640" xr:uid="{B89EB340-89A2-47CA-AB44-15F9F75F0F90}"/>
    <cellStyle name="Normal 5 6" xfId="657" xr:uid="{19B52D35-69A9-49D8-874E-ECBFCF8A3D22}"/>
    <cellStyle name="Normal 50" xfId="913" xr:uid="{ADFD40AE-5D6E-4AA4-9E7B-55003ECDDDBD}"/>
    <cellStyle name="Normal 51" xfId="916" xr:uid="{19A943ED-C1EE-43B4-88E4-4B0FE23A87C6}"/>
    <cellStyle name="Normal 52" xfId="918" xr:uid="{83943BE7-5A34-4EB1-8759-2ECC9397FB3B}"/>
    <cellStyle name="Normal 53" xfId="920" xr:uid="{3A2D1EB6-7609-414B-8970-391B8F7B922D}"/>
    <cellStyle name="Normal 54" xfId="664" xr:uid="{2BEF6F11-9DB3-43F5-B1F8-5315CA8A27B6}"/>
    <cellStyle name="Normal 55" xfId="726" xr:uid="{25D19345-26AC-48F1-A4D4-7AC9AE4BD7FF}"/>
    <cellStyle name="Normal 56" xfId="922" xr:uid="{9C812B95-43B1-465A-A334-C5B7B27BBCB9}"/>
    <cellStyle name="Normal 57" xfId="923" xr:uid="{78B5CA6E-6C2D-498D-815F-45F063CA4774}"/>
    <cellStyle name="Normal 58" xfId="930" xr:uid="{72BE9C3A-4FA1-4416-A60E-D3DDD438665D}"/>
    <cellStyle name="Normal 59" xfId="959" xr:uid="{3ED6BBA8-B223-48C5-AC4F-9AC7A4814C45}"/>
    <cellStyle name="Normal 6" xfId="3" xr:uid="{CC00CC55-ABF7-42A7-8CD5-3A960753B3FF}"/>
    <cellStyle name="Normal 6 2" xfId="93" xr:uid="{67D3C3D4-7CEA-4509-A1F5-8C4C467AA735}"/>
    <cellStyle name="Normal 6 2 2" xfId="225" xr:uid="{A5E17A31-9ECE-4D63-BB10-7B159758B1DF}"/>
    <cellStyle name="Normal 6 2 2 2" xfId="506" xr:uid="{CF00FB56-E79C-48AC-8F42-3042EAD1E718}"/>
    <cellStyle name="Normal 6 2 3" xfId="791" xr:uid="{CA0C66C0-4D4A-460B-804B-48870D296FBD}"/>
    <cellStyle name="Normal 6 3" xfId="224" xr:uid="{19A401E5-3D09-4337-B5A9-5626B14E8CD6}"/>
    <cellStyle name="Normal 6 3 2" xfId="284" xr:uid="{6F4EDF1B-55C0-4409-AE4C-3691CED7E9BD}"/>
    <cellStyle name="Normal 6 3 3" xfId="705" xr:uid="{DCCF4489-4A0A-4A65-AB5E-FF6706AA9A1F}"/>
    <cellStyle name="Normal 6 4" xfId="276" xr:uid="{CB950802-01FD-417D-8A33-5831D3893E6E}"/>
    <cellStyle name="Normal 6 5" xfId="658" xr:uid="{4383D889-E090-4857-9CA4-614E25F60A32}"/>
    <cellStyle name="Normal 60" xfId="146" xr:uid="{4FFDD91E-0839-48B6-8167-F807220314F2}"/>
    <cellStyle name="Normal 60 2" xfId="1009" xr:uid="{6DBDADBD-F401-4FFD-8153-A5C208C1719E}"/>
    <cellStyle name="Normal 60 2 2" xfId="1015" xr:uid="{2A30A543-8DA5-43CE-B69D-4EFE08D1FF36}"/>
    <cellStyle name="Normal 61" xfId="147" xr:uid="{B7BD9DC8-0C31-4C47-817D-50AACC252D43}"/>
    <cellStyle name="Normal 61 2" xfId="1010" xr:uid="{F3F34D21-9E6D-45C9-986C-1C08EFB806A0}"/>
    <cellStyle name="Normal 61 2 2" xfId="1016" xr:uid="{B129DE3A-DEB2-4C10-8206-AF5CD465D1D9}"/>
    <cellStyle name="Normal 62" xfId="993" xr:uid="{11BADC6C-75F6-4306-AD08-6DBA42ED89C5}"/>
    <cellStyle name="Normal 63" xfId="997" xr:uid="{2C66D047-26A4-4568-8129-8F8C6802563D}"/>
    <cellStyle name="Normal 64" xfId="1001" xr:uid="{25F730A4-AECA-4980-84D2-399DEA4962E9}"/>
    <cellStyle name="Normal 65" xfId="966" xr:uid="{71464720-5895-44B4-B791-C01541EAEF1C}"/>
    <cellStyle name="Normal 66" xfId="149" xr:uid="{DE68C41B-82DC-495B-81A0-B18BF7007691}"/>
    <cellStyle name="Normal 66 2" xfId="1011" xr:uid="{29EC83B1-792B-4268-9A20-1D4562CE19E0}"/>
    <cellStyle name="Normal 66 2 2" xfId="1018" xr:uid="{FDE009BD-CF8F-4072-93C4-608D4B19F021}"/>
    <cellStyle name="Normal 67" xfId="1005" xr:uid="{20EEA341-5431-4856-A6B5-8E00FFC389C6}"/>
    <cellStyle name="Normal 68" xfId="1019" xr:uid="{C8A98B84-D5B8-4A45-AD28-D115747D06A5}"/>
    <cellStyle name="Normal 69" xfId="1022" xr:uid="{762AAEC2-0227-4BE2-8D11-099C05B9EE59}"/>
    <cellStyle name="Normal 7" xfId="49" xr:uid="{0186332E-2A1E-4881-8B12-5683E1ED78EC}"/>
    <cellStyle name="Normal 7 2" xfId="127" xr:uid="{200F4284-4949-4030-8538-2DC1E5180F65}"/>
    <cellStyle name="Normal 7 2 2" xfId="793" xr:uid="{605AEBE4-9F6F-47CB-96B1-D9FE21825B40}"/>
    <cellStyle name="Normal 7 2 3" xfId="986" xr:uid="{8EE99B63-3FFA-44A4-B317-FA81EA935B6F}"/>
    <cellStyle name="Normal 7 2 4" xfId="792" xr:uid="{2843573D-1AC8-4891-BFA9-6810D476F6F9}"/>
    <cellStyle name="Normal 7 3" xfId="94" xr:uid="{E5D9C91E-AE12-4E1E-ADD1-FDACE4F68E47}"/>
    <cellStyle name="Normal 7 3 2" xfId="973" xr:uid="{55AC5388-C795-4E61-A453-642122E53D2C}"/>
    <cellStyle name="Normal 7 3 3" xfId="794" xr:uid="{B33966E3-3702-41E7-8D64-0B5F1BFCBB88}"/>
    <cellStyle name="Normal 7 4" xfId="635" xr:uid="{DA2A79DF-99FF-4C53-AA1D-EC79094C5DF7}"/>
    <cellStyle name="Normal 7 5" xfId="725" xr:uid="{1B0097A4-CC34-4C74-8690-522C67EACBE0}"/>
    <cellStyle name="Normal 70" xfId="1025" xr:uid="{BD9A7814-3A78-42CA-A085-8ED81E81C16D}"/>
    <cellStyle name="Normal 71" xfId="1487" xr:uid="{78550F51-715B-41E9-9C35-0A7AB3A49CBD}"/>
    <cellStyle name="Normal 71 2" xfId="1989" xr:uid="{4F80E420-7820-494B-90AB-182206B11C8C}"/>
    <cellStyle name="Normal 72" xfId="1917" xr:uid="{7D190DBD-7236-458C-BDAD-BF106A12ED7A}"/>
    <cellStyle name="Normal 73" xfId="2004" xr:uid="{C0D7055A-68DA-4DAB-A0C0-0019E3F9D080}"/>
    <cellStyle name="Normal 8" xfId="70" xr:uid="{5A5E0BF0-BD34-4800-89A8-9C0270D2E786}"/>
    <cellStyle name="Normal 8 10" xfId="926" xr:uid="{77A238AC-D788-4723-A8E7-E60AF7FE0512}"/>
    <cellStyle name="Normal 8 10 2" xfId="928" xr:uid="{C2F05E8D-3EE3-49DF-AE26-160CEDA91841}"/>
    <cellStyle name="Normal 8 10 3" xfId="1013" xr:uid="{CD726CB7-BDCC-45DD-8DF5-3060B0E50BAC}"/>
    <cellStyle name="Normal 8 2" xfId="69" xr:uid="{2D553CF3-B7C2-4D0C-81B9-5950C87C3297}"/>
    <cellStyle name="Normal 8 2 2" xfId="509" xr:uid="{61276B11-7684-4371-8467-E23644F7D7AD}"/>
    <cellStyle name="Normal 8 2 2 2" xfId="653" xr:uid="{5A598E8B-5E74-4E86-A291-B19B3E7B9DD8}"/>
    <cellStyle name="Normal 8 2 3" xfId="623" xr:uid="{2FBF9802-BE65-4CD6-81ED-0C5046F369A5}"/>
    <cellStyle name="Normal 8 2 3 2" xfId="795" xr:uid="{1122041E-B649-440B-A318-9A79CD46D3AA}"/>
    <cellStyle name="Normal 8 2 4" xfId="965" xr:uid="{E1CA4FF8-0355-474D-9679-609B8B6AECA8}"/>
    <cellStyle name="Normal 8 2 5" xfId="655" xr:uid="{095E8566-A9A5-4ECF-BF6E-66B620782746}"/>
    <cellStyle name="Normal 8 3" xfId="135" xr:uid="{BD514C0E-5357-400B-83CF-74EE10D8D802}"/>
    <cellStyle name="Normal 8 3 10 2 2 2" xfId="619" xr:uid="{FB8FBF70-AE04-4590-988C-9BC6EA094E38}"/>
    <cellStyle name="Normal 8 3 2" xfId="508" xr:uid="{693DAF37-0F09-4C68-9A94-D59A44BD0180}"/>
    <cellStyle name="Normal 8 3 2 2" xfId="627" xr:uid="{1327FA06-788B-4561-85E1-9D4C8E0E41D7}"/>
    <cellStyle name="Normal 8 3 3 2" xfId="1494" xr:uid="{897751E9-DCE4-46B7-B69D-CF7D8A5C7A92}"/>
    <cellStyle name="Normal 8 3 3 2 2" xfId="1497" xr:uid="{A93A687D-77C8-422A-A1CE-618BB5697066}"/>
    <cellStyle name="Normal 8 4" xfId="295" xr:uid="{D0B78F31-1974-40AA-8CEF-FE502EF1FA64}"/>
    <cellStyle name="Normal 8 4 2" xfId="552" xr:uid="{2898E301-E8C3-4DD9-B3FC-0B915627C51E}"/>
    <cellStyle name="Normal 8 4 3" xfId="324" xr:uid="{9B9396D6-6F08-4BF8-A84C-346BE4966924}"/>
    <cellStyle name="Normal 8 5" xfId="526" xr:uid="{495BDE92-8B81-40C0-9E04-D6625086E9DC}"/>
    <cellStyle name="Normal 8 5 2" xfId="549" xr:uid="{D207D648-7031-49B3-8915-4A9A3A284CF6}"/>
    <cellStyle name="Normal 8 6" xfId="600" xr:uid="{B0C4AFD9-6A64-493F-ABBA-A72447664322}"/>
    <cellStyle name="Normal 9" xfId="76" xr:uid="{EBCB52B0-6EE6-4ABD-B543-15C69E9D579F}"/>
    <cellStyle name="Normal 9 2" xfId="121" xr:uid="{DFA09AB6-4CC3-49C9-9737-34925E5FBA0C}"/>
    <cellStyle name="Normal 9 2 2" xfId="984" xr:uid="{8DF4868F-6193-4F23-8822-BCE64504DEC0}"/>
    <cellStyle name="Normal 9 2 3" xfId="797" xr:uid="{5A71ED4B-6172-4D26-A507-2C33035BB53A}"/>
    <cellStyle name="Normal 9 3" xfId="251" xr:uid="{222D679C-1732-48FB-98D0-463A305C8BF8}"/>
    <cellStyle name="Normal 9 3 2" xfId="499" xr:uid="{77609EC1-EF4C-41C5-BEDF-68F4986E2EDA}"/>
    <cellStyle name="Normal 9 3 3" xfId="364" xr:uid="{65B6F0C5-4ED4-48E2-AB43-113CD4519182}"/>
    <cellStyle name="Normal 9 4" xfId="272" xr:uid="{1D1F7A0C-57C8-4F38-844B-02C2BC26FC68}"/>
    <cellStyle name="Normal 9 5" xfId="796" xr:uid="{DE50A945-4C7D-4D4C-9DBE-2F0BE4C27EE1}"/>
    <cellStyle name="Normal 980" xfId="327" xr:uid="{F717BEDA-EB77-4BDB-8D1B-E07D0370C663}"/>
    <cellStyle name="Normal 980 2" xfId="267" xr:uid="{70C9C0A0-7FD9-40AB-AE14-83AA7F241D22}"/>
    <cellStyle name="Note" xfId="18" builtinId="10" customBuiltin="1"/>
    <cellStyle name="Note 2" xfId="165" xr:uid="{A0961369-D81D-4178-AECF-CD6ECEF06582}"/>
    <cellStyle name="Note 2 2" xfId="816" xr:uid="{DE1A30FF-D8BC-4ACC-8DBB-320EBCB4BF58}"/>
    <cellStyle name="Note 3" xfId="1036" xr:uid="{3511E4DF-C7F4-4F3A-A1C6-3E93044A8B0B}"/>
    <cellStyle name="Output" xfId="13" builtinId="21" customBuiltin="1"/>
    <cellStyle name="Output 2" xfId="160" xr:uid="{B52208F6-923E-4A89-BC37-4A8248AE3023}"/>
    <cellStyle name="Output 2 2" xfId="811" xr:uid="{B88F7668-2263-4050-98B1-2646B6DEB1E1}"/>
    <cellStyle name="Percent" xfId="2" builtinId="5"/>
    <cellStyle name="Percent [0]" xfId="706" xr:uid="{E693522E-3B6C-4C86-AC1C-AB0F2C95D91F}"/>
    <cellStyle name="Percent [00]" xfId="707" xr:uid="{46FD88A5-7DAB-4341-B5A3-910625697B47}"/>
    <cellStyle name="Percent [2]" xfId="708" xr:uid="{E5FAA192-43C5-455B-965E-31A7C23596B8}"/>
    <cellStyle name="Percent 10" xfId="994" xr:uid="{C8BFD508-C7C8-4438-8A68-C9930ED94AA3}"/>
    <cellStyle name="Percent 11" xfId="961" xr:uid="{B334278B-828B-4317-985A-60D54F99575B}"/>
    <cellStyle name="Percent 12" xfId="1006" xr:uid="{E70797FD-208A-4F8F-A4F1-800FB45590D2}"/>
    <cellStyle name="Percent 13" xfId="1008" xr:uid="{B88DE913-0730-4C35-B478-D52139BA6CD8}"/>
    <cellStyle name="Percent 14" xfId="513" xr:uid="{8AC06352-378B-458C-8759-2BBE2EC50D61}"/>
    <cellStyle name="Percent 15" xfId="1023" xr:uid="{29A86B45-364D-4FB9-9F1A-6E3267EEB254}"/>
    <cellStyle name="Percent 16" xfId="1027" xr:uid="{58B8CCC2-39A1-479E-B3A7-BD07E9795C61}"/>
    <cellStyle name="Percent 17" xfId="1642" xr:uid="{BFCC4652-56F5-41B1-B1BD-3DCD27EAFB6B}"/>
    <cellStyle name="Percent 18" xfId="2006" xr:uid="{20B16FE1-0AC6-453F-BF84-DF6DBEE60D03}"/>
    <cellStyle name="Percent 2" xfId="59" xr:uid="{94B36016-B12B-42FA-AE1B-E6CA4B37D83D}"/>
    <cellStyle name="Percent 2 2" xfId="80" xr:uid="{376D36AF-C938-479E-9DAD-F8C30C8C656C}"/>
    <cellStyle name="Percent 2 2 2" xfId="234" xr:uid="{997C3224-1CA7-4D6F-9098-2FB9D1EC8F14}"/>
    <cellStyle name="Percent 2 2 2 2" xfId="584" xr:uid="{2E1099DA-5770-4135-9C22-658E8F8A99D0}"/>
    <cellStyle name="Percent 2 2 2 3" xfId="289" xr:uid="{F84D9F26-67DE-4AD2-9EF4-FA6CFC277B38}"/>
    <cellStyle name="Percent 2 2 3" xfId="398" xr:uid="{2702B4D0-8C9D-489D-BDFE-FC2657E4B8CE}"/>
    <cellStyle name="Percent 2 2 4" xfId="853" xr:uid="{7D3EFD1A-CA53-487B-878F-65221674E63F}"/>
    <cellStyle name="Percent 2 3" xfId="82" xr:uid="{5BB42893-D2C8-4392-8C20-74D396F2720D}"/>
    <cellStyle name="Percent 2 3 2" xfId="529" xr:uid="{3DF14FCB-7FE7-440C-BEA1-D69C55787A67}"/>
    <cellStyle name="Percent 2 4" xfId="287" xr:uid="{2124445A-BA9F-488B-A483-1707022B8854}"/>
    <cellStyle name="Percent 2 5" xfId="1504" xr:uid="{740A816E-5D43-435D-B5F5-02589BF85F32}"/>
    <cellStyle name="Percent 3" xfId="123" xr:uid="{FE9EC4DC-8E0E-4976-BE53-D98D814CA09A}"/>
    <cellStyle name="Percent 3 2" xfId="134" xr:uid="{D057B70D-F350-4EAF-860D-43F7130F61D2}"/>
    <cellStyle name="Percent 3 2 2" xfId="237" xr:uid="{C8E699B3-8884-4B75-AFBD-E3C3603C660B}"/>
    <cellStyle name="Percent 3 2 3" xfId="575" xr:uid="{E0F6F615-356D-41DE-B9A8-0E713732E119}"/>
    <cellStyle name="Percent 3 2 4" xfId="244" xr:uid="{BF02B84E-C4C8-46D3-8C84-2E6A9A7CDD81}"/>
    <cellStyle name="Percent 3 3" xfId="337" xr:uid="{BEEEE35F-AB4A-40D7-BE85-E86093459626}"/>
    <cellStyle name="Percent 3 3 2" xfId="395" xr:uid="{88818088-34CE-407C-97E2-3FC65893BFFC}"/>
    <cellStyle name="Percent 3 3 3" xfId="564" xr:uid="{054594B6-7BF3-4FE8-83A7-190CC96DF186}"/>
    <cellStyle name="Percent 3 4" xfId="525" xr:uid="{DBB62870-7353-45D0-A5D4-E03F836F0715}"/>
    <cellStyle name="Percent 3 5" xfId="545" xr:uid="{2FDFD254-85B1-4404-B839-C5A776FD7E97}"/>
    <cellStyle name="Percent 3 6" xfId="592" xr:uid="{43CA5A56-4E61-4724-88B1-95DDAD1FCDC3}"/>
    <cellStyle name="Percent 3 7" xfId="1536" xr:uid="{D495990B-8F75-4598-A991-CA910E3B6DE9}"/>
    <cellStyle name="Percent 4" xfId="95" xr:uid="{2C20D28A-D149-4A87-8990-BFDA090CD0DE}"/>
    <cellStyle name="Percent 4 2" xfId="260" xr:uid="{30C29B3A-341E-4A20-8DD9-512411818C3E}"/>
    <cellStyle name="Percent 4 2 2" xfId="586" xr:uid="{A3AC218A-9F29-4B13-B38A-B4EF1478097A}"/>
    <cellStyle name="Percent 4 3" xfId="1517" xr:uid="{26FA29E7-DEDD-41E4-B009-6FCB0C2CBB0E}"/>
    <cellStyle name="Percent 4 4" xfId="1499" xr:uid="{B432553B-F711-4EAB-8261-77D1A3650954}"/>
    <cellStyle name="Percent 5" xfId="277" xr:uid="{5B79A105-4483-463C-8A07-FE8DE2D54BCC}"/>
    <cellStyle name="Percent 5 2" xfId="1652" xr:uid="{EF80E790-FD39-4C1A-957B-2CAA55C6D1E4}"/>
    <cellStyle name="Percent 5 3" xfId="1500" xr:uid="{3A065F4F-8DF2-44CB-8247-65E395BABA6C}"/>
    <cellStyle name="Percent 6" xfId="634" xr:uid="{DAB79EEE-7A8A-473D-A012-A94218D64C09}"/>
    <cellStyle name="Percent 7" xfId="1004" xr:uid="{863808AD-AFA3-4A6A-A24E-B00BA5CB2AF2}"/>
    <cellStyle name="Percent 8" xfId="999" xr:uid="{390EC6B4-8E2C-47B8-93FD-5816E920D0CA}"/>
    <cellStyle name="Percent 9" xfId="998" xr:uid="{FF34F8CF-6C6E-414F-951F-9F9391AF8E32}"/>
    <cellStyle name="PrePop Currency (0)" xfId="709" xr:uid="{397CD966-C985-405A-AED2-8E891FB644C5}"/>
    <cellStyle name="PrePop Currency (2)" xfId="710" xr:uid="{5D99377F-C173-4A6F-8511-BF517A93CE4C}"/>
    <cellStyle name="PrePop Units (0)" xfId="711" xr:uid="{C9E5D816-DB65-4F58-89E7-A195D510AB83}"/>
    <cellStyle name="PrePop Units (1)" xfId="712" xr:uid="{EB9A6C13-686E-428C-993A-CC3E6B65D9D2}"/>
    <cellStyle name="PrePop Units (2)" xfId="713" xr:uid="{C4674655-6FC8-46C7-B833-4A216574BE71}"/>
    <cellStyle name="pwstyle" xfId="263" xr:uid="{3747FCAA-6DB1-4327-BEF7-9EA687D54D29}"/>
    <cellStyle name="Quantity" xfId="714" xr:uid="{95935AD1-9603-44EB-83F8-25337BD04A5D}"/>
    <cellStyle name="Rittichai" xfId="798" xr:uid="{0CB76269-A5A5-4F1A-92D1-EBE4073F5CEC}"/>
    <cellStyle name="Standard_B060157" xfId="799" xr:uid="{D8C74AB3-8631-4EBD-8EE9-18C99B6F2860}"/>
    <cellStyle name="Style 1" xfId="715" xr:uid="{EF670CDE-62EB-411C-8CE4-28251D97D5BB}"/>
    <cellStyle name="Text Indent A" xfId="716" xr:uid="{F817F473-CBD8-4B96-8403-2AB2B0CDBEA1}"/>
    <cellStyle name="Text Indent B" xfId="717" xr:uid="{0D775989-6D3B-4D4E-9B5C-8B9773B4455D}"/>
    <cellStyle name="Text Indent C" xfId="718" xr:uid="{362E25C5-B3DE-4593-8F16-CFA6502CC3C1}"/>
    <cellStyle name="Title" xfId="4" builtinId="15" customBuiltin="1"/>
    <cellStyle name="Title 2" xfId="151" xr:uid="{DA67184E-64B3-49DB-88CD-0D67319A49FD}"/>
    <cellStyle name="Title 2 2" xfId="802" xr:uid="{2CFC169C-8681-472C-ACAA-8784805FE1F1}"/>
    <cellStyle name="Title 3" xfId="1037" xr:uid="{9DA2C7E0-B0FE-4107-81C4-CCF708415372}"/>
    <cellStyle name="Total" xfId="20" builtinId="25" customBuiltin="1"/>
    <cellStyle name="Total 2" xfId="167" xr:uid="{63881D1B-A2C8-4106-A2F7-D59AF1C25E5F}"/>
    <cellStyle name="Total 2 2" xfId="818" xr:uid="{470E311B-2FBE-4AEC-AACA-894DF1FC7071}"/>
    <cellStyle name="Warning Text" xfId="17" builtinId="11" customBuiltin="1"/>
    <cellStyle name="Warning Text 2" xfId="164" xr:uid="{A300C2C9-C845-4ADA-816C-2F8A6219DDD2}"/>
    <cellStyle name="Warning Text 2 2" xfId="815" xr:uid="{77232D53-D906-4A9F-A617-F0BD0938B7C4}"/>
    <cellStyle name="เครื่องหมายจุลภาค 3" xfId="305" xr:uid="{BC3791F5-ED14-4061-860C-1C9B9301F3E3}"/>
    <cellStyle name="เครื่องหมายจุลภาค_07_09 BBL # 035" xfId="226" xr:uid="{F0A10FC6-D704-480C-ABFB-EFF864DF126A}"/>
    <cellStyle name="น้บะภฒ_95" xfId="719" xr:uid="{CC3628EE-A9BC-4440-9887-83ED0B1C70A9}"/>
    <cellStyle name="ปกติ 2" xfId="262" xr:uid="{98D5E854-9DF6-461D-80DD-381C4AD3BC2B}"/>
    <cellStyle name="ปกติ 2 2" xfId="296" xr:uid="{83E8625F-D936-4810-8583-B2610E793F0D}"/>
    <cellStyle name="ปกติ 2 2 2" xfId="384" xr:uid="{6F300846-602E-474B-B82B-AD712B66AC08}"/>
    <cellStyle name="ปกติ 2 4" xfId="408" xr:uid="{A20FDDC7-CE4B-405B-9855-A02AC61284ED}"/>
    <cellStyle name="ปกติ 2 7" xfId="493" xr:uid="{D05E706A-719A-4877-815A-2095EB30A55B}"/>
    <cellStyle name="ปกติ_07_09 BBL # 035" xfId="227" xr:uid="{76BD370F-228B-4EAD-9E5A-BC1C5B7C51F4}"/>
    <cellStyle name="ฤธถ [0]_95" xfId="720" xr:uid="{C20F8207-33DD-4DD1-B141-3748E4A97897}"/>
    <cellStyle name="ฤธถ_95" xfId="721" xr:uid="{B443BEAB-A527-4CA1-B49B-0BA39EED392D}"/>
    <cellStyle name="ล๋ศญ [0]_95" xfId="722" xr:uid="{B4B799E4-0ADF-4F8C-A5B2-D6B0B5C449D7}"/>
    <cellStyle name="ล๋ศญ_95" xfId="723" xr:uid="{4C9ACB76-B1DA-4D7E-AA91-CF2675588654}"/>
    <cellStyle name="วฅมุ_4ฟ๙ฝวภ๛" xfId="724" xr:uid="{A7612B65-1959-4F29-BD75-DC514ED569AA}"/>
  </cellStyles>
  <dxfs count="0"/>
  <tableStyles count="0" defaultTableStyle="TableStyleMedium2" defaultPivotStyle="PivotStyleLight16"/>
  <colors>
    <mruColors>
      <color rgb="FFFAFAFA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29"/>
  <sheetViews>
    <sheetView zoomScaleNormal="100" zoomScaleSheetLayoutView="110" workbookViewId="0">
      <selection activeCell="P6" sqref="P6"/>
    </sheetView>
  </sheetViews>
  <sheetFormatPr defaultColWidth="8.7109375" defaultRowHeight="21.75" customHeight="1"/>
  <cols>
    <col min="1" max="2" width="1.42578125" style="21" customWidth="1"/>
    <col min="3" max="3" width="23.5703125" style="21" customWidth="1"/>
    <col min="4" max="4" width="7.5703125" style="24" customWidth="1"/>
    <col min="5" max="5" width="0.7109375" style="21" customWidth="1"/>
    <col min="6" max="6" width="14.42578125" style="35" customWidth="1"/>
    <col min="7" max="7" width="0.7109375" style="35" customWidth="1"/>
    <col min="8" max="8" width="12" style="35" customWidth="1"/>
    <col min="9" max="9" width="0.7109375" style="35" customWidth="1"/>
    <col min="10" max="10" width="14.42578125" style="35" customWidth="1"/>
    <col min="11" max="11" width="0.7109375" style="35" customWidth="1"/>
    <col min="12" max="12" width="12" style="35" customWidth="1"/>
    <col min="13" max="16384" width="8.7109375" style="21"/>
  </cols>
  <sheetData>
    <row r="1" spans="1:12" ht="21.75" customHeight="1">
      <c r="A1" s="20" t="s">
        <v>116</v>
      </c>
      <c r="F1" s="6"/>
      <c r="G1" s="6"/>
      <c r="H1" s="6"/>
      <c r="I1" s="6"/>
      <c r="J1" s="6"/>
      <c r="K1" s="6"/>
      <c r="L1" s="6"/>
    </row>
    <row r="2" spans="1:12" ht="21.75" customHeight="1">
      <c r="A2" s="20" t="s">
        <v>119</v>
      </c>
      <c r="F2" s="6"/>
      <c r="G2" s="6"/>
      <c r="H2" s="6"/>
      <c r="I2" s="6"/>
      <c r="J2" s="6"/>
      <c r="K2" s="6"/>
      <c r="L2" s="6"/>
    </row>
    <row r="3" spans="1:12" ht="21.75" customHeight="1">
      <c r="A3" s="22" t="s">
        <v>158</v>
      </c>
      <c r="B3" s="4"/>
      <c r="C3" s="4"/>
      <c r="D3" s="15"/>
      <c r="E3" s="4"/>
      <c r="F3" s="5"/>
      <c r="G3" s="5"/>
      <c r="H3" s="5"/>
      <c r="I3" s="5"/>
      <c r="J3" s="5"/>
      <c r="K3" s="5"/>
      <c r="L3" s="5"/>
    </row>
    <row r="4" spans="1:12" ht="18" customHeight="1">
      <c r="A4" s="71"/>
      <c r="B4" s="71"/>
      <c r="C4" s="71"/>
      <c r="D4" s="72"/>
      <c r="E4" s="71"/>
      <c r="F4" s="73"/>
      <c r="G4" s="73"/>
      <c r="H4" s="73"/>
      <c r="I4" s="73"/>
      <c r="J4" s="73"/>
      <c r="K4" s="73"/>
      <c r="L4" s="73"/>
    </row>
    <row r="5" spans="1:12" ht="21.75" customHeight="1">
      <c r="A5" s="71"/>
      <c r="B5" s="71"/>
      <c r="C5" s="16"/>
      <c r="D5" s="17"/>
      <c r="E5" s="16"/>
      <c r="F5" s="144" t="s">
        <v>0</v>
      </c>
      <c r="G5" s="144"/>
      <c r="H5" s="144"/>
      <c r="I5" s="74"/>
      <c r="J5" s="144" t="s">
        <v>1</v>
      </c>
      <c r="K5" s="144"/>
      <c r="L5" s="144"/>
    </row>
    <row r="6" spans="1:12" ht="21.75" customHeight="1">
      <c r="A6" s="71"/>
      <c r="B6" s="71"/>
      <c r="C6" s="16"/>
      <c r="D6" s="17"/>
      <c r="E6" s="16"/>
      <c r="F6" s="2" t="s">
        <v>69</v>
      </c>
      <c r="G6" s="2"/>
      <c r="H6" s="2" t="s">
        <v>79</v>
      </c>
      <c r="I6" s="2"/>
      <c r="J6" s="2" t="s">
        <v>69</v>
      </c>
      <c r="K6" s="2"/>
      <c r="L6" s="2" t="s">
        <v>79</v>
      </c>
    </row>
    <row r="7" spans="1:12" ht="21.75" customHeight="1">
      <c r="A7" s="71"/>
      <c r="B7" s="71"/>
      <c r="C7" s="16"/>
      <c r="D7" s="17"/>
      <c r="E7" s="16"/>
      <c r="F7" s="9" t="s">
        <v>159</v>
      </c>
      <c r="G7" s="2"/>
      <c r="H7" s="2" t="s">
        <v>2</v>
      </c>
      <c r="I7" s="2"/>
      <c r="J7" s="9" t="s">
        <v>159</v>
      </c>
      <c r="K7" s="2"/>
      <c r="L7" s="2" t="s">
        <v>2</v>
      </c>
    </row>
    <row r="8" spans="1:12" ht="21.75" customHeight="1">
      <c r="A8" s="71"/>
      <c r="B8" s="71"/>
      <c r="C8" s="16"/>
      <c r="D8" s="17"/>
      <c r="E8" s="16"/>
      <c r="F8" s="9" t="s">
        <v>138</v>
      </c>
      <c r="G8" s="75"/>
      <c r="H8" s="9" t="s">
        <v>117</v>
      </c>
      <c r="I8" s="75"/>
      <c r="J8" s="9" t="s">
        <v>138</v>
      </c>
      <c r="K8" s="75"/>
      <c r="L8" s="9" t="s">
        <v>117</v>
      </c>
    </row>
    <row r="9" spans="1:12" ht="21.75" customHeight="1">
      <c r="A9" s="71"/>
      <c r="B9" s="71"/>
      <c r="C9" s="16"/>
      <c r="D9" s="76" t="s">
        <v>3</v>
      </c>
      <c r="E9" s="16"/>
      <c r="F9" s="77" t="s">
        <v>4</v>
      </c>
      <c r="G9" s="2"/>
      <c r="H9" s="77" t="s">
        <v>4</v>
      </c>
      <c r="I9" s="2"/>
      <c r="J9" s="77" t="s">
        <v>4</v>
      </c>
      <c r="K9" s="2"/>
      <c r="L9" s="77" t="s">
        <v>4</v>
      </c>
    </row>
    <row r="10" spans="1:12" ht="6" customHeight="1">
      <c r="A10" s="71"/>
      <c r="B10" s="71"/>
      <c r="C10" s="16"/>
      <c r="D10" s="17"/>
      <c r="E10" s="16"/>
      <c r="F10" s="2"/>
      <c r="G10" s="2"/>
      <c r="H10" s="2"/>
      <c r="I10" s="2"/>
      <c r="J10" s="2"/>
      <c r="K10" s="2"/>
      <c r="L10" s="2"/>
    </row>
    <row r="11" spans="1:12" ht="21.75" customHeight="1">
      <c r="A11" s="16" t="s">
        <v>5</v>
      </c>
      <c r="B11" s="71"/>
      <c r="C11" s="71"/>
      <c r="D11" s="17"/>
      <c r="E11" s="16"/>
      <c r="F11" s="78"/>
      <c r="G11" s="3"/>
      <c r="H11" s="78"/>
      <c r="I11" s="3"/>
      <c r="J11" s="78"/>
      <c r="K11" s="3"/>
      <c r="L11" s="78"/>
    </row>
    <row r="12" spans="1:12" ht="6" customHeight="1">
      <c r="A12" s="16"/>
      <c r="B12" s="71"/>
      <c r="C12" s="71"/>
      <c r="D12" s="17"/>
      <c r="E12" s="16"/>
      <c r="F12" s="78"/>
      <c r="G12" s="3"/>
      <c r="H12" s="78"/>
      <c r="I12" s="3"/>
      <c r="J12" s="78"/>
      <c r="K12" s="3"/>
      <c r="L12" s="78"/>
    </row>
    <row r="13" spans="1:12" ht="21.75" customHeight="1">
      <c r="A13" s="16" t="s">
        <v>6</v>
      </c>
      <c r="B13" s="71"/>
      <c r="C13" s="71"/>
      <c r="D13" s="17"/>
      <c r="E13" s="16"/>
      <c r="F13" s="78"/>
      <c r="G13" s="3"/>
      <c r="H13" s="78"/>
      <c r="I13" s="3"/>
      <c r="J13" s="78"/>
      <c r="K13" s="3"/>
      <c r="L13" s="78"/>
    </row>
    <row r="14" spans="1:12" ht="6" customHeight="1">
      <c r="A14" s="18"/>
      <c r="B14" s="71"/>
      <c r="C14" s="71"/>
      <c r="D14" s="23"/>
      <c r="E14" s="18"/>
      <c r="F14" s="78"/>
      <c r="G14" s="3"/>
      <c r="H14" s="73"/>
      <c r="I14" s="79"/>
      <c r="J14" s="78"/>
      <c r="K14" s="3"/>
      <c r="L14" s="78"/>
    </row>
    <row r="15" spans="1:12" ht="21.75" customHeight="1">
      <c r="A15" s="18" t="s">
        <v>7</v>
      </c>
      <c r="B15" s="71"/>
      <c r="C15" s="71"/>
      <c r="D15" s="23"/>
      <c r="E15" s="18"/>
      <c r="F15" s="78">
        <v>322283512</v>
      </c>
      <c r="G15" s="78"/>
      <c r="H15" s="78">
        <v>1091119230</v>
      </c>
      <c r="I15" s="79"/>
      <c r="J15" s="73">
        <v>251430063</v>
      </c>
      <c r="K15" s="79"/>
      <c r="L15" s="78">
        <v>1029127656</v>
      </c>
    </row>
    <row r="16" spans="1:12" ht="21.75" customHeight="1">
      <c r="A16" s="18" t="s">
        <v>93</v>
      </c>
      <c r="B16" s="71"/>
      <c r="C16" s="71"/>
      <c r="D16" s="23"/>
      <c r="E16" s="18"/>
      <c r="F16" s="80"/>
      <c r="G16" s="81"/>
      <c r="H16" s="48"/>
      <c r="I16" s="82"/>
      <c r="J16" s="83"/>
      <c r="K16" s="79"/>
      <c r="L16" s="48"/>
    </row>
    <row r="17" spans="1:12" ht="21.75" customHeight="1">
      <c r="A17" s="71"/>
      <c r="B17" s="71" t="s">
        <v>97</v>
      </c>
      <c r="C17" s="71"/>
      <c r="D17" s="23">
        <v>7</v>
      </c>
      <c r="E17" s="18"/>
      <c r="F17" s="84">
        <v>1192745336</v>
      </c>
      <c r="G17" s="3"/>
      <c r="H17" s="78">
        <v>537183899</v>
      </c>
      <c r="I17" s="79"/>
      <c r="J17" s="73">
        <v>1192745336</v>
      </c>
      <c r="K17" s="79"/>
      <c r="L17" s="78">
        <v>537183899</v>
      </c>
    </row>
    <row r="18" spans="1:12" ht="21.75" customHeight="1">
      <c r="A18" s="18" t="s">
        <v>149</v>
      </c>
      <c r="B18" s="71"/>
      <c r="C18" s="71"/>
      <c r="D18" s="23"/>
      <c r="E18" s="18"/>
      <c r="F18" s="84"/>
      <c r="G18" s="3"/>
      <c r="H18" s="78"/>
      <c r="I18" s="79"/>
      <c r="J18" s="73"/>
      <c r="K18" s="79"/>
      <c r="L18" s="78"/>
    </row>
    <row r="19" spans="1:12" ht="21.75" customHeight="1">
      <c r="A19" s="71"/>
      <c r="B19" s="18" t="s">
        <v>150</v>
      </c>
      <c r="C19" s="71"/>
      <c r="D19" s="23">
        <v>8</v>
      </c>
      <c r="E19" s="18"/>
      <c r="F19" s="84">
        <v>23991301</v>
      </c>
      <c r="G19" s="3"/>
      <c r="H19" s="78">
        <v>28055437</v>
      </c>
      <c r="I19" s="79"/>
      <c r="J19" s="73">
        <v>7084379</v>
      </c>
      <c r="K19" s="79"/>
      <c r="L19" s="78">
        <v>7480672</v>
      </c>
    </row>
    <row r="20" spans="1:12" ht="21.75" customHeight="1">
      <c r="A20" s="18" t="s">
        <v>142</v>
      </c>
      <c r="B20" s="71"/>
      <c r="C20" s="71"/>
      <c r="D20" s="23"/>
      <c r="E20" s="18"/>
      <c r="F20" s="85">
        <v>40622533</v>
      </c>
      <c r="G20" s="3"/>
      <c r="H20" s="41">
        <v>45786810</v>
      </c>
      <c r="I20" s="79"/>
      <c r="J20" s="86">
        <v>15535990</v>
      </c>
      <c r="K20" s="79"/>
      <c r="L20" s="41">
        <v>19104421</v>
      </c>
    </row>
    <row r="21" spans="1:12" ht="6" customHeight="1">
      <c r="A21" s="16"/>
      <c r="B21" s="71"/>
      <c r="C21" s="71"/>
      <c r="D21" s="23"/>
      <c r="E21" s="18"/>
      <c r="F21" s="78"/>
      <c r="G21" s="3"/>
      <c r="H21" s="73"/>
      <c r="I21" s="79"/>
      <c r="J21" s="78"/>
      <c r="K21" s="3"/>
      <c r="L21" s="78"/>
    </row>
    <row r="22" spans="1:12" ht="21.75" customHeight="1">
      <c r="A22" s="16" t="s">
        <v>9</v>
      </c>
      <c r="B22" s="71"/>
      <c r="C22" s="71"/>
      <c r="D22" s="23"/>
      <c r="E22" s="18"/>
      <c r="F22" s="87">
        <f>SUM(F15:F21)</f>
        <v>1579642682</v>
      </c>
      <c r="G22" s="3"/>
      <c r="H22" s="87">
        <f>SUM(H15:H21)</f>
        <v>1702145376</v>
      </c>
      <c r="I22" s="3"/>
      <c r="J22" s="87">
        <f>SUM(J15:J21)</f>
        <v>1466795768</v>
      </c>
      <c r="K22" s="3"/>
      <c r="L22" s="87">
        <f>SUM(L15:L21)</f>
        <v>1592896648</v>
      </c>
    </row>
    <row r="23" spans="1:12" ht="9.9499999999999993" customHeight="1">
      <c r="A23" s="71"/>
      <c r="B23" s="71"/>
      <c r="C23" s="18"/>
      <c r="D23" s="23"/>
      <c r="E23" s="18"/>
      <c r="F23" s="78"/>
      <c r="G23" s="3"/>
      <c r="H23" s="78"/>
      <c r="I23" s="3"/>
      <c r="J23" s="78"/>
      <c r="K23" s="3"/>
      <c r="L23" s="78"/>
    </row>
    <row r="24" spans="1:12" ht="21.75" customHeight="1">
      <c r="A24" s="16" t="s">
        <v>10</v>
      </c>
      <c r="B24" s="71"/>
      <c r="C24" s="71"/>
      <c r="D24" s="17"/>
      <c r="E24" s="16"/>
      <c r="F24" s="78"/>
      <c r="G24" s="3"/>
      <c r="H24" s="78"/>
      <c r="I24" s="3"/>
      <c r="J24" s="78"/>
      <c r="K24" s="3"/>
      <c r="L24" s="78"/>
    </row>
    <row r="25" spans="1:12" ht="6" customHeight="1">
      <c r="A25" s="18"/>
      <c r="B25" s="71"/>
      <c r="C25" s="71"/>
      <c r="D25" s="23"/>
      <c r="E25" s="18"/>
      <c r="F25" s="78"/>
      <c r="G25" s="3"/>
      <c r="H25" s="78"/>
      <c r="I25" s="3"/>
      <c r="J25" s="78"/>
      <c r="K25" s="3"/>
      <c r="L25" s="78"/>
    </row>
    <row r="26" spans="1:12" ht="21.75" customHeight="1">
      <c r="A26" s="18" t="s">
        <v>11</v>
      </c>
      <c r="B26" s="71"/>
      <c r="C26" s="71"/>
      <c r="D26" s="23"/>
      <c r="E26" s="18"/>
      <c r="F26" s="88">
        <v>0</v>
      </c>
      <c r="G26" s="3"/>
      <c r="H26" s="89" t="s">
        <v>145</v>
      </c>
      <c r="I26" s="79"/>
      <c r="J26" s="89">
        <v>236866208</v>
      </c>
      <c r="K26" s="79"/>
      <c r="L26" s="78">
        <v>236866208</v>
      </c>
    </row>
    <row r="27" spans="1:12" ht="21.75" customHeight="1">
      <c r="A27" s="18" t="s">
        <v>64</v>
      </c>
      <c r="B27" s="71"/>
      <c r="C27" s="71"/>
      <c r="D27" s="23">
        <v>9</v>
      </c>
      <c r="E27" s="18"/>
      <c r="F27" s="90">
        <v>130972760</v>
      </c>
      <c r="G27" s="3"/>
      <c r="H27" s="78">
        <v>143631084</v>
      </c>
      <c r="I27" s="79"/>
      <c r="J27" s="73">
        <v>98046013</v>
      </c>
      <c r="K27" s="79"/>
      <c r="L27" s="78">
        <v>107298574</v>
      </c>
    </row>
    <row r="28" spans="1:12" ht="21.75" customHeight="1">
      <c r="A28" s="18" t="s">
        <v>80</v>
      </c>
      <c r="B28" s="71"/>
      <c r="C28" s="71"/>
      <c r="D28" s="23">
        <v>10</v>
      </c>
      <c r="E28" s="18"/>
      <c r="F28" s="90">
        <v>122968695</v>
      </c>
      <c r="G28" s="3"/>
      <c r="H28" s="78">
        <v>131893378</v>
      </c>
      <c r="I28" s="79"/>
      <c r="J28" s="73">
        <v>117518084</v>
      </c>
      <c r="K28" s="79"/>
      <c r="L28" s="78">
        <v>125803221</v>
      </c>
    </row>
    <row r="29" spans="1:12" ht="21.75" customHeight="1">
      <c r="A29" s="18" t="s">
        <v>65</v>
      </c>
      <c r="B29" s="71"/>
      <c r="C29" s="71"/>
      <c r="D29" s="23">
        <v>11</v>
      </c>
      <c r="E29" s="18"/>
      <c r="F29" s="90">
        <v>9877005</v>
      </c>
      <c r="G29" s="3"/>
      <c r="H29" s="78">
        <v>10125262</v>
      </c>
      <c r="I29" s="79"/>
      <c r="J29" s="73">
        <v>7142233</v>
      </c>
      <c r="K29" s="79"/>
      <c r="L29" s="78">
        <v>7402135</v>
      </c>
    </row>
    <row r="30" spans="1:12" ht="21.75" customHeight="1">
      <c r="A30" s="18" t="s">
        <v>151</v>
      </c>
      <c r="B30" s="71"/>
      <c r="C30" s="71"/>
      <c r="D30" s="23"/>
      <c r="E30" s="18"/>
      <c r="F30" s="90"/>
      <c r="G30" s="3"/>
      <c r="H30" s="78"/>
      <c r="I30" s="79"/>
      <c r="J30" s="73"/>
      <c r="K30" s="79"/>
      <c r="L30" s="78"/>
    </row>
    <row r="31" spans="1:12" ht="21.75" customHeight="1">
      <c r="A31" s="71"/>
      <c r="B31" s="18" t="s">
        <v>152</v>
      </c>
      <c r="C31" s="71"/>
      <c r="D31" s="23">
        <v>12</v>
      </c>
      <c r="E31" s="18"/>
      <c r="F31" s="48">
        <v>7231469</v>
      </c>
      <c r="G31" s="3"/>
      <c r="H31" s="48">
        <v>7637482</v>
      </c>
      <c r="I31" s="79"/>
      <c r="J31" s="89">
        <v>4844063</v>
      </c>
      <c r="K31" s="79"/>
      <c r="L31" s="91">
        <v>5309028</v>
      </c>
    </row>
    <row r="32" spans="1:12" ht="21.75" customHeight="1">
      <c r="A32" s="18" t="s">
        <v>12</v>
      </c>
      <c r="B32" s="71"/>
      <c r="C32" s="71"/>
      <c r="D32" s="23"/>
      <c r="E32" s="18"/>
      <c r="F32" s="92">
        <v>11535751</v>
      </c>
      <c r="G32" s="3"/>
      <c r="H32" s="41">
        <v>11535751</v>
      </c>
      <c r="I32" s="79"/>
      <c r="J32" s="86">
        <v>9592977</v>
      </c>
      <c r="K32" s="79"/>
      <c r="L32" s="41">
        <v>9592977</v>
      </c>
    </row>
    <row r="33" spans="1:12" ht="6" customHeight="1">
      <c r="A33" s="16"/>
      <c r="B33" s="71"/>
      <c r="C33" s="71"/>
      <c r="D33" s="23"/>
      <c r="E33" s="18"/>
      <c r="F33" s="78"/>
      <c r="G33" s="3"/>
      <c r="H33" s="78"/>
      <c r="I33" s="3"/>
      <c r="J33" s="78"/>
      <c r="K33" s="3"/>
      <c r="L33" s="78"/>
    </row>
    <row r="34" spans="1:12" ht="21.75" customHeight="1">
      <c r="A34" s="16" t="s">
        <v>13</v>
      </c>
      <c r="B34" s="71"/>
      <c r="C34" s="71"/>
      <c r="D34" s="23"/>
      <c r="E34" s="18"/>
      <c r="F34" s="87">
        <f>SUM(F26:F32)</f>
        <v>282585680</v>
      </c>
      <c r="G34" s="3"/>
      <c r="H34" s="87">
        <f>SUM(H26:H32)</f>
        <v>304822957</v>
      </c>
      <c r="I34" s="3"/>
      <c r="J34" s="87">
        <f>SUM(J26:J32)</f>
        <v>474009578</v>
      </c>
      <c r="K34" s="3"/>
      <c r="L34" s="87">
        <f>SUM(L26:L32)</f>
        <v>492272143</v>
      </c>
    </row>
    <row r="35" spans="1:12" ht="6" customHeight="1">
      <c r="A35" s="16"/>
      <c r="B35" s="71"/>
      <c r="C35" s="71"/>
      <c r="D35" s="17"/>
      <c r="E35" s="16"/>
      <c r="F35" s="93"/>
      <c r="G35" s="3"/>
      <c r="H35" s="93"/>
      <c r="I35" s="3"/>
      <c r="J35" s="93"/>
      <c r="K35" s="3"/>
      <c r="L35" s="93"/>
    </row>
    <row r="36" spans="1:12" ht="21.75" customHeight="1" thickBot="1">
      <c r="A36" s="16" t="s">
        <v>14</v>
      </c>
      <c r="B36" s="71"/>
      <c r="C36" s="71"/>
      <c r="D36" s="17"/>
      <c r="E36" s="16"/>
      <c r="F36" s="94">
        <f>SUM(F22,F34)</f>
        <v>1862228362</v>
      </c>
      <c r="G36" s="3"/>
      <c r="H36" s="94">
        <f>SUM(H22,H34)</f>
        <v>2006968333</v>
      </c>
      <c r="I36" s="3"/>
      <c r="J36" s="94">
        <f>SUM(J22,J34)</f>
        <v>1940805346</v>
      </c>
      <c r="K36" s="3"/>
      <c r="L36" s="94">
        <f>SUM(L22,L34)</f>
        <v>2085168791</v>
      </c>
    </row>
    <row r="37" spans="1:12" ht="15.95" customHeight="1" thickTop="1">
      <c r="A37" s="16"/>
      <c r="B37" s="71"/>
      <c r="C37" s="71"/>
      <c r="D37" s="17"/>
      <c r="E37" s="16"/>
      <c r="F37" s="3"/>
      <c r="G37" s="3"/>
      <c r="H37" s="3"/>
      <c r="I37" s="3"/>
      <c r="J37" s="3"/>
      <c r="K37" s="3"/>
      <c r="L37" s="3"/>
    </row>
    <row r="38" spans="1:12" ht="15.95" customHeight="1">
      <c r="A38" s="16"/>
      <c r="B38" s="71"/>
      <c r="C38" s="71"/>
      <c r="D38" s="17"/>
      <c r="E38" s="16"/>
      <c r="F38" s="3"/>
      <c r="G38" s="3"/>
      <c r="H38" s="3"/>
      <c r="I38" s="3"/>
      <c r="J38" s="3"/>
      <c r="K38" s="3"/>
      <c r="L38" s="3"/>
    </row>
    <row r="39" spans="1:12" ht="15.95" customHeight="1">
      <c r="A39" s="45" t="s">
        <v>178</v>
      </c>
      <c r="B39" s="45"/>
      <c r="D39" s="45"/>
      <c r="E39" s="45"/>
      <c r="F39" s="141"/>
      <c r="G39" s="141"/>
      <c r="H39" s="141"/>
      <c r="I39" s="141"/>
      <c r="J39" s="141"/>
      <c r="K39" s="141"/>
      <c r="L39" s="45"/>
    </row>
    <row r="40" spans="1:12" ht="15.95" customHeight="1">
      <c r="A40" s="16"/>
      <c r="B40" s="71"/>
      <c r="C40" s="71"/>
      <c r="D40" s="17"/>
      <c r="E40" s="16"/>
      <c r="F40" s="3"/>
      <c r="G40" s="3"/>
      <c r="H40" s="3"/>
      <c r="I40" s="3"/>
      <c r="J40" s="3"/>
      <c r="K40" s="3"/>
      <c r="L40" s="3"/>
    </row>
    <row r="41" spans="1:12" s="71" customFormat="1" ht="21.75" customHeight="1">
      <c r="A41" s="143" t="s">
        <v>179</v>
      </c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</row>
    <row r="42" spans="1:12" s="71" customFormat="1" ht="21" customHeight="1">
      <c r="A42" s="16"/>
      <c r="C42" s="136" t="s">
        <v>180</v>
      </c>
      <c r="D42" s="16"/>
      <c r="E42" s="16"/>
      <c r="F42" s="40"/>
      <c r="G42" s="40" t="s">
        <v>177</v>
      </c>
      <c r="H42" s="21"/>
      <c r="I42" s="40"/>
      <c r="J42" s="40"/>
      <c r="K42" s="40"/>
      <c r="L42" s="40"/>
    </row>
    <row r="43" spans="1:12" ht="8.25" customHeight="1"/>
    <row r="44" spans="1:12" ht="22.15" customHeight="1">
      <c r="A44" s="4" t="s">
        <v>171</v>
      </c>
      <c r="B44" s="4"/>
      <c r="C44" s="4"/>
      <c r="D44" s="15"/>
      <c r="E44" s="4"/>
      <c r="F44" s="5"/>
      <c r="G44" s="5"/>
      <c r="H44" s="5"/>
      <c r="I44" s="5"/>
      <c r="J44" s="5"/>
      <c r="K44" s="5"/>
      <c r="L44" s="5"/>
    </row>
    <row r="45" spans="1:12" ht="21.75" customHeight="1">
      <c r="A45" s="20" t="str">
        <f>A1</f>
        <v>บริษัท เซฟ เฟอร์ทิลิตี้ กรุ๊ป จำกัด (มหาชน)</v>
      </c>
      <c r="F45" s="6"/>
      <c r="G45" s="6"/>
      <c r="H45" s="6"/>
      <c r="I45" s="6"/>
      <c r="J45" s="6"/>
      <c r="K45" s="6"/>
      <c r="L45" s="6"/>
    </row>
    <row r="46" spans="1:12" ht="21.75" customHeight="1">
      <c r="A46" s="20" t="str">
        <f>A2</f>
        <v>งบฐานะการเงิน</v>
      </c>
      <c r="F46" s="6"/>
      <c r="G46" s="6"/>
      <c r="H46" s="6"/>
      <c r="I46" s="6"/>
      <c r="J46" s="6"/>
      <c r="K46" s="6"/>
      <c r="L46" s="6"/>
    </row>
    <row r="47" spans="1:12" ht="21.75" customHeight="1">
      <c r="A47" s="22" t="str">
        <f>+A3</f>
        <v>ณ วันที่ 30 มิถุนายน พ.ศ. 2568</v>
      </c>
      <c r="B47" s="4"/>
      <c r="C47" s="4"/>
      <c r="D47" s="15"/>
      <c r="E47" s="4"/>
      <c r="F47" s="5"/>
      <c r="G47" s="5"/>
      <c r="H47" s="5"/>
      <c r="I47" s="5"/>
      <c r="J47" s="5"/>
      <c r="K47" s="5"/>
      <c r="L47" s="5"/>
    </row>
    <row r="49" spans="1:12" ht="21.75" customHeight="1">
      <c r="A49" s="71"/>
      <c r="B49" s="71"/>
      <c r="C49" s="16"/>
      <c r="D49" s="17"/>
      <c r="E49" s="16"/>
      <c r="F49" s="144" t="s">
        <v>0</v>
      </c>
      <c r="G49" s="144"/>
      <c r="H49" s="144"/>
      <c r="I49" s="74"/>
      <c r="J49" s="144" t="s">
        <v>1</v>
      </c>
      <c r="K49" s="144"/>
      <c r="L49" s="144"/>
    </row>
    <row r="50" spans="1:12" ht="21.75" customHeight="1">
      <c r="A50" s="71"/>
      <c r="B50" s="71"/>
      <c r="C50" s="16"/>
      <c r="D50" s="17"/>
      <c r="E50" s="16"/>
      <c r="F50" s="2" t="s">
        <v>69</v>
      </c>
      <c r="G50" s="2"/>
      <c r="H50" s="2" t="s">
        <v>79</v>
      </c>
      <c r="I50" s="2"/>
      <c r="J50" s="2" t="s">
        <v>69</v>
      </c>
      <c r="K50" s="2"/>
      <c r="L50" s="2" t="s">
        <v>79</v>
      </c>
    </row>
    <row r="51" spans="1:12" ht="21.75" customHeight="1">
      <c r="A51" s="71"/>
      <c r="B51" s="71"/>
      <c r="C51" s="16"/>
      <c r="D51" s="17"/>
      <c r="E51" s="16"/>
      <c r="F51" s="9" t="s">
        <v>159</v>
      </c>
      <c r="G51" s="2"/>
      <c r="H51" s="2" t="s">
        <v>2</v>
      </c>
      <c r="I51" s="2"/>
      <c r="J51" s="9" t="s">
        <v>159</v>
      </c>
      <c r="K51" s="2"/>
      <c r="L51" s="2" t="s">
        <v>2</v>
      </c>
    </row>
    <row r="52" spans="1:12" ht="21.75" customHeight="1">
      <c r="A52" s="71"/>
      <c r="B52" s="71"/>
      <c r="C52" s="16"/>
      <c r="D52" s="17"/>
      <c r="E52" s="16"/>
      <c r="F52" s="9" t="s">
        <v>138</v>
      </c>
      <c r="G52" s="75"/>
      <c r="H52" s="9" t="s">
        <v>117</v>
      </c>
      <c r="I52" s="75"/>
      <c r="J52" s="9" t="s">
        <v>138</v>
      </c>
      <c r="K52" s="75"/>
      <c r="L52" s="9" t="s">
        <v>117</v>
      </c>
    </row>
    <row r="53" spans="1:12" ht="21.75" customHeight="1">
      <c r="A53" s="71"/>
      <c r="B53" s="71"/>
      <c r="C53" s="16"/>
      <c r="D53" s="76" t="s">
        <v>3</v>
      </c>
      <c r="E53" s="16"/>
      <c r="F53" s="77" t="s">
        <v>4</v>
      </c>
      <c r="G53" s="2"/>
      <c r="H53" s="77" t="s">
        <v>4</v>
      </c>
      <c r="I53" s="2"/>
      <c r="J53" s="77" t="s">
        <v>4</v>
      </c>
      <c r="K53" s="2"/>
      <c r="L53" s="77" t="s">
        <v>4</v>
      </c>
    </row>
    <row r="54" spans="1:12" ht="6" customHeight="1">
      <c r="A54" s="18"/>
      <c r="B54" s="71"/>
      <c r="C54" s="71"/>
      <c r="D54" s="23"/>
      <c r="E54" s="18"/>
      <c r="F54" s="49"/>
      <c r="G54" s="49"/>
      <c r="H54" s="49"/>
      <c r="I54" s="49"/>
      <c r="J54" s="49"/>
      <c r="K54" s="49"/>
      <c r="L54" s="73"/>
    </row>
    <row r="55" spans="1:12" ht="21.75" customHeight="1">
      <c r="A55" s="16" t="s">
        <v>15</v>
      </c>
      <c r="B55" s="71"/>
      <c r="C55" s="71"/>
      <c r="D55" s="17"/>
      <c r="E55" s="16"/>
      <c r="F55" s="49"/>
      <c r="G55" s="49"/>
      <c r="H55" s="49"/>
      <c r="I55" s="49"/>
      <c r="J55" s="49"/>
      <c r="K55" s="49"/>
      <c r="L55" s="73"/>
    </row>
    <row r="56" spans="1:12" ht="6" customHeight="1">
      <c r="A56" s="18"/>
      <c r="B56" s="71"/>
      <c r="C56" s="71"/>
      <c r="D56" s="17"/>
      <c r="E56" s="16"/>
      <c r="F56" s="49"/>
      <c r="G56" s="49"/>
      <c r="H56" s="49"/>
      <c r="I56" s="49"/>
      <c r="J56" s="49"/>
      <c r="K56" s="49"/>
      <c r="L56" s="73"/>
    </row>
    <row r="57" spans="1:12" ht="21.75" customHeight="1">
      <c r="A57" s="16" t="s">
        <v>16</v>
      </c>
      <c r="B57" s="71"/>
      <c r="C57" s="71"/>
      <c r="D57" s="17"/>
      <c r="E57" s="16"/>
      <c r="F57" s="49"/>
      <c r="G57" s="49"/>
      <c r="H57" s="49"/>
      <c r="I57" s="49"/>
      <c r="J57" s="49"/>
      <c r="K57" s="49"/>
      <c r="L57" s="49"/>
    </row>
    <row r="58" spans="1:12" ht="6" customHeight="1">
      <c r="A58" s="18"/>
      <c r="B58" s="71"/>
      <c r="C58" s="71"/>
      <c r="D58" s="23"/>
      <c r="E58" s="18"/>
      <c r="F58" s="49"/>
      <c r="G58" s="49"/>
      <c r="H58" s="49"/>
      <c r="I58" s="49"/>
      <c r="J58" s="49"/>
      <c r="K58" s="49"/>
      <c r="L58" s="73"/>
    </row>
    <row r="59" spans="1:12" ht="21.75" customHeight="1">
      <c r="A59" s="18" t="s">
        <v>120</v>
      </c>
      <c r="B59" s="71"/>
      <c r="C59" s="71"/>
      <c r="D59" s="23">
        <v>13</v>
      </c>
      <c r="E59" s="18"/>
      <c r="F59" s="95">
        <v>66773964</v>
      </c>
      <c r="G59" s="3"/>
      <c r="H59" s="78">
        <v>82194420</v>
      </c>
      <c r="I59" s="79"/>
      <c r="J59" s="73">
        <v>55272637</v>
      </c>
      <c r="K59" s="96"/>
      <c r="L59" s="78">
        <v>55381102</v>
      </c>
    </row>
    <row r="60" spans="1:12" ht="21.75" customHeight="1">
      <c r="A60" s="18" t="s">
        <v>105</v>
      </c>
      <c r="B60" s="71"/>
      <c r="C60" s="71"/>
      <c r="D60" s="23"/>
      <c r="E60" s="18"/>
      <c r="F60" s="97"/>
      <c r="G60" s="3"/>
      <c r="H60" s="48"/>
      <c r="I60" s="79"/>
      <c r="J60" s="98"/>
      <c r="K60" s="96"/>
      <c r="L60" s="48"/>
    </row>
    <row r="61" spans="1:12" ht="21.75" customHeight="1">
      <c r="A61" s="18"/>
      <c r="B61" s="71" t="s">
        <v>66</v>
      </c>
      <c r="C61" s="71"/>
      <c r="D61" s="23">
        <v>14</v>
      </c>
      <c r="E61" s="18"/>
      <c r="F61" s="73">
        <v>14204856</v>
      </c>
      <c r="G61" s="3"/>
      <c r="H61" s="78">
        <v>13930057</v>
      </c>
      <c r="I61" s="79"/>
      <c r="J61" s="73">
        <v>12954455</v>
      </c>
      <c r="K61" s="96"/>
      <c r="L61" s="48">
        <v>12710561</v>
      </c>
    </row>
    <row r="62" spans="1:12" ht="21.75" customHeight="1">
      <c r="A62" s="18" t="s">
        <v>121</v>
      </c>
      <c r="B62" s="71"/>
      <c r="C62" s="71"/>
      <c r="D62" s="23"/>
      <c r="E62" s="18"/>
      <c r="F62" s="95">
        <v>15161178</v>
      </c>
      <c r="G62" s="3"/>
      <c r="H62" s="78">
        <v>15049567</v>
      </c>
      <c r="I62" s="79"/>
      <c r="J62" s="73">
        <v>12739775</v>
      </c>
      <c r="K62" s="96"/>
      <c r="L62" s="78">
        <v>13429456</v>
      </c>
    </row>
    <row r="63" spans="1:12" ht="21.75" customHeight="1">
      <c r="A63" s="18" t="s">
        <v>17</v>
      </c>
      <c r="B63" s="71"/>
      <c r="C63" s="71"/>
      <c r="D63" s="23"/>
      <c r="E63" s="18"/>
      <c r="F63" s="99">
        <v>1163063</v>
      </c>
      <c r="G63" s="3"/>
      <c r="H63" s="78">
        <v>1630810</v>
      </c>
      <c r="I63" s="79"/>
      <c r="J63" s="73">
        <v>944159</v>
      </c>
      <c r="K63" s="96"/>
      <c r="L63" s="78">
        <v>929733</v>
      </c>
    </row>
    <row r="64" spans="1:12" ht="6" customHeight="1">
      <c r="A64" s="18"/>
      <c r="B64" s="71"/>
      <c r="C64" s="71"/>
      <c r="D64" s="17"/>
      <c r="E64" s="16"/>
      <c r="F64" s="100"/>
      <c r="G64" s="49"/>
      <c r="H64" s="100"/>
      <c r="I64" s="49"/>
      <c r="J64" s="100"/>
      <c r="K64" s="49"/>
      <c r="L64" s="101"/>
    </row>
    <row r="65" spans="1:12" ht="21.75" customHeight="1">
      <c r="A65" s="16" t="s">
        <v>18</v>
      </c>
      <c r="B65" s="71"/>
      <c r="C65" s="71"/>
      <c r="D65" s="23"/>
      <c r="E65" s="18"/>
      <c r="F65" s="102">
        <f>SUM(F59:F63)</f>
        <v>97303061</v>
      </c>
      <c r="G65" s="79"/>
      <c r="H65" s="102">
        <f>SUM(H59:H63)</f>
        <v>112804854</v>
      </c>
      <c r="I65" s="79"/>
      <c r="J65" s="102">
        <f>SUM(J59:J63)</f>
        <v>81911026</v>
      </c>
      <c r="K65" s="79"/>
      <c r="L65" s="102">
        <f>SUM(L59:L63)</f>
        <v>82450852</v>
      </c>
    </row>
    <row r="66" spans="1:12" ht="21.75" customHeight="1">
      <c r="A66" s="18"/>
      <c r="B66" s="71"/>
      <c r="C66" s="71"/>
      <c r="D66" s="23"/>
      <c r="E66" s="18"/>
      <c r="F66" s="49"/>
      <c r="G66" s="49"/>
      <c r="H66" s="49"/>
      <c r="I66" s="49"/>
      <c r="J66" s="49"/>
      <c r="K66" s="49"/>
      <c r="L66" s="73"/>
    </row>
    <row r="67" spans="1:12" ht="21.75" customHeight="1">
      <c r="A67" s="16" t="s">
        <v>19</v>
      </c>
      <c r="B67" s="71"/>
      <c r="C67" s="71"/>
      <c r="D67" s="17"/>
      <c r="E67" s="16"/>
      <c r="F67" s="49"/>
      <c r="G67" s="49"/>
      <c r="H67" s="49"/>
      <c r="I67" s="49"/>
      <c r="J67" s="49"/>
      <c r="K67" s="49"/>
      <c r="L67" s="73"/>
    </row>
    <row r="68" spans="1:12" ht="6" customHeight="1">
      <c r="A68" s="18"/>
      <c r="B68" s="71"/>
      <c r="C68" s="71"/>
      <c r="D68" s="23"/>
      <c r="E68" s="18"/>
      <c r="F68" s="49"/>
      <c r="G68" s="49"/>
      <c r="H68" s="49"/>
      <c r="I68" s="49"/>
      <c r="J68" s="49"/>
      <c r="K68" s="49"/>
      <c r="L68" s="73"/>
    </row>
    <row r="69" spans="1:12" ht="21.75" customHeight="1">
      <c r="A69" s="18" t="s">
        <v>90</v>
      </c>
      <c r="B69" s="71"/>
      <c r="C69" s="71"/>
      <c r="D69" s="23">
        <v>14</v>
      </c>
      <c r="E69" s="18"/>
      <c r="F69" s="49">
        <v>53953417</v>
      </c>
      <c r="G69" s="3"/>
      <c r="H69" s="78">
        <v>61119137</v>
      </c>
      <c r="I69" s="79"/>
      <c r="J69" s="49">
        <v>49629672</v>
      </c>
      <c r="K69" s="96"/>
      <c r="L69" s="78">
        <v>56162369</v>
      </c>
    </row>
    <row r="70" spans="1:12" ht="21.75" customHeight="1">
      <c r="A70" s="18" t="s">
        <v>20</v>
      </c>
      <c r="B70" s="71"/>
      <c r="C70" s="71"/>
      <c r="D70" s="23">
        <v>15</v>
      </c>
      <c r="E70" s="18"/>
      <c r="F70" s="73">
        <v>26239352</v>
      </c>
      <c r="G70" s="48"/>
      <c r="H70" s="48">
        <v>25054160</v>
      </c>
      <c r="I70" s="89"/>
      <c r="J70" s="89">
        <v>23354597</v>
      </c>
      <c r="K70" s="89"/>
      <c r="L70" s="48">
        <v>22450664</v>
      </c>
    </row>
    <row r="71" spans="1:12" ht="21.75" customHeight="1">
      <c r="A71" s="18" t="s">
        <v>100</v>
      </c>
      <c r="B71" s="71"/>
      <c r="C71" s="71"/>
      <c r="D71" s="23"/>
      <c r="E71" s="18"/>
      <c r="F71" s="86">
        <v>18057828</v>
      </c>
      <c r="G71" s="48"/>
      <c r="H71" s="48">
        <v>17735902</v>
      </c>
      <c r="I71" s="89"/>
      <c r="J71" s="89">
        <v>14979122</v>
      </c>
      <c r="K71" s="89"/>
      <c r="L71" s="48">
        <v>14720558</v>
      </c>
    </row>
    <row r="72" spans="1:12" ht="6" customHeight="1">
      <c r="A72" s="18"/>
      <c r="B72" s="71"/>
      <c r="C72" s="71"/>
      <c r="D72" s="17"/>
      <c r="E72" s="16"/>
      <c r="F72" s="100"/>
      <c r="G72" s="49"/>
      <c r="H72" s="100"/>
      <c r="I72" s="49"/>
      <c r="J72" s="101"/>
      <c r="K72" s="79"/>
      <c r="L72" s="101"/>
    </row>
    <row r="73" spans="1:12" ht="21.75" customHeight="1">
      <c r="A73" s="16" t="s">
        <v>21</v>
      </c>
      <c r="B73" s="71"/>
      <c r="C73" s="71"/>
      <c r="D73" s="17"/>
      <c r="E73" s="16"/>
      <c r="F73" s="102">
        <f>SUM(F69:F72)</f>
        <v>98250597</v>
      </c>
      <c r="G73" s="79"/>
      <c r="H73" s="102">
        <f>SUM(H69:H72)</f>
        <v>103909199</v>
      </c>
      <c r="I73" s="79"/>
      <c r="J73" s="102">
        <f>SUM(J69:J72)</f>
        <v>87963391</v>
      </c>
      <c r="K73" s="79"/>
      <c r="L73" s="102">
        <f>SUM(L69:L72)</f>
        <v>93333591</v>
      </c>
    </row>
    <row r="74" spans="1:12" ht="6" customHeight="1">
      <c r="A74" s="18"/>
      <c r="B74" s="71"/>
      <c r="C74" s="71"/>
      <c r="D74" s="17"/>
      <c r="E74" s="16"/>
      <c r="F74" s="100"/>
      <c r="G74" s="49"/>
      <c r="H74" s="100"/>
      <c r="I74" s="49"/>
      <c r="J74" s="101"/>
      <c r="K74" s="79"/>
      <c r="L74" s="101"/>
    </row>
    <row r="75" spans="1:12" ht="21.75" customHeight="1">
      <c r="A75" s="16" t="s">
        <v>22</v>
      </c>
      <c r="B75" s="71"/>
      <c r="C75" s="71"/>
      <c r="D75" s="17"/>
      <c r="E75" s="16"/>
      <c r="F75" s="102">
        <f>SUM(F65,F73)</f>
        <v>195553658</v>
      </c>
      <c r="G75" s="79"/>
      <c r="H75" s="102">
        <f>SUM(H65,H73)</f>
        <v>216714053</v>
      </c>
      <c r="I75" s="79"/>
      <c r="J75" s="102">
        <f>SUM(J65,J73)</f>
        <v>169874417</v>
      </c>
      <c r="K75" s="79"/>
      <c r="L75" s="102">
        <f>SUM(L65,L73)</f>
        <v>175784443</v>
      </c>
    </row>
    <row r="76" spans="1:12" ht="21.75" customHeight="1">
      <c r="A76" s="71"/>
      <c r="B76" s="71"/>
      <c r="C76" s="71"/>
      <c r="D76" s="72"/>
      <c r="E76" s="71"/>
      <c r="F76" s="73"/>
      <c r="G76" s="79"/>
      <c r="H76" s="73"/>
      <c r="I76" s="79"/>
      <c r="J76" s="73"/>
      <c r="K76" s="79"/>
      <c r="L76" s="73"/>
    </row>
    <row r="77" spans="1:12" ht="21.75" customHeight="1">
      <c r="A77" s="71"/>
      <c r="B77" s="71"/>
      <c r="C77" s="71"/>
      <c r="D77" s="72"/>
      <c r="E77" s="71"/>
      <c r="F77" s="73"/>
      <c r="G77" s="79"/>
      <c r="H77" s="73"/>
      <c r="I77" s="79"/>
      <c r="J77" s="73"/>
      <c r="K77" s="79"/>
      <c r="L77" s="73"/>
    </row>
    <row r="78" spans="1:12" ht="21.75" customHeight="1">
      <c r="A78" s="71"/>
      <c r="B78" s="71"/>
      <c r="C78" s="71"/>
      <c r="D78" s="72"/>
      <c r="E78" s="71"/>
      <c r="F78" s="73"/>
      <c r="G78" s="79"/>
      <c r="H78" s="73"/>
      <c r="I78" s="79"/>
      <c r="J78" s="73"/>
      <c r="K78" s="79"/>
      <c r="L78" s="73"/>
    </row>
    <row r="79" spans="1:12" ht="21.75" customHeight="1">
      <c r="A79" s="71"/>
      <c r="B79" s="71"/>
      <c r="C79" s="71"/>
      <c r="D79" s="72"/>
      <c r="E79" s="71"/>
      <c r="F79" s="73"/>
      <c r="G79" s="73"/>
      <c r="H79" s="73"/>
      <c r="I79" s="73"/>
      <c r="J79" s="73"/>
      <c r="K79" s="73"/>
      <c r="L79" s="73"/>
    </row>
    <row r="80" spans="1:12" ht="21.75" customHeight="1">
      <c r="G80" s="6"/>
      <c r="I80" s="6"/>
      <c r="K80" s="6"/>
    </row>
    <row r="81" spans="1:12" ht="18.75" customHeight="1">
      <c r="G81" s="6"/>
      <c r="I81" s="6"/>
      <c r="K81" s="6"/>
    </row>
    <row r="82" spans="1:12" ht="21.75" customHeight="1">
      <c r="A82" s="143" t="s">
        <v>179</v>
      </c>
      <c r="B82" s="143"/>
      <c r="C82" s="143"/>
      <c r="D82" s="143"/>
      <c r="E82" s="143"/>
      <c r="F82" s="143"/>
      <c r="G82" s="143"/>
      <c r="H82" s="143"/>
      <c r="I82" s="143"/>
      <c r="J82" s="143"/>
      <c r="K82" s="143"/>
      <c r="L82" s="143"/>
    </row>
    <row r="83" spans="1:12" ht="21.75" customHeight="1">
      <c r="A83" s="16"/>
      <c r="B83" s="71"/>
      <c r="C83" s="136" t="s">
        <v>180</v>
      </c>
      <c r="D83" s="16"/>
      <c r="E83" s="16"/>
      <c r="F83" s="40"/>
      <c r="G83" s="40" t="s">
        <v>177</v>
      </c>
      <c r="H83" s="21"/>
      <c r="I83" s="40"/>
      <c r="J83" s="40"/>
      <c r="K83" s="40"/>
      <c r="L83" s="40"/>
    </row>
    <row r="84" spans="1:12" ht="21.75" customHeight="1">
      <c r="C84" s="45"/>
      <c r="D84" s="45"/>
      <c r="E84" s="45"/>
      <c r="F84" s="141"/>
      <c r="G84" s="141"/>
      <c r="H84" s="141"/>
      <c r="I84" s="141"/>
      <c r="J84" s="141"/>
      <c r="K84" s="135"/>
    </row>
    <row r="85" spans="1:12" ht="15.75" customHeight="1"/>
    <row r="86" spans="1:12" ht="22.15" customHeight="1">
      <c r="A86" s="4" t="str">
        <f>+A44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86" s="4"/>
      <c r="C86" s="4"/>
      <c r="D86" s="15"/>
      <c r="E86" s="4"/>
      <c r="F86" s="5"/>
      <c r="G86" s="5"/>
      <c r="H86" s="5"/>
      <c r="I86" s="5"/>
      <c r="J86" s="5"/>
      <c r="K86" s="5"/>
      <c r="L86" s="5"/>
    </row>
    <row r="87" spans="1:12" ht="21.75" customHeight="1">
      <c r="A87" s="20" t="str">
        <f>A1</f>
        <v>บริษัท เซฟ เฟอร์ทิลิตี้ กรุ๊ป จำกัด (มหาชน)</v>
      </c>
      <c r="F87" s="6"/>
      <c r="G87" s="6"/>
      <c r="H87" s="6"/>
      <c r="I87" s="6"/>
      <c r="J87" s="6"/>
      <c r="K87" s="6"/>
      <c r="L87" s="6"/>
    </row>
    <row r="88" spans="1:12" ht="21.75" customHeight="1">
      <c r="A88" s="20" t="str">
        <f>A2</f>
        <v>งบฐานะการเงิน</v>
      </c>
      <c r="F88" s="6"/>
      <c r="G88" s="6"/>
      <c r="H88" s="6"/>
      <c r="I88" s="6"/>
      <c r="J88" s="6"/>
      <c r="K88" s="6"/>
      <c r="L88" s="6"/>
    </row>
    <row r="89" spans="1:12" ht="21.75" customHeight="1">
      <c r="A89" s="22" t="str">
        <f>+A3</f>
        <v>ณ วันที่ 30 มิถุนายน พ.ศ. 2568</v>
      </c>
      <c r="B89" s="4"/>
      <c r="C89" s="4"/>
      <c r="D89" s="15"/>
      <c r="E89" s="4"/>
      <c r="F89" s="5"/>
      <c r="G89" s="5"/>
      <c r="H89" s="5"/>
      <c r="I89" s="5"/>
      <c r="J89" s="5"/>
      <c r="K89" s="5"/>
      <c r="L89" s="5"/>
    </row>
    <row r="90" spans="1:12" ht="20.85" customHeight="1"/>
    <row r="91" spans="1:12" ht="20.85" customHeight="1">
      <c r="A91" s="71"/>
      <c r="B91" s="71"/>
      <c r="C91" s="16"/>
      <c r="D91" s="17"/>
      <c r="E91" s="16"/>
      <c r="F91" s="144" t="s">
        <v>0</v>
      </c>
      <c r="G91" s="144"/>
      <c r="H91" s="144"/>
      <c r="I91" s="74"/>
      <c r="J91" s="144" t="s">
        <v>1</v>
      </c>
      <c r="K91" s="144"/>
      <c r="L91" s="144"/>
    </row>
    <row r="92" spans="1:12" ht="20.85" customHeight="1">
      <c r="A92" s="71"/>
      <c r="B92" s="71"/>
      <c r="C92" s="16"/>
      <c r="D92" s="17"/>
      <c r="E92" s="16"/>
      <c r="F92" s="2" t="s">
        <v>69</v>
      </c>
      <c r="G92" s="2"/>
      <c r="H92" s="2" t="s">
        <v>79</v>
      </c>
      <c r="I92" s="2"/>
      <c r="J92" s="2" t="s">
        <v>69</v>
      </c>
      <c r="K92" s="2"/>
      <c r="L92" s="2" t="s">
        <v>79</v>
      </c>
    </row>
    <row r="93" spans="1:12" ht="20.85" customHeight="1">
      <c r="A93" s="71"/>
      <c r="B93" s="71"/>
      <c r="C93" s="16"/>
      <c r="D93" s="17"/>
      <c r="E93" s="16"/>
      <c r="F93" s="9" t="s">
        <v>159</v>
      </c>
      <c r="G93" s="2"/>
      <c r="H93" s="2" t="s">
        <v>2</v>
      </c>
      <c r="I93" s="2"/>
      <c r="J93" s="9" t="s">
        <v>159</v>
      </c>
      <c r="K93" s="2"/>
      <c r="L93" s="2" t="s">
        <v>2</v>
      </c>
    </row>
    <row r="94" spans="1:12" ht="20.85" customHeight="1">
      <c r="A94" s="71"/>
      <c r="B94" s="71"/>
      <c r="C94" s="16"/>
      <c r="D94" s="17"/>
      <c r="E94" s="16"/>
      <c r="F94" s="9" t="s">
        <v>138</v>
      </c>
      <c r="G94" s="75"/>
      <c r="H94" s="9" t="s">
        <v>117</v>
      </c>
      <c r="I94" s="75"/>
      <c r="J94" s="9" t="s">
        <v>138</v>
      </c>
      <c r="K94" s="75"/>
      <c r="L94" s="9" t="s">
        <v>117</v>
      </c>
    </row>
    <row r="95" spans="1:12" ht="20.85" customHeight="1">
      <c r="A95" s="71"/>
      <c r="B95" s="71"/>
      <c r="C95" s="16"/>
      <c r="D95" s="17"/>
      <c r="E95" s="16"/>
      <c r="F95" s="77" t="s">
        <v>4</v>
      </c>
      <c r="G95" s="2"/>
      <c r="H95" s="77" t="s">
        <v>4</v>
      </c>
      <c r="I95" s="2"/>
      <c r="J95" s="77" t="s">
        <v>4</v>
      </c>
      <c r="K95" s="2"/>
      <c r="L95" s="77" t="s">
        <v>4</v>
      </c>
    </row>
    <row r="96" spans="1:12" ht="20.85" customHeight="1">
      <c r="A96" s="16" t="s">
        <v>157</v>
      </c>
      <c r="B96" s="71"/>
      <c r="C96" s="71"/>
      <c r="D96" s="17"/>
      <c r="E96" s="16"/>
      <c r="F96" s="49"/>
      <c r="G96" s="49"/>
      <c r="H96" s="49"/>
      <c r="I96" s="49"/>
      <c r="J96" s="49"/>
      <c r="K96" s="49"/>
      <c r="L96" s="73"/>
    </row>
    <row r="97" spans="1:12" ht="4.1500000000000004" customHeight="1">
      <c r="A97" s="18"/>
      <c r="B97" s="71"/>
      <c r="C97" s="71"/>
      <c r="D97" s="17"/>
      <c r="E97" s="16"/>
      <c r="F97" s="49"/>
      <c r="G97" s="49"/>
      <c r="H97" s="49"/>
      <c r="I97" s="49"/>
      <c r="J97" s="49"/>
      <c r="K97" s="49"/>
      <c r="L97" s="73"/>
    </row>
    <row r="98" spans="1:12" ht="20.85" customHeight="1">
      <c r="A98" s="16" t="s">
        <v>23</v>
      </c>
      <c r="B98" s="71"/>
      <c r="C98" s="71"/>
      <c r="D98" s="17"/>
      <c r="E98" s="16"/>
      <c r="F98" s="73"/>
      <c r="G98" s="79"/>
      <c r="H98" s="73"/>
      <c r="I98" s="79"/>
      <c r="J98" s="73"/>
      <c r="K98" s="79"/>
      <c r="L98" s="73"/>
    </row>
    <row r="99" spans="1:12" ht="4.1500000000000004" customHeight="1">
      <c r="A99" s="18"/>
      <c r="B99" s="71"/>
      <c r="C99" s="71"/>
      <c r="D99" s="23"/>
      <c r="E99" s="18"/>
      <c r="F99" s="73"/>
      <c r="G99" s="79"/>
      <c r="H99" s="73"/>
      <c r="I99" s="79"/>
      <c r="J99" s="73"/>
      <c r="K99" s="79"/>
      <c r="L99" s="73"/>
    </row>
    <row r="100" spans="1:12" ht="20.85" customHeight="1">
      <c r="A100" s="18" t="s">
        <v>24</v>
      </c>
      <c r="B100" s="71"/>
      <c r="C100" s="71"/>
      <c r="D100" s="23"/>
      <c r="E100" s="18"/>
      <c r="F100" s="73"/>
      <c r="G100" s="79"/>
      <c r="H100" s="73"/>
      <c r="I100" s="79"/>
      <c r="J100" s="73"/>
      <c r="K100" s="79"/>
      <c r="L100" s="73"/>
    </row>
    <row r="101" spans="1:12" ht="20.85" customHeight="1">
      <c r="A101" s="71"/>
      <c r="B101" s="18" t="s">
        <v>25</v>
      </c>
      <c r="C101" s="71"/>
      <c r="D101" s="23"/>
      <c r="E101" s="18"/>
      <c r="F101" s="73"/>
      <c r="G101" s="79"/>
      <c r="H101" s="73"/>
      <c r="I101" s="79"/>
      <c r="J101" s="73"/>
      <c r="K101" s="79"/>
      <c r="L101" s="73"/>
    </row>
    <row r="102" spans="1:12" ht="20.85" customHeight="1">
      <c r="A102" s="71"/>
      <c r="B102" s="18"/>
      <c r="C102" s="71" t="s">
        <v>114</v>
      </c>
      <c r="D102" s="23"/>
      <c r="E102" s="18"/>
      <c r="F102" s="73"/>
      <c r="G102" s="79"/>
      <c r="H102" s="73"/>
      <c r="I102" s="79"/>
      <c r="J102" s="73"/>
      <c r="K102" s="79"/>
      <c r="L102" s="73"/>
    </row>
    <row r="103" spans="1:12" ht="20.85" customHeight="1" thickBot="1">
      <c r="A103" s="71"/>
      <c r="B103" s="71"/>
      <c r="C103" s="71" t="s">
        <v>113</v>
      </c>
      <c r="D103" s="23"/>
      <c r="E103" s="18"/>
      <c r="F103" s="103">
        <v>303947800</v>
      </c>
      <c r="G103" s="79"/>
      <c r="H103" s="103">
        <v>303947800</v>
      </c>
      <c r="I103" s="79"/>
      <c r="J103" s="103">
        <v>303947800</v>
      </c>
      <c r="K103" s="79"/>
      <c r="L103" s="103">
        <v>303947800</v>
      </c>
    </row>
    <row r="104" spans="1:12" ht="20.85" customHeight="1" thickTop="1">
      <c r="A104" s="71"/>
      <c r="B104" s="71" t="s">
        <v>101</v>
      </c>
      <c r="C104" s="71"/>
      <c r="D104" s="23"/>
      <c r="E104" s="18"/>
      <c r="F104" s="73"/>
      <c r="G104" s="79"/>
      <c r="H104" s="73"/>
      <c r="I104" s="79"/>
      <c r="J104" s="73"/>
      <c r="K104" s="79"/>
      <c r="L104" s="73"/>
    </row>
    <row r="105" spans="1:12" ht="20.85" customHeight="1">
      <c r="A105" s="71"/>
      <c r="B105" s="71"/>
      <c r="C105" s="71" t="s">
        <v>114</v>
      </c>
      <c r="D105" s="23"/>
      <c r="E105" s="18"/>
      <c r="F105" s="104"/>
      <c r="G105" s="104"/>
      <c r="H105" s="104"/>
      <c r="I105" s="104"/>
      <c r="J105" s="104"/>
      <c r="K105" s="104"/>
      <c r="L105" s="104"/>
    </row>
    <row r="106" spans="1:12" ht="20.85" customHeight="1">
      <c r="A106" s="71"/>
      <c r="B106" s="71"/>
      <c r="C106" s="71" t="s">
        <v>113</v>
      </c>
      <c r="D106" s="23"/>
      <c r="E106" s="18"/>
      <c r="F106" s="105">
        <v>303947800</v>
      </c>
      <c r="G106" s="73"/>
      <c r="H106" s="78">
        <v>303947800</v>
      </c>
      <c r="I106" s="79"/>
      <c r="J106" s="73">
        <v>303947800</v>
      </c>
      <c r="K106" s="79"/>
      <c r="L106" s="78">
        <v>303947800</v>
      </c>
    </row>
    <row r="107" spans="1:12" ht="20.85" customHeight="1">
      <c r="A107" s="71" t="s">
        <v>70</v>
      </c>
      <c r="B107" s="71"/>
      <c r="C107" s="18"/>
      <c r="D107" s="23"/>
      <c r="E107" s="18"/>
      <c r="F107" s="105">
        <v>1382233778</v>
      </c>
      <c r="G107" s="73"/>
      <c r="H107" s="78">
        <v>1382233778</v>
      </c>
      <c r="I107" s="79"/>
      <c r="J107" s="105">
        <v>1382233778</v>
      </c>
      <c r="K107" s="79"/>
      <c r="L107" s="78">
        <v>1382233778</v>
      </c>
    </row>
    <row r="108" spans="1:12" ht="20.85" customHeight="1">
      <c r="A108" s="18" t="s">
        <v>76</v>
      </c>
      <c r="B108" s="71"/>
      <c r="C108" s="71"/>
      <c r="D108" s="23"/>
      <c r="E108" s="18"/>
      <c r="F108" s="104"/>
      <c r="G108" s="104"/>
      <c r="H108" s="104"/>
      <c r="I108" s="104"/>
      <c r="J108" s="104"/>
      <c r="K108" s="104"/>
      <c r="L108" s="78"/>
    </row>
    <row r="109" spans="1:12" ht="20.85" customHeight="1">
      <c r="A109" s="71"/>
      <c r="B109" s="18" t="s">
        <v>59</v>
      </c>
      <c r="C109" s="71"/>
      <c r="D109" s="23"/>
      <c r="E109" s="18"/>
      <c r="F109" s="106">
        <v>-178289144</v>
      </c>
      <c r="G109" s="73"/>
      <c r="H109" s="78">
        <v>-178289144</v>
      </c>
      <c r="I109" s="79"/>
      <c r="J109" s="73">
        <v>0</v>
      </c>
      <c r="K109" s="79"/>
      <c r="L109" s="48">
        <v>0</v>
      </c>
    </row>
    <row r="110" spans="1:12" ht="20.85" customHeight="1">
      <c r="A110" s="71" t="s">
        <v>129</v>
      </c>
      <c r="B110" s="18"/>
      <c r="C110" s="71"/>
      <c r="D110" s="23"/>
      <c r="E110" s="18"/>
      <c r="F110" s="106"/>
      <c r="G110" s="73"/>
      <c r="H110" s="73"/>
      <c r="I110" s="79"/>
      <c r="J110" s="73"/>
      <c r="K110" s="79"/>
      <c r="L110" s="48"/>
    </row>
    <row r="111" spans="1:12" ht="20.85" customHeight="1">
      <c r="A111" s="71"/>
      <c r="B111" s="71" t="s">
        <v>128</v>
      </c>
      <c r="C111" s="71"/>
      <c r="D111" s="23"/>
      <c r="E111" s="18"/>
      <c r="F111" s="104">
        <v>2134957</v>
      </c>
      <c r="G111" s="104"/>
      <c r="H111" s="78">
        <v>2134957</v>
      </c>
      <c r="I111" s="104"/>
      <c r="J111" s="73">
        <v>0</v>
      </c>
      <c r="K111" s="79"/>
      <c r="L111" s="48">
        <v>0</v>
      </c>
    </row>
    <row r="112" spans="1:12" ht="20.85" customHeight="1">
      <c r="A112" s="18" t="s">
        <v>26</v>
      </c>
      <c r="B112" s="71"/>
      <c r="C112" s="71"/>
      <c r="D112" s="23"/>
      <c r="E112" s="18"/>
      <c r="F112" s="106"/>
      <c r="G112" s="73"/>
      <c r="H112" s="73"/>
      <c r="I112" s="73"/>
      <c r="J112" s="107"/>
      <c r="K112" s="73"/>
      <c r="L112" s="78"/>
    </row>
    <row r="113" spans="1:12" ht="20.85" customHeight="1">
      <c r="A113" s="71"/>
      <c r="B113" s="18" t="s">
        <v>58</v>
      </c>
      <c r="C113" s="71"/>
      <c r="D113" s="23"/>
      <c r="E113" s="18"/>
      <c r="F113" s="106">
        <v>30394780</v>
      </c>
      <c r="G113" s="73"/>
      <c r="H113" s="78">
        <v>30394780</v>
      </c>
      <c r="I113" s="79"/>
      <c r="J113" s="73">
        <v>30394780</v>
      </c>
      <c r="K113" s="79"/>
      <c r="L113" s="78">
        <v>30394780</v>
      </c>
    </row>
    <row r="114" spans="1:12" ht="20.85" customHeight="1">
      <c r="A114" s="71"/>
      <c r="B114" s="18" t="s">
        <v>28</v>
      </c>
      <c r="C114" s="71"/>
      <c r="D114" s="23"/>
      <c r="E114" s="18"/>
      <c r="F114" s="106">
        <v>114023139</v>
      </c>
      <c r="G114" s="79"/>
      <c r="H114" s="41">
        <v>236361476</v>
      </c>
      <c r="I114" s="79"/>
      <c r="J114" s="79">
        <v>54354571</v>
      </c>
      <c r="K114" s="79"/>
      <c r="L114" s="108">
        <v>192807990</v>
      </c>
    </row>
    <row r="115" spans="1:12" ht="4.1500000000000004" customHeight="1">
      <c r="A115" s="18"/>
      <c r="B115" s="71"/>
      <c r="C115" s="71"/>
      <c r="D115" s="23"/>
      <c r="E115" s="18"/>
      <c r="F115" s="109"/>
      <c r="G115" s="79"/>
      <c r="H115" s="79"/>
      <c r="I115" s="79"/>
      <c r="J115" s="109"/>
      <c r="K115" s="79"/>
      <c r="L115" s="79"/>
    </row>
    <row r="116" spans="1:12" ht="20.85" customHeight="1">
      <c r="A116" s="16" t="s">
        <v>148</v>
      </c>
      <c r="B116" s="16"/>
      <c r="C116" s="71"/>
      <c r="D116" s="17"/>
      <c r="E116" s="16"/>
      <c r="F116" s="79">
        <f>SUM(F106:F114)</f>
        <v>1654445310</v>
      </c>
      <c r="G116" s="79"/>
      <c r="H116" s="79">
        <f>SUM(H105:H114)</f>
        <v>1776783647</v>
      </c>
      <c r="I116" s="79"/>
      <c r="J116" s="79">
        <f>SUM(J106:J114)</f>
        <v>1770930929</v>
      </c>
      <c r="K116" s="79"/>
      <c r="L116" s="79">
        <f>SUM(L105:L114)</f>
        <v>1909384348</v>
      </c>
    </row>
    <row r="117" spans="1:12" ht="21" customHeight="1">
      <c r="A117" s="18" t="s">
        <v>29</v>
      </c>
      <c r="B117" s="71"/>
      <c r="C117" s="71"/>
      <c r="D117" s="23"/>
      <c r="E117" s="18"/>
      <c r="F117" s="110">
        <v>12229394</v>
      </c>
      <c r="G117" s="79"/>
      <c r="H117" s="78">
        <v>13470633</v>
      </c>
      <c r="I117" s="79"/>
      <c r="J117" s="48">
        <v>0</v>
      </c>
      <c r="K117" s="48"/>
      <c r="L117" s="48">
        <v>0</v>
      </c>
    </row>
    <row r="118" spans="1:12" ht="4.1500000000000004" customHeight="1">
      <c r="A118" s="16"/>
      <c r="B118" s="71"/>
      <c r="C118" s="71"/>
      <c r="D118" s="17"/>
      <c r="E118" s="16"/>
      <c r="F118" s="101"/>
      <c r="G118" s="79"/>
      <c r="H118" s="101"/>
      <c r="I118" s="79"/>
      <c r="J118" s="101"/>
      <c r="K118" s="79"/>
      <c r="L118" s="101"/>
    </row>
    <row r="119" spans="1:12" ht="20.85" customHeight="1">
      <c r="A119" s="16" t="s">
        <v>30</v>
      </c>
      <c r="B119" s="71"/>
      <c r="C119" s="71"/>
      <c r="D119" s="17"/>
      <c r="E119" s="16"/>
      <c r="F119" s="79">
        <f>SUM(F116:F117)</f>
        <v>1666674704</v>
      </c>
      <c r="G119" s="79"/>
      <c r="H119" s="79">
        <f>SUM(H116:H117)</f>
        <v>1790254280</v>
      </c>
      <c r="I119" s="79"/>
      <c r="J119" s="79">
        <f>SUM(J116:J117)</f>
        <v>1770930929</v>
      </c>
      <c r="K119" s="79"/>
      <c r="L119" s="79">
        <f>SUM(L116:L117)</f>
        <v>1909384348</v>
      </c>
    </row>
    <row r="120" spans="1:12" ht="4.1500000000000004" customHeight="1">
      <c r="A120" s="18"/>
      <c r="B120" s="71"/>
      <c r="C120" s="71"/>
      <c r="D120" s="17"/>
      <c r="E120" s="16"/>
      <c r="F120" s="101"/>
      <c r="G120" s="79"/>
      <c r="H120" s="101"/>
      <c r="I120" s="79"/>
      <c r="J120" s="101"/>
      <c r="K120" s="79"/>
      <c r="L120" s="101"/>
    </row>
    <row r="121" spans="1:12" ht="20.85" customHeight="1" thickBot="1">
      <c r="A121" s="16" t="s">
        <v>31</v>
      </c>
      <c r="B121" s="71"/>
      <c r="C121" s="71"/>
      <c r="D121" s="17"/>
      <c r="E121" s="16"/>
      <c r="F121" s="103">
        <f>SUM(F75,F119)</f>
        <v>1862228362</v>
      </c>
      <c r="G121" s="79"/>
      <c r="H121" s="103">
        <f>SUM(H75,H119)</f>
        <v>2006968333</v>
      </c>
      <c r="I121" s="79"/>
      <c r="J121" s="103">
        <f>SUM(J75,J119)</f>
        <v>1940805346</v>
      </c>
      <c r="K121" s="79"/>
      <c r="L121" s="103">
        <f>SUM(L75,L119)</f>
        <v>2085168791</v>
      </c>
    </row>
    <row r="122" spans="1:12" ht="18.75" customHeight="1" thickTop="1">
      <c r="A122" s="16"/>
      <c r="B122" s="71"/>
      <c r="C122" s="71"/>
      <c r="D122" s="17"/>
      <c r="E122" s="16"/>
      <c r="F122" s="79"/>
      <c r="G122" s="79"/>
      <c r="H122" s="79"/>
      <c r="I122" s="79"/>
      <c r="J122" s="79"/>
      <c r="K122" s="79"/>
      <c r="L122" s="79"/>
    </row>
    <row r="123" spans="1:12" ht="18.75" customHeight="1">
      <c r="A123" s="16"/>
      <c r="B123" s="71"/>
      <c r="C123" s="71"/>
      <c r="D123" s="17"/>
      <c r="E123" s="16"/>
      <c r="F123" s="79"/>
      <c r="G123" s="79"/>
      <c r="H123" s="79"/>
      <c r="I123" s="79"/>
      <c r="J123" s="79"/>
      <c r="K123" s="79"/>
      <c r="L123" s="79"/>
    </row>
    <row r="124" spans="1:12" ht="18" customHeight="1">
      <c r="A124" s="19"/>
      <c r="D124" s="68"/>
      <c r="E124" s="19"/>
      <c r="F124" s="6"/>
      <c r="G124" s="6"/>
      <c r="H124" s="6"/>
      <c r="I124" s="6"/>
      <c r="J124" s="6"/>
      <c r="K124" s="6"/>
      <c r="L124" s="6"/>
    </row>
    <row r="125" spans="1:12" ht="18.75" customHeight="1">
      <c r="C125" s="142"/>
      <c r="D125" s="142"/>
      <c r="E125" s="142"/>
      <c r="F125" s="142"/>
      <c r="G125" s="141"/>
      <c r="H125" s="141"/>
      <c r="I125" s="141"/>
      <c r="J125" s="141"/>
      <c r="K125" s="141"/>
    </row>
    <row r="126" spans="1:12" s="71" customFormat="1" ht="18.75" customHeight="1">
      <c r="A126" s="143" t="s">
        <v>179</v>
      </c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</row>
    <row r="127" spans="1:12" s="71" customFormat="1" ht="18.75" customHeight="1">
      <c r="A127" s="16"/>
      <c r="C127" s="136" t="s">
        <v>180</v>
      </c>
      <c r="D127" s="16"/>
      <c r="E127" s="16"/>
      <c r="F127" s="40"/>
      <c r="G127" s="40" t="s">
        <v>177</v>
      </c>
      <c r="H127" s="21"/>
      <c r="I127" s="40"/>
      <c r="J127" s="40"/>
      <c r="K127" s="40"/>
      <c r="L127" s="40"/>
    </row>
    <row r="128" spans="1:12" ht="12.75" customHeight="1">
      <c r="D128" s="21"/>
      <c r="F128" s="21"/>
      <c r="G128" s="21"/>
      <c r="H128" s="21"/>
      <c r="I128" s="21"/>
      <c r="J128" s="21"/>
      <c r="K128" s="21"/>
      <c r="L128" s="21"/>
    </row>
    <row r="129" spans="1:12" ht="22.15" customHeight="1">
      <c r="A129" s="4" t="str">
        <f>+A86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129" s="4"/>
      <c r="C129" s="4"/>
      <c r="D129" s="15"/>
      <c r="E129" s="4"/>
      <c r="F129" s="5"/>
      <c r="G129" s="5"/>
      <c r="H129" s="5"/>
      <c r="I129" s="5"/>
      <c r="J129" s="5"/>
      <c r="K129" s="5"/>
      <c r="L129" s="5"/>
    </row>
  </sheetData>
  <mergeCells count="13">
    <mergeCell ref="G125:K125"/>
    <mergeCell ref="F39:K39"/>
    <mergeCell ref="C125:F125"/>
    <mergeCell ref="A126:L126"/>
    <mergeCell ref="F5:H5"/>
    <mergeCell ref="J5:L5"/>
    <mergeCell ref="F49:H49"/>
    <mergeCell ref="J49:L49"/>
    <mergeCell ref="F91:H91"/>
    <mergeCell ref="J91:L91"/>
    <mergeCell ref="F84:J84"/>
    <mergeCell ref="A41:L41"/>
    <mergeCell ref="A82:L82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44" max="11" man="1"/>
  </rowBreaks>
  <ignoredErrors>
    <ignoredError sqref="G7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E67FB-79C9-4C92-BB1D-C03C9037165D}">
  <sheetPr codeName="Sheet2"/>
  <dimension ref="A1:L92"/>
  <sheetViews>
    <sheetView zoomScaleNormal="100" workbookViewId="0">
      <selection activeCell="O4" sqref="O4"/>
    </sheetView>
  </sheetViews>
  <sheetFormatPr defaultColWidth="8.7109375" defaultRowHeight="20.100000000000001" customHeight="1"/>
  <cols>
    <col min="1" max="2" width="1.42578125" style="12" customWidth="1"/>
    <col min="3" max="3" width="30.5703125" style="12" customWidth="1"/>
    <col min="4" max="4" width="7.28515625" style="25" customWidth="1"/>
    <col min="5" max="5" width="0.7109375" style="12" customWidth="1"/>
    <col min="6" max="6" width="14.28515625" style="50" customWidth="1"/>
    <col min="7" max="7" width="0.7109375" style="50" customWidth="1"/>
    <col min="8" max="8" width="14.28515625" style="50" customWidth="1"/>
    <col min="9" max="9" width="0.7109375" style="50" customWidth="1"/>
    <col min="10" max="10" width="14.28515625" style="50" customWidth="1"/>
    <col min="11" max="11" width="0.7109375" style="50" customWidth="1"/>
    <col min="12" max="12" width="14.28515625" style="50" customWidth="1"/>
    <col min="13" max="16384" width="8.7109375" style="12"/>
  </cols>
  <sheetData>
    <row r="1" spans="1:12" ht="21.75" customHeight="1">
      <c r="A1" s="19" t="s">
        <v>116</v>
      </c>
    </row>
    <row r="2" spans="1:12" ht="21.75" customHeight="1">
      <c r="A2" s="19" t="s">
        <v>143</v>
      </c>
    </row>
    <row r="3" spans="1:12" ht="21.75" customHeight="1">
      <c r="A3" s="11" t="s">
        <v>160</v>
      </c>
      <c r="B3" s="27"/>
      <c r="C3" s="27"/>
      <c r="D3" s="28"/>
      <c r="E3" s="27"/>
      <c r="F3" s="51"/>
      <c r="G3" s="51"/>
      <c r="H3" s="51"/>
      <c r="I3" s="51"/>
      <c r="J3" s="51"/>
      <c r="K3" s="51"/>
      <c r="L3" s="51"/>
    </row>
    <row r="4" spans="1:12" ht="21.75" customHeight="1">
      <c r="A4" s="13"/>
      <c r="B4" s="13"/>
      <c r="C4" s="13"/>
      <c r="D4" s="23"/>
      <c r="E4" s="13"/>
      <c r="F4" s="111"/>
      <c r="G4" s="111"/>
      <c r="H4" s="111"/>
      <c r="I4" s="111"/>
      <c r="J4" s="111"/>
      <c r="K4" s="111"/>
      <c r="L4" s="111"/>
    </row>
    <row r="5" spans="1:12" ht="21.75" customHeight="1">
      <c r="A5" s="13"/>
      <c r="B5" s="13"/>
      <c r="C5" s="18"/>
      <c r="D5" s="23"/>
      <c r="E5" s="18"/>
      <c r="F5" s="146" t="s">
        <v>0</v>
      </c>
      <c r="G5" s="146"/>
      <c r="H5" s="146"/>
      <c r="I5" s="112"/>
      <c r="J5" s="146" t="s">
        <v>1</v>
      </c>
      <c r="K5" s="146"/>
      <c r="L5" s="146"/>
    </row>
    <row r="6" spans="1:12" ht="21.75" customHeight="1">
      <c r="A6" s="13"/>
      <c r="B6" s="13"/>
      <c r="C6" s="14"/>
      <c r="D6" s="17"/>
      <c r="E6" s="14"/>
      <c r="F6" s="113" t="s">
        <v>69</v>
      </c>
      <c r="G6" s="113"/>
      <c r="H6" s="113" t="s">
        <v>69</v>
      </c>
      <c r="I6" s="113"/>
      <c r="J6" s="113" t="s">
        <v>69</v>
      </c>
      <c r="K6" s="113"/>
      <c r="L6" s="113" t="s">
        <v>69</v>
      </c>
    </row>
    <row r="7" spans="1:12" ht="21.75" customHeight="1">
      <c r="A7" s="13"/>
      <c r="B7" s="13"/>
      <c r="C7" s="14"/>
      <c r="D7" s="17"/>
      <c r="E7" s="14"/>
      <c r="F7" s="9" t="s">
        <v>164</v>
      </c>
      <c r="G7" s="9"/>
      <c r="H7" s="9" t="s">
        <v>164</v>
      </c>
      <c r="I7" s="9"/>
      <c r="J7" s="9" t="s">
        <v>164</v>
      </c>
      <c r="K7" s="9"/>
      <c r="L7" s="9" t="s">
        <v>164</v>
      </c>
    </row>
    <row r="8" spans="1:12" ht="21.75" customHeight="1">
      <c r="A8" s="13"/>
      <c r="B8" s="13"/>
      <c r="C8" s="16"/>
      <c r="D8" s="17"/>
      <c r="E8" s="16"/>
      <c r="F8" s="9" t="s">
        <v>138</v>
      </c>
      <c r="G8" s="9"/>
      <c r="H8" s="9" t="s">
        <v>117</v>
      </c>
      <c r="I8" s="9"/>
      <c r="J8" s="9" t="s">
        <v>138</v>
      </c>
      <c r="K8" s="9"/>
      <c r="L8" s="9" t="s">
        <v>117</v>
      </c>
    </row>
    <row r="9" spans="1:12" ht="21.75" customHeight="1">
      <c r="A9" s="13"/>
      <c r="B9" s="13"/>
      <c r="C9" s="16"/>
      <c r="D9" s="17"/>
      <c r="E9" s="16"/>
      <c r="F9" s="114" t="s">
        <v>4</v>
      </c>
      <c r="G9" s="9"/>
      <c r="H9" s="114" t="s">
        <v>4</v>
      </c>
      <c r="I9" s="9"/>
      <c r="J9" s="114" t="s">
        <v>4</v>
      </c>
      <c r="K9" s="9"/>
      <c r="L9" s="114" t="s">
        <v>4</v>
      </c>
    </row>
    <row r="10" spans="1:12" ht="6" customHeight="1">
      <c r="A10" s="13"/>
      <c r="B10" s="13"/>
      <c r="C10" s="18"/>
      <c r="D10" s="23"/>
      <c r="E10" s="18"/>
      <c r="F10" s="52"/>
      <c r="G10" s="52"/>
      <c r="H10" s="52"/>
      <c r="I10" s="52"/>
      <c r="J10" s="52"/>
      <c r="K10" s="52"/>
      <c r="L10" s="52"/>
    </row>
    <row r="11" spans="1:12" ht="21.75" customHeight="1">
      <c r="A11" s="18" t="s">
        <v>61</v>
      </c>
      <c r="B11" s="13"/>
      <c r="C11" s="13"/>
      <c r="D11" s="23"/>
      <c r="E11" s="18"/>
      <c r="F11" s="115">
        <v>173478791</v>
      </c>
      <c r="G11" s="116"/>
      <c r="H11" s="115">
        <v>214723246</v>
      </c>
      <c r="I11" s="116"/>
      <c r="J11" s="115">
        <v>134854878</v>
      </c>
      <c r="K11" s="116"/>
      <c r="L11" s="115">
        <v>167496196</v>
      </c>
    </row>
    <row r="12" spans="1:12" ht="21.75" customHeight="1">
      <c r="A12" s="18" t="s">
        <v>67</v>
      </c>
      <c r="B12" s="13"/>
      <c r="C12" s="13"/>
      <c r="D12" s="23"/>
      <c r="E12" s="18"/>
      <c r="F12" s="117">
        <v>-74566770</v>
      </c>
      <c r="G12" s="116"/>
      <c r="H12" s="117">
        <v>-96020601</v>
      </c>
      <c r="I12" s="116"/>
      <c r="J12" s="117">
        <v>-56972485</v>
      </c>
      <c r="K12" s="116"/>
      <c r="L12" s="117">
        <v>-70992761</v>
      </c>
    </row>
    <row r="13" spans="1:12" ht="6" customHeight="1">
      <c r="A13" s="16"/>
      <c r="B13" s="13"/>
      <c r="C13" s="13"/>
      <c r="D13" s="23"/>
      <c r="E13" s="18"/>
      <c r="F13" s="115"/>
      <c r="G13" s="116"/>
      <c r="H13" s="115"/>
      <c r="I13" s="116"/>
      <c r="J13" s="115"/>
      <c r="K13" s="116"/>
      <c r="L13" s="115"/>
    </row>
    <row r="14" spans="1:12" s="44" customFormat="1" ht="21.75" customHeight="1">
      <c r="A14" s="16" t="s">
        <v>32</v>
      </c>
      <c r="B14" s="14"/>
      <c r="C14" s="14"/>
      <c r="D14" s="17"/>
      <c r="E14" s="16"/>
      <c r="F14" s="115">
        <f>SUM(F11:F12)</f>
        <v>98912021</v>
      </c>
      <c r="G14" s="116"/>
      <c r="H14" s="115">
        <f>SUM(H11:H12)</f>
        <v>118702645</v>
      </c>
      <c r="I14" s="116"/>
      <c r="J14" s="115">
        <f>SUM(J11:J12)</f>
        <v>77882393</v>
      </c>
      <c r="K14" s="116"/>
      <c r="L14" s="115">
        <f>SUM(L11:L12)</f>
        <v>96503435</v>
      </c>
    </row>
    <row r="15" spans="1:12" ht="21.75" customHeight="1">
      <c r="A15" s="18" t="s">
        <v>35</v>
      </c>
      <c r="B15" s="13"/>
      <c r="C15" s="13"/>
      <c r="D15" s="23"/>
      <c r="E15" s="18"/>
      <c r="F15" s="117">
        <v>5115699</v>
      </c>
      <c r="G15" s="116"/>
      <c r="H15" s="117">
        <v>5012123</v>
      </c>
      <c r="I15" s="116"/>
      <c r="J15" s="118">
        <v>4986345</v>
      </c>
      <c r="K15" s="116"/>
      <c r="L15" s="118">
        <v>4775120</v>
      </c>
    </row>
    <row r="16" spans="1:12" ht="6" customHeight="1">
      <c r="A16" s="16"/>
      <c r="B16" s="13"/>
      <c r="C16" s="13"/>
      <c r="D16" s="23"/>
      <c r="E16" s="18"/>
      <c r="F16" s="115"/>
      <c r="G16" s="116"/>
      <c r="H16" s="115"/>
      <c r="I16" s="116"/>
      <c r="J16" s="115"/>
      <c r="K16" s="116"/>
      <c r="L16" s="115"/>
    </row>
    <row r="17" spans="1:12" ht="21.75" customHeight="1">
      <c r="A17" s="16" t="s">
        <v>63</v>
      </c>
      <c r="B17" s="13"/>
      <c r="C17" s="13"/>
      <c r="D17" s="23"/>
      <c r="E17" s="18"/>
      <c r="F17" s="115">
        <f>SUM(F14:F16)</f>
        <v>104027720</v>
      </c>
      <c r="G17" s="116"/>
      <c r="H17" s="115">
        <f>SUM(H14:H16)</f>
        <v>123714768</v>
      </c>
      <c r="I17" s="116"/>
      <c r="J17" s="115">
        <f>SUM(J14:J16)</f>
        <v>82868738</v>
      </c>
      <c r="K17" s="116"/>
      <c r="L17" s="115">
        <f>SUM(L14:L16)</f>
        <v>101278555</v>
      </c>
    </row>
    <row r="18" spans="1:12" ht="21.75" customHeight="1">
      <c r="A18" s="18" t="s">
        <v>33</v>
      </c>
      <c r="B18" s="13"/>
      <c r="C18" s="13"/>
      <c r="D18" s="23"/>
      <c r="E18" s="18"/>
      <c r="F18" s="48">
        <v>-19160881</v>
      </c>
      <c r="G18" s="116"/>
      <c r="H18" s="48">
        <v>-17614624</v>
      </c>
      <c r="I18" s="116"/>
      <c r="J18" s="119">
        <v>-13133423</v>
      </c>
      <c r="K18" s="116"/>
      <c r="L18" s="119">
        <v>-11850145</v>
      </c>
    </row>
    <row r="19" spans="1:12" ht="21.75" customHeight="1">
      <c r="A19" s="18" t="s">
        <v>34</v>
      </c>
      <c r="B19" s="13"/>
      <c r="C19" s="13"/>
      <c r="D19" s="23"/>
      <c r="E19" s="18"/>
      <c r="F19" s="48">
        <v>-42462062</v>
      </c>
      <c r="G19" s="116"/>
      <c r="H19" s="48">
        <v>-46931966</v>
      </c>
      <c r="I19" s="116"/>
      <c r="J19" s="119">
        <v>-35559425</v>
      </c>
      <c r="K19" s="116"/>
      <c r="L19" s="119">
        <v>-40723756</v>
      </c>
    </row>
    <row r="20" spans="1:12" ht="21.75" customHeight="1">
      <c r="A20" s="18" t="s">
        <v>190</v>
      </c>
      <c r="B20" s="13"/>
      <c r="C20" s="13"/>
      <c r="D20" s="23"/>
      <c r="E20" s="18"/>
      <c r="F20" s="48">
        <v>408348</v>
      </c>
      <c r="G20" s="116"/>
      <c r="H20" s="48">
        <v>0</v>
      </c>
      <c r="I20" s="116"/>
      <c r="J20" s="119">
        <v>0</v>
      </c>
      <c r="K20" s="116"/>
      <c r="L20" s="119">
        <v>0</v>
      </c>
    </row>
    <row r="21" spans="1:12" ht="21.75" customHeight="1">
      <c r="A21" s="18" t="s">
        <v>191</v>
      </c>
      <c r="B21" s="13"/>
      <c r="C21" s="13"/>
      <c r="D21" s="23"/>
      <c r="E21" s="18"/>
      <c r="F21" s="48">
        <v>4996</v>
      </c>
      <c r="G21" s="116"/>
      <c r="H21" s="48">
        <v>19358</v>
      </c>
      <c r="I21" s="116"/>
      <c r="J21" s="119">
        <v>4996</v>
      </c>
      <c r="K21" s="116"/>
      <c r="L21" s="119">
        <v>34365</v>
      </c>
    </row>
    <row r="22" spans="1:12" ht="21.75" customHeight="1">
      <c r="A22" s="18" t="s">
        <v>86</v>
      </c>
      <c r="B22" s="13"/>
      <c r="C22" s="13"/>
      <c r="D22" s="23"/>
      <c r="E22" s="18"/>
      <c r="F22" s="120">
        <v>896985</v>
      </c>
      <c r="G22" s="116"/>
      <c r="H22" s="120">
        <v>-7856</v>
      </c>
      <c r="I22" s="116"/>
      <c r="J22" s="120">
        <v>46682</v>
      </c>
      <c r="K22" s="116"/>
      <c r="L22" s="120">
        <v>-11733</v>
      </c>
    </row>
    <row r="23" spans="1:12" ht="6" customHeight="1">
      <c r="A23" s="18"/>
      <c r="B23" s="13"/>
      <c r="C23" s="13"/>
      <c r="D23" s="23"/>
      <c r="E23" s="18"/>
      <c r="F23" s="115"/>
      <c r="G23" s="116"/>
      <c r="H23" s="115"/>
      <c r="I23" s="116"/>
      <c r="J23" s="115"/>
      <c r="K23" s="116"/>
      <c r="L23" s="115"/>
    </row>
    <row r="24" spans="1:12" s="44" customFormat="1" ht="21.75" customHeight="1">
      <c r="A24" s="16" t="s">
        <v>77</v>
      </c>
      <c r="B24" s="14"/>
      <c r="C24" s="14"/>
      <c r="D24" s="17"/>
      <c r="E24" s="16"/>
      <c r="F24" s="115">
        <f>SUM(F17:F23)</f>
        <v>43715106</v>
      </c>
      <c r="G24" s="116"/>
      <c r="H24" s="115">
        <f>SUM(H17:H23)</f>
        <v>59179680</v>
      </c>
      <c r="I24" s="116"/>
      <c r="J24" s="115">
        <f>SUM(J17:J23)</f>
        <v>34227568</v>
      </c>
      <c r="K24" s="116"/>
      <c r="L24" s="115">
        <f>SUM(L17:L23)</f>
        <v>48727286</v>
      </c>
    </row>
    <row r="25" spans="1:12" ht="21.75" customHeight="1">
      <c r="A25" s="18" t="s">
        <v>36</v>
      </c>
      <c r="B25" s="13"/>
      <c r="C25" s="13"/>
      <c r="D25" s="23"/>
      <c r="E25" s="18"/>
      <c r="F25" s="117">
        <v>-868126</v>
      </c>
      <c r="G25" s="116"/>
      <c r="H25" s="117">
        <v>-930895</v>
      </c>
      <c r="I25" s="116"/>
      <c r="J25" s="121">
        <v>-761949</v>
      </c>
      <c r="K25" s="116"/>
      <c r="L25" s="121">
        <v>-811295</v>
      </c>
    </row>
    <row r="26" spans="1:12" ht="6" customHeight="1">
      <c r="A26" s="16"/>
      <c r="B26" s="13"/>
      <c r="C26" s="13"/>
      <c r="D26" s="23"/>
      <c r="E26" s="18"/>
      <c r="F26" s="115"/>
      <c r="G26" s="116"/>
      <c r="H26" s="115"/>
      <c r="I26" s="116"/>
      <c r="J26" s="115"/>
      <c r="K26" s="116"/>
      <c r="L26" s="115"/>
    </row>
    <row r="27" spans="1:12" s="44" customFormat="1" ht="21.75" customHeight="1">
      <c r="A27" s="16" t="s">
        <v>37</v>
      </c>
      <c r="B27" s="14"/>
      <c r="C27" s="14"/>
      <c r="D27" s="17"/>
      <c r="E27" s="16"/>
      <c r="F27" s="115">
        <f>SUM(F24:F25)</f>
        <v>42846980</v>
      </c>
      <c r="G27" s="116"/>
      <c r="H27" s="115">
        <f>SUM(H24:H25)</f>
        <v>58248785</v>
      </c>
      <c r="I27" s="116"/>
      <c r="J27" s="115">
        <f>SUM(J24:J25)</f>
        <v>33465619</v>
      </c>
      <c r="K27" s="116"/>
      <c r="L27" s="115">
        <f>SUM(L24:L25)</f>
        <v>47915991</v>
      </c>
    </row>
    <row r="28" spans="1:12" ht="21.75" customHeight="1">
      <c r="A28" s="18" t="s">
        <v>140</v>
      </c>
      <c r="B28" s="13"/>
      <c r="C28" s="13"/>
      <c r="D28" s="23"/>
      <c r="E28" s="18"/>
      <c r="F28" s="120">
        <v>-9610693</v>
      </c>
      <c r="G28" s="116"/>
      <c r="H28" s="120">
        <v>-12395464</v>
      </c>
      <c r="I28" s="116"/>
      <c r="J28" s="120">
        <v>-7632897</v>
      </c>
      <c r="K28" s="116"/>
      <c r="L28" s="120">
        <v>-9614654</v>
      </c>
    </row>
    <row r="29" spans="1:12" ht="6" customHeight="1">
      <c r="A29" s="16"/>
      <c r="B29" s="13"/>
      <c r="C29" s="13"/>
      <c r="D29" s="23"/>
      <c r="E29" s="18"/>
      <c r="F29" s="115"/>
      <c r="G29" s="116"/>
      <c r="H29" s="115"/>
      <c r="I29" s="116"/>
      <c r="J29" s="115"/>
      <c r="K29" s="116"/>
      <c r="L29" s="115"/>
    </row>
    <row r="30" spans="1:12" s="44" customFormat="1" ht="21.75" customHeight="1" thickBot="1">
      <c r="A30" s="16" t="s">
        <v>123</v>
      </c>
      <c r="B30" s="14"/>
      <c r="C30" s="14"/>
      <c r="D30" s="17"/>
      <c r="E30" s="16"/>
      <c r="F30" s="122">
        <f>SUM(F27:F28)</f>
        <v>33236287</v>
      </c>
      <c r="G30" s="116"/>
      <c r="H30" s="122">
        <f>SUM(H27:H28)</f>
        <v>45853321</v>
      </c>
      <c r="I30" s="116"/>
      <c r="J30" s="122">
        <f>SUM(J27:J28)</f>
        <v>25832722</v>
      </c>
      <c r="K30" s="116"/>
      <c r="L30" s="122">
        <f>SUM(L27:L28)</f>
        <v>38301337</v>
      </c>
    </row>
    <row r="31" spans="1:12" ht="6" customHeight="1" thickTop="1">
      <c r="A31" s="13"/>
      <c r="B31" s="13"/>
      <c r="C31" s="16"/>
      <c r="D31" s="23"/>
      <c r="E31" s="18"/>
      <c r="F31" s="115"/>
      <c r="G31" s="116"/>
      <c r="H31" s="115"/>
      <c r="I31" s="116"/>
      <c r="J31" s="115"/>
      <c r="K31" s="116"/>
      <c r="L31" s="115"/>
    </row>
    <row r="32" spans="1:12" ht="21.75" customHeight="1">
      <c r="A32" s="16" t="s">
        <v>127</v>
      </c>
      <c r="B32" s="13"/>
      <c r="C32" s="13"/>
      <c r="D32" s="23"/>
      <c r="E32" s="18"/>
      <c r="F32" s="48"/>
      <c r="G32" s="116"/>
      <c r="H32" s="48"/>
      <c r="I32" s="116"/>
      <c r="J32" s="48"/>
      <c r="K32" s="116"/>
      <c r="L32" s="48"/>
    </row>
    <row r="33" spans="1:12" ht="6" customHeight="1">
      <c r="A33" s="18"/>
      <c r="B33" s="13"/>
      <c r="C33" s="13"/>
      <c r="D33" s="23"/>
      <c r="E33" s="18"/>
      <c r="F33" s="48"/>
      <c r="G33" s="116"/>
      <c r="H33" s="48"/>
      <c r="I33" s="116"/>
      <c r="J33" s="48"/>
      <c r="K33" s="116"/>
      <c r="L33" s="48"/>
    </row>
    <row r="34" spans="1:12" s="44" customFormat="1" ht="21.75" customHeight="1">
      <c r="A34" s="16" t="s">
        <v>146</v>
      </c>
      <c r="B34" s="14"/>
      <c r="C34" s="14"/>
      <c r="D34" s="17"/>
      <c r="E34" s="16"/>
      <c r="F34" s="59"/>
      <c r="G34" s="123"/>
      <c r="H34" s="59"/>
      <c r="I34" s="123"/>
      <c r="J34" s="59"/>
      <c r="K34" s="123"/>
      <c r="L34" s="59"/>
    </row>
    <row r="35" spans="1:12" ht="21.75" customHeight="1">
      <c r="A35" s="13"/>
      <c r="B35" s="16" t="s">
        <v>147</v>
      </c>
      <c r="C35" s="13"/>
      <c r="D35" s="23"/>
      <c r="E35" s="18"/>
      <c r="F35" s="120">
        <f>SUM(F32:F32)</f>
        <v>0</v>
      </c>
      <c r="G35" s="116"/>
      <c r="H35" s="120">
        <f>SUM(H32:H32)</f>
        <v>0</v>
      </c>
      <c r="I35" s="116"/>
      <c r="J35" s="120">
        <f>SUM(J32:J32)</f>
        <v>0</v>
      </c>
      <c r="K35" s="116"/>
      <c r="L35" s="120">
        <f>SUM(L32:L32)</f>
        <v>0</v>
      </c>
    </row>
    <row r="36" spans="1:12" ht="6" customHeight="1">
      <c r="A36" s="124"/>
      <c r="B36" s="13"/>
      <c r="C36" s="13"/>
      <c r="D36" s="23"/>
      <c r="E36" s="18"/>
      <c r="F36" s="125"/>
      <c r="G36" s="116"/>
      <c r="H36" s="125"/>
      <c r="I36" s="116"/>
      <c r="J36" s="125"/>
      <c r="K36" s="116"/>
      <c r="L36" s="125"/>
    </row>
    <row r="37" spans="1:12" ht="21.75" customHeight="1" thickBot="1">
      <c r="A37" s="124" t="s">
        <v>122</v>
      </c>
      <c r="B37" s="13"/>
      <c r="C37" s="13"/>
      <c r="D37" s="23"/>
      <c r="E37" s="18"/>
      <c r="F37" s="122">
        <f>SUM(F30,F35)</f>
        <v>33236287</v>
      </c>
      <c r="G37" s="116"/>
      <c r="H37" s="122">
        <f>SUM(H30,H35)</f>
        <v>45853321</v>
      </c>
      <c r="I37" s="116"/>
      <c r="J37" s="122">
        <f>SUM(J30,J35)</f>
        <v>25832722</v>
      </c>
      <c r="K37" s="116"/>
      <c r="L37" s="122">
        <f>SUM(L30,L35)</f>
        <v>38301337</v>
      </c>
    </row>
    <row r="38" spans="1:12" ht="21.75" customHeight="1" thickTop="1">
      <c r="A38" s="13"/>
      <c r="B38" s="13"/>
      <c r="C38" s="16"/>
      <c r="D38" s="23"/>
      <c r="E38" s="18"/>
      <c r="F38" s="126"/>
      <c r="G38" s="116"/>
      <c r="H38" s="115"/>
      <c r="I38" s="116"/>
      <c r="J38" s="126"/>
      <c r="K38" s="116"/>
      <c r="L38" s="115"/>
    </row>
    <row r="39" spans="1:12" ht="21.75" customHeight="1">
      <c r="A39" s="13"/>
      <c r="B39" s="13"/>
      <c r="C39" s="16"/>
      <c r="D39" s="23"/>
      <c r="E39" s="18"/>
      <c r="F39" s="115"/>
      <c r="G39" s="116"/>
      <c r="H39" s="115"/>
      <c r="I39" s="116"/>
      <c r="J39" s="115"/>
      <c r="K39" s="116"/>
      <c r="L39" s="115"/>
    </row>
    <row r="40" spans="1:12" ht="21.75" customHeight="1">
      <c r="A40" s="13"/>
      <c r="B40" s="13"/>
      <c r="C40" s="16"/>
      <c r="D40" s="23"/>
      <c r="E40" s="18"/>
      <c r="F40" s="115"/>
      <c r="G40" s="116"/>
      <c r="H40" s="115"/>
      <c r="I40" s="116"/>
      <c r="J40" s="115"/>
      <c r="K40" s="116"/>
      <c r="L40" s="127"/>
    </row>
    <row r="41" spans="1:12" ht="21.75" customHeight="1">
      <c r="A41" s="13"/>
      <c r="B41" s="13"/>
      <c r="C41" s="16"/>
      <c r="D41" s="23"/>
      <c r="E41" s="18"/>
      <c r="F41" s="115"/>
      <c r="G41" s="116"/>
      <c r="H41" s="115"/>
      <c r="I41" s="116"/>
      <c r="J41" s="115"/>
      <c r="K41" s="116"/>
      <c r="L41" s="127"/>
    </row>
    <row r="42" spans="1:12" ht="21.75" customHeight="1">
      <c r="C42" s="19"/>
      <c r="E42" s="26"/>
      <c r="F42" s="69"/>
      <c r="G42" s="70"/>
      <c r="H42" s="69"/>
      <c r="I42" s="70"/>
      <c r="K42" s="70"/>
      <c r="L42" s="69"/>
    </row>
    <row r="43" spans="1:12" ht="21.75" customHeight="1">
      <c r="C43" s="19"/>
      <c r="E43" s="26"/>
      <c r="F43" s="69"/>
      <c r="G43" s="70"/>
      <c r="H43" s="69"/>
      <c r="I43" s="70"/>
      <c r="J43" s="69"/>
      <c r="K43" s="70"/>
      <c r="L43" s="69"/>
    </row>
    <row r="44" spans="1:12" ht="10.5" customHeight="1">
      <c r="C44" s="19"/>
      <c r="E44" s="26"/>
      <c r="F44" s="69"/>
      <c r="G44" s="70"/>
      <c r="H44" s="69"/>
      <c r="I44" s="70"/>
      <c r="J44" s="69"/>
      <c r="K44" s="70"/>
      <c r="L44" s="69"/>
    </row>
    <row r="45" spans="1:12" s="26" customFormat="1" ht="21.75" customHeight="1">
      <c r="A45" s="145" t="s">
        <v>130</v>
      </c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s="26" customFormat="1" ht="21.75" customHeight="1">
      <c r="B46" s="12"/>
      <c r="C46" s="12" t="s">
        <v>181</v>
      </c>
      <c r="D46" s="12"/>
      <c r="E46" s="12"/>
      <c r="F46" s="12"/>
      <c r="G46" s="12"/>
      <c r="H46" s="69" t="s">
        <v>185</v>
      </c>
      <c r="I46" s="12"/>
      <c r="J46" s="12"/>
      <c r="K46" s="12"/>
      <c r="L46" s="12"/>
    </row>
    <row r="47" spans="1:12" ht="24" customHeight="1">
      <c r="C47" s="19"/>
      <c r="E47" s="26"/>
      <c r="F47" s="69"/>
      <c r="G47" s="70"/>
      <c r="H47" s="69"/>
      <c r="I47" s="70"/>
      <c r="J47" s="69"/>
      <c r="K47" s="70"/>
      <c r="L47" s="69"/>
    </row>
    <row r="48" spans="1:12" ht="21.75" customHeight="1">
      <c r="A48" s="27" t="str">
        <f>+'BS 2-4'!A129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48" s="27"/>
      <c r="C48" s="27"/>
      <c r="D48" s="28"/>
      <c r="E48" s="27"/>
      <c r="F48" s="30"/>
      <c r="G48" s="30"/>
      <c r="H48" s="30"/>
      <c r="I48" s="30"/>
      <c r="J48" s="30"/>
      <c r="K48" s="30"/>
      <c r="L48" s="30"/>
    </row>
    <row r="49" spans="1:12" ht="21.75" customHeight="1">
      <c r="A49" s="19" t="s">
        <v>116</v>
      </c>
    </row>
    <row r="50" spans="1:12" ht="21.75" customHeight="1">
      <c r="A50" s="19" t="s">
        <v>172</v>
      </c>
    </row>
    <row r="51" spans="1:12" ht="21.75" customHeight="1">
      <c r="A51" s="11" t="str">
        <f>A3</f>
        <v>สำหรับรอบระยะเวลาสามเดือนสิ้นสุดวันที่ 30 มิถุนายน พ.ศ. 2568</v>
      </c>
      <c r="B51" s="27"/>
      <c r="C51" s="27"/>
      <c r="D51" s="28"/>
      <c r="E51" s="27"/>
      <c r="F51" s="51"/>
      <c r="G51" s="51"/>
      <c r="H51" s="51"/>
      <c r="I51" s="51"/>
      <c r="J51" s="51"/>
      <c r="K51" s="51"/>
      <c r="L51" s="51"/>
    </row>
    <row r="52" spans="1:12" ht="21.75" customHeight="1"/>
    <row r="53" spans="1:12" ht="21.75" customHeight="1">
      <c r="A53" s="13"/>
      <c r="B53" s="13"/>
      <c r="C53" s="18"/>
      <c r="D53" s="23"/>
      <c r="E53" s="18"/>
      <c r="F53" s="146" t="s">
        <v>0</v>
      </c>
      <c r="G53" s="146"/>
      <c r="H53" s="146"/>
      <c r="I53" s="112"/>
      <c r="J53" s="146" t="s">
        <v>1</v>
      </c>
      <c r="K53" s="146"/>
      <c r="L53" s="146"/>
    </row>
    <row r="54" spans="1:12" ht="21.75" customHeight="1">
      <c r="A54" s="13"/>
      <c r="B54" s="13"/>
      <c r="C54" s="14"/>
      <c r="D54" s="17"/>
      <c r="E54" s="14"/>
      <c r="F54" s="113" t="s">
        <v>69</v>
      </c>
      <c r="G54" s="113"/>
      <c r="H54" s="113" t="s">
        <v>69</v>
      </c>
      <c r="I54" s="113"/>
      <c r="J54" s="113" t="s">
        <v>69</v>
      </c>
      <c r="K54" s="113"/>
      <c r="L54" s="113" t="s">
        <v>69</v>
      </c>
    </row>
    <row r="55" spans="1:12" ht="21.75" customHeight="1">
      <c r="A55" s="13"/>
      <c r="B55" s="13"/>
      <c r="C55" s="14"/>
      <c r="D55" s="17"/>
      <c r="E55" s="14"/>
      <c r="F55" s="9" t="s">
        <v>164</v>
      </c>
      <c r="G55" s="9"/>
      <c r="H55" s="9" t="s">
        <v>164</v>
      </c>
      <c r="I55" s="9"/>
      <c r="J55" s="9" t="s">
        <v>164</v>
      </c>
      <c r="K55" s="9"/>
      <c r="L55" s="9" t="s">
        <v>164</v>
      </c>
    </row>
    <row r="56" spans="1:12" ht="21.75" customHeight="1">
      <c r="A56" s="13"/>
      <c r="B56" s="13"/>
      <c r="C56" s="16"/>
      <c r="D56" s="17"/>
      <c r="E56" s="16"/>
      <c r="F56" s="9" t="s">
        <v>138</v>
      </c>
      <c r="G56" s="9"/>
      <c r="H56" s="9" t="s">
        <v>117</v>
      </c>
      <c r="I56" s="9"/>
      <c r="J56" s="9" t="s">
        <v>138</v>
      </c>
      <c r="K56" s="9"/>
      <c r="L56" s="9" t="s">
        <v>117</v>
      </c>
    </row>
    <row r="57" spans="1:12" ht="21.75" customHeight="1">
      <c r="A57" s="13"/>
      <c r="B57" s="13"/>
      <c r="C57" s="16"/>
      <c r="D57" s="29" t="s">
        <v>3</v>
      </c>
      <c r="E57" s="16"/>
      <c r="F57" s="114" t="s">
        <v>4</v>
      </c>
      <c r="G57" s="9"/>
      <c r="H57" s="114" t="s">
        <v>4</v>
      </c>
      <c r="I57" s="9"/>
      <c r="J57" s="114" t="s">
        <v>4</v>
      </c>
      <c r="K57" s="9"/>
      <c r="L57" s="114" t="s">
        <v>4</v>
      </c>
    </row>
    <row r="58" spans="1:12" ht="6" customHeight="1">
      <c r="A58" s="13"/>
      <c r="B58" s="13"/>
      <c r="C58" s="16"/>
      <c r="D58" s="23"/>
      <c r="E58" s="18"/>
      <c r="F58" s="115"/>
      <c r="G58" s="116"/>
      <c r="H58" s="115"/>
      <c r="I58" s="116"/>
      <c r="J58" s="115"/>
      <c r="K58" s="116"/>
      <c r="L58" s="115"/>
    </row>
    <row r="59" spans="1:12" ht="21.75" customHeight="1">
      <c r="A59" s="16" t="s">
        <v>38</v>
      </c>
      <c r="B59" s="13"/>
      <c r="C59" s="13"/>
      <c r="D59" s="23"/>
      <c r="E59" s="18"/>
      <c r="F59" s="115"/>
      <c r="G59" s="116"/>
      <c r="H59" s="115"/>
      <c r="I59" s="116"/>
      <c r="J59" s="115"/>
      <c r="K59" s="116"/>
      <c r="L59" s="115"/>
    </row>
    <row r="60" spans="1:12" ht="21.75" customHeight="1">
      <c r="A60" s="18" t="s">
        <v>39</v>
      </c>
      <c r="B60" s="13"/>
      <c r="C60" s="13"/>
      <c r="D60" s="23"/>
      <c r="E60" s="18"/>
      <c r="F60" s="115">
        <v>34003240</v>
      </c>
      <c r="G60" s="116"/>
      <c r="H60" s="115">
        <v>46784856</v>
      </c>
      <c r="I60" s="116"/>
      <c r="J60" s="115">
        <v>25832722</v>
      </c>
      <c r="K60" s="116"/>
      <c r="L60" s="115">
        <v>38301337</v>
      </c>
    </row>
    <row r="61" spans="1:12" ht="21.75" customHeight="1">
      <c r="A61" s="18" t="s">
        <v>40</v>
      </c>
      <c r="B61" s="13"/>
      <c r="C61" s="13"/>
      <c r="D61" s="23"/>
      <c r="E61" s="18"/>
      <c r="F61" s="117">
        <v>-766953</v>
      </c>
      <c r="G61" s="116"/>
      <c r="H61" s="117">
        <v>-931535</v>
      </c>
      <c r="I61" s="116"/>
      <c r="J61" s="120">
        <v>0</v>
      </c>
      <c r="K61" s="116"/>
      <c r="L61" s="120">
        <v>0</v>
      </c>
    </row>
    <row r="62" spans="1:12" ht="6" customHeight="1">
      <c r="A62" s="16"/>
      <c r="B62" s="13"/>
      <c r="C62" s="13"/>
      <c r="D62" s="23"/>
      <c r="E62" s="18"/>
      <c r="F62" s="116"/>
      <c r="G62" s="116"/>
      <c r="H62" s="116"/>
      <c r="I62" s="116"/>
      <c r="J62" s="116"/>
      <c r="K62" s="116"/>
      <c r="L62" s="116"/>
    </row>
    <row r="63" spans="1:12" s="44" customFormat="1" ht="21.75" customHeight="1" thickBot="1">
      <c r="A63" s="16" t="s">
        <v>124</v>
      </c>
      <c r="B63" s="14"/>
      <c r="C63" s="14"/>
      <c r="D63" s="17"/>
      <c r="E63" s="16"/>
      <c r="F63" s="122">
        <f>SUM(F60:F62)</f>
        <v>33236287</v>
      </c>
      <c r="G63" s="116"/>
      <c r="H63" s="122">
        <f>SUM(H60:H62)</f>
        <v>45853321</v>
      </c>
      <c r="I63" s="116"/>
      <c r="J63" s="122">
        <f>SUM(J60:J62)</f>
        <v>25832722</v>
      </c>
      <c r="K63" s="116"/>
      <c r="L63" s="122">
        <f>SUM(L60:L62)</f>
        <v>38301337</v>
      </c>
    </row>
    <row r="64" spans="1:12" ht="21.75" customHeight="1" thickTop="1">
      <c r="A64" s="124"/>
      <c r="B64" s="13"/>
      <c r="C64" s="13"/>
      <c r="D64" s="23"/>
      <c r="E64" s="18"/>
      <c r="F64" s="115"/>
      <c r="G64" s="116"/>
      <c r="H64" s="115"/>
      <c r="I64" s="116"/>
      <c r="J64" s="115"/>
      <c r="K64" s="116"/>
      <c r="L64" s="115"/>
    </row>
    <row r="65" spans="1:12" ht="21.75" customHeight="1">
      <c r="A65" s="16" t="s">
        <v>60</v>
      </c>
      <c r="B65" s="13"/>
      <c r="C65" s="13"/>
      <c r="D65" s="23"/>
      <c r="E65" s="18"/>
      <c r="F65" s="115"/>
      <c r="G65" s="116"/>
      <c r="H65" s="115"/>
      <c r="I65" s="116"/>
      <c r="J65" s="115"/>
      <c r="K65" s="116"/>
      <c r="L65" s="115"/>
    </row>
    <row r="66" spans="1:12" ht="21.75" customHeight="1">
      <c r="A66" s="18" t="s">
        <v>39</v>
      </c>
      <c r="B66" s="13"/>
      <c r="C66" s="13"/>
      <c r="D66" s="23"/>
      <c r="E66" s="18"/>
      <c r="F66" s="115">
        <v>34003240</v>
      </c>
      <c r="G66" s="116"/>
      <c r="H66" s="115">
        <v>46784856</v>
      </c>
      <c r="I66" s="116"/>
      <c r="J66" s="115">
        <v>25832722</v>
      </c>
      <c r="K66" s="116"/>
      <c r="L66" s="115">
        <v>38301337</v>
      </c>
    </row>
    <row r="67" spans="1:12" ht="21.75" customHeight="1">
      <c r="A67" s="18" t="s">
        <v>40</v>
      </c>
      <c r="B67" s="13"/>
      <c r="C67" s="13"/>
      <c r="D67" s="23"/>
      <c r="E67" s="18"/>
      <c r="F67" s="117">
        <v>-766953</v>
      </c>
      <c r="G67" s="116"/>
      <c r="H67" s="117">
        <v>-931535</v>
      </c>
      <c r="I67" s="116"/>
      <c r="J67" s="120">
        <v>0</v>
      </c>
      <c r="K67" s="116"/>
      <c r="L67" s="120">
        <v>0</v>
      </c>
    </row>
    <row r="68" spans="1:12" ht="6" customHeight="1">
      <c r="A68" s="16"/>
      <c r="B68" s="13"/>
      <c r="C68" s="13"/>
      <c r="D68" s="23"/>
      <c r="E68" s="18"/>
      <c r="F68" s="116"/>
      <c r="G68" s="116"/>
      <c r="H68" s="116"/>
      <c r="I68" s="116"/>
      <c r="J68" s="116"/>
      <c r="K68" s="116"/>
      <c r="L68" s="116"/>
    </row>
    <row r="69" spans="1:12" s="44" customFormat="1" ht="21.75" customHeight="1" thickBot="1">
      <c r="A69" s="124" t="s">
        <v>122</v>
      </c>
      <c r="B69" s="14"/>
      <c r="C69" s="14"/>
      <c r="D69" s="17"/>
      <c r="E69" s="16"/>
      <c r="F69" s="122">
        <f>SUM(F66:F67)</f>
        <v>33236287</v>
      </c>
      <c r="G69" s="116"/>
      <c r="H69" s="122">
        <f>SUM(H66:H67)</f>
        <v>45853321</v>
      </c>
      <c r="I69" s="116"/>
      <c r="J69" s="122">
        <f>SUM(J66:J67)</f>
        <v>25832722</v>
      </c>
      <c r="K69" s="116"/>
      <c r="L69" s="122">
        <f>SUM(L66:L67)</f>
        <v>38301337</v>
      </c>
    </row>
    <row r="70" spans="1:12" s="44" customFormat="1" ht="21.75" customHeight="1" thickTop="1">
      <c r="A70" s="16"/>
      <c r="B70" s="14"/>
      <c r="C70" s="14"/>
      <c r="D70" s="17"/>
      <c r="E70" s="16"/>
      <c r="F70" s="116"/>
      <c r="G70" s="116"/>
      <c r="H70" s="116"/>
      <c r="I70" s="116"/>
      <c r="J70" s="116"/>
      <c r="K70" s="116"/>
      <c r="L70" s="116"/>
    </row>
    <row r="71" spans="1:12" ht="21.75" customHeight="1">
      <c r="A71" s="16" t="s">
        <v>55</v>
      </c>
      <c r="B71" s="13"/>
      <c r="C71" s="13"/>
      <c r="D71" s="23"/>
      <c r="E71" s="18"/>
      <c r="F71" s="128"/>
      <c r="G71" s="129"/>
      <c r="H71" s="128"/>
      <c r="I71" s="129"/>
      <c r="J71" s="128"/>
      <c r="K71" s="129"/>
      <c r="L71" s="128"/>
    </row>
    <row r="72" spans="1:12" ht="6" customHeight="1">
      <c r="A72" s="18"/>
      <c r="B72" s="13"/>
      <c r="C72" s="13"/>
      <c r="D72" s="23"/>
      <c r="E72" s="18"/>
      <c r="F72" s="115"/>
      <c r="G72" s="116"/>
      <c r="H72" s="115"/>
      <c r="I72" s="116"/>
      <c r="J72" s="115"/>
      <c r="K72" s="116"/>
      <c r="L72" s="115"/>
    </row>
    <row r="73" spans="1:12" ht="21.75" customHeight="1" thickBot="1">
      <c r="A73" s="18" t="s">
        <v>56</v>
      </c>
      <c r="B73" s="13"/>
      <c r="C73" s="13"/>
      <c r="D73" s="23">
        <v>18</v>
      </c>
      <c r="E73" s="18"/>
      <c r="F73" s="130">
        <v>0.11</v>
      </c>
      <c r="G73" s="131"/>
      <c r="H73" s="130">
        <v>0.15397300457512769</v>
      </c>
      <c r="I73" s="131"/>
      <c r="J73" s="130">
        <v>0.08</v>
      </c>
      <c r="K73" s="132"/>
      <c r="L73" s="130">
        <v>0.12601287786916043</v>
      </c>
    </row>
    <row r="74" spans="1:12" ht="21.75" customHeight="1" thickTop="1">
      <c r="A74" s="13"/>
      <c r="B74" s="13"/>
      <c r="C74" s="18"/>
      <c r="D74" s="23"/>
      <c r="E74" s="18"/>
      <c r="F74" s="131"/>
      <c r="G74" s="131"/>
      <c r="H74" s="131"/>
      <c r="I74" s="131"/>
      <c r="J74" s="131"/>
      <c r="K74" s="132"/>
      <c r="L74" s="131"/>
    </row>
    <row r="75" spans="1:12" ht="21.75" customHeight="1">
      <c r="A75" s="13"/>
      <c r="B75" s="13"/>
      <c r="C75" s="18"/>
      <c r="D75" s="23"/>
      <c r="E75" s="18"/>
      <c r="F75" s="131"/>
      <c r="G75" s="131"/>
      <c r="H75" s="131"/>
      <c r="I75" s="131"/>
      <c r="J75" s="131"/>
      <c r="K75" s="132"/>
      <c r="L75" s="131"/>
    </row>
    <row r="76" spans="1:12" ht="21.75" customHeight="1">
      <c r="A76" s="13"/>
      <c r="B76" s="13"/>
      <c r="C76" s="18"/>
      <c r="D76" s="23"/>
      <c r="E76" s="18"/>
      <c r="F76" s="131"/>
      <c r="G76" s="131"/>
      <c r="H76" s="131"/>
      <c r="I76" s="131"/>
      <c r="J76" s="131"/>
      <c r="K76" s="132"/>
      <c r="L76" s="131"/>
    </row>
    <row r="77" spans="1:12" ht="21.75" customHeight="1">
      <c r="A77" s="13"/>
      <c r="B77" s="13"/>
      <c r="C77" s="18"/>
      <c r="D77" s="23"/>
      <c r="E77" s="18"/>
      <c r="F77" s="131"/>
      <c r="G77" s="131"/>
      <c r="H77" s="131"/>
      <c r="I77" s="131"/>
      <c r="J77" s="131"/>
      <c r="K77" s="132"/>
      <c r="L77" s="131"/>
    </row>
    <row r="78" spans="1:12" ht="21.75" customHeight="1">
      <c r="A78" s="13"/>
      <c r="B78" s="13"/>
      <c r="C78" s="18"/>
      <c r="D78" s="23"/>
      <c r="E78" s="18"/>
      <c r="F78" s="131"/>
      <c r="G78" s="131"/>
      <c r="H78" s="131"/>
      <c r="I78" s="131"/>
      <c r="J78" s="131"/>
      <c r="K78" s="132"/>
      <c r="L78" s="131"/>
    </row>
    <row r="79" spans="1:12" ht="21.75" customHeight="1">
      <c r="A79" s="13"/>
      <c r="B79" s="13"/>
      <c r="C79" s="18"/>
      <c r="D79" s="23"/>
      <c r="E79" s="18"/>
      <c r="F79" s="131"/>
      <c r="G79" s="131"/>
      <c r="H79" s="131"/>
      <c r="I79" s="131"/>
      <c r="J79" s="131"/>
      <c r="K79" s="132"/>
      <c r="L79" s="131"/>
    </row>
    <row r="80" spans="1:12" ht="21.75" customHeight="1">
      <c r="C80" s="26"/>
      <c r="E80" s="26"/>
      <c r="F80" s="46"/>
      <c r="G80" s="46"/>
      <c r="H80" s="46"/>
      <c r="I80" s="46"/>
      <c r="J80" s="46"/>
      <c r="K80" s="47"/>
      <c r="L80" s="46"/>
    </row>
    <row r="81" spans="1:12" ht="21.75" customHeight="1">
      <c r="C81" s="26"/>
      <c r="E81" s="26"/>
      <c r="F81" s="46"/>
      <c r="G81" s="46"/>
      <c r="H81" s="46"/>
      <c r="I81" s="46"/>
      <c r="J81" s="46"/>
      <c r="K81" s="47"/>
      <c r="L81" s="46"/>
    </row>
    <row r="82" spans="1:12" ht="21.75" customHeight="1">
      <c r="C82" s="26"/>
      <c r="E82" s="26"/>
      <c r="F82" s="46"/>
      <c r="G82" s="46"/>
      <c r="H82" s="46"/>
      <c r="I82" s="46"/>
      <c r="J82" s="46"/>
      <c r="K82" s="47"/>
      <c r="L82" s="46"/>
    </row>
    <row r="83" spans="1:12" ht="21.75" customHeight="1">
      <c r="C83" s="26"/>
      <c r="E83" s="26"/>
      <c r="F83" s="46"/>
      <c r="G83" s="46"/>
      <c r="H83" s="46"/>
      <c r="I83" s="46"/>
      <c r="J83" s="46"/>
      <c r="K83" s="47"/>
      <c r="L83" s="46"/>
    </row>
    <row r="84" spans="1:12" ht="21.75" customHeight="1">
      <c r="C84" s="26"/>
      <c r="E84" s="26"/>
      <c r="F84" s="46"/>
      <c r="G84" s="46"/>
      <c r="H84" s="46"/>
      <c r="I84" s="46"/>
      <c r="J84" s="46"/>
      <c r="K84" s="47"/>
      <c r="L84" s="46"/>
    </row>
    <row r="85" spans="1:12" ht="21.75" customHeight="1">
      <c r="C85" s="26"/>
      <c r="E85" s="26"/>
      <c r="F85" s="46"/>
      <c r="G85" s="46"/>
      <c r="H85" s="46"/>
      <c r="I85" s="46"/>
      <c r="J85" s="46"/>
      <c r="K85" s="47"/>
      <c r="L85" s="46"/>
    </row>
    <row r="86" spans="1:12" ht="22.5" customHeight="1">
      <c r="C86" s="26"/>
      <c r="E86" s="26"/>
      <c r="F86" s="46"/>
      <c r="G86" s="46"/>
      <c r="H86" s="46"/>
      <c r="I86" s="46"/>
      <c r="J86" s="46"/>
      <c r="K86" s="47"/>
      <c r="L86" s="46"/>
    </row>
    <row r="87" spans="1:12" ht="21" customHeight="1">
      <c r="A87" s="145" t="s">
        <v>130</v>
      </c>
      <c r="B87" s="145"/>
      <c r="C87" s="145"/>
      <c r="D87" s="145"/>
      <c r="E87" s="145"/>
      <c r="F87" s="145"/>
      <c r="G87" s="145"/>
      <c r="H87" s="145"/>
      <c r="I87" s="145"/>
      <c r="J87" s="145"/>
      <c r="K87" s="145"/>
      <c r="L87" s="145"/>
    </row>
    <row r="88" spans="1:12" s="26" customFormat="1" ht="21.75" customHeight="1">
      <c r="B88" s="12"/>
      <c r="C88" s="12" t="s">
        <v>181</v>
      </c>
      <c r="D88" s="12"/>
      <c r="E88" s="12"/>
      <c r="F88" s="12"/>
      <c r="G88" s="12"/>
      <c r="H88" s="69" t="s">
        <v>185</v>
      </c>
      <c r="I88" s="12"/>
      <c r="J88" s="12"/>
      <c r="K88" s="12"/>
      <c r="L88" s="12"/>
    </row>
    <row r="89" spans="1:12" s="26" customFormat="1" ht="21.75" customHeight="1"/>
    <row r="90" spans="1:12" s="26" customFormat="1" ht="21.75" customHeight="1">
      <c r="B90" s="12"/>
      <c r="C90" s="12"/>
      <c r="D90" s="25"/>
      <c r="E90" s="12"/>
      <c r="F90" s="12"/>
      <c r="G90" s="12"/>
      <c r="H90" s="12"/>
      <c r="I90" s="12"/>
      <c r="J90" s="12"/>
      <c r="K90" s="12"/>
      <c r="L90" s="12"/>
    </row>
    <row r="91" spans="1:12" ht="20.25" customHeight="1">
      <c r="C91" s="26"/>
      <c r="E91" s="26"/>
      <c r="F91" s="46"/>
      <c r="G91" s="46"/>
      <c r="H91" s="46"/>
      <c r="I91" s="47"/>
      <c r="J91" s="46"/>
      <c r="K91" s="47"/>
      <c r="L91" s="46"/>
    </row>
    <row r="92" spans="1:12" ht="22.15" customHeight="1">
      <c r="A92" s="27" t="str">
        <f>+A48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92" s="27"/>
      <c r="C92" s="27"/>
      <c r="D92" s="28"/>
      <c r="E92" s="27"/>
      <c r="F92" s="30"/>
      <c r="G92" s="30"/>
      <c r="H92" s="30"/>
      <c r="I92" s="30"/>
      <c r="J92" s="30"/>
      <c r="K92" s="30"/>
      <c r="L92" s="30"/>
    </row>
  </sheetData>
  <mergeCells count="6">
    <mergeCell ref="A87:L87"/>
    <mergeCell ref="F5:H5"/>
    <mergeCell ref="J5:L5"/>
    <mergeCell ref="A45:L45"/>
    <mergeCell ref="F53:H53"/>
    <mergeCell ref="J53:L53"/>
  </mergeCells>
  <pageMargins left="0.8" right="0.5" top="0.5" bottom="0.6" header="0.49" footer="0.4"/>
  <pageSetup paperSize="9" scale="89" firstPageNumber="5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41E51-76D6-4FDB-A397-092CA39921CC}">
  <sheetPr codeName="Sheet3"/>
  <dimension ref="A1:L94"/>
  <sheetViews>
    <sheetView zoomScaleNormal="100" workbookViewId="0">
      <selection activeCell="O5" sqref="O5"/>
    </sheetView>
  </sheetViews>
  <sheetFormatPr defaultColWidth="8.7109375" defaultRowHeight="20.100000000000001" customHeight="1"/>
  <cols>
    <col min="1" max="2" width="1.42578125" style="12" customWidth="1"/>
    <col min="3" max="3" width="32" style="12" customWidth="1"/>
    <col min="4" max="4" width="7.28515625" style="25" customWidth="1"/>
    <col min="5" max="5" width="0.85546875" style="12" customWidth="1"/>
    <col min="6" max="6" width="14.28515625" style="50" customWidth="1"/>
    <col min="7" max="7" width="0.85546875" style="50" customWidth="1"/>
    <col min="8" max="8" width="14.28515625" style="50" customWidth="1"/>
    <col min="9" max="9" width="0.85546875" style="50" customWidth="1"/>
    <col min="10" max="10" width="14.28515625" style="50" customWidth="1"/>
    <col min="11" max="11" width="0.85546875" style="50" customWidth="1"/>
    <col min="12" max="12" width="14.28515625" style="50" customWidth="1"/>
    <col min="13" max="16384" width="8.7109375" style="12"/>
  </cols>
  <sheetData>
    <row r="1" spans="1:12" ht="21.75" customHeight="1">
      <c r="A1" s="19" t="s">
        <v>116</v>
      </c>
    </row>
    <row r="2" spans="1:12" ht="21.75" customHeight="1">
      <c r="A2" s="19" t="s">
        <v>143</v>
      </c>
    </row>
    <row r="3" spans="1:12" ht="21.75" customHeight="1">
      <c r="A3" s="11" t="s">
        <v>161</v>
      </c>
      <c r="B3" s="27"/>
      <c r="C3" s="27"/>
      <c r="D3" s="28"/>
      <c r="E3" s="27"/>
      <c r="F3" s="51"/>
      <c r="G3" s="51"/>
      <c r="H3" s="51"/>
      <c r="I3" s="51"/>
      <c r="J3" s="51"/>
      <c r="K3" s="51"/>
      <c r="L3" s="51"/>
    </row>
    <row r="4" spans="1:12" ht="21.75" customHeight="1">
      <c r="A4" s="13"/>
      <c r="B4" s="13"/>
      <c r="C4" s="13"/>
      <c r="D4" s="23"/>
      <c r="E4" s="13"/>
      <c r="F4" s="111"/>
      <c r="G4" s="111"/>
      <c r="H4" s="111"/>
      <c r="I4" s="111"/>
      <c r="J4" s="111"/>
      <c r="K4" s="111"/>
      <c r="L4" s="111"/>
    </row>
    <row r="5" spans="1:12" ht="21.75" customHeight="1">
      <c r="A5" s="13"/>
      <c r="B5" s="13"/>
      <c r="C5" s="18"/>
      <c r="D5" s="23"/>
      <c r="E5" s="18"/>
      <c r="F5" s="146" t="s">
        <v>0</v>
      </c>
      <c r="G5" s="146"/>
      <c r="H5" s="146"/>
      <c r="I5" s="112"/>
      <c r="J5" s="146" t="s">
        <v>1</v>
      </c>
      <c r="K5" s="146"/>
      <c r="L5" s="146"/>
    </row>
    <row r="6" spans="1:12" ht="21.75" customHeight="1">
      <c r="A6" s="13"/>
      <c r="B6" s="13"/>
      <c r="C6" s="14"/>
      <c r="D6" s="17"/>
      <c r="E6" s="14"/>
      <c r="F6" s="113" t="s">
        <v>69</v>
      </c>
      <c r="G6" s="113"/>
      <c r="H6" s="113" t="s">
        <v>69</v>
      </c>
      <c r="I6" s="113"/>
      <c r="J6" s="113" t="s">
        <v>69</v>
      </c>
      <c r="K6" s="113"/>
      <c r="L6" s="113" t="s">
        <v>69</v>
      </c>
    </row>
    <row r="7" spans="1:12" ht="21.75" customHeight="1">
      <c r="A7" s="13"/>
      <c r="B7" s="13"/>
      <c r="C7" s="14"/>
      <c r="D7" s="17"/>
      <c r="E7" s="14"/>
      <c r="F7" s="9" t="s">
        <v>164</v>
      </c>
      <c r="G7" s="9"/>
      <c r="H7" s="9" t="s">
        <v>164</v>
      </c>
      <c r="I7" s="9"/>
      <c r="J7" s="9" t="s">
        <v>164</v>
      </c>
      <c r="K7" s="9"/>
      <c r="L7" s="9" t="s">
        <v>164</v>
      </c>
    </row>
    <row r="8" spans="1:12" ht="21.75" customHeight="1">
      <c r="A8" s="13"/>
      <c r="B8" s="13"/>
      <c r="C8" s="16"/>
      <c r="D8" s="17"/>
      <c r="E8" s="16"/>
      <c r="F8" s="9" t="s">
        <v>138</v>
      </c>
      <c r="G8" s="9"/>
      <c r="H8" s="9" t="s">
        <v>117</v>
      </c>
      <c r="I8" s="9"/>
      <c r="J8" s="9" t="s">
        <v>138</v>
      </c>
      <c r="K8" s="9"/>
      <c r="L8" s="9" t="s">
        <v>117</v>
      </c>
    </row>
    <row r="9" spans="1:12" ht="21.75" customHeight="1">
      <c r="A9" s="13"/>
      <c r="B9" s="13"/>
      <c r="C9" s="16"/>
      <c r="D9" s="29" t="s">
        <v>3</v>
      </c>
      <c r="E9" s="16"/>
      <c r="F9" s="114" t="s">
        <v>4</v>
      </c>
      <c r="G9" s="9"/>
      <c r="H9" s="114" t="s">
        <v>4</v>
      </c>
      <c r="I9" s="9"/>
      <c r="J9" s="114" t="s">
        <v>4</v>
      </c>
      <c r="K9" s="9"/>
      <c r="L9" s="114" t="s">
        <v>4</v>
      </c>
    </row>
    <row r="10" spans="1:12" ht="6" customHeight="1">
      <c r="A10" s="13"/>
      <c r="B10" s="13"/>
      <c r="C10" s="18"/>
      <c r="D10" s="23"/>
      <c r="E10" s="18"/>
      <c r="F10" s="52"/>
      <c r="G10" s="52"/>
      <c r="H10" s="52"/>
      <c r="I10" s="52"/>
      <c r="J10" s="52"/>
      <c r="K10" s="52"/>
      <c r="L10" s="52"/>
    </row>
    <row r="11" spans="1:12" ht="21.75" customHeight="1">
      <c r="A11" s="18" t="s">
        <v>61</v>
      </c>
      <c r="B11" s="13"/>
      <c r="C11" s="13"/>
      <c r="D11" s="23"/>
      <c r="E11" s="18"/>
      <c r="F11" s="115">
        <v>349273479</v>
      </c>
      <c r="G11" s="116"/>
      <c r="H11" s="115">
        <v>465845322</v>
      </c>
      <c r="I11" s="116"/>
      <c r="J11" s="115">
        <v>268490130</v>
      </c>
      <c r="K11" s="116"/>
      <c r="L11" s="115">
        <v>364087698</v>
      </c>
    </row>
    <row r="12" spans="1:12" ht="21.75" customHeight="1">
      <c r="A12" s="18" t="s">
        <v>67</v>
      </c>
      <c r="B12" s="13"/>
      <c r="C12" s="13"/>
      <c r="D12" s="23"/>
      <c r="E12" s="18"/>
      <c r="F12" s="117">
        <v>-151109419</v>
      </c>
      <c r="G12" s="116"/>
      <c r="H12" s="117">
        <v>-200524197</v>
      </c>
      <c r="I12" s="116"/>
      <c r="J12" s="117">
        <v>-114167156</v>
      </c>
      <c r="K12" s="116"/>
      <c r="L12" s="117">
        <v>-149870732</v>
      </c>
    </row>
    <row r="13" spans="1:12" ht="6" customHeight="1">
      <c r="A13" s="16"/>
      <c r="B13" s="13"/>
      <c r="C13" s="13"/>
      <c r="D13" s="23"/>
      <c r="E13" s="18"/>
      <c r="F13" s="115"/>
      <c r="G13" s="116"/>
      <c r="H13" s="115"/>
      <c r="I13" s="116"/>
      <c r="J13" s="115"/>
      <c r="K13" s="116"/>
      <c r="L13" s="115"/>
    </row>
    <row r="14" spans="1:12" s="44" customFormat="1" ht="21.75" customHeight="1">
      <c r="A14" s="16" t="s">
        <v>32</v>
      </c>
      <c r="B14" s="14"/>
      <c r="C14" s="14"/>
      <c r="D14" s="17"/>
      <c r="E14" s="16"/>
      <c r="F14" s="115">
        <f>SUM(F11:F12)</f>
        <v>198164060</v>
      </c>
      <c r="G14" s="116"/>
      <c r="H14" s="115">
        <f>SUM(H11:H12)</f>
        <v>265321125</v>
      </c>
      <c r="I14" s="116"/>
      <c r="J14" s="115">
        <f>SUM(J11:J12)</f>
        <v>154322974</v>
      </c>
      <c r="K14" s="116"/>
      <c r="L14" s="115">
        <f>SUM(L11:L12)</f>
        <v>214216966</v>
      </c>
    </row>
    <row r="15" spans="1:12" ht="21.75" customHeight="1">
      <c r="A15" s="18" t="s">
        <v>35</v>
      </c>
      <c r="B15" s="13"/>
      <c r="C15" s="13"/>
      <c r="D15" s="23"/>
      <c r="E15" s="18"/>
      <c r="F15" s="117">
        <v>8132891</v>
      </c>
      <c r="G15" s="116"/>
      <c r="H15" s="117">
        <v>6406496</v>
      </c>
      <c r="I15" s="116"/>
      <c r="J15" s="118">
        <v>8003493</v>
      </c>
      <c r="K15" s="116"/>
      <c r="L15" s="118">
        <v>6169408</v>
      </c>
    </row>
    <row r="16" spans="1:12" ht="6" customHeight="1">
      <c r="A16" s="16"/>
      <c r="B16" s="13"/>
      <c r="C16" s="13"/>
      <c r="D16" s="23"/>
      <c r="E16" s="18"/>
      <c r="F16" s="115"/>
      <c r="G16" s="116"/>
      <c r="H16" s="115"/>
      <c r="I16" s="116"/>
      <c r="J16" s="115"/>
      <c r="K16" s="116"/>
      <c r="L16" s="115"/>
    </row>
    <row r="17" spans="1:12" ht="21.75" customHeight="1">
      <c r="A17" s="16" t="s">
        <v>63</v>
      </c>
      <c r="B17" s="13"/>
      <c r="C17" s="13"/>
      <c r="D17" s="23"/>
      <c r="E17" s="18"/>
      <c r="F17" s="115">
        <f>SUM(F14:F16)</f>
        <v>206296951</v>
      </c>
      <c r="G17" s="116"/>
      <c r="H17" s="115">
        <f>SUM(H14:H16)</f>
        <v>271727621</v>
      </c>
      <c r="I17" s="116"/>
      <c r="J17" s="115">
        <f>SUM(J14:J16)</f>
        <v>162326467</v>
      </c>
      <c r="K17" s="116"/>
      <c r="L17" s="115">
        <f>SUM(L14:L16)</f>
        <v>220386374</v>
      </c>
    </row>
    <row r="18" spans="1:12" ht="21.75" customHeight="1">
      <c r="A18" s="18" t="s">
        <v>33</v>
      </c>
      <c r="B18" s="13"/>
      <c r="C18" s="13"/>
      <c r="D18" s="23"/>
      <c r="E18" s="18"/>
      <c r="F18" s="48">
        <v>-37615825</v>
      </c>
      <c r="G18" s="116"/>
      <c r="H18" s="48">
        <v>-33737149</v>
      </c>
      <c r="I18" s="116"/>
      <c r="J18" s="119">
        <v>-25307612</v>
      </c>
      <c r="K18" s="116"/>
      <c r="L18" s="119">
        <v>-22942475</v>
      </c>
    </row>
    <row r="19" spans="1:12" ht="21.75" customHeight="1">
      <c r="A19" s="18" t="s">
        <v>34</v>
      </c>
      <c r="B19" s="13"/>
      <c r="C19" s="13"/>
      <c r="D19" s="23"/>
      <c r="E19" s="18"/>
      <c r="F19" s="48">
        <v>-86370210</v>
      </c>
      <c r="G19" s="116"/>
      <c r="H19" s="48">
        <v>-93622179</v>
      </c>
      <c r="I19" s="116"/>
      <c r="J19" s="119">
        <v>-72282019</v>
      </c>
      <c r="K19" s="116"/>
      <c r="L19" s="119">
        <v>-80180610</v>
      </c>
    </row>
    <row r="20" spans="1:12" ht="21.75" customHeight="1">
      <c r="A20" s="18" t="s">
        <v>154</v>
      </c>
      <c r="B20" s="13"/>
      <c r="C20" s="13"/>
      <c r="D20" s="23"/>
      <c r="E20" s="18"/>
      <c r="F20" s="48">
        <v>465433</v>
      </c>
      <c r="G20" s="116"/>
      <c r="H20" s="48">
        <v>-69419</v>
      </c>
      <c r="I20" s="116"/>
      <c r="J20" s="119">
        <v>0</v>
      </c>
      <c r="K20" s="116"/>
      <c r="L20" s="119">
        <v>0</v>
      </c>
    </row>
    <row r="21" spans="1:12" ht="21.75" customHeight="1">
      <c r="A21" s="18" t="s">
        <v>191</v>
      </c>
      <c r="B21" s="13"/>
      <c r="C21" s="13"/>
      <c r="D21" s="23"/>
      <c r="E21" s="18"/>
      <c r="F21" s="48">
        <v>6495</v>
      </c>
      <c r="G21" s="116"/>
      <c r="H21" s="48">
        <v>16554</v>
      </c>
      <c r="I21" s="116"/>
      <c r="J21" s="119">
        <v>6495</v>
      </c>
      <c r="K21" s="116"/>
      <c r="L21" s="119">
        <v>31561</v>
      </c>
    </row>
    <row r="22" spans="1:12" ht="21.75" customHeight="1">
      <c r="A22" s="18" t="s">
        <v>86</v>
      </c>
      <c r="B22" s="13"/>
      <c r="C22" s="13"/>
      <c r="D22" s="23"/>
      <c r="E22" s="18"/>
      <c r="F22" s="120">
        <v>1360551</v>
      </c>
      <c r="G22" s="116"/>
      <c r="H22" s="120">
        <v>-4326</v>
      </c>
      <c r="I22" s="116"/>
      <c r="J22" s="120">
        <v>52503</v>
      </c>
      <c r="K22" s="116"/>
      <c r="L22" s="120">
        <v>-6337</v>
      </c>
    </row>
    <row r="23" spans="1:12" ht="6" customHeight="1">
      <c r="A23" s="18"/>
      <c r="B23" s="13"/>
      <c r="C23" s="13"/>
      <c r="D23" s="23"/>
      <c r="E23" s="18"/>
      <c r="F23" s="115"/>
      <c r="G23" s="116"/>
      <c r="H23" s="115"/>
      <c r="I23" s="116"/>
      <c r="J23" s="115"/>
      <c r="K23" s="116"/>
      <c r="L23" s="115"/>
    </row>
    <row r="24" spans="1:12" s="44" customFormat="1" ht="21.75" customHeight="1">
      <c r="A24" s="16" t="s">
        <v>77</v>
      </c>
      <c r="B24" s="14"/>
      <c r="C24" s="14"/>
      <c r="D24" s="17"/>
      <c r="E24" s="16"/>
      <c r="F24" s="115">
        <f>SUM(F17:F23)</f>
        <v>84143395</v>
      </c>
      <c r="G24" s="116"/>
      <c r="H24" s="115">
        <f>SUM(H17:H23)</f>
        <v>144311102</v>
      </c>
      <c r="I24" s="116"/>
      <c r="J24" s="115">
        <f>SUM(J17:J23)</f>
        <v>64795834</v>
      </c>
      <c r="K24" s="116"/>
      <c r="L24" s="115">
        <f>SUM(L17:L23)</f>
        <v>117288513</v>
      </c>
    </row>
    <row r="25" spans="1:12" ht="21.75" customHeight="1">
      <c r="A25" s="18" t="s">
        <v>36</v>
      </c>
      <c r="B25" s="13"/>
      <c r="C25" s="13"/>
      <c r="D25" s="23"/>
      <c r="E25" s="18"/>
      <c r="F25" s="117">
        <v>-1779606</v>
      </c>
      <c r="G25" s="116"/>
      <c r="H25" s="117">
        <v>-1886928</v>
      </c>
      <c r="I25" s="116"/>
      <c r="J25" s="121">
        <v>-1563832</v>
      </c>
      <c r="K25" s="116"/>
      <c r="L25" s="121">
        <v>-1644478</v>
      </c>
    </row>
    <row r="26" spans="1:12" ht="6" customHeight="1">
      <c r="A26" s="16"/>
      <c r="B26" s="13"/>
      <c r="C26" s="13"/>
      <c r="D26" s="23"/>
      <c r="E26" s="18"/>
      <c r="F26" s="115"/>
      <c r="G26" s="116"/>
      <c r="H26" s="115"/>
      <c r="I26" s="116"/>
      <c r="J26" s="115"/>
      <c r="K26" s="116"/>
      <c r="L26" s="115"/>
    </row>
    <row r="27" spans="1:12" s="44" customFormat="1" ht="21.75" customHeight="1">
      <c r="A27" s="16" t="s">
        <v>37</v>
      </c>
      <c r="B27" s="14"/>
      <c r="C27" s="14"/>
      <c r="D27" s="17"/>
      <c r="E27" s="16"/>
      <c r="F27" s="115">
        <f>SUM(F24:F25)</f>
        <v>82363789</v>
      </c>
      <c r="G27" s="116"/>
      <c r="H27" s="115">
        <f>SUM(H24:H25)</f>
        <v>142424174</v>
      </c>
      <c r="I27" s="116"/>
      <c r="J27" s="115">
        <f>SUM(J24:J25)</f>
        <v>63232002</v>
      </c>
      <c r="K27" s="116"/>
      <c r="L27" s="115">
        <f>SUM(L24:L25)</f>
        <v>115644035</v>
      </c>
    </row>
    <row r="28" spans="1:12" ht="21.75" customHeight="1">
      <c r="A28" s="18" t="s">
        <v>140</v>
      </c>
      <c r="B28" s="13"/>
      <c r="C28" s="13"/>
      <c r="D28" s="23">
        <v>17</v>
      </c>
      <c r="E28" s="18"/>
      <c r="F28" s="120">
        <v>-17495754</v>
      </c>
      <c r="G28" s="116"/>
      <c r="H28" s="120">
        <v>-30006201</v>
      </c>
      <c r="I28" s="116"/>
      <c r="J28" s="120">
        <v>-13237810</v>
      </c>
      <c r="K28" s="116"/>
      <c r="L28" s="120">
        <v>-24254734</v>
      </c>
    </row>
    <row r="29" spans="1:12" ht="6" customHeight="1">
      <c r="A29" s="16"/>
      <c r="B29" s="13"/>
      <c r="C29" s="13"/>
      <c r="D29" s="23"/>
      <c r="E29" s="18"/>
      <c r="F29" s="115"/>
      <c r="G29" s="116"/>
      <c r="H29" s="115"/>
      <c r="I29" s="116"/>
      <c r="J29" s="115"/>
      <c r="K29" s="116"/>
      <c r="L29" s="115"/>
    </row>
    <row r="30" spans="1:12" s="44" customFormat="1" ht="21.75" customHeight="1" thickBot="1">
      <c r="A30" s="16" t="s">
        <v>123</v>
      </c>
      <c r="B30" s="14"/>
      <c r="C30" s="14"/>
      <c r="D30" s="17"/>
      <c r="E30" s="16"/>
      <c r="F30" s="122">
        <f>SUM(F27:F28)</f>
        <v>64868035</v>
      </c>
      <c r="G30" s="116"/>
      <c r="H30" s="122">
        <f>SUM(H27:H28)</f>
        <v>112417973</v>
      </c>
      <c r="I30" s="116"/>
      <c r="J30" s="122">
        <f>SUM(J27:J28)</f>
        <v>49994192</v>
      </c>
      <c r="K30" s="116"/>
      <c r="L30" s="122">
        <f>SUM(L27:L28)</f>
        <v>91389301</v>
      </c>
    </row>
    <row r="31" spans="1:12" ht="6" customHeight="1" thickTop="1">
      <c r="A31" s="13"/>
      <c r="B31" s="13"/>
      <c r="C31" s="16"/>
      <c r="D31" s="23"/>
      <c r="E31" s="18"/>
      <c r="F31" s="115"/>
      <c r="G31" s="116"/>
      <c r="H31" s="115"/>
      <c r="I31" s="116"/>
      <c r="J31" s="115"/>
      <c r="K31" s="116"/>
      <c r="L31" s="115"/>
    </row>
    <row r="32" spans="1:12" ht="21.75" customHeight="1">
      <c r="A32" s="16" t="s">
        <v>127</v>
      </c>
      <c r="B32" s="13"/>
      <c r="C32" s="13"/>
      <c r="D32" s="23"/>
      <c r="E32" s="18"/>
      <c r="F32" s="48"/>
      <c r="G32" s="116"/>
      <c r="H32" s="48"/>
      <c r="I32" s="116"/>
      <c r="J32" s="48"/>
      <c r="K32" s="116"/>
      <c r="L32" s="48"/>
    </row>
    <row r="33" spans="1:12" ht="6" customHeight="1">
      <c r="A33" s="18"/>
      <c r="B33" s="13"/>
      <c r="C33" s="13"/>
      <c r="D33" s="23"/>
      <c r="E33" s="18"/>
      <c r="F33" s="48"/>
      <c r="G33" s="116"/>
      <c r="H33" s="48"/>
      <c r="I33" s="116"/>
      <c r="J33" s="48"/>
      <c r="K33" s="116"/>
      <c r="L33" s="48"/>
    </row>
    <row r="34" spans="1:12" s="44" customFormat="1" ht="21.75" customHeight="1">
      <c r="A34" s="16" t="s">
        <v>146</v>
      </c>
      <c r="B34" s="14"/>
      <c r="C34" s="14"/>
      <c r="D34" s="17"/>
      <c r="E34" s="16"/>
      <c r="F34" s="59"/>
      <c r="G34" s="123"/>
      <c r="H34" s="59"/>
      <c r="I34" s="123"/>
      <c r="J34" s="59"/>
      <c r="K34" s="123"/>
      <c r="L34" s="59"/>
    </row>
    <row r="35" spans="1:12" ht="21.75" customHeight="1">
      <c r="A35" s="13"/>
      <c r="B35" s="16" t="s">
        <v>147</v>
      </c>
      <c r="C35" s="13"/>
      <c r="D35" s="23"/>
      <c r="E35" s="18"/>
      <c r="F35" s="120">
        <f>SUM(F32:F32)</f>
        <v>0</v>
      </c>
      <c r="G35" s="116"/>
      <c r="H35" s="120">
        <f>SUM(H32:H32)</f>
        <v>0</v>
      </c>
      <c r="I35" s="116"/>
      <c r="J35" s="120">
        <f>SUM(J32:J32)</f>
        <v>0</v>
      </c>
      <c r="K35" s="116"/>
      <c r="L35" s="120">
        <f>SUM(L32:L32)</f>
        <v>0</v>
      </c>
    </row>
    <row r="36" spans="1:12" ht="6" customHeight="1">
      <c r="A36" s="124"/>
      <c r="B36" s="13"/>
      <c r="C36" s="13"/>
      <c r="D36" s="23"/>
      <c r="E36" s="18"/>
      <c r="F36" s="125"/>
      <c r="G36" s="116"/>
      <c r="H36" s="125"/>
      <c r="I36" s="116"/>
      <c r="J36" s="125"/>
      <c r="K36" s="116"/>
      <c r="L36" s="125"/>
    </row>
    <row r="37" spans="1:12" ht="21.75" customHeight="1" thickBot="1">
      <c r="A37" s="124" t="s">
        <v>122</v>
      </c>
      <c r="B37" s="13"/>
      <c r="C37" s="13"/>
      <c r="D37" s="23"/>
      <c r="E37" s="18"/>
      <c r="F37" s="122">
        <f>SUM(F30,F35)</f>
        <v>64868035</v>
      </c>
      <c r="G37" s="116"/>
      <c r="H37" s="122">
        <f>SUM(H30,H35)</f>
        <v>112417973</v>
      </c>
      <c r="I37" s="116"/>
      <c r="J37" s="122">
        <f>SUM(J30,J35)</f>
        <v>49994192</v>
      </c>
      <c r="K37" s="116"/>
      <c r="L37" s="122">
        <f>SUM(L30,L35)</f>
        <v>91389301</v>
      </c>
    </row>
    <row r="38" spans="1:12" ht="21.75" customHeight="1" thickTop="1">
      <c r="A38" s="13"/>
      <c r="B38" s="13"/>
      <c r="C38" s="16"/>
      <c r="D38" s="23"/>
      <c r="E38" s="18"/>
      <c r="F38" s="126"/>
      <c r="G38" s="116"/>
      <c r="H38" s="115"/>
      <c r="I38" s="116"/>
      <c r="J38" s="126"/>
      <c r="K38" s="116"/>
      <c r="L38" s="115"/>
    </row>
    <row r="39" spans="1:12" ht="21.75" customHeight="1">
      <c r="A39" s="13"/>
      <c r="B39" s="13"/>
      <c r="C39" s="16"/>
      <c r="D39" s="23"/>
      <c r="E39" s="18"/>
      <c r="F39" s="115"/>
      <c r="G39" s="116"/>
      <c r="H39" s="115"/>
      <c r="I39" s="116"/>
      <c r="J39" s="115"/>
      <c r="K39" s="116"/>
      <c r="L39" s="115"/>
    </row>
    <row r="40" spans="1:12" ht="21.75" customHeight="1">
      <c r="A40" s="13"/>
      <c r="B40" s="13"/>
      <c r="C40" s="16"/>
      <c r="D40" s="23"/>
      <c r="E40" s="18"/>
      <c r="F40" s="115"/>
      <c r="G40" s="116"/>
      <c r="H40" s="115"/>
      <c r="I40" s="116"/>
      <c r="J40" s="115"/>
      <c r="K40" s="116"/>
      <c r="L40" s="127"/>
    </row>
    <row r="41" spans="1:12" ht="21.75" customHeight="1">
      <c r="A41" s="13"/>
      <c r="B41" s="13"/>
      <c r="C41" s="16"/>
      <c r="D41" s="23"/>
      <c r="E41" s="18"/>
      <c r="F41" s="115"/>
      <c r="G41" s="116"/>
      <c r="H41" s="115"/>
      <c r="I41" s="116"/>
      <c r="K41" s="116"/>
      <c r="L41" s="127"/>
    </row>
    <row r="42" spans="1:12" ht="21.75" customHeight="1">
      <c r="A42" s="13"/>
      <c r="B42" s="13"/>
      <c r="C42" s="16"/>
      <c r="D42" s="23"/>
      <c r="E42" s="18"/>
      <c r="F42" s="115"/>
      <c r="G42" s="116"/>
      <c r="H42" s="115"/>
      <c r="I42" s="116"/>
      <c r="J42" s="115"/>
      <c r="K42" s="116"/>
      <c r="L42" s="127"/>
    </row>
    <row r="43" spans="1:12" ht="21.75" customHeight="1">
      <c r="C43" s="19"/>
      <c r="E43" s="26"/>
      <c r="F43" s="69"/>
      <c r="G43" s="70"/>
      <c r="H43" s="69"/>
      <c r="I43" s="70"/>
      <c r="J43" s="69"/>
      <c r="K43" s="70"/>
      <c r="L43" s="69"/>
    </row>
    <row r="44" spans="1:12" ht="9" customHeight="1">
      <c r="C44" s="19"/>
      <c r="E44" s="26"/>
      <c r="F44" s="69"/>
      <c r="G44" s="70"/>
      <c r="H44" s="69"/>
      <c r="I44" s="70"/>
      <c r="J44" s="69"/>
      <c r="K44" s="70"/>
      <c r="L44" s="69"/>
    </row>
    <row r="45" spans="1:12" s="26" customFormat="1" ht="21.75" customHeight="1">
      <c r="A45" s="147" t="s">
        <v>130</v>
      </c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</row>
    <row r="46" spans="1:12" s="26" customFormat="1" ht="21.75" customHeight="1">
      <c r="A46" s="18"/>
      <c r="B46" s="18"/>
      <c r="C46" s="18" t="s">
        <v>188</v>
      </c>
      <c r="D46" s="18"/>
      <c r="E46" s="18"/>
      <c r="F46" s="18"/>
      <c r="G46" s="18"/>
      <c r="H46" s="115" t="s">
        <v>177</v>
      </c>
      <c r="I46" s="18"/>
      <c r="J46" s="18"/>
      <c r="K46" s="18"/>
      <c r="L46" s="18"/>
    </row>
    <row r="47" spans="1:12" s="26" customFormat="1" ht="21.75" customHeight="1"/>
    <row r="48" spans="1:12" ht="21.75" customHeight="1">
      <c r="C48" s="19"/>
      <c r="E48" s="26"/>
      <c r="F48" s="69"/>
      <c r="G48" s="70"/>
      <c r="H48" s="69"/>
      <c r="I48" s="70"/>
      <c r="J48" s="69"/>
      <c r="K48" s="70"/>
      <c r="L48" s="69"/>
    </row>
    <row r="49" spans="1:12" ht="21.75" customHeight="1">
      <c r="A49" s="27" t="str">
        <f>+'BS 2-4'!A129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49" s="27"/>
      <c r="C49" s="27"/>
      <c r="D49" s="28"/>
      <c r="E49" s="27"/>
      <c r="F49" s="30"/>
      <c r="G49" s="30"/>
      <c r="H49" s="30"/>
      <c r="I49" s="30"/>
      <c r="J49" s="30"/>
      <c r="K49" s="30"/>
      <c r="L49" s="30"/>
    </row>
    <row r="50" spans="1:12" ht="21.75" customHeight="1">
      <c r="A50" s="19" t="s">
        <v>116</v>
      </c>
    </row>
    <row r="51" spans="1:12" ht="21.75" customHeight="1">
      <c r="A51" s="19" t="s">
        <v>172</v>
      </c>
    </row>
    <row r="52" spans="1:12" ht="21.75" customHeight="1">
      <c r="A52" s="11" t="str">
        <f>A3</f>
        <v>สำหรับรอบระยะเวลาหกเดือนสิ้นสุดวันที่ 30 มิถุนายน พ.ศ. 2568</v>
      </c>
      <c r="B52" s="27"/>
      <c r="C52" s="27"/>
      <c r="D52" s="28"/>
      <c r="E52" s="27"/>
      <c r="F52" s="51"/>
      <c r="G52" s="51"/>
      <c r="H52" s="51"/>
      <c r="I52" s="51"/>
      <c r="J52" s="51"/>
      <c r="K52" s="51"/>
      <c r="L52" s="51"/>
    </row>
    <row r="53" spans="1:12" ht="21.75" customHeight="1"/>
    <row r="54" spans="1:12" ht="21.75" customHeight="1">
      <c r="A54" s="13"/>
      <c r="B54" s="13"/>
      <c r="C54" s="18"/>
      <c r="D54" s="23"/>
      <c r="E54" s="18"/>
      <c r="F54" s="146" t="s">
        <v>0</v>
      </c>
      <c r="G54" s="146"/>
      <c r="H54" s="146"/>
      <c r="I54" s="112"/>
      <c r="J54" s="146" t="s">
        <v>1</v>
      </c>
      <c r="K54" s="146"/>
      <c r="L54" s="146"/>
    </row>
    <row r="55" spans="1:12" ht="21.75" customHeight="1">
      <c r="A55" s="13"/>
      <c r="B55" s="13"/>
      <c r="C55" s="14"/>
      <c r="D55" s="17"/>
      <c r="E55" s="14"/>
      <c r="F55" s="113" t="s">
        <v>69</v>
      </c>
      <c r="G55" s="113"/>
      <c r="H55" s="113" t="s">
        <v>69</v>
      </c>
      <c r="I55" s="113"/>
      <c r="J55" s="113" t="s">
        <v>69</v>
      </c>
      <c r="K55" s="113"/>
      <c r="L55" s="113" t="s">
        <v>69</v>
      </c>
    </row>
    <row r="56" spans="1:12" ht="21.75" customHeight="1">
      <c r="A56" s="13"/>
      <c r="B56" s="13"/>
      <c r="C56" s="14"/>
      <c r="D56" s="17"/>
      <c r="E56" s="14"/>
      <c r="F56" s="9" t="s">
        <v>164</v>
      </c>
      <c r="G56" s="9"/>
      <c r="H56" s="9" t="s">
        <v>164</v>
      </c>
      <c r="I56" s="9"/>
      <c r="J56" s="9" t="s">
        <v>164</v>
      </c>
      <c r="K56" s="9"/>
      <c r="L56" s="9" t="s">
        <v>164</v>
      </c>
    </row>
    <row r="57" spans="1:12" ht="21.75" customHeight="1">
      <c r="A57" s="13"/>
      <c r="B57" s="13"/>
      <c r="C57" s="16"/>
      <c r="D57" s="17"/>
      <c r="E57" s="16"/>
      <c r="F57" s="9" t="s">
        <v>138</v>
      </c>
      <c r="G57" s="9"/>
      <c r="H57" s="9" t="s">
        <v>117</v>
      </c>
      <c r="I57" s="9"/>
      <c r="J57" s="9" t="s">
        <v>138</v>
      </c>
      <c r="K57" s="9"/>
      <c r="L57" s="9" t="s">
        <v>117</v>
      </c>
    </row>
    <row r="58" spans="1:12" ht="21.75" customHeight="1">
      <c r="A58" s="13"/>
      <c r="B58" s="13"/>
      <c r="C58" s="16"/>
      <c r="D58" s="29" t="s">
        <v>3</v>
      </c>
      <c r="E58" s="16"/>
      <c r="F58" s="114" t="s">
        <v>4</v>
      </c>
      <c r="G58" s="9"/>
      <c r="H58" s="114" t="s">
        <v>4</v>
      </c>
      <c r="I58" s="9"/>
      <c r="J58" s="114" t="s">
        <v>4</v>
      </c>
      <c r="K58" s="9"/>
      <c r="L58" s="114" t="s">
        <v>4</v>
      </c>
    </row>
    <row r="59" spans="1:12" ht="6" customHeight="1">
      <c r="A59" s="13"/>
      <c r="B59" s="13"/>
      <c r="C59" s="16"/>
      <c r="D59" s="23"/>
      <c r="E59" s="18"/>
      <c r="F59" s="115"/>
      <c r="G59" s="116"/>
      <c r="H59" s="115"/>
      <c r="I59" s="116"/>
      <c r="J59" s="115"/>
      <c r="K59" s="116"/>
      <c r="L59" s="115"/>
    </row>
    <row r="60" spans="1:12" ht="21.75" customHeight="1">
      <c r="A60" s="16" t="s">
        <v>38</v>
      </c>
      <c r="B60" s="13"/>
      <c r="C60" s="13"/>
      <c r="D60" s="23"/>
      <c r="E60" s="18"/>
      <c r="F60" s="115"/>
      <c r="G60" s="116"/>
      <c r="H60" s="115"/>
      <c r="I60" s="116"/>
      <c r="J60" s="115"/>
      <c r="K60" s="116"/>
      <c r="L60" s="115"/>
    </row>
    <row r="61" spans="1:12" ht="21.75" customHeight="1">
      <c r="A61" s="18" t="s">
        <v>39</v>
      </c>
      <c r="B61" s="13"/>
      <c r="C61" s="13"/>
      <c r="D61" s="23"/>
      <c r="E61" s="18"/>
      <c r="F61" s="115">
        <v>66109274</v>
      </c>
      <c r="G61" s="116"/>
      <c r="H61" s="115">
        <v>113492787</v>
      </c>
      <c r="I61" s="116"/>
      <c r="J61" s="115">
        <f>+J30</f>
        <v>49994192</v>
      </c>
      <c r="K61" s="116"/>
      <c r="L61" s="115">
        <v>91389301</v>
      </c>
    </row>
    <row r="62" spans="1:12" ht="21.75" customHeight="1">
      <c r="A62" s="18" t="s">
        <v>40</v>
      </c>
      <c r="B62" s="13"/>
      <c r="C62" s="13"/>
      <c r="D62" s="23"/>
      <c r="E62" s="18"/>
      <c r="F62" s="117">
        <v>-1241239</v>
      </c>
      <c r="G62" s="116"/>
      <c r="H62" s="117">
        <v>-1074814</v>
      </c>
      <c r="I62" s="116"/>
      <c r="J62" s="120">
        <v>0</v>
      </c>
      <c r="K62" s="116"/>
      <c r="L62" s="120">
        <v>0</v>
      </c>
    </row>
    <row r="63" spans="1:12" ht="6" customHeight="1">
      <c r="A63" s="16"/>
      <c r="B63" s="13"/>
      <c r="C63" s="13"/>
      <c r="D63" s="23"/>
      <c r="E63" s="18"/>
      <c r="F63" s="116"/>
      <c r="G63" s="116"/>
      <c r="H63" s="116"/>
      <c r="I63" s="116"/>
      <c r="J63" s="116"/>
      <c r="K63" s="116"/>
      <c r="L63" s="116"/>
    </row>
    <row r="64" spans="1:12" s="44" customFormat="1" ht="21.75" customHeight="1" thickBot="1">
      <c r="A64" s="16" t="s">
        <v>124</v>
      </c>
      <c r="B64" s="14"/>
      <c r="C64" s="14"/>
      <c r="D64" s="17"/>
      <c r="E64" s="16"/>
      <c r="F64" s="122">
        <f>SUM(F61:F63)</f>
        <v>64868035</v>
      </c>
      <c r="G64" s="116"/>
      <c r="H64" s="122">
        <f>SUM(H61:H63)</f>
        <v>112417973</v>
      </c>
      <c r="I64" s="116"/>
      <c r="J64" s="122">
        <f>SUM(J61:J63)</f>
        <v>49994192</v>
      </c>
      <c r="K64" s="116"/>
      <c r="L64" s="122">
        <f>SUM(L61:L63)</f>
        <v>91389301</v>
      </c>
    </row>
    <row r="65" spans="1:12" ht="21.75" customHeight="1" thickTop="1">
      <c r="A65" s="124"/>
      <c r="B65" s="13"/>
      <c r="C65" s="13"/>
      <c r="D65" s="23"/>
      <c r="E65" s="18"/>
      <c r="F65" s="115"/>
      <c r="G65" s="116"/>
      <c r="H65" s="115"/>
      <c r="I65" s="116"/>
      <c r="J65" s="115"/>
      <c r="K65" s="116"/>
      <c r="L65" s="115"/>
    </row>
    <row r="66" spans="1:12" ht="21.75" customHeight="1">
      <c r="A66" s="16" t="s">
        <v>60</v>
      </c>
      <c r="B66" s="13"/>
      <c r="C66" s="13"/>
      <c r="D66" s="23"/>
      <c r="E66" s="18"/>
      <c r="F66" s="115"/>
      <c r="G66" s="116"/>
      <c r="H66" s="115"/>
      <c r="I66" s="116"/>
      <c r="J66" s="115"/>
      <c r="K66" s="116"/>
      <c r="L66" s="115"/>
    </row>
    <row r="67" spans="1:12" ht="21.75" customHeight="1">
      <c r="A67" s="18" t="s">
        <v>39</v>
      </c>
      <c r="B67" s="13"/>
      <c r="C67" s="13"/>
      <c r="D67" s="23"/>
      <c r="E67" s="18"/>
      <c r="F67" s="115">
        <v>66109274</v>
      </c>
      <c r="G67" s="116"/>
      <c r="H67" s="115">
        <v>113492787</v>
      </c>
      <c r="I67" s="116"/>
      <c r="J67" s="115">
        <f>+J37</f>
        <v>49994192</v>
      </c>
      <c r="K67" s="116"/>
      <c r="L67" s="115">
        <v>91389301</v>
      </c>
    </row>
    <row r="68" spans="1:12" ht="21.75" customHeight="1">
      <c r="A68" s="18" t="s">
        <v>40</v>
      </c>
      <c r="B68" s="13"/>
      <c r="C68" s="13"/>
      <c r="D68" s="23"/>
      <c r="E68" s="18"/>
      <c r="F68" s="117">
        <v>-1241239</v>
      </c>
      <c r="G68" s="116"/>
      <c r="H68" s="117">
        <v>-1074814</v>
      </c>
      <c r="I68" s="116"/>
      <c r="J68" s="120">
        <v>0</v>
      </c>
      <c r="K68" s="116"/>
      <c r="L68" s="120">
        <v>0</v>
      </c>
    </row>
    <row r="69" spans="1:12" ht="6" customHeight="1">
      <c r="A69" s="16"/>
      <c r="B69" s="13"/>
      <c r="C69" s="13"/>
      <c r="D69" s="23"/>
      <c r="E69" s="18"/>
      <c r="F69" s="116"/>
      <c r="G69" s="116"/>
      <c r="H69" s="116"/>
      <c r="I69" s="116"/>
      <c r="J69" s="116"/>
      <c r="K69" s="116"/>
      <c r="L69" s="116"/>
    </row>
    <row r="70" spans="1:12" s="44" customFormat="1" ht="21.75" customHeight="1" thickBot="1">
      <c r="A70" s="124" t="s">
        <v>122</v>
      </c>
      <c r="B70" s="14"/>
      <c r="C70" s="14"/>
      <c r="D70" s="17"/>
      <c r="E70" s="16"/>
      <c r="F70" s="122">
        <f>SUM(F67:F68)</f>
        <v>64868035</v>
      </c>
      <c r="G70" s="116"/>
      <c r="H70" s="122">
        <f>SUM(H67:H68)</f>
        <v>112417973</v>
      </c>
      <c r="I70" s="116"/>
      <c r="J70" s="122">
        <f>SUM(J67:J68)</f>
        <v>49994192</v>
      </c>
      <c r="K70" s="116"/>
      <c r="L70" s="122">
        <f>SUM(L67:L68)</f>
        <v>91389301</v>
      </c>
    </row>
    <row r="71" spans="1:12" s="44" customFormat="1" ht="21.75" customHeight="1" thickTop="1">
      <c r="A71" s="16"/>
      <c r="B71" s="14"/>
      <c r="C71" s="14"/>
      <c r="D71" s="17"/>
      <c r="E71" s="16"/>
      <c r="F71" s="116"/>
      <c r="G71" s="116"/>
      <c r="H71" s="116"/>
      <c r="I71" s="116"/>
      <c r="J71" s="116"/>
      <c r="K71" s="116"/>
      <c r="L71" s="116"/>
    </row>
    <row r="72" spans="1:12" ht="21.75" customHeight="1">
      <c r="A72" s="16" t="s">
        <v>55</v>
      </c>
      <c r="B72" s="13"/>
      <c r="C72" s="13"/>
      <c r="D72" s="23"/>
      <c r="E72" s="18"/>
      <c r="F72" s="128"/>
      <c r="G72" s="129"/>
      <c r="H72" s="128"/>
      <c r="I72" s="129"/>
      <c r="J72" s="128"/>
      <c r="K72" s="129"/>
      <c r="L72" s="128"/>
    </row>
    <row r="73" spans="1:12" ht="6" customHeight="1">
      <c r="A73" s="18"/>
      <c r="B73" s="13"/>
      <c r="C73" s="13"/>
      <c r="D73" s="23"/>
      <c r="E73" s="18"/>
      <c r="F73" s="115"/>
      <c r="G73" s="116"/>
      <c r="H73" s="115"/>
      <c r="I73" s="116"/>
      <c r="J73" s="115"/>
      <c r="K73" s="116"/>
      <c r="L73" s="115"/>
    </row>
    <row r="74" spans="1:12" ht="21.75" customHeight="1" thickBot="1">
      <c r="A74" s="18" t="s">
        <v>56</v>
      </c>
      <c r="B74" s="13"/>
      <c r="C74" s="13"/>
      <c r="D74" s="23">
        <v>18</v>
      </c>
      <c r="E74" s="18"/>
      <c r="F74" s="130">
        <v>0.22</v>
      </c>
      <c r="G74" s="131"/>
      <c r="H74" s="130">
        <v>0.37344467372358015</v>
      </c>
      <c r="I74" s="131"/>
      <c r="J74" s="130">
        <v>0.16</v>
      </c>
      <c r="K74" s="132"/>
      <c r="L74" s="130">
        <v>0.3006743296052809</v>
      </c>
    </row>
    <row r="75" spans="1:12" ht="21.75" customHeight="1" thickTop="1">
      <c r="A75" s="13"/>
      <c r="B75" s="13"/>
      <c r="C75" s="18"/>
      <c r="D75" s="23"/>
      <c r="E75" s="18"/>
      <c r="F75" s="131"/>
      <c r="G75" s="131"/>
      <c r="H75" s="131"/>
      <c r="I75" s="131"/>
      <c r="J75" s="131"/>
      <c r="K75" s="132"/>
      <c r="L75" s="131"/>
    </row>
    <row r="76" spans="1:12" ht="21.75" customHeight="1">
      <c r="A76" s="13"/>
      <c r="B76" s="13"/>
      <c r="C76" s="18"/>
      <c r="D76" s="23"/>
      <c r="E76" s="18"/>
      <c r="F76" s="131"/>
      <c r="G76" s="131"/>
      <c r="H76" s="131"/>
      <c r="I76" s="131"/>
      <c r="J76" s="131"/>
      <c r="K76" s="132"/>
      <c r="L76" s="131"/>
    </row>
    <row r="77" spans="1:12" ht="21.75" customHeight="1">
      <c r="A77" s="13"/>
      <c r="B77" s="13"/>
      <c r="C77" s="18"/>
      <c r="D77" s="23"/>
      <c r="E77" s="18"/>
      <c r="F77" s="131"/>
      <c r="G77" s="131"/>
      <c r="H77" s="131"/>
      <c r="I77" s="131"/>
      <c r="J77" s="131"/>
      <c r="K77" s="132"/>
      <c r="L77" s="131"/>
    </row>
    <row r="78" spans="1:12" ht="21.75" customHeight="1">
      <c r="A78" s="13"/>
      <c r="B78" s="13"/>
      <c r="C78" s="18"/>
      <c r="D78" s="23"/>
      <c r="E78" s="18"/>
      <c r="F78" s="131"/>
      <c r="G78" s="131"/>
      <c r="H78" s="131"/>
      <c r="I78" s="131"/>
      <c r="J78" s="131"/>
      <c r="K78" s="132"/>
      <c r="L78" s="131"/>
    </row>
    <row r="79" spans="1:12" ht="21.75" customHeight="1">
      <c r="A79" s="13"/>
      <c r="B79" s="13"/>
      <c r="C79" s="18"/>
      <c r="D79" s="23"/>
      <c r="E79" s="18"/>
      <c r="F79" s="131"/>
      <c r="G79" s="131"/>
      <c r="H79" s="131"/>
      <c r="I79" s="131"/>
      <c r="J79" s="131"/>
      <c r="K79" s="132"/>
      <c r="L79" s="131"/>
    </row>
    <row r="80" spans="1:12" ht="21.75" customHeight="1">
      <c r="A80" s="13"/>
      <c r="B80" s="13"/>
      <c r="C80" s="18"/>
      <c r="D80" s="23"/>
      <c r="E80" s="18"/>
      <c r="F80" s="131"/>
      <c r="G80" s="131"/>
      <c r="H80" s="131"/>
      <c r="I80" s="131"/>
      <c r="J80" s="131"/>
      <c r="K80" s="132"/>
      <c r="L80" s="131"/>
    </row>
    <row r="81" spans="1:12" ht="21.75" customHeight="1">
      <c r="A81" s="13"/>
      <c r="B81" s="13"/>
      <c r="C81" s="18"/>
      <c r="D81" s="23"/>
      <c r="E81" s="18"/>
      <c r="F81" s="131"/>
      <c r="G81" s="131"/>
      <c r="H81" s="131"/>
      <c r="I81" s="131"/>
      <c r="J81" s="131"/>
      <c r="K81" s="132"/>
      <c r="L81" s="131"/>
    </row>
    <row r="82" spans="1:12" ht="21.75" customHeight="1">
      <c r="A82" s="13"/>
      <c r="B82" s="13"/>
      <c r="C82" s="18"/>
      <c r="D82" s="23"/>
      <c r="E82" s="18"/>
      <c r="F82" s="131"/>
      <c r="G82" s="131"/>
      <c r="H82" s="131"/>
      <c r="I82" s="131"/>
      <c r="J82" s="131"/>
      <c r="K82" s="132"/>
      <c r="L82" s="131"/>
    </row>
    <row r="83" spans="1:12" ht="21.75" customHeight="1">
      <c r="C83" s="26"/>
      <c r="E83" s="26"/>
      <c r="F83" s="46"/>
      <c r="G83" s="46"/>
      <c r="H83" s="46"/>
      <c r="I83" s="46"/>
      <c r="J83" s="46"/>
      <c r="K83" s="47"/>
      <c r="L83" s="46"/>
    </row>
    <row r="84" spans="1:12" ht="21.75" customHeight="1">
      <c r="C84" s="26"/>
      <c r="E84" s="26"/>
      <c r="F84" s="46"/>
      <c r="G84" s="46"/>
      <c r="H84" s="46"/>
      <c r="I84" s="46"/>
      <c r="J84" s="46"/>
      <c r="K84" s="47"/>
      <c r="L84" s="46"/>
    </row>
    <row r="85" spans="1:12" ht="21.75" customHeight="1">
      <c r="C85" s="26"/>
      <c r="E85" s="26"/>
      <c r="F85" s="46"/>
      <c r="G85" s="46"/>
      <c r="H85" s="46"/>
      <c r="I85" s="46"/>
      <c r="J85" s="46"/>
      <c r="K85" s="47"/>
      <c r="L85" s="46"/>
    </row>
    <row r="86" spans="1:12" ht="21.75" customHeight="1">
      <c r="C86" s="26"/>
      <c r="E86" s="26"/>
      <c r="F86" s="46"/>
      <c r="G86" s="46"/>
      <c r="H86" s="46"/>
      <c r="I86" s="46"/>
      <c r="J86" s="46"/>
      <c r="K86" s="47"/>
      <c r="L86" s="46"/>
    </row>
    <row r="87" spans="1:12" ht="21.75" customHeight="1">
      <c r="C87" s="26"/>
      <c r="E87" s="26"/>
      <c r="F87" s="46"/>
      <c r="G87" s="46"/>
      <c r="H87" s="46"/>
      <c r="I87" s="46"/>
      <c r="J87" s="46"/>
      <c r="K87" s="47"/>
      <c r="L87" s="46"/>
    </row>
    <row r="88" spans="1:12" ht="21.75" customHeight="1">
      <c r="C88" s="26"/>
      <c r="E88" s="26"/>
      <c r="F88" s="46"/>
      <c r="G88" s="46"/>
      <c r="H88" s="46"/>
      <c r="I88" s="46"/>
      <c r="J88" s="46"/>
      <c r="K88" s="47"/>
      <c r="L88" s="46"/>
    </row>
    <row r="89" spans="1:12" ht="21.75" customHeight="1">
      <c r="C89" s="26"/>
      <c r="E89" s="26"/>
      <c r="F89" s="46"/>
      <c r="G89" s="46"/>
      <c r="H89" s="46"/>
      <c r="I89" s="46"/>
      <c r="J89" s="46"/>
      <c r="K89" s="47"/>
      <c r="L89" s="46"/>
    </row>
    <row r="90" spans="1:12" s="26" customFormat="1" ht="21.75" customHeight="1">
      <c r="A90" s="147" t="s">
        <v>130</v>
      </c>
      <c r="B90" s="147"/>
      <c r="C90" s="147"/>
      <c r="D90" s="147"/>
      <c r="E90" s="147"/>
      <c r="F90" s="147"/>
      <c r="G90" s="147"/>
      <c r="H90" s="147"/>
      <c r="I90" s="147"/>
      <c r="J90" s="147"/>
      <c r="K90" s="147"/>
      <c r="L90" s="147"/>
    </row>
    <row r="91" spans="1:12" s="26" customFormat="1" ht="21.75" customHeight="1">
      <c r="A91" s="18"/>
      <c r="B91" s="18"/>
      <c r="C91" s="18" t="s">
        <v>188</v>
      </c>
      <c r="D91" s="18"/>
      <c r="E91" s="18"/>
      <c r="F91" s="18"/>
      <c r="G91" s="18"/>
      <c r="H91" s="115" t="s">
        <v>177</v>
      </c>
      <c r="I91" s="18"/>
      <c r="J91" s="18"/>
      <c r="K91" s="18"/>
      <c r="L91" s="18"/>
    </row>
    <row r="92" spans="1:12" s="26" customFormat="1" ht="21.75" customHeight="1">
      <c r="B92" s="12"/>
      <c r="C92" s="12"/>
      <c r="D92" s="25"/>
      <c r="E92" s="12"/>
      <c r="F92" s="12"/>
      <c r="G92" s="12"/>
      <c r="H92" s="12"/>
      <c r="I92" s="12"/>
      <c r="J92" s="12"/>
      <c r="K92" s="12"/>
      <c r="L92" s="12"/>
    </row>
    <row r="93" spans="1:12" ht="19.149999999999999" customHeight="1">
      <c r="C93" s="26"/>
      <c r="E93" s="26"/>
      <c r="F93" s="46"/>
      <c r="G93" s="46"/>
      <c r="H93" s="46"/>
      <c r="I93" s="47"/>
      <c r="J93" s="46"/>
      <c r="K93" s="47"/>
      <c r="L93" s="46"/>
    </row>
    <row r="94" spans="1:12" ht="22.15" customHeight="1">
      <c r="A94" s="27" t="str">
        <f>+A49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94" s="27"/>
      <c r="C94" s="27"/>
      <c r="D94" s="28"/>
      <c r="E94" s="27"/>
      <c r="F94" s="30"/>
      <c r="G94" s="30"/>
      <c r="H94" s="30"/>
      <c r="I94" s="30"/>
      <c r="J94" s="30"/>
      <c r="K94" s="30"/>
      <c r="L94" s="30"/>
    </row>
  </sheetData>
  <mergeCells count="6">
    <mergeCell ref="A90:L90"/>
    <mergeCell ref="F5:H5"/>
    <mergeCell ref="J5:L5"/>
    <mergeCell ref="A45:L45"/>
    <mergeCell ref="F54:H54"/>
    <mergeCell ref="J54:L54"/>
  </mergeCells>
  <pageMargins left="0.8" right="0.5" top="0.5" bottom="0.6" header="0.49" footer="0.4"/>
  <pageSetup paperSize="9" scale="87" firstPageNumber="7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81D26-2E05-475A-BC11-407891EF5959}">
  <sheetPr codeName="Sheet4"/>
  <dimension ref="A1:U43"/>
  <sheetViews>
    <sheetView zoomScale="115" zoomScaleNormal="115" workbookViewId="0">
      <selection activeCell="A7" sqref="A7"/>
    </sheetView>
  </sheetViews>
  <sheetFormatPr defaultColWidth="8.7109375" defaultRowHeight="16.5"/>
  <cols>
    <col min="1" max="1" width="46.42578125" style="7" customWidth="1"/>
    <col min="2" max="2" width="7.5703125" style="8" customWidth="1"/>
    <col min="3" max="3" width="0.7109375" style="7" customWidth="1"/>
    <col min="4" max="4" width="10.7109375" style="55" customWidth="1"/>
    <col min="5" max="5" width="0.7109375" style="55" customWidth="1"/>
    <col min="6" max="6" width="11.7109375" style="55" customWidth="1"/>
    <col min="7" max="7" width="0.7109375" style="55" customWidth="1"/>
    <col min="8" max="8" width="12.28515625" style="55" bestFit="1" customWidth="1"/>
    <col min="9" max="9" width="0.7109375" style="55" customWidth="1"/>
    <col min="10" max="10" width="11" style="55" customWidth="1"/>
    <col min="11" max="11" width="0.7109375" style="55" customWidth="1"/>
    <col min="12" max="12" width="13.7109375" style="55" customWidth="1"/>
    <col min="13" max="13" width="0.7109375" style="55" customWidth="1"/>
    <col min="14" max="14" width="12.28515625" style="55" customWidth="1"/>
    <col min="15" max="15" width="0.7109375" style="55" customWidth="1"/>
    <col min="16" max="16" width="12" style="55" customWidth="1"/>
    <col min="17" max="17" width="0.7109375" style="55" customWidth="1"/>
    <col min="18" max="18" width="12.28515625" style="55" customWidth="1"/>
    <col min="19" max="19" width="0.7109375" style="55" customWidth="1"/>
    <col min="20" max="20" width="12.28515625" style="55" customWidth="1"/>
    <col min="21" max="21" width="10.5703125" style="7" bestFit="1" customWidth="1"/>
    <col min="22" max="16384" width="8.7109375" style="7"/>
  </cols>
  <sheetData>
    <row r="1" spans="1:20" s="26" customFormat="1" ht="19.149999999999999" customHeight="1">
      <c r="A1" s="19" t="s">
        <v>116</v>
      </c>
      <c r="B1" s="25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s="26" customFormat="1" ht="19.149999999999999" customHeight="1">
      <c r="A2" s="19" t="s">
        <v>137</v>
      </c>
      <c r="B2" s="25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s="26" customFormat="1" ht="19.350000000000001" customHeight="1">
      <c r="A3" s="11" t="str">
        <f>'PL7-8 (6M)'!A3</f>
        <v>สำหรับรอบระยะเวลาหกเดือนสิ้นสุดวันที่ 30 มิถุนายน พ.ศ. 2568</v>
      </c>
      <c r="B3" s="28"/>
      <c r="C3" s="31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</row>
    <row r="4" spans="1:20" ht="12" customHeight="1"/>
    <row r="5" spans="1:20" ht="18" customHeight="1">
      <c r="A5" s="16"/>
      <c r="B5" s="17"/>
      <c r="C5" s="17"/>
      <c r="D5" s="148" t="s">
        <v>92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1:20" ht="18" customHeight="1">
      <c r="A6" s="16"/>
      <c r="B6" s="17"/>
      <c r="C6" s="17"/>
      <c r="D6" s="150" t="s">
        <v>42</v>
      </c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56"/>
      <c r="R6" s="57"/>
      <c r="S6" s="57"/>
      <c r="T6" s="57"/>
    </row>
    <row r="7" spans="1:20" ht="18" customHeight="1">
      <c r="A7" s="14"/>
      <c r="B7" s="17"/>
      <c r="C7" s="17"/>
      <c r="D7" s="58"/>
      <c r="E7" s="58"/>
      <c r="F7" s="58"/>
      <c r="G7" s="58"/>
      <c r="H7" s="48"/>
      <c r="I7" s="48"/>
      <c r="J7" s="59"/>
      <c r="K7" s="59"/>
      <c r="L7" s="149" t="s">
        <v>83</v>
      </c>
      <c r="M7" s="149"/>
      <c r="N7" s="149"/>
      <c r="O7" s="60"/>
      <c r="P7" s="60"/>
      <c r="Q7" s="60"/>
      <c r="R7" s="61"/>
      <c r="S7" s="61"/>
      <c r="T7" s="61"/>
    </row>
    <row r="8" spans="1:20" ht="18" customHeight="1">
      <c r="A8" s="14"/>
      <c r="B8" s="17"/>
      <c r="C8" s="17"/>
      <c r="D8" s="58"/>
      <c r="E8" s="58"/>
      <c r="F8" s="58"/>
      <c r="G8" s="58"/>
      <c r="H8" s="48"/>
      <c r="I8" s="48"/>
      <c r="J8" s="59"/>
      <c r="K8" s="59"/>
      <c r="L8" s="148" t="s">
        <v>84</v>
      </c>
      <c r="M8" s="148"/>
      <c r="N8" s="148"/>
      <c r="O8" s="60"/>
      <c r="P8" s="60"/>
      <c r="Q8" s="60"/>
      <c r="R8" s="61"/>
      <c r="S8" s="61"/>
      <c r="T8" s="61"/>
    </row>
    <row r="9" spans="1:20" ht="18" customHeight="1">
      <c r="A9" s="14"/>
      <c r="B9" s="17"/>
      <c r="C9" s="17"/>
      <c r="D9" s="16"/>
      <c r="E9" s="58"/>
      <c r="F9" s="58"/>
      <c r="G9" s="58"/>
      <c r="H9" s="148" t="s">
        <v>26</v>
      </c>
      <c r="I9" s="148"/>
      <c r="J9" s="148"/>
      <c r="K9" s="59"/>
      <c r="L9" s="62" t="s">
        <v>89</v>
      </c>
      <c r="M9" s="62"/>
      <c r="N9" s="62" t="s">
        <v>134</v>
      </c>
      <c r="O9" s="60"/>
      <c r="P9" s="60"/>
      <c r="Q9" s="60"/>
      <c r="R9" s="60"/>
      <c r="S9" s="61"/>
      <c r="T9" s="61"/>
    </row>
    <row r="10" spans="1:20" ht="18" customHeight="1">
      <c r="A10" s="14"/>
      <c r="B10" s="17"/>
      <c r="C10" s="17"/>
      <c r="D10" s="60" t="s">
        <v>25</v>
      </c>
      <c r="E10" s="58"/>
      <c r="F10" s="58"/>
      <c r="G10" s="58"/>
      <c r="H10" s="60" t="s">
        <v>27</v>
      </c>
      <c r="I10" s="59"/>
      <c r="J10" s="59"/>
      <c r="K10" s="59"/>
      <c r="L10" s="62" t="s">
        <v>52</v>
      </c>
      <c r="M10" s="62"/>
      <c r="N10" s="62" t="s">
        <v>135</v>
      </c>
      <c r="O10" s="60"/>
      <c r="P10" s="60" t="s">
        <v>88</v>
      </c>
      <c r="Q10" s="60"/>
      <c r="R10" s="60"/>
      <c r="S10" s="61"/>
      <c r="T10" s="61"/>
    </row>
    <row r="11" spans="1:20" ht="18" customHeight="1">
      <c r="A11" s="14"/>
      <c r="B11" s="17"/>
      <c r="C11" s="17"/>
      <c r="D11" s="60" t="s">
        <v>74</v>
      </c>
      <c r="E11" s="18"/>
      <c r="F11" s="60" t="s">
        <v>71</v>
      </c>
      <c r="G11" s="18"/>
      <c r="H11" s="63" t="s">
        <v>81</v>
      </c>
      <c r="I11" s="18"/>
      <c r="J11" s="18"/>
      <c r="K11" s="18"/>
      <c r="L11" s="62" t="s">
        <v>53</v>
      </c>
      <c r="M11" s="62"/>
      <c r="N11" s="62" t="s">
        <v>136</v>
      </c>
      <c r="O11" s="60"/>
      <c r="P11" s="60" t="s">
        <v>87</v>
      </c>
      <c r="Q11" s="60"/>
      <c r="R11" s="60" t="s">
        <v>62</v>
      </c>
      <c r="S11" s="18"/>
      <c r="T11" s="60" t="s">
        <v>85</v>
      </c>
    </row>
    <row r="12" spans="1:20" ht="18" customHeight="1">
      <c r="A12" s="14"/>
      <c r="B12" s="17"/>
      <c r="C12" s="17"/>
      <c r="D12" s="60" t="s">
        <v>49</v>
      </c>
      <c r="E12" s="58"/>
      <c r="F12" s="60" t="s">
        <v>72</v>
      </c>
      <c r="G12" s="58"/>
      <c r="H12" s="60" t="s">
        <v>82</v>
      </c>
      <c r="I12" s="64"/>
      <c r="J12" s="60" t="s">
        <v>41</v>
      </c>
      <c r="K12" s="59"/>
      <c r="L12" s="62" t="s">
        <v>51</v>
      </c>
      <c r="M12" s="62"/>
      <c r="N12" s="62" t="s">
        <v>128</v>
      </c>
      <c r="O12" s="60"/>
      <c r="P12" s="60" t="s">
        <v>73</v>
      </c>
      <c r="Q12" s="60"/>
      <c r="R12" s="60" t="s">
        <v>50</v>
      </c>
      <c r="S12" s="61"/>
      <c r="T12" s="60" t="s">
        <v>23</v>
      </c>
    </row>
    <row r="13" spans="1:20" ht="18" customHeight="1">
      <c r="A13" s="16"/>
      <c r="B13" s="29" t="s">
        <v>3</v>
      </c>
      <c r="C13" s="17"/>
      <c r="D13" s="65" t="s">
        <v>4</v>
      </c>
      <c r="E13" s="60"/>
      <c r="F13" s="65" t="s">
        <v>4</v>
      </c>
      <c r="G13" s="60"/>
      <c r="H13" s="65" t="s">
        <v>4</v>
      </c>
      <c r="I13" s="60"/>
      <c r="J13" s="65" t="s">
        <v>4</v>
      </c>
      <c r="K13" s="60"/>
      <c r="L13" s="65" t="s">
        <v>4</v>
      </c>
      <c r="M13" s="60"/>
      <c r="N13" s="65" t="s">
        <v>4</v>
      </c>
      <c r="O13" s="60"/>
      <c r="P13" s="65" t="s">
        <v>4</v>
      </c>
      <c r="Q13" s="60"/>
      <c r="R13" s="65" t="s">
        <v>4</v>
      </c>
      <c r="S13" s="60"/>
      <c r="T13" s="65" t="s">
        <v>4</v>
      </c>
    </row>
    <row r="14" spans="1:20" ht="3" customHeight="1">
      <c r="A14" s="14"/>
      <c r="B14" s="17"/>
      <c r="C14" s="14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18" customHeight="1">
      <c r="A15" s="16" t="s">
        <v>118</v>
      </c>
      <c r="B15" s="17"/>
      <c r="C15" s="16"/>
      <c r="D15" s="39">
        <v>303947800</v>
      </c>
      <c r="E15" s="39"/>
      <c r="F15" s="39">
        <v>1382233778</v>
      </c>
      <c r="G15" s="39"/>
      <c r="H15" s="39">
        <v>30394780</v>
      </c>
      <c r="I15" s="39"/>
      <c r="J15" s="39">
        <v>115482498</v>
      </c>
      <c r="K15" s="49"/>
      <c r="L15" s="39">
        <v>-178289144</v>
      </c>
      <c r="M15" s="39"/>
      <c r="N15" s="39">
        <v>0</v>
      </c>
      <c r="O15" s="39"/>
      <c r="P15" s="40">
        <f>SUM(D15:N15)</f>
        <v>1653769712</v>
      </c>
      <c r="Q15" s="40"/>
      <c r="R15" s="39">
        <v>4127839</v>
      </c>
      <c r="S15" s="39"/>
      <c r="T15" s="39">
        <f>SUM(P15:R15)</f>
        <v>1657897551</v>
      </c>
    </row>
    <row r="16" spans="1:20" ht="18" customHeight="1">
      <c r="A16" s="16" t="s">
        <v>125</v>
      </c>
      <c r="B16" s="23"/>
      <c r="C16" s="18"/>
      <c r="D16" s="39"/>
      <c r="E16" s="39"/>
      <c r="F16" s="39"/>
      <c r="G16" s="39"/>
      <c r="H16" s="39"/>
      <c r="I16" s="39"/>
      <c r="J16" s="39"/>
      <c r="K16" s="39"/>
      <c r="L16" s="39"/>
      <c r="M16" s="40"/>
      <c r="N16" s="40"/>
      <c r="O16" s="40"/>
      <c r="P16" s="39"/>
      <c r="Q16" s="40"/>
      <c r="R16" s="39"/>
      <c r="S16" s="39"/>
      <c r="T16" s="39"/>
    </row>
    <row r="17" spans="1:20" ht="18" customHeight="1">
      <c r="A17" s="18" t="s">
        <v>165</v>
      </c>
      <c r="B17" s="23">
        <v>16</v>
      </c>
      <c r="C17" s="18"/>
      <c r="D17" s="39">
        <v>0</v>
      </c>
      <c r="E17" s="39"/>
      <c r="F17" s="39">
        <v>0</v>
      </c>
      <c r="G17" s="39"/>
      <c r="H17" s="39">
        <v>0</v>
      </c>
      <c r="I17" s="39"/>
      <c r="J17" s="39">
        <v>-45592170</v>
      </c>
      <c r="K17" s="39"/>
      <c r="L17" s="39">
        <v>0</v>
      </c>
      <c r="M17" s="40"/>
      <c r="N17" s="40">
        <v>0</v>
      </c>
      <c r="O17" s="40"/>
      <c r="P17" s="40">
        <f t="shared" ref="P17:P19" si="0">SUM(D17:N17)</f>
        <v>-45592170</v>
      </c>
      <c r="Q17" s="40"/>
      <c r="R17" s="39">
        <v>0</v>
      </c>
      <c r="S17" s="39"/>
      <c r="T17" s="39">
        <f>SUM(P17:S17)</f>
        <v>-45592170</v>
      </c>
    </row>
    <row r="18" spans="1:20" ht="18" customHeight="1">
      <c r="A18" s="18" t="s">
        <v>166</v>
      </c>
      <c r="B18" s="23"/>
      <c r="C18" s="18"/>
      <c r="D18" s="39">
        <v>0</v>
      </c>
      <c r="E18" s="39"/>
      <c r="F18" s="39">
        <v>0</v>
      </c>
      <c r="G18" s="39"/>
      <c r="H18" s="39">
        <v>0</v>
      </c>
      <c r="I18" s="39"/>
      <c r="J18" s="39">
        <v>0</v>
      </c>
      <c r="K18" s="39"/>
      <c r="L18" s="39">
        <v>0</v>
      </c>
      <c r="M18" s="40"/>
      <c r="N18" s="40">
        <v>2134957</v>
      </c>
      <c r="O18" s="40"/>
      <c r="P18" s="39">
        <f t="shared" si="0"/>
        <v>2134957</v>
      </c>
      <c r="Q18" s="40"/>
      <c r="R18" s="39">
        <v>11865043</v>
      </c>
      <c r="S18" s="39"/>
      <c r="T18" s="39">
        <f>SUM(P18:S18)</f>
        <v>14000000</v>
      </c>
    </row>
    <row r="19" spans="1:20" ht="18" customHeight="1">
      <c r="A19" s="18" t="s">
        <v>122</v>
      </c>
      <c r="B19" s="23"/>
      <c r="C19" s="18"/>
      <c r="D19" s="41">
        <v>0</v>
      </c>
      <c r="E19" s="39"/>
      <c r="F19" s="42">
        <v>0</v>
      </c>
      <c r="G19" s="39"/>
      <c r="H19" s="41">
        <v>0</v>
      </c>
      <c r="I19" s="39"/>
      <c r="J19" s="42">
        <v>113492787</v>
      </c>
      <c r="K19" s="39"/>
      <c r="L19" s="41">
        <v>0</v>
      </c>
      <c r="M19" s="40"/>
      <c r="N19" s="41">
        <v>0</v>
      </c>
      <c r="O19" s="40"/>
      <c r="P19" s="42">
        <f t="shared" si="0"/>
        <v>113492787</v>
      </c>
      <c r="Q19" s="40"/>
      <c r="R19" s="39">
        <v>-1074814</v>
      </c>
      <c r="S19" s="39"/>
      <c r="T19" s="42">
        <f>SUM(P19:R19)</f>
        <v>112417973</v>
      </c>
    </row>
    <row r="20" spans="1:20" ht="3" customHeight="1">
      <c r="A20" s="16"/>
      <c r="B20" s="17"/>
      <c r="C20" s="17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6"/>
      <c r="S20" s="59"/>
      <c r="T20" s="56"/>
    </row>
    <row r="21" spans="1:20" s="1" customFormat="1" ht="18" customHeight="1" thickBot="1">
      <c r="A21" s="16" t="s">
        <v>162</v>
      </c>
      <c r="B21" s="17"/>
      <c r="C21" s="14"/>
      <c r="D21" s="43">
        <f>SUM(D15:D19)</f>
        <v>303947800</v>
      </c>
      <c r="E21" s="38"/>
      <c r="F21" s="43">
        <f>SUM(F15:F19)</f>
        <v>1382233778</v>
      </c>
      <c r="G21" s="38"/>
      <c r="H21" s="43">
        <f>SUM(H15:H19)</f>
        <v>30394780</v>
      </c>
      <c r="I21" s="38"/>
      <c r="J21" s="43">
        <f>SUM(J15:J19)</f>
        <v>183383115</v>
      </c>
      <c r="K21" s="38"/>
      <c r="L21" s="43">
        <f>SUM(L15:L19)</f>
        <v>-178289144</v>
      </c>
      <c r="M21" s="38"/>
      <c r="N21" s="43">
        <f>SUM(N15:N19)</f>
        <v>2134957</v>
      </c>
      <c r="O21" s="38"/>
      <c r="P21" s="43">
        <f>SUM(P15:P19)</f>
        <v>1723805286</v>
      </c>
      <c r="Q21" s="38"/>
      <c r="R21" s="43">
        <f>SUM(R15:R19)</f>
        <v>14918068</v>
      </c>
      <c r="S21" s="38"/>
      <c r="T21" s="43">
        <f>SUM(T15:T19)</f>
        <v>1738723354</v>
      </c>
    </row>
    <row r="22" spans="1:20" s="1" customFormat="1" ht="10.5" customHeight="1" thickTop="1">
      <c r="A22" s="16"/>
      <c r="B22" s="17"/>
      <c r="C22" s="14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18" customHeight="1">
      <c r="A23" s="16"/>
      <c r="B23" s="17"/>
      <c r="C23" s="17"/>
      <c r="D23" s="148" t="s">
        <v>92</v>
      </c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</row>
    <row r="24" spans="1:20" ht="18" customHeight="1">
      <c r="A24" s="16"/>
      <c r="B24" s="17"/>
      <c r="C24" s="17"/>
      <c r="D24" s="150" t="s">
        <v>42</v>
      </c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56"/>
      <c r="R24" s="57"/>
      <c r="S24" s="57"/>
      <c r="T24" s="57"/>
    </row>
    <row r="25" spans="1:20" ht="18" customHeight="1">
      <c r="A25" s="14"/>
      <c r="B25" s="17"/>
      <c r="C25" s="17"/>
      <c r="D25" s="58"/>
      <c r="E25" s="58"/>
      <c r="F25" s="58"/>
      <c r="G25" s="58"/>
      <c r="H25" s="48"/>
      <c r="I25" s="48"/>
      <c r="J25" s="59"/>
      <c r="K25" s="59"/>
      <c r="L25" s="149" t="s">
        <v>83</v>
      </c>
      <c r="M25" s="149"/>
      <c r="N25" s="149"/>
      <c r="O25" s="60"/>
      <c r="P25" s="60"/>
      <c r="Q25" s="60"/>
      <c r="R25" s="61"/>
      <c r="S25" s="61"/>
      <c r="T25" s="61"/>
    </row>
    <row r="26" spans="1:20" ht="18" customHeight="1">
      <c r="A26" s="14"/>
      <c r="B26" s="17"/>
      <c r="C26" s="17"/>
      <c r="D26" s="58"/>
      <c r="E26" s="58"/>
      <c r="F26" s="58"/>
      <c r="G26" s="58"/>
      <c r="H26" s="48"/>
      <c r="I26" s="48"/>
      <c r="J26" s="59"/>
      <c r="K26" s="59"/>
      <c r="L26" s="148" t="s">
        <v>84</v>
      </c>
      <c r="M26" s="148"/>
      <c r="N26" s="148"/>
      <c r="O26" s="60"/>
      <c r="P26" s="60"/>
      <c r="Q26" s="60"/>
      <c r="R26" s="61"/>
      <c r="S26" s="61"/>
      <c r="T26" s="61"/>
    </row>
    <row r="27" spans="1:20" ht="18" customHeight="1">
      <c r="A27" s="14"/>
      <c r="B27" s="17"/>
      <c r="C27" s="17"/>
      <c r="D27" s="18"/>
      <c r="E27" s="58"/>
      <c r="F27" s="58"/>
      <c r="G27" s="58"/>
      <c r="H27" s="148" t="s">
        <v>26</v>
      </c>
      <c r="I27" s="148"/>
      <c r="J27" s="148"/>
      <c r="K27" s="59"/>
      <c r="L27" s="62" t="s">
        <v>89</v>
      </c>
      <c r="M27" s="62"/>
      <c r="N27" s="62" t="s">
        <v>134</v>
      </c>
      <c r="O27" s="60"/>
      <c r="P27" s="60"/>
      <c r="Q27" s="60"/>
      <c r="R27" s="60"/>
      <c r="S27" s="61"/>
      <c r="T27" s="61"/>
    </row>
    <row r="28" spans="1:20" ht="18" customHeight="1">
      <c r="A28" s="14"/>
      <c r="B28" s="17"/>
      <c r="C28" s="17"/>
      <c r="D28" s="60" t="s">
        <v>25</v>
      </c>
      <c r="E28" s="58"/>
      <c r="F28" s="58"/>
      <c r="G28" s="58"/>
      <c r="H28" s="60" t="s">
        <v>27</v>
      </c>
      <c r="I28" s="59"/>
      <c r="J28" s="59"/>
      <c r="K28" s="59"/>
      <c r="L28" s="62" t="s">
        <v>52</v>
      </c>
      <c r="M28" s="62"/>
      <c r="N28" s="62" t="s">
        <v>135</v>
      </c>
      <c r="O28" s="60"/>
      <c r="P28" s="60" t="s">
        <v>88</v>
      </c>
      <c r="Q28" s="60"/>
      <c r="R28" s="60"/>
      <c r="S28" s="61"/>
      <c r="T28" s="61"/>
    </row>
    <row r="29" spans="1:20" ht="18" customHeight="1">
      <c r="A29" s="14"/>
      <c r="B29" s="17"/>
      <c r="C29" s="17"/>
      <c r="D29" s="60" t="s">
        <v>74</v>
      </c>
      <c r="E29" s="18"/>
      <c r="F29" s="60" t="s">
        <v>71</v>
      </c>
      <c r="G29" s="18"/>
      <c r="H29" s="63" t="s">
        <v>81</v>
      </c>
      <c r="I29" s="18"/>
      <c r="J29" s="18"/>
      <c r="K29" s="18"/>
      <c r="L29" s="62" t="s">
        <v>53</v>
      </c>
      <c r="M29" s="62"/>
      <c r="N29" s="62" t="s">
        <v>136</v>
      </c>
      <c r="O29" s="60"/>
      <c r="P29" s="60" t="s">
        <v>87</v>
      </c>
      <c r="Q29" s="60"/>
      <c r="R29" s="60" t="s">
        <v>62</v>
      </c>
      <c r="S29" s="18"/>
      <c r="T29" s="60" t="s">
        <v>85</v>
      </c>
    </row>
    <row r="30" spans="1:20" ht="18" customHeight="1">
      <c r="A30" s="14"/>
      <c r="B30" s="17"/>
      <c r="C30" s="17"/>
      <c r="D30" s="60" t="s">
        <v>49</v>
      </c>
      <c r="E30" s="58"/>
      <c r="F30" s="60" t="s">
        <v>72</v>
      </c>
      <c r="G30" s="58"/>
      <c r="H30" s="60" t="s">
        <v>82</v>
      </c>
      <c r="I30" s="64"/>
      <c r="J30" s="60" t="s">
        <v>41</v>
      </c>
      <c r="K30" s="59"/>
      <c r="L30" s="62" t="s">
        <v>51</v>
      </c>
      <c r="M30" s="62"/>
      <c r="N30" s="62" t="s">
        <v>128</v>
      </c>
      <c r="O30" s="60"/>
      <c r="P30" s="60" t="s">
        <v>73</v>
      </c>
      <c r="Q30" s="60"/>
      <c r="R30" s="60" t="s">
        <v>50</v>
      </c>
      <c r="S30" s="61"/>
      <c r="T30" s="60" t="s">
        <v>23</v>
      </c>
    </row>
    <row r="31" spans="1:20" ht="18" customHeight="1">
      <c r="A31" s="16"/>
      <c r="B31" s="29" t="s">
        <v>3</v>
      </c>
      <c r="C31" s="17"/>
      <c r="D31" s="65" t="s">
        <v>4</v>
      </c>
      <c r="E31" s="60"/>
      <c r="F31" s="65" t="s">
        <v>4</v>
      </c>
      <c r="G31" s="60"/>
      <c r="H31" s="65" t="s">
        <v>4</v>
      </c>
      <c r="I31" s="60"/>
      <c r="J31" s="65" t="s">
        <v>4</v>
      </c>
      <c r="K31" s="60"/>
      <c r="L31" s="65" t="s">
        <v>4</v>
      </c>
      <c r="M31" s="60"/>
      <c r="N31" s="65" t="s">
        <v>4</v>
      </c>
      <c r="O31" s="60"/>
      <c r="P31" s="65" t="s">
        <v>4</v>
      </c>
      <c r="Q31" s="60"/>
      <c r="R31" s="65" t="s">
        <v>4</v>
      </c>
      <c r="S31" s="60"/>
      <c r="T31" s="65" t="s">
        <v>4</v>
      </c>
    </row>
    <row r="32" spans="1:20" ht="3" customHeight="1">
      <c r="A32" s="14"/>
      <c r="B32" s="17"/>
      <c r="C32" s="14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1" ht="18" customHeight="1">
      <c r="A33" s="16" t="s">
        <v>139</v>
      </c>
      <c r="B33" s="17"/>
      <c r="C33" s="16"/>
      <c r="D33" s="39">
        <v>303947800</v>
      </c>
      <c r="E33" s="39"/>
      <c r="F33" s="39">
        <v>1382233778</v>
      </c>
      <c r="G33" s="39"/>
      <c r="H33" s="39">
        <v>30394780</v>
      </c>
      <c r="I33" s="39"/>
      <c r="J33" s="39">
        <v>236361476</v>
      </c>
      <c r="K33" s="49"/>
      <c r="L33" s="39">
        <v>-178289144</v>
      </c>
      <c r="M33" s="39"/>
      <c r="N33" s="39">
        <v>2134957</v>
      </c>
      <c r="O33" s="39"/>
      <c r="P33" s="40">
        <f>SUM(D33:N33)</f>
        <v>1776783647</v>
      </c>
      <c r="Q33" s="40"/>
      <c r="R33" s="39">
        <v>13470633</v>
      </c>
      <c r="S33" s="39"/>
      <c r="T33" s="39">
        <v>1790254280</v>
      </c>
    </row>
    <row r="34" spans="1:21" ht="18" customHeight="1">
      <c r="A34" s="16" t="s">
        <v>125</v>
      </c>
      <c r="B34" s="23"/>
      <c r="C34" s="18"/>
      <c r="D34" s="39"/>
      <c r="E34" s="39"/>
      <c r="F34" s="39"/>
      <c r="G34" s="39"/>
      <c r="H34" s="39"/>
      <c r="I34" s="39"/>
      <c r="J34" s="39"/>
      <c r="K34" s="39"/>
      <c r="L34" s="39"/>
      <c r="M34" s="40"/>
      <c r="N34" s="39"/>
      <c r="O34" s="40"/>
      <c r="P34" s="39"/>
      <c r="Q34" s="40"/>
      <c r="R34" s="39"/>
      <c r="S34" s="39"/>
      <c r="T34" s="39"/>
    </row>
    <row r="35" spans="1:21" ht="18" customHeight="1">
      <c r="A35" s="18" t="s">
        <v>165</v>
      </c>
      <c r="B35" s="23">
        <v>16</v>
      </c>
      <c r="C35" s="18"/>
      <c r="D35" s="39">
        <v>0</v>
      </c>
      <c r="E35" s="39"/>
      <c r="F35" s="39">
        <v>0</v>
      </c>
      <c r="G35" s="39"/>
      <c r="H35" s="39">
        <v>0</v>
      </c>
      <c r="I35" s="39"/>
      <c r="J35" s="39">
        <v>-188447611</v>
      </c>
      <c r="K35" s="39"/>
      <c r="L35" s="39">
        <v>0</v>
      </c>
      <c r="M35" s="40"/>
      <c r="N35" s="39">
        <v>0</v>
      </c>
      <c r="O35" s="40"/>
      <c r="P35" s="39">
        <f t="shared" ref="P35:P36" si="1">SUM(D35:N35)</f>
        <v>-188447611</v>
      </c>
      <c r="Q35" s="40"/>
      <c r="R35" s="39">
        <v>0</v>
      </c>
      <c r="S35" s="39"/>
      <c r="T35" s="39">
        <f>SUM(P35:R35)</f>
        <v>-188447611</v>
      </c>
    </row>
    <row r="36" spans="1:21" ht="18" customHeight="1">
      <c r="A36" s="18" t="s">
        <v>122</v>
      </c>
      <c r="B36" s="23"/>
      <c r="C36" s="18"/>
      <c r="D36" s="41">
        <v>0</v>
      </c>
      <c r="E36" s="39"/>
      <c r="F36" s="42">
        <v>0</v>
      </c>
      <c r="G36" s="39"/>
      <c r="H36" s="41">
        <v>0</v>
      </c>
      <c r="I36" s="39"/>
      <c r="J36" s="42">
        <f>+'PL7-8 (6M)'!F67</f>
        <v>66109274</v>
      </c>
      <c r="K36" s="39"/>
      <c r="L36" s="41">
        <v>0</v>
      </c>
      <c r="M36" s="40"/>
      <c r="N36" s="41">
        <v>0</v>
      </c>
      <c r="O36" s="40"/>
      <c r="P36" s="42">
        <f t="shared" si="1"/>
        <v>66109274</v>
      </c>
      <c r="Q36" s="40"/>
      <c r="R36" s="39">
        <f>+'PL7-8 (6M)'!F68</f>
        <v>-1241239</v>
      </c>
      <c r="S36" s="39"/>
      <c r="T36" s="42">
        <f>SUM(P36:R36)</f>
        <v>64868035</v>
      </c>
    </row>
    <row r="37" spans="1:21" ht="3" customHeight="1">
      <c r="A37" s="16"/>
      <c r="B37" s="17"/>
      <c r="C37" s="17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6"/>
      <c r="S37" s="59"/>
      <c r="T37" s="56"/>
    </row>
    <row r="38" spans="1:21" s="1" customFormat="1" ht="18" customHeight="1" thickBot="1">
      <c r="A38" s="16" t="s">
        <v>163</v>
      </c>
      <c r="B38" s="17"/>
      <c r="C38" s="14"/>
      <c r="D38" s="43">
        <f>SUM(D33:D36)</f>
        <v>303947800</v>
      </c>
      <c r="E38" s="38"/>
      <c r="F38" s="43">
        <f>SUM(F33:F36)</f>
        <v>1382233778</v>
      </c>
      <c r="G38" s="38"/>
      <c r="H38" s="43">
        <f>SUM(H33:H36)</f>
        <v>30394780</v>
      </c>
      <c r="I38" s="38"/>
      <c r="J38" s="43">
        <f>SUM(J33:J36)</f>
        <v>114023139</v>
      </c>
      <c r="K38" s="38"/>
      <c r="L38" s="43">
        <f>SUM(L33:L36)</f>
        <v>-178289144</v>
      </c>
      <c r="M38" s="38"/>
      <c r="N38" s="43">
        <f>SUM(N33:N36)</f>
        <v>2134957</v>
      </c>
      <c r="O38" s="38"/>
      <c r="P38" s="43">
        <f>SUM(P33:P36)</f>
        <v>1654445310</v>
      </c>
      <c r="Q38" s="38"/>
      <c r="R38" s="43">
        <f>SUM(R33:R36)</f>
        <v>12229394</v>
      </c>
      <c r="S38" s="38"/>
      <c r="T38" s="43">
        <f>SUM(T33:T36)</f>
        <v>1666674704</v>
      </c>
      <c r="U38" s="133"/>
    </row>
    <row r="39" spans="1:21" ht="21" customHeight="1" thickTop="1">
      <c r="A39" s="18"/>
      <c r="B39" s="23"/>
      <c r="C39" s="18"/>
      <c r="D39" s="39"/>
      <c r="E39" s="39"/>
      <c r="F39" s="39"/>
      <c r="G39" s="39"/>
      <c r="H39" s="39"/>
      <c r="I39" s="39"/>
      <c r="J39" s="39"/>
      <c r="K39" s="39"/>
      <c r="L39" s="39"/>
      <c r="M39" s="40"/>
      <c r="N39" s="39"/>
      <c r="O39" s="40"/>
      <c r="P39" s="39"/>
      <c r="Q39" s="40"/>
      <c r="R39" s="39"/>
      <c r="S39" s="39"/>
      <c r="T39" s="39"/>
    </row>
    <row r="40" spans="1:21" s="34" customFormat="1" ht="17.100000000000001" customHeight="1">
      <c r="A40" s="26" t="s">
        <v>182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</row>
    <row r="41" spans="1:21" s="34" customFormat="1" ht="17.100000000000001" customHeight="1">
      <c r="A41" s="26" t="s">
        <v>186</v>
      </c>
      <c r="C41" s="26"/>
      <c r="E41" s="26"/>
      <c r="F41" s="26"/>
      <c r="G41" s="26"/>
      <c r="J41" s="53" t="s">
        <v>177</v>
      </c>
      <c r="M41" s="26"/>
      <c r="N41" s="26"/>
      <c r="O41" s="26"/>
      <c r="P41" s="26"/>
      <c r="Q41" s="26"/>
      <c r="R41" s="26"/>
      <c r="S41" s="26"/>
      <c r="T41" s="26"/>
    </row>
    <row r="42" spans="1:21" s="34" customFormat="1" ht="7.5" customHeight="1">
      <c r="B42" s="26"/>
      <c r="C42" s="26"/>
      <c r="E42" s="26"/>
      <c r="F42" s="26"/>
      <c r="G42" s="26"/>
      <c r="I42" s="53"/>
      <c r="J42" s="53"/>
      <c r="M42" s="26"/>
      <c r="N42" s="26"/>
      <c r="O42" s="26"/>
      <c r="P42" s="26"/>
      <c r="Q42" s="26"/>
      <c r="R42" s="26"/>
      <c r="S42" s="26"/>
      <c r="T42" s="26"/>
    </row>
    <row r="43" spans="1:21" s="26" customFormat="1" ht="21.75" customHeight="1">
      <c r="A43" s="31" t="str">
        <f>'PL5-6 (3M)'!A48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43" s="28"/>
      <c r="C43" s="31"/>
      <c r="D43" s="54"/>
      <c r="E43" s="54"/>
      <c r="F43" s="54"/>
      <c r="G43" s="54"/>
      <c r="H43" s="54"/>
      <c r="I43" s="54"/>
      <c r="J43" s="33"/>
      <c r="K43" s="33"/>
      <c r="L43" s="54"/>
      <c r="M43" s="54"/>
      <c r="N43" s="54"/>
      <c r="O43" s="54"/>
      <c r="P43" s="54"/>
      <c r="Q43" s="54"/>
      <c r="R43" s="54"/>
      <c r="S43" s="54"/>
      <c r="T43" s="54"/>
    </row>
  </sheetData>
  <mergeCells count="10">
    <mergeCell ref="D5:T5"/>
    <mergeCell ref="H9:J9"/>
    <mergeCell ref="D23:T23"/>
    <mergeCell ref="H27:J27"/>
    <mergeCell ref="L7:N7"/>
    <mergeCell ref="L8:N8"/>
    <mergeCell ref="L25:N25"/>
    <mergeCell ref="L26:N26"/>
    <mergeCell ref="D6:P6"/>
    <mergeCell ref="D24:P24"/>
  </mergeCells>
  <pageMargins left="0.8" right="0.8" top="0.5" bottom="0.6" header="0.49" footer="0.4"/>
  <pageSetup paperSize="9" scale="77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3212-7533-405A-95D0-254CB30987AA}">
  <sheetPr codeName="Sheet5"/>
  <dimension ref="A1:M37"/>
  <sheetViews>
    <sheetView zoomScaleNormal="100" workbookViewId="0">
      <selection activeCell="N29" sqref="N29"/>
    </sheetView>
  </sheetViews>
  <sheetFormatPr defaultColWidth="8.7109375" defaultRowHeight="17.100000000000001" customHeight="1"/>
  <cols>
    <col min="1" max="1" width="56" style="26" customWidth="1"/>
    <col min="2" max="2" width="7.7109375" style="26" customWidth="1"/>
    <col min="3" max="3" width="1.28515625" style="26" customWidth="1"/>
    <col min="4" max="4" width="12.7109375" style="53" customWidth="1"/>
    <col min="5" max="5" width="0.7109375" style="53" customWidth="1"/>
    <col min="6" max="6" width="12.7109375" style="53" customWidth="1"/>
    <col min="7" max="7" width="0.7109375" style="53" customWidth="1"/>
    <col min="8" max="8" width="12.7109375" style="53" customWidth="1"/>
    <col min="9" max="9" width="0.7109375" style="53" customWidth="1"/>
    <col min="10" max="10" width="12.7109375" style="53" customWidth="1"/>
    <col min="11" max="11" width="0.7109375" style="53" customWidth="1"/>
    <col min="12" max="12" width="12.7109375" style="53" customWidth="1"/>
    <col min="13" max="16384" width="8.7109375" style="26"/>
  </cols>
  <sheetData>
    <row r="1" spans="1:13" ht="20.100000000000001" customHeight="1">
      <c r="A1" s="19" t="s">
        <v>116</v>
      </c>
    </row>
    <row r="2" spans="1:13" ht="20.100000000000001" customHeight="1">
      <c r="A2" s="19" t="str">
        <f>Equity9!A2</f>
        <v>งบการเปลี่ยนแปลงส่วนของเจ้าของ</v>
      </c>
    </row>
    <row r="3" spans="1:13" ht="20.100000000000001" customHeight="1">
      <c r="A3" s="11" t="str">
        <f>'PL7-8 (6M)'!A3</f>
        <v>สำหรับรอบระยะเวลาหกเดือนสิ้นสุดวันที่ 30 มิถุนายน พ.ศ. 2568</v>
      </c>
      <c r="B3" s="31"/>
      <c r="C3" s="31"/>
      <c r="D3" s="54"/>
      <c r="E3" s="54"/>
      <c r="F3" s="54"/>
      <c r="G3" s="54"/>
      <c r="H3" s="54"/>
      <c r="I3" s="54"/>
      <c r="J3" s="54"/>
      <c r="K3" s="54"/>
      <c r="L3" s="54"/>
    </row>
    <row r="4" spans="1:13" ht="11.25" customHeight="1"/>
    <row r="5" spans="1:13" ht="17.100000000000001" customHeight="1">
      <c r="A5" s="16"/>
      <c r="B5" s="17"/>
      <c r="C5" s="17"/>
      <c r="D5" s="148" t="s">
        <v>96</v>
      </c>
      <c r="E5" s="148"/>
      <c r="F5" s="148"/>
      <c r="G5" s="148"/>
      <c r="H5" s="148"/>
      <c r="I5" s="148"/>
      <c r="J5" s="148"/>
      <c r="K5" s="148"/>
      <c r="L5" s="148"/>
      <c r="M5" s="18"/>
    </row>
    <row r="6" spans="1:13" ht="17.100000000000001" customHeight="1">
      <c r="A6" s="14"/>
      <c r="B6" s="17"/>
      <c r="C6" s="17"/>
      <c r="D6" s="60"/>
      <c r="E6" s="58"/>
      <c r="F6" s="58"/>
      <c r="G6" s="58"/>
      <c r="H6" s="148" t="s">
        <v>26</v>
      </c>
      <c r="I6" s="148"/>
      <c r="J6" s="148"/>
      <c r="K6" s="59"/>
      <c r="L6" s="61"/>
      <c r="M6" s="18"/>
    </row>
    <row r="7" spans="1:13" ht="17.100000000000001" customHeight="1">
      <c r="A7" s="14"/>
      <c r="B7" s="17"/>
      <c r="C7" s="17"/>
      <c r="D7" s="60" t="s">
        <v>25</v>
      </c>
      <c r="E7" s="58"/>
      <c r="F7" s="58"/>
      <c r="G7" s="58"/>
      <c r="H7" s="60" t="s">
        <v>27</v>
      </c>
      <c r="I7" s="59"/>
      <c r="J7" s="59"/>
      <c r="K7" s="59"/>
      <c r="L7" s="61"/>
      <c r="M7" s="18"/>
    </row>
    <row r="8" spans="1:13" ht="17.100000000000001" customHeight="1">
      <c r="A8" s="14"/>
      <c r="B8" s="17"/>
      <c r="C8" s="17"/>
      <c r="D8" s="60" t="s">
        <v>74</v>
      </c>
      <c r="E8" s="58"/>
      <c r="F8" s="60" t="s">
        <v>71</v>
      </c>
      <c r="G8" s="58"/>
      <c r="H8" s="60" t="s">
        <v>81</v>
      </c>
      <c r="I8" s="64"/>
      <c r="J8" s="49"/>
      <c r="K8" s="59"/>
      <c r="L8" s="60" t="s">
        <v>88</v>
      </c>
      <c r="M8" s="18"/>
    </row>
    <row r="9" spans="1:13" ht="17.100000000000001" customHeight="1">
      <c r="A9" s="14"/>
      <c r="B9" s="17"/>
      <c r="C9" s="17"/>
      <c r="D9" s="60" t="s">
        <v>49</v>
      </c>
      <c r="E9" s="58"/>
      <c r="F9" s="60" t="s">
        <v>72</v>
      </c>
      <c r="G9" s="58"/>
      <c r="H9" s="60" t="s">
        <v>82</v>
      </c>
      <c r="I9" s="64"/>
      <c r="J9" s="60" t="s">
        <v>41</v>
      </c>
      <c r="K9" s="59"/>
      <c r="L9" s="60" t="s">
        <v>87</v>
      </c>
      <c r="M9" s="18"/>
    </row>
    <row r="10" spans="1:13" ht="17.100000000000001" customHeight="1">
      <c r="A10" s="16"/>
      <c r="B10" s="29" t="s">
        <v>3</v>
      </c>
      <c r="C10" s="17"/>
      <c r="D10" s="65" t="s">
        <v>4</v>
      </c>
      <c r="E10" s="60"/>
      <c r="F10" s="65" t="s">
        <v>4</v>
      </c>
      <c r="G10" s="60"/>
      <c r="H10" s="65" t="s">
        <v>4</v>
      </c>
      <c r="I10" s="60"/>
      <c r="J10" s="65" t="s">
        <v>4</v>
      </c>
      <c r="K10" s="60"/>
      <c r="L10" s="65" t="s">
        <v>4</v>
      </c>
      <c r="M10" s="18"/>
    </row>
    <row r="11" spans="1:13" ht="4.1500000000000004" customHeight="1">
      <c r="A11" s="14"/>
      <c r="B11" s="14"/>
      <c r="C11" s="14"/>
      <c r="D11" s="38"/>
      <c r="E11" s="38"/>
      <c r="F11" s="38"/>
      <c r="G11" s="38"/>
      <c r="H11" s="38"/>
      <c r="I11" s="38"/>
      <c r="J11" s="38"/>
      <c r="K11" s="38"/>
      <c r="L11" s="38"/>
      <c r="M11" s="18"/>
    </row>
    <row r="12" spans="1:13" ht="17.100000000000001" customHeight="1">
      <c r="A12" s="16" t="s">
        <v>118</v>
      </c>
      <c r="B12" s="16"/>
      <c r="C12" s="16"/>
      <c r="D12" s="39">
        <v>303947800</v>
      </c>
      <c r="E12" s="39"/>
      <c r="F12" s="39">
        <v>1382233778</v>
      </c>
      <c r="G12" s="39"/>
      <c r="H12" s="39">
        <v>30394780</v>
      </c>
      <c r="I12" s="39"/>
      <c r="J12" s="39">
        <v>49352831</v>
      </c>
      <c r="K12" s="39"/>
      <c r="L12" s="39">
        <f>SUM(D12:K12)</f>
        <v>1765929189</v>
      </c>
      <c r="M12" s="18"/>
    </row>
    <row r="13" spans="1:13" ht="17.100000000000001" customHeight="1">
      <c r="A13" s="16" t="s">
        <v>125</v>
      </c>
      <c r="B13" s="18"/>
      <c r="C13" s="18"/>
      <c r="D13" s="39"/>
      <c r="E13" s="39"/>
      <c r="F13" s="39"/>
      <c r="G13" s="39"/>
      <c r="H13" s="39"/>
      <c r="I13" s="39"/>
      <c r="J13" s="39"/>
      <c r="K13" s="39"/>
      <c r="L13" s="39"/>
      <c r="M13" s="18"/>
    </row>
    <row r="14" spans="1:13" ht="17.100000000000001" customHeight="1">
      <c r="A14" s="18" t="s">
        <v>165</v>
      </c>
      <c r="B14" s="23">
        <v>16</v>
      </c>
      <c r="C14" s="18"/>
      <c r="D14" s="39">
        <v>0</v>
      </c>
      <c r="E14" s="39"/>
      <c r="F14" s="39">
        <v>0</v>
      </c>
      <c r="G14" s="39"/>
      <c r="H14" s="39">
        <v>0</v>
      </c>
      <c r="I14" s="39"/>
      <c r="J14" s="39">
        <v>-45592170</v>
      </c>
      <c r="K14" s="39"/>
      <c r="L14" s="39">
        <f>SUM(D14:K14)</f>
        <v>-45592170</v>
      </c>
      <c r="M14" s="18"/>
    </row>
    <row r="15" spans="1:13" ht="17.100000000000001" customHeight="1">
      <c r="A15" s="18" t="s">
        <v>122</v>
      </c>
      <c r="B15" s="18"/>
      <c r="C15" s="18"/>
      <c r="D15" s="42">
        <v>0</v>
      </c>
      <c r="E15" s="39"/>
      <c r="F15" s="42">
        <v>0</v>
      </c>
      <c r="G15" s="39"/>
      <c r="H15" s="42">
        <v>0</v>
      </c>
      <c r="I15" s="39"/>
      <c r="J15" s="42">
        <v>91389301</v>
      </c>
      <c r="K15" s="39"/>
      <c r="L15" s="42">
        <f>SUM(D15:K15)</f>
        <v>91389301</v>
      </c>
      <c r="M15" s="18"/>
    </row>
    <row r="16" spans="1:13" ht="4.1500000000000004" customHeight="1">
      <c r="A16" s="16"/>
      <c r="B16" s="17"/>
      <c r="C16" s="17"/>
      <c r="D16" s="59"/>
      <c r="E16" s="59"/>
      <c r="F16" s="59"/>
      <c r="G16" s="59"/>
      <c r="H16" s="59"/>
      <c r="I16" s="59"/>
      <c r="J16" s="59"/>
      <c r="K16" s="59"/>
      <c r="L16" s="59"/>
      <c r="M16" s="18"/>
    </row>
    <row r="17" spans="1:13" s="19" customFormat="1" ht="17.100000000000001" customHeight="1" thickBot="1">
      <c r="A17" s="16" t="s">
        <v>162</v>
      </c>
      <c r="B17" s="14"/>
      <c r="C17" s="14"/>
      <c r="D17" s="43">
        <f>SUM(D12:D16)</f>
        <v>303947800</v>
      </c>
      <c r="E17" s="38"/>
      <c r="F17" s="43">
        <f>SUM(F12:F16)</f>
        <v>1382233778</v>
      </c>
      <c r="G17" s="38"/>
      <c r="H17" s="43">
        <f>SUM(H12:H16)</f>
        <v>30394780</v>
      </c>
      <c r="I17" s="38"/>
      <c r="J17" s="43">
        <f>SUM(J12:J16)</f>
        <v>95149962</v>
      </c>
      <c r="K17" s="38"/>
      <c r="L17" s="43">
        <f>SUM(L12:L16)</f>
        <v>1811726320</v>
      </c>
      <c r="M17" s="16"/>
    </row>
    <row r="18" spans="1:13" ht="8.1" customHeight="1" thickTop="1">
      <c r="A18" s="16"/>
      <c r="B18" s="13"/>
      <c r="C18" s="13"/>
      <c r="D18" s="38"/>
      <c r="E18" s="38"/>
      <c r="F18" s="38"/>
      <c r="G18" s="38"/>
      <c r="H18" s="3"/>
      <c r="I18" s="38"/>
      <c r="J18" s="38"/>
      <c r="K18" s="38"/>
      <c r="L18" s="40"/>
      <c r="M18" s="18"/>
    </row>
    <row r="19" spans="1:13" ht="17.100000000000001" customHeight="1">
      <c r="A19" s="16"/>
      <c r="B19" s="17"/>
      <c r="C19" s="17"/>
      <c r="D19" s="148" t="s">
        <v>96</v>
      </c>
      <c r="E19" s="148"/>
      <c r="F19" s="148"/>
      <c r="G19" s="148"/>
      <c r="H19" s="148"/>
      <c r="I19" s="148"/>
      <c r="J19" s="148"/>
      <c r="K19" s="148"/>
      <c r="L19" s="148"/>
      <c r="M19" s="18"/>
    </row>
    <row r="20" spans="1:13" ht="17.100000000000001" customHeight="1">
      <c r="A20" s="14"/>
      <c r="B20" s="17"/>
      <c r="C20" s="17"/>
      <c r="D20" s="60"/>
      <c r="E20" s="58"/>
      <c r="F20" s="58"/>
      <c r="G20" s="58"/>
      <c r="H20" s="148" t="s">
        <v>26</v>
      </c>
      <c r="I20" s="148"/>
      <c r="J20" s="148"/>
      <c r="K20" s="59"/>
      <c r="L20" s="61"/>
      <c r="M20" s="18"/>
    </row>
    <row r="21" spans="1:13" ht="17.100000000000001" customHeight="1">
      <c r="A21" s="14"/>
      <c r="B21" s="17"/>
      <c r="C21" s="17"/>
      <c r="D21" s="60" t="s">
        <v>25</v>
      </c>
      <c r="E21" s="58"/>
      <c r="F21" s="58"/>
      <c r="G21" s="58"/>
      <c r="H21" s="60" t="s">
        <v>27</v>
      </c>
      <c r="I21" s="59"/>
      <c r="J21" s="59"/>
      <c r="K21" s="59"/>
      <c r="L21" s="61"/>
      <c r="M21" s="18"/>
    </row>
    <row r="22" spans="1:13" ht="17.100000000000001" customHeight="1">
      <c r="A22" s="14"/>
      <c r="B22" s="17"/>
      <c r="C22" s="17"/>
      <c r="D22" s="60" t="s">
        <v>74</v>
      </c>
      <c r="E22" s="58"/>
      <c r="F22" s="60" t="s">
        <v>71</v>
      </c>
      <c r="G22" s="58"/>
      <c r="H22" s="60" t="s">
        <v>81</v>
      </c>
      <c r="I22" s="64"/>
      <c r="J22" s="49"/>
      <c r="K22" s="59"/>
      <c r="L22" s="60" t="s">
        <v>88</v>
      </c>
      <c r="M22" s="18"/>
    </row>
    <row r="23" spans="1:13" ht="17.100000000000001" customHeight="1">
      <c r="A23" s="14"/>
      <c r="B23" s="17"/>
      <c r="C23" s="17"/>
      <c r="D23" s="60" t="s">
        <v>49</v>
      </c>
      <c r="E23" s="58"/>
      <c r="F23" s="60" t="s">
        <v>72</v>
      </c>
      <c r="G23" s="58"/>
      <c r="H23" s="60" t="s">
        <v>82</v>
      </c>
      <c r="I23" s="64"/>
      <c r="J23" s="60" t="s">
        <v>41</v>
      </c>
      <c r="K23" s="59"/>
      <c r="L23" s="60" t="s">
        <v>87</v>
      </c>
      <c r="M23" s="18"/>
    </row>
    <row r="24" spans="1:13" ht="17.100000000000001" customHeight="1">
      <c r="A24" s="16"/>
      <c r="B24" s="29" t="s">
        <v>3</v>
      </c>
      <c r="C24" s="17"/>
      <c r="D24" s="65" t="s">
        <v>4</v>
      </c>
      <c r="E24" s="60"/>
      <c r="F24" s="65" t="s">
        <v>4</v>
      </c>
      <c r="G24" s="60"/>
      <c r="H24" s="65" t="s">
        <v>4</v>
      </c>
      <c r="I24" s="60"/>
      <c r="J24" s="65" t="s">
        <v>4</v>
      </c>
      <c r="K24" s="60"/>
      <c r="L24" s="65" t="s">
        <v>4</v>
      </c>
      <c r="M24" s="18"/>
    </row>
    <row r="25" spans="1:13" ht="4.1500000000000004" customHeight="1">
      <c r="A25" s="14"/>
      <c r="B25" s="14"/>
      <c r="C25" s="14"/>
      <c r="D25" s="38"/>
      <c r="E25" s="38"/>
      <c r="F25" s="38"/>
      <c r="G25" s="38"/>
      <c r="H25" s="38"/>
      <c r="I25" s="38"/>
      <c r="J25" s="38"/>
      <c r="K25" s="38"/>
      <c r="L25" s="38"/>
      <c r="M25" s="18"/>
    </row>
    <row r="26" spans="1:13" ht="17.100000000000001" customHeight="1">
      <c r="A26" s="16" t="s">
        <v>139</v>
      </c>
      <c r="B26" s="16"/>
      <c r="C26" s="16"/>
      <c r="D26" s="39">
        <v>303947800</v>
      </c>
      <c r="E26" s="39"/>
      <c r="F26" s="39">
        <v>1382233778</v>
      </c>
      <c r="G26" s="39"/>
      <c r="H26" s="39">
        <v>30394780</v>
      </c>
      <c r="I26" s="39"/>
      <c r="J26" s="39">
        <v>192807990</v>
      </c>
      <c r="K26" s="39"/>
      <c r="L26" s="39">
        <v>1909384348</v>
      </c>
      <c r="M26" s="18"/>
    </row>
    <row r="27" spans="1:13" ht="17.100000000000001" customHeight="1">
      <c r="A27" s="16" t="s">
        <v>125</v>
      </c>
      <c r="B27" s="18"/>
      <c r="C27" s="18"/>
      <c r="D27" s="39"/>
      <c r="E27" s="39"/>
      <c r="F27" s="39"/>
      <c r="G27" s="39"/>
      <c r="H27" s="39"/>
      <c r="I27" s="39"/>
      <c r="J27" s="39"/>
      <c r="K27" s="39"/>
      <c r="L27" s="39"/>
      <c r="M27" s="18"/>
    </row>
    <row r="28" spans="1:13" ht="17.100000000000001" customHeight="1">
      <c r="A28" s="18" t="s">
        <v>165</v>
      </c>
      <c r="B28" s="23">
        <v>16</v>
      </c>
      <c r="C28" s="18"/>
      <c r="D28" s="39">
        <v>0</v>
      </c>
      <c r="E28" s="39"/>
      <c r="F28" s="39">
        <v>0</v>
      </c>
      <c r="G28" s="39"/>
      <c r="H28" s="39">
        <v>0</v>
      </c>
      <c r="I28" s="39"/>
      <c r="J28" s="39">
        <f>+Equity9!J35</f>
        <v>-188447611</v>
      </c>
      <c r="K28" s="39"/>
      <c r="L28" s="39">
        <f>SUM(D28:K28)</f>
        <v>-188447611</v>
      </c>
      <c r="M28" s="18"/>
    </row>
    <row r="29" spans="1:13" ht="17.100000000000001" customHeight="1">
      <c r="A29" s="18" t="s">
        <v>122</v>
      </c>
      <c r="B29" s="18"/>
      <c r="C29" s="18"/>
      <c r="D29" s="42">
        <v>0</v>
      </c>
      <c r="E29" s="39"/>
      <c r="F29" s="42">
        <v>0</v>
      </c>
      <c r="G29" s="39"/>
      <c r="H29" s="42">
        <v>0</v>
      </c>
      <c r="I29" s="39"/>
      <c r="J29" s="42">
        <f>+'PL7-8 (6M)'!J67</f>
        <v>49994192</v>
      </c>
      <c r="K29" s="39"/>
      <c r="L29" s="42">
        <f>SUM(D29:K29)</f>
        <v>49994192</v>
      </c>
      <c r="M29" s="18"/>
    </row>
    <row r="30" spans="1:13" ht="4.1500000000000004" customHeight="1">
      <c r="A30" s="16"/>
      <c r="B30" s="17"/>
      <c r="C30" s="17"/>
      <c r="D30" s="59"/>
      <c r="E30" s="59"/>
      <c r="F30" s="59"/>
      <c r="G30" s="59"/>
      <c r="H30" s="59"/>
      <c r="I30" s="59"/>
      <c r="J30" s="59"/>
      <c r="K30" s="59"/>
      <c r="L30" s="59"/>
      <c r="M30" s="18"/>
    </row>
    <row r="31" spans="1:13" s="19" customFormat="1" ht="17.100000000000001" customHeight="1" thickBot="1">
      <c r="A31" s="16" t="s">
        <v>163</v>
      </c>
      <c r="B31" s="14"/>
      <c r="C31" s="14"/>
      <c r="D31" s="43">
        <f>SUM(D26:D30)</f>
        <v>303947800</v>
      </c>
      <c r="E31" s="38"/>
      <c r="F31" s="43">
        <f>SUM(F26:F30)</f>
        <v>1382233778</v>
      </c>
      <c r="G31" s="38"/>
      <c r="H31" s="43">
        <f>SUM(H26:H30)</f>
        <v>30394780</v>
      </c>
      <c r="I31" s="38"/>
      <c r="J31" s="43">
        <f>SUM(J26:J30)</f>
        <v>54354571</v>
      </c>
      <c r="K31" s="38"/>
      <c r="L31" s="43">
        <f>SUM(L26:L30)</f>
        <v>1770930929</v>
      </c>
      <c r="M31" s="134"/>
    </row>
    <row r="32" spans="1:13" s="19" customFormat="1" ht="17.100000000000001" customHeight="1" thickTop="1">
      <c r="A32" s="16"/>
      <c r="B32" s="14"/>
      <c r="C32" s="14"/>
      <c r="D32" s="38"/>
      <c r="E32" s="38"/>
      <c r="F32" s="38"/>
      <c r="G32" s="38"/>
      <c r="H32" s="38"/>
      <c r="I32" s="38"/>
      <c r="J32" s="38"/>
      <c r="K32" s="38"/>
      <c r="L32" s="38"/>
      <c r="M32" s="16"/>
    </row>
    <row r="33" spans="1:13" ht="13.5" customHeight="1">
      <c r="A33" s="18"/>
      <c r="B33" s="23"/>
      <c r="C33" s="18"/>
      <c r="D33" s="40"/>
      <c r="E33" s="40"/>
      <c r="F33" s="40"/>
      <c r="G33" s="40"/>
      <c r="H33" s="40"/>
      <c r="I33" s="40"/>
      <c r="J33" s="40"/>
      <c r="K33" s="40"/>
      <c r="L33" s="40"/>
      <c r="M33" s="18"/>
    </row>
    <row r="34" spans="1:13" ht="16.5" customHeight="1">
      <c r="A34" s="151" t="s">
        <v>131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3" ht="20.100000000000001" customHeight="1">
      <c r="A35" s="151" t="s">
        <v>183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3" ht="7.5" customHeight="1"/>
    <row r="37" spans="1:13" ht="20.100000000000001" customHeight="1">
      <c r="A37" s="31" t="str">
        <f>+'BS 2-4'!A129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37" s="31"/>
      <c r="C37" s="31"/>
      <c r="D37" s="54"/>
      <c r="E37" s="54"/>
      <c r="F37" s="54"/>
      <c r="G37" s="54"/>
      <c r="H37" s="54"/>
      <c r="I37" s="54"/>
      <c r="J37" s="33"/>
      <c r="K37" s="33"/>
      <c r="L37" s="54"/>
    </row>
  </sheetData>
  <mergeCells count="6">
    <mergeCell ref="A35:L35"/>
    <mergeCell ref="D5:L5"/>
    <mergeCell ref="H6:J6"/>
    <mergeCell ref="D19:L19"/>
    <mergeCell ref="H20:J20"/>
    <mergeCell ref="A34:L34"/>
  </mergeCells>
  <pageMargins left="1" right="1" top="0.5" bottom="0.6" header="0.49" footer="0.4"/>
  <pageSetup paperSize="9" scale="95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D2A06-A362-4B8A-BAAC-12AE594956E1}">
  <sheetPr codeName="Sheet6"/>
  <dimension ref="A1:M100"/>
  <sheetViews>
    <sheetView tabSelected="1" zoomScale="110" zoomScaleNormal="110" zoomScaleSheetLayoutView="50" workbookViewId="0">
      <selection activeCell="G4" sqref="G4"/>
    </sheetView>
  </sheetViews>
  <sheetFormatPr defaultColWidth="8.7109375" defaultRowHeight="17.25"/>
  <cols>
    <col min="1" max="3" width="1.28515625" style="18" customWidth="1"/>
    <col min="4" max="4" width="37.140625" style="18" customWidth="1"/>
    <col min="5" max="5" width="7.28515625" style="23" customWidth="1"/>
    <col min="6" max="6" width="0.5703125" style="18" customWidth="1"/>
    <col min="7" max="7" width="13.7109375" style="49" customWidth="1"/>
    <col min="8" max="8" width="0.5703125" style="49" customWidth="1"/>
    <col min="9" max="9" width="13.7109375" style="49" customWidth="1"/>
    <col min="10" max="10" width="0.5703125" style="49" customWidth="1"/>
    <col min="11" max="11" width="13.7109375" style="49" customWidth="1"/>
    <col min="12" max="12" width="0.5703125" style="49" customWidth="1"/>
    <col min="13" max="13" width="13.7109375" style="49" customWidth="1"/>
    <col min="14" max="16384" width="8.7109375" style="18"/>
  </cols>
  <sheetData>
    <row r="1" spans="1:13" ht="21" customHeight="1">
      <c r="A1" s="16" t="s">
        <v>116</v>
      </c>
      <c r="B1" s="16"/>
      <c r="C1" s="16"/>
    </row>
    <row r="2" spans="1:13" ht="21" customHeight="1">
      <c r="A2" s="16" t="s">
        <v>144</v>
      </c>
      <c r="B2" s="16"/>
      <c r="C2" s="16"/>
    </row>
    <row r="3" spans="1:13" ht="21" customHeight="1">
      <c r="A3" s="137" t="str">
        <f>'PL7-8 (6M)'!A3</f>
        <v>สำหรับรอบระยะเวลาหกเดือนสิ้นสุดวันที่ 30 มิถุนายน พ.ศ. 2568</v>
      </c>
      <c r="B3" s="137"/>
      <c r="C3" s="137"/>
      <c r="D3" s="37"/>
      <c r="E3" s="36"/>
      <c r="F3" s="37"/>
      <c r="G3" s="66"/>
      <c r="H3" s="66"/>
      <c r="I3" s="66"/>
      <c r="J3" s="66"/>
      <c r="K3" s="66"/>
      <c r="L3" s="66"/>
      <c r="M3" s="66"/>
    </row>
    <row r="4" spans="1:13" ht="19.149999999999999" customHeight="1"/>
    <row r="5" spans="1:13" ht="20.100000000000001" customHeight="1">
      <c r="E5" s="17"/>
      <c r="F5" s="16"/>
      <c r="G5" s="152" t="s">
        <v>0</v>
      </c>
      <c r="H5" s="152"/>
      <c r="I5" s="152"/>
      <c r="J5" s="10"/>
      <c r="K5" s="152" t="s">
        <v>1</v>
      </c>
      <c r="L5" s="152"/>
      <c r="M5" s="152"/>
    </row>
    <row r="6" spans="1:13" ht="20.100000000000001" customHeight="1">
      <c r="D6" s="13"/>
      <c r="E6" s="17"/>
      <c r="F6" s="16"/>
      <c r="G6" s="2" t="s">
        <v>69</v>
      </c>
      <c r="H6" s="2"/>
      <c r="I6" s="2" t="s">
        <v>69</v>
      </c>
      <c r="J6" s="2"/>
      <c r="K6" s="2" t="s">
        <v>69</v>
      </c>
      <c r="L6" s="2"/>
      <c r="M6" s="2" t="s">
        <v>69</v>
      </c>
    </row>
    <row r="7" spans="1:13" ht="20.100000000000001" customHeight="1">
      <c r="D7" s="13"/>
      <c r="E7" s="17"/>
      <c r="F7" s="16"/>
      <c r="G7" s="9" t="s">
        <v>164</v>
      </c>
      <c r="H7" s="9"/>
      <c r="I7" s="9" t="s">
        <v>164</v>
      </c>
      <c r="J7" s="9"/>
      <c r="K7" s="9" t="s">
        <v>164</v>
      </c>
      <c r="L7" s="9"/>
      <c r="M7" s="9" t="s">
        <v>164</v>
      </c>
    </row>
    <row r="8" spans="1:13" ht="20.100000000000001" customHeight="1">
      <c r="E8" s="17"/>
      <c r="F8" s="16"/>
      <c r="G8" s="9" t="s">
        <v>138</v>
      </c>
      <c r="H8" s="9"/>
      <c r="I8" s="9" t="s">
        <v>117</v>
      </c>
      <c r="J8" s="2"/>
      <c r="K8" s="9" t="s">
        <v>138</v>
      </c>
      <c r="L8" s="9"/>
      <c r="M8" s="9" t="s">
        <v>117</v>
      </c>
    </row>
    <row r="9" spans="1:13" ht="20.100000000000001" customHeight="1">
      <c r="E9" s="29" t="s">
        <v>3</v>
      </c>
      <c r="F9" s="16"/>
      <c r="G9" s="32" t="s">
        <v>4</v>
      </c>
      <c r="H9" s="2"/>
      <c r="I9" s="32" t="s">
        <v>4</v>
      </c>
      <c r="J9" s="2"/>
      <c r="K9" s="32" t="s">
        <v>4</v>
      </c>
      <c r="L9" s="2"/>
      <c r="M9" s="32" t="s">
        <v>4</v>
      </c>
    </row>
    <row r="10" spans="1:13" ht="20.100000000000001" customHeight="1">
      <c r="A10" s="16" t="s">
        <v>43</v>
      </c>
      <c r="B10" s="16"/>
      <c r="C10" s="16"/>
    </row>
    <row r="11" spans="1:13" ht="20.100000000000001" customHeight="1">
      <c r="A11" s="18" t="s">
        <v>44</v>
      </c>
      <c r="G11" s="49">
        <v>82363789</v>
      </c>
      <c r="I11" s="49">
        <v>142424174</v>
      </c>
      <c r="K11" s="49">
        <v>63232002</v>
      </c>
      <c r="M11" s="49">
        <v>115644035</v>
      </c>
    </row>
    <row r="12" spans="1:13" ht="20.100000000000001" customHeight="1">
      <c r="A12" s="18" t="s">
        <v>54</v>
      </c>
    </row>
    <row r="13" spans="1:13" ht="20.100000000000001" customHeight="1">
      <c r="B13" s="18" t="s">
        <v>141</v>
      </c>
      <c r="E13" s="23">
        <v>8</v>
      </c>
      <c r="G13" s="49">
        <v>-465433</v>
      </c>
      <c r="I13" s="49">
        <v>69419</v>
      </c>
      <c r="K13" s="49">
        <v>0</v>
      </c>
      <c r="M13" s="49">
        <v>0</v>
      </c>
    </row>
    <row r="14" spans="1:13" ht="20.100000000000001" customHeight="1">
      <c r="B14" s="18" t="s">
        <v>103</v>
      </c>
      <c r="G14" s="49">
        <v>448035</v>
      </c>
      <c r="I14" s="49">
        <v>2290441</v>
      </c>
      <c r="K14" s="49">
        <v>69890</v>
      </c>
      <c r="M14" s="49">
        <v>11466</v>
      </c>
    </row>
    <row r="15" spans="1:13" ht="20.100000000000001" customHeight="1">
      <c r="A15" s="18" t="s">
        <v>57</v>
      </c>
      <c r="B15" s="18" t="s">
        <v>98</v>
      </c>
      <c r="E15" s="23">
        <v>9</v>
      </c>
      <c r="G15" s="49">
        <v>13903973</v>
      </c>
      <c r="I15" s="49">
        <v>21735830</v>
      </c>
      <c r="K15" s="49">
        <v>10284257</v>
      </c>
      <c r="M15" s="49">
        <v>20312337</v>
      </c>
    </row>
    <row r="16" spans="1:13" ht="20.100000000000001" customHeight="1">
      <c r="B16" s="18" t="s">
        <v>91</v>
      </c>
      <c r="E16" s="23">
        <v>10</v>
      </c>
      <c r="G16" s="49">
        <v>8924683</v>
      </c>
      <c r="I16" s="49">
        <v>8551579</v>
      </c>
      <c r="K16" s="49">
        <v>8285137</v>
      </c>
      <c r="M16" s="49">
        <v>7911808</v>
      </c>
    </row>
    <row r="17" spans="1:13" ht="20.100000000000001" customHeight="1">
      <c r="B17" s="18" t="s">
        <v>99</v>
      </c>
      <c r="E17" s="23">
        <v>11</v>
      </c>
      <c r="G17" s="49">
        <v>1034257</v>
      </c>
      <c r="I17" s="49">
        <v>815447</v>
      </c>
      <c r="K17" s="49">
        <v>770902</v>
      </c>
      <c r="M17" s="49">
        <v>641575</v>
      </c>
    </row>
    <row r="18" spans="1:13" ht="20.100000000000001" customHeight="1">
      <c r="B18" s="18" t="s">
        <v>108</v>
      </c>
      <c r="G18" s="49">
        <v>0</v>
      </c>
      <c r="I18" s="49">
        <v>3541</v>
      </c>
      <c r="K18" s="49">
        <v>0</v>
      </c>
      <c r="M18" s="49">
        <v>3534</v>
      </c>
    </row>
    <row r="19" spans="1:13" ht="20.100000000000001" customHeight="1">
      <c r="B19" s="18" t="s">
        <v>192</v>
      </c>
      <c r="G19" s="49">
        <v>-6495</v>
      </c>
      <c r="I19" s="49">
        <v>-20095</v>
      </c>
      <c r="K19" s="49">
        <v>-6495</v>
      </c>
      <c r="M19" s="49">
        <v>-35094</v>
      </c>
    </row>
    <row r="20" spans="1:13" ht="20.100000000000001" customHeight="1">
      <c r="A20" s="18" t="s">
        <v>57</v>
      </c>
      <c r="B20" s="18" t="s">
        <v>20</v>
      </c>
      <c r="E20" s="23">
        <v>15</v>
      </c>
      <c r="G20" s="49">
        <v>1912992</v>
      </c>
      <c r="I20" s="49">
        <v>1757698</v>
      </c>
      <c r="K20" s="49">
        <v>1631733</v>
      </c>
      <c r="M20" s="49">
        <v>1539671</v>
      </c>
    </row>
    <row r="21" spans="1:13" ht="20.100000000000001" customHeight="1">
      <c r="A21" s="18" t="s">
        <v>57</v>
      </c>
      <c r="B21" s="18" t="s">
        <v>110</v>
      </c>
    </row>
    <row r="22" spans="1:13" ht="20.100000000000001" customHeight="1">
      <c r="C22" s="18" t="s">
        <v>111</v>
      </c>
    </row>
    <row r="23" spans="1:13" ht="20.100000000000001" customHeight="1">
      <c r="C23" s="18" t="s">
        <v>112</v>
      </c>
      <c r="E23" s="23">
        <v>7</v>
      </c>
      <c r="G23" s="49">
        <v>-5561437</v>
      </c>
      <c r="I23" s="49">
        <v>-2373813</v>
      </c>
      <c r="K23" s="49">
        <v>-5561437</v>
      </c>
      <c r="M23" s="49">
        <v>-2373813</v>
      </c>
    </row>
    <row r="24" spans="1:13" ht="20.100000000000001" customHeight="1">
      <c r="B24" s="18" t="s">
        <v>167</v>
      </c>
      <c r="G24" s="49">
        <v>-2001789</v>
      </c>
      <c r="I24" s="49">
        <v>-3673987</v>
      </c>
      <c r="K24" s="49">
        <v>-1872688</v>
      </c>
      <c r="M24" s="49">
        <v>-3437607</v>
      </c>
    </row>
    <row r="25" spans="1:13" ht="20.100000000000001" customHeight="1">
      <c r="A25" s="18" t="s">
        <v>57</v>
      </c>
      <c r="B25" s="18" t="s">
        <v>176</v>
      </c>
      <c r="G25" s="49">
        <v>1457681</v>
      </c>
      <c r="I25" s="49">
        <v>1563473</v>
      </c>
      <c r="K25" s="49">
        <v>1305269</v>
      </c>
      <c r="M25" s="49">
        <v>1381641</v>
      </c>
    </row>
    <row r="26" spans="1:13" ht="20.100000000000001" customHeight="1">
      <c r="B26" s="18" t="s">
        <v>106</v>
      </c>
      <c r="G26" s="66">
        <v>321926</v>
      </c>
      <c r="I26" s="66">
        <v>323455</v>
      </c>
      <c r="K26" s="66">
        <v>258564</v>
      </c>
      <c r="M26" s="66">
        <v>262837</v>
      </c>
    </row>
    <row r="27" spans="1:13" ht="6" customHeight="1"/>
    <row r="28" spans="1:13" ht="20.100000000000001" customHeight="1">
      <c r="G28" s="49">
        <f>SUM(G11:G26)</f>
        <v>102332182</v>
      </c>
      <c r="I28" s="49">
        <f>SUM(I11:I26)</f>
        <v>173467162</v>
      </c>
      <c r="K28" s="49">
        <f>SUM(K11:K26)</f>
        <v>78397134</v>
      </c>
      <c r="M28" s="49">
        <f>SUM(M11:M26)</f>
        <v>141862390</v>
      </c>
    </row>
    <row r="29" spans="1:13" ht="20.100000000000001" customHeight="1">
      <c r="A29" s="18" t="s">
        <v>68</v>
      </c>
    </row>
    <row r="30" spans="1:13" ht="20.100000000000001" customHeight="1">
      <c r="B30" s="18" t="s">
        <v>153</v>
      </c>
      <c r="G30" s="49">
        <v>4529569</v>
      </c>
      <c r="I30" s="49">
        <v>-8083797</v>
      </c>
      <c r="K30" s="49">
        <v>396293</v>
      </c>
      <c r="M30" s="49">
        <v>-3637347</v>
      </c>
    </row>
    <row r="31" spans="1:13" ht="20.100000000000001" customHeight="1">
      <c r="B31" s="18" t="s">
        <v>8</v>
      </c>
      <c r="G31" s="49">
        <v>4716242</v>
      </c>
      <c r="I31" s="49">
        <v>15214081</v>
      </c>
      <c r="K31" s="49">
        <v>3498541</v>
      </c>
      <c r="M31" s="49">
        <v>2196772</v>
      </c>
    </row>
    <row r="32" spans="1:13" ht="20.100000000000001" customHeight="1">
      <c r="B32" s="18" t="s">
        <v>12</v>
      </c>
      <c r="G32" s="49">
        <v>0</v>
      </c>
      <c r="I32" s="49">
        <v>624244</v>
      </c>
      <c r="K32" s="49">
        <v>0</v>
      </c>
      <c r="M32" s="49">
        <v>624244</v>
      </c>
    </row>
    <row r="33" spans="1:13" ht="20.100000000000001" customHeight="1">
      <c r="B33" s="18" t="s">
        <v>120</v>
      </c>
      <c r="G33" s="49">
        <v>-15675445</v>
      </c>
      <c r="I33" s="49">
        <v>-6975567</v>
      </c>
      <c r="K33" s="49">
        <v>-1032804</v>
      </c>
      <c r="M33" s="49">
        <v>-3517415</v>
      </c>
    </row>
    <row r="34" spans="1:13" ht="20.100000000000001" customHeight="1">
      <c r="B34" s="18" t="s">
        <v>17</v>
      </c>
      <c r="G34" s="49">
        <v>-467747</v>
      </c>
      <c r="I34" s="49">
        <v>-848366</v>
      </c>
      <c r="K34" s="49">
        <v>14426</v>
      </c>
      <c r="M34" s="49">
        <v>-806429</v>
      </c>
    </row>
    <row r="35" spans="1:13" ht="20.100000000000001" customHeight="1">
      <c r="B35" s="18" t="s">
        <v>20</v>
      </c>
      <c r="E35" s="23">
        <v>15</v>
      </c>
      <c r="G35" s="66">
        <v>-727800</v>
      </c>
      <c r="I35" s="66">
        <v>0</v>
      </c>
      <c r="K35" s="66">
        <v>-727800</v>
      </c>
      <c r="M35" s="66">
        <v>0</v>
      </c>
    </row>
    <row r="36" spans="1:13" ht="6" customHeight="1"/>
    <row r="37" spans="1:13" ht="20.100000000000001" customHeight="1">
      <c r="A37" s="18" t="s">
        <v>132</v>
      </c>
      <c r="G37" s="49">
        <f>SUM(G28:G35)</f>
        <v>94707001</v>
      </c>
      <c r="I37" s="49">
        <f>SUM(I28:I35)</f>
        <v>173397757</v>
      </c>
      <c r="K37" s="49">
        <f>SUM(K28:K35)</f>
        <v>80545790</v>
      </c>
      <c r="M37" s="49">
        <f>SUM(M28:M35)</f>
        <v>136722215</v>
      </c>
    </row>
    <row r="38" spans="1:13" ht="20.100000000000001" customHeight="1">
      <c r="A38" s="13" t="s">
        <v>45</v>
      </c>
      <c r="G38" s="66">
        <v>-16978130</v>
      </c>
      <c r="I38" s="66">
        <v>-23300847</v>
      </c>
      <c r="K38" s="66">
        <v>-13462526</v>
      </c>
      <c r="M38" s="66">
        <v>-16198838</v>
      </c>
    </row>
    <row r="39" spans="1:13" ht="6" customHeight="1"/>
    <row r="40" spans="1:13" ht="20.100000000000001" customHeight="1">
      <c r="A40" s="16" t="s">
        <v>78</v>
      </c>
      <c r="G40" s="66">
        <f>SUM(G37:G38)</f>
        <v>77728871</v>
      </c>
      <c r="I40" s="66">
        <f>SUM(I37:I38)</f>
        <v>150096910</v>
      </c>
      <c r="K40" s="66">
        <f>SUM(K37:K38)</f>
        <v>67083264</v>
      </c>
      <c r="M40" s="66">
        <f>SUM(M37:M38)</f>
        <v>120523377</v>
      </c>
    </row>
    <row r="41" spans="1:13" s="16" customFormat="1" ht="15" customHeight="1">
      <c r="E41" s="17"/>
      <c r="G41" s="49"/>
      <c r="H41" s="49"/>
      <c r="I41" s="49"/>
      <c r="J41" s="49"/>
      <c r="K41" s="49"/>
      <c r="L41" s="49"/>
      <c r="M41" s="49"/>
    </row>
    <row r="42" spans="1:13" s="16" customFormat="1" ht="15" customHeight="1">
      <c r="E42" s="17"/>
      <c r="G42" s="49"/>
      <c r="H42" s="49"/>
      <c r="I42" s="49"/>
      <c r="J42" s="49"/>
      <c r="K42" s="49"/>
      <c r="L42" s="49"/>
      <c r="M42" s="49"/>
    </row>
    <row r="43" spans="1:13" s="16" customFormat="1" ht="15" customHeight="1">
      <c r="E43" s="17"/>
      <c r="G43" s="49"/>
      <c r="H43" s="49"/>
      <c r="I43" s="49"/>
      <c r="J43" s="49"/>
      <c r="K43" s="49"/>
      <c r="L43" s="49"/>
      <c r="M43" s="49"/>
    </row>
    <row r="44" spans="1:13" s="16" customFormat="1" ht="15" customHeight="1">
      <c r="E44" s="17"/>
      <c r="G44" s="49"/>
      <c r="H44" s="49"/>
      <c r="I44" s="49"/>
      <c r="J44" s="49"/>
      <c r="K44" s="49"/>
      <c r="L44" s="49"/>
      <c r="M44" s="49"/>
    </row>
    <row r="45" spans="1:13" s="16" customFormat="1" ht="15" customHeight="1">
      <c r="E45" s="17"/>
      <c r="G45" s="49"/>
      <c r="H45" s="49"/>
      <c r="I45" s="49"/>
      <c r="J45" s="49"/>
      <c r="K45" s="49"/>
      <c r="L45" s="49"/>
      <c r="M45" s="49"/>
    </row>
    <row r="46" spans="1:13" s="16" customFormat="1" ht="16.5" customHeight="1">
      <c r="E46" s="17"/>
      <c r="G46" s="49"/>
      <c r="H46" s="49"/>
      <c r="I46" s="49"/>
      <c r="J46" s="49"/>
      <c r="K46" s="49"/>
      <c r="L46" s="49"/>
      <c r="M46" s="49"/>
    </row>
    <row r="47" spans="1:13" ht="20.100000000000001" customHeight="1">
      <c r="D47" s="18" t="s">
        <v>184</v>
      </c>
      <c r="E47" s="18"/>
      <c r="G47" s="18"/>
      <c r="H47" s="18"/>
      <c r="I47" s="18"/>
      <c r="J47" s="18"/>
      <c r="K47" s="18"/>
      <c r="L47" s="18"/>
      <c r="M47" s="18"/>
    </row>
    <row r="48" spans="1:13" ht="20.100000000000001" customHeight="1">
      <c r="D48" s="18" t="s">
        <v>189</v>
      </c>
      <c r="E48" s="18"/>
      <c r="G48" s="18" t="s">
        <v>187</v>
      </c>
      <c r="I48" s="18"/>
      <c r="J48" s="18"/>
      <c r="K48" s="18"/>
      <c r="L48" s="18"/>
      <c r="M48" s="18"/>
    </row>
    <row r="49" spans="1:13" ht="20.100000000000001" customHeight="1">
      <c r="D49" s="13"/>
      <c r="F49" s="13"/>
      <c r="G49" s="13"/>
      <c r="H49" s="13"/>
      <c r="I49" s="13"/>
      <c r="J49" s="13"/>
      <c r="K49" s="13"/>
      <c r="L49" s="13"/>
      <c r="M49" s="13"/>
    </row>
    <row r="50" spans="1:13" ht="21.95" customHeight="1">
      <c r="A50" s="37" t="str">
        <f>+Equity9!A43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50" s="37"/>
      <c r="C50" s="37"/>
      <c r="D50" s="37"/>
      <c r="E50" s="36"/>
      <c r="F50" s="37"/>
      <c r="G50" s="66"/>
      <c r="H50" s="66"/>
      <c r="I50" s="66"/>
      <c r="J50" s="66"/>
      <c r="K50" s="66"/>
      <c r="L50" s="66"/>
      <c r="M50" s="66"/>
    </row>
    <row r="51" spans="1:13" ht="21" customHeight="1">
      <c r="A51" s="16" t="str">
        <f>A1</f>
        <v>บริษัท เซฟ เฟอร์ทิลิตี้ กรุ๊ป จำกัด (มหาชน)</v>
      </c>
      <c r="B51" s="16"/>
      <c r="C51" s="16"/>
    </row>
    <row r="52" spans="1:13" ht="21" customHeight="1">
      <c r="A52" s="16" t="str">
        <f>A2</f>
        <v xml:space="preserve">งบกระแสเงินสด </v>
      </c>
      <c r="B52" s="16"/>
      <c r="C52" s="16"/>
    </row>
    <row r="53" spans="1:13" ht="21" customHeight="1">
      <c r="A53" s="137" t="str">
        <f>A3</f>
        <v>สำหรับรอบระยะเวลาหกเดือนสิ้นสุดวันที่ 30 มิถุนายน พ.ศ. 2568</v>
      </c>
      <c r="B53" s="137"/>
      <c r="C53" s="137"/>
      <c r="D53" s="37"/>
      <c r="E53" s="36"/>
      <c r="F53" s="37"/>
      <c r="G53" s="66"/>
      <c r="H53" s="66"/>
      <c r="I53" s="66"/>
      <c r="J53" s="66"/>
      <c r="K53" s="66"/>
      <c r="L53" s="66"/>
      <c r="M53" s="66"/>
    </row>
    <row r="54" spans="1:13" ht="20.100000000000001" customHeight="1"/>
    <row r="55" spans="1:13" ht="20.100000000000001" customHeight="1">
      <c r="E55" s="17"/>
      <c r="F55" s="16"/>
      <c r="G55" s="152" t="s">
        <v>0</v>
      </c>
      <c r="H55" s="152"/>
      <c r="I55" s="152"/>
      <c r="J55" s="10"/>
      <c r="K55" s="152" t="s">
        <v>1</v>
      </c>
      <c r="L55" s="152"/>
      <c r="M55" s="152"/>
    </row>
    <row r="56" spans="1:13" ht="20.100000000000001" customHeight="1">
      <c r="A56" s="13"/>
      <c r="B56" s="13"/>
      <c r="C56" s="13"/>
      <c r="E56" s="17"/>
      <c r="F56" s="16"/>
      <c r="G56" s="2" t="s">
        <v>69</v>
      </c>
      <c r="H56" s="2"/>
      <c r="I56" s="2" t="s">
        <v>69</v>
      </c>
      <c r="J56" s="2"/>
      <c r="K56" s="2" t="s">
        <v>69</v>
      </c>
      <c r="L56" s="2"/>
      <c r="M56" s="2" t="s">
        <v>69</v>
      </c>
    </row>
    <row r="57" spans="1:13" ht="20.100000000000001" customHeight="1">
      <c r="A57" s="13"/>
      <c r="B57" s="13"/>
      <c r="C57" s="13"/>
      <c r="E57" s="17"/>
      <c r="F57" s="16"/>
      <c r="G57" s="9" t="s">
        <v>164</v>
      </c>
      <c r="H57" s="9"/>
      <c r="I57" s="9" t="s">
        <v>164</v>
      </c>
      <c r="J57" s="9"/>
      <c r="K57" s="9" t="s">
        <v>164</v>
      </c>
      <c r="L57" s="9"/>
      <c r="M57" s="9" t="s">
        <v>164</v>
      </c>
    </row>
    <row r="58" spans="1:13" ht="20.100000000000001" customHeight="1">
      <c r="E58" s="17"/>
      <c r="F58" s="16"/>
      <c r="G58" s="9" t="s">
        <v>138</v>
      </c>
      <c r="H58" s="9"/>
      <c r="I58" s="9" t="s">
        <v>117</v>
      </c>
      <c r="J58" s="2"/>
      <c r="K58" s="9" t="s">
        <v>138</v>
      </c>
      <c r="L58" s="9"/>
      <c r="M58" s="9" t="s">
        <v>117</v>
      </c>
    </row>
    <row r="59" spans="1:13" ht="20.100000000000001" customHeight="1">
      <c r="E59" s="29" t="s">
        <v>3</v>
      </c>
      <c r="F59" s="16"/>
      <c r="G59" s="32" t="s">
        <v>4</v>
      </c>
      <c r="H59" s="2"/>
      <c r="I59" s="32" t="s">
        <v>4</v>
      </c>
      <c r="J59" s="2"/>
      <c r="K59" s="32" t="s">
        <v>4</v>
      </c>
      <c r="L59" s="2"/>
      <c r="M59" s="32" t="s">
        <v>4</v>
      </c>
    </row>
    <row r="60" spans="1:13" ht="20.100000000000001" customHeight="1">
      <c r="A60" s="16" t="s">
        <v>46</v>
      </c>
      <c r="B60" s="16"/>
      <c r="C60" s="16"/>
      <c r="E60" s="17"/>
      <c r="F60" s="16"/>
    </row>
    <row r="61" spans="1:13" ht="20.100000000000001" customHeight="1">
      <c r="A61" s="18" t="s">
        <v>173</v>
      </c>
    </row>
    <row r="62" spans="1:13" ht="20.100000000000001" customHeight="1">
      <c r="B62" s="18" t="s">
        <v>174</v>
      </c>
      <c r="E62" s="23">
        <v>7</v>
      </c>
      <c r="G62" s="49">
        <v>-650000000</v>
      </c>
      <c r="I62" s="49">
        <v>0</v>
      </c>
      <c r="K62" s="49">
        <v>-650000000</v>
      </c>
      <c r="M62" s="49">
        <v>0</v>
      </c>
    </row>
    <row r="63" spans="1:13" ht="20.100000000000001" customHeight="1">
      <c r="A63" s="18" t="s">
        <v>156</v>
      </c>
      <c r="G63" s="49">
        <v>-1498112</v>
      </c>
      <c r="I63" s="49">
        <v>-20146668</v>
      </c>
      <c r="K63" s="49">
        <v>-615409</v>
      </c>
      <c r="M63" s="49">
        <v>-16649371</v>
      </c>
    </row>
    <row r="64" spans="1:13" ht="20.100000000000001" customHeight="1">
      <c r="A64" s="18" t="s">
        <v>115</v>
      </c>
      <c r="G64" s="49">
        <v>-275000</v>
      </c>
      <c r="I64" s="49">
        <v>-1005000</v>
      </c>
      <c r="K64" s="49">
        <v>0</v>
      </c>
      <c r="M64" s="49">
        <v>-320000</v>
      </c>
    </row>
    <row r="65" spans="1:13" ht="20.100000000000001" customHeight="1">
      <c r="A65" s="18" t="s">
        <v>168</v>
      </c>
      <c r="I65" s="49">
        <v>0</v>
      </c>
      <c r="K65" s="49">
        <v>0</v>
      </c>
      <c r="M65" s="49">
        <v>-6000000</v>
      </c>
    </row>
    <row r="66" spans="1:13" ht="20.100000000000001" customHeight="1">
      <c r="A66" s="18" t="s">
        <v>107</v>
      </c>
      <c r="G66" s="49">
        <v>6500</v>
      </c>
      <c r="I66" s="49">
        <v>28000</v>
      </c>
      <c r="K66" s="49">
        <v>6500</v>
      </c>
      <c r="M66" s="49">
        <v>28000</v>
      </c>
    </row>
    <row r="67" spans="1:13" ht="20.100000000000001" customHeight="1">
      <c r="A67" s="18" t="s">
        <v>167</v>
      </c>
      <c r="G67" s="66">
        <v>2001789</v>
      </c>
      <c r="I67" s="66">
        <v>3673987</v>
      </c>
      <c r="K67" s="66">
        <v>1872688</v>
      </c>
      <c r="M67" s="66">
        <v>3437607</v>
      </c>
    </row>
    <row r="68" spans="1:13" ht="6" customHeight="1"/>
    <row r="69" spans="1:13" s="16" customFormat="1" ht="20.100000000000001" customHeight="1">
      <c r="A69" s="16" t="s">
        <v>155</v>
      </c>
      <c r="E69" s="17"/>
      <c r="G69" s="66">
        <f>SUM(G62:G68)</f>
        <v>-649764823</v>
      </c>
      <c r="H69" s="49"/>
      <c r="I69" s="66">
        <f>SUM(I62:I68)</f>
        <v>-17449681</v>
      </c>
      <c r="J69" s="49"/>
      <c r="K69" s="66">
        <f>SUM(K62:K68)</f>
        <v>-648736221</v>
      </c>
      <c r="L69" s="49"/>
      <c r="M69" s="66">
        <f>SUM(M62:M68)</f>
        <v>-19503764</v>
      </c>
    </row>
    <row r="70" spans="1:13" ht="20.100000000000001" customHeight="1">
      <c r="G70" s="2"/>
      <c r="H70" s="2"/>
      <c r="I70" s="2"/>
      <c r="J70" s="2"/>
      <c r="K70" s="2"/>
      <c r="L70" s="2"/>
      <c r="M70" s="2"/>
    </row>
    <row r="71" spans="1:13" ht="20.100000000000001" customHeight="1">
      <c r="A71" s="16" t="s">
        <v>47</v>
      </c>
      <c r="B71" s="16"/>
      <c r="C71" s="16"/>
    </row>
    <row r="72" spans="1:13" ht="20.100000000000001" customHeight="1">
      <c r="A72" s="18" t="s">
        <v>102</v>
      </c>
      <c r="G72" s="49">
        <v>-6890921</v>
      </c>
      <c r="I72" s="49">
        <v>-14852535</v>
      </c>
      <c r="K72" s="49">
        <v>-6288803</v>
      </c>
      <c r="M72" s="49">
        <v>-14279805</v>
      </c>
    </row>
    <row r="73" spans="1:13" ht="20.100000000000001" customHeight="1">
      <c r="A73" s="18" t="s">
        <v>94</v>
      </c>
      <c r="G73" s="49">
        <v>-1461234</v>
      </c>
      <c r="I73" s="49">
        <v>-1568043</v>
      </c>
      <c r="K73" s="49">
        <v>-1308222</v>
      </c>
      <c r="M73" s="49">
        <v>-1385644</v>
      </c>
    </row>
    <row r="74" spans="1:13" ht="20.100000000000001" customHeight="1">
      <c r="A74" s="18" t="s">
        <v>169</v>
      </c>
      <c r="G74" s="49">
        <v>0</v>
      </c>
      <c r="I74" s="49">
        <v>14000000</v>
      </c>
      <c r="K74" s="49">
        <v>0</v>
      </c>
      <c r="M74" s="49">
        <v>0</v>
      </c>
    </row>
    <row r="75" spans="1:13" ht="20.100000000000001" customHeight="1">
      <c r="A75" s="18" t="s">
        <v>170</v>
      </c>
      <c r="E75" s="23">
        <v>16</v>
      </c>
      <c r="G75" s="66">
        <v>-188447611</v>
      </c>
      <c r="I75" s="66">
        <v>-45592170</v>
      </c>
      <c r="K75" s="66">
        <v>-188447611</v>
      </c>
      <c r="M75" s="66">
        <v>-45592170</v>
      </c>
    </row>
    <row r="76" spans="1:13" ht="6" customHeight="1"/>
    <row r="77" spans="1:13" ht="20.100000000000001" customHeight="1">
      <c r="A77" s="16" t="s">
        <v>95</v>
      </c>
      <c r="G77" s="66">
        <f>SUM(G72:G76)</f>
        <v>-196799766</v>
      </c>
      <c r="I77" s="66">
        <f>SUM(I72:I76)</f>
        <v>-48012748</v>
      </c>
      <c r="K77" s="66">
        <f>SUM(K72:K76)</f>
        <v>-196044636</v>
      </c>
      <c r="M77" s="66">
        <f>SUM(M72:M76)</f>
        <v>-61257619</v>
      </c>
    </row>
    <row r="78" spans="1:13" ht="6" customHeight="1"/>
    <row r="79" spans="1:13" ht="20.100000000000001" customHeight="1">
      <c r="A79" s="16" t="s">
        <v>104</v>
      </c>
      <c r="G79" s="49">
        <f>SUM(G40,G69,G77)</f>
        <v>-768835718</v>
      </c>
      <c r="I79" s="49">
        <f>SUM(I40,I69,I77)</f>
        <v>84634481</v>
      </c>
      <c r="K79" s="49">
        <f>SUM(K40,K69,K77)</f>
        <v>-777697593</v>
      </c>
      <c r="M79" s="49">
        <f>SUM(M40,M69,M77)</f>
        <v>39761994</v>
      </c>
    </row>
    <row r="80" spans="1:13" ht="20.100000000000001" customHeight="1">
      <c r="A80" s="18" t="s">
        <v>126</v>
      </c>
      <c r="B80" s="16"/>
      <c r="C80" s="16"/>
      <c r="G80" s="66">
        <v>1091119230</v>
      </c>
      <c r="I80" s="66">
        <v>1251019964</v>
      </c>
      <c r="K80" s="66">
        <v>1029127656</v>
      </c>
      <c r="M80" s="66">
        <v>1185750046</v>
      </c>
    </row>
    <row r="81" spans="1:13" ht="6" customHeight="1"/>
    <row r="82" spans="1:13" ht="20.100000000000001" customHeight="1" thickBot="1">
      <c r="A82" s="16" t="s">
        <v>133</v>
      </c>
      <c r="G82" s="67">
        <f>SUM(G79:G80)</f>
        <v>322283512</v>
      </c>
      <c r="I82" s="67">
        <f>SUM(I79:I80)</f>
        <v>1335654445</v>
      </c>
      <c r="K82" s="67">
        <f>SUM(K79:K80)</f>
        <v>251430063</v>
      </c>
      <c r="M82" s="67">
        <f>SUM(M79:M80)</f>
        <v>1225512040</v>
      </c>
    </row>
    <row r="83" spans="1:13" ht="20.100000000000001" customHeight="1" thickTop="1">
      <c r="B83" s="16"/>
      <c r="C83" s="16"/>
    </row>
    <row r="84" spans="1:13" ht="20.100000000000001" customHeight="1">
      <c r="A84" s="16" t="s">
        <v>48</v>
      </c>
      <c r="B84" s="16"/>
      <c r="C84" s="16"/>
    </row>
    <row r="85" spans="1:13" ht="20.100000000000001" customHeight="1">
      <c r="A85" s="18" t="s">
        <v>75</v>
      </c>
      <c r="B85" s="16"/>
      <c r="C85" s="16"/>
      <c r="G85" s="52">
        <v>484237</v>
      </c>
      <c r="I85" s="52">
        <v>2467039</v>
      </c>
      <c r="K85" s="49">
        <v>484237</v>
      </c>
      <c r="M85" s="49">
        <v>2393209</v>
      </c>
    </row>
    <row r="86" spans="1:13" ht="20.100000000000001" customHeight="1">
      <c r="A86" s="18" t="s">
        <v>175</v>
      </c>
      <c r="B86" s="16"/>
      <c r="C86" s="16"/>
      <c r="G86" s="52">
        <v>511000</v>
      </c>
      <c r="I86" s="49">
        <v>0</v>
      </c>
      <c r="K86" s="49">
        <v>511000</v>
      </c>
      <c r="M86" s="49">
        <v>0</v>
      </c>
    </row>
    <row r="87" spans="1:13" ht="20.100000000000001" customHeight="1">
      <c r="A87" s="18" t="s">
        <v>109</v>
      </c>
      <c r="B87" s="16"/>
      <c r="C87" s="16"/>
      <c r="G87" s="49">
        <v>112858</v>
      </c>
      <c r="H87" s="52"/>
      <c r="I87" s="49">
        <v>128270</v>
      </c>
      <c r="J87" s="52"/>
      <c r="K87" s="49">
        <v>103225</v>
      </c>
      <c r="M87" s="49">
        <v>117454</v>
      </c>
    </row>
    <row r="88" spans="1:13" ht="20.100000000000001" customHeight="1">
      <c r="B88" s="16"/>
      <c r="C88" s="16"/>
      <c r="H88" s="52"/>
      <c r="J88" s="52"/>
    </row>
    <row r="89" spans="1:13" ht="20.100000000000001" customHeight="1">
      <c r="B89" s="16"/>
      <c r="C89" s="16"/>
      <c r="H89" s="52"/>
      <c r="J89" s="52"/>
    </row>
    <row r="90" spans="1:13" ht="20.100000000000001" customHeight="1">
      <c r="B90" s="16"/>
      <c r="C90" s="16"/>
      <c r="H90" s="52"/>
      <c r="J90" s="52"/>
    </row>
    <row r="91" spans="1:13" ht="20.100000000000001" customHeight="1"/>
    <row r="92" spans="1:13" ht="20.100000000000001" customHeight="1"/>
    <row r="93" spans="1:13" ht="20.100000000000001" customHeight="1"/>
    <row r="94" spans="1:13" ht="20.100000000000001" customHeight="1"/>
    <row r="95" spans="1:13" ht="20.100000000000001" customHeight="1">
      <c r="A95" s="14"/>
      <c r="B95" s="14"/>
      <c r="C95" s="13"/>
      <c r="D95" s="13"/>
      <c r="F95" s="23"/>
      <c r="G95" s="138"/>
      <c r="H95" s="13"/>
      <c r="I95" s="138"/>
      <c r="J95" s="13"/>
      <c r="K95" s="138"/>
      <c r="L95" s="139"/>
      <c r="M95" s="138"/>
    </row>
    <row r="96" spans="1:13" ht="4.5" customHeight="1">
      <c r="A96" s="13"/>
      <c r="B96" s="140"/>
      <c r="C96" s="13"/>
      <c r="D96" s="13"/>
      <c r="F96" s="23"/>
      <c r="G96" s="139"/>
      <c r="H96" s="13"/>
      <c r="I96" s="139"/>
      <c r="J96" s="13"/>
      <c r="K96" s="139"/>
      <c r="L96" s="139"/>
      <c r="M96" s="139"/>
    </row>
    <row r="97" spans="1:13" ht="20.100000000000001" customHeight="1">
      <c r="D97" s="18" t="s">
        <v>184</v>
      </c>
      <c r="E97" s="18"/>
      <c r="G97" s="18"/>
      <c r="H97" s="18"/>
      <c r="I97" s="18"/>
      <c r="J97" s="18"/>
      <c r="K97" s="18"/>
      <c r="L97" s="18"/>
      <c r="M97" s="18"/>
    </row>
    <row r="98" spans="1:13" ht="20.100000000000001" customHeight="1">
      <c r="D98" s="18" t="s">
        <v>189</v>
      </c>
      <c r="E98" s="18"/>
      <c r="G98" s="18" t="s">
        <v>187</v>
      </c>
      <c r="I98" s="18"/>
      <c r="J98" s="18"/>
      <c r="K98" s="18"/>
      <c r="L98" s="18"/>
      <c r="M98" s="18"/>
    </row>
    <row r="99" spans="1:13" ht="20.100000000000001" customHeight="1"/>
    <row r="100" spans="1:13" ht="21.95" customHeight="1">
      <c r="A100" s="37" t="str">
        <f>+Equity9!A43</f>
        <v>หมายเหตุประกอบข้อมูลทางการเงินระหว่างกาลในหน้า 13 ถึง 30 เป็นส่วนหนึ่งของข้อมูลทางการเงินระหว่างกาลนี้</v>
      </c>
      <c r="B100" s="37"/>
      <c r="C100" s="37"/>
      <c r="D100" s="37"/>
      <c r="E100" s="36"/>
      <c r="F100" s="37"/>
      <c r="G100" s="66"/>
      <c r="H100" s="66"/>
      <c r="I100" s="66"/>
      <c r="J100" s="66"/>
      <c r="K100" s="66"/>
      <c r="L100" s="66"/>
      <c r="M100" s="66"/>
    </row>
  </sheetData>
  <mergeCells count="4">
    <mergeCell ref="G5:I5"/>
    <mergeCell ref="K5:M5"/>
    <mergeCell ref="G55:I55"/>
    <mergeCell ref="K55:M55"/>
  </mergeCells>
  <pageMargins left="0.8" right="0.5" top="0.5" bottom="0.6" header="0.49" footer="0.4"/>
  <pageSetup paperSize="9" scale="85" firstPageNumber="11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 2-4</vt:lpstr>
      <vt:lpstr>PL5-6 (3M)</vt:lpstr>
      <vt:lpstr>PL7-8 (6M)</vt:lpstr>
      <vt:lpstr>Equity9</vt:lpstr>
      <vt:lpstr>Equity10</vt:lpstr>
      <vt:lpstr>CF11-12</vt:lpstr>
      <vt:lpstr>'BS 2-4'!Print_Area</vt:lpstr>
      <vt:lpstr>Equity10!Print_Area</vt:lpstr>
      <vt:lpstr>Equity9!Print_Area</vt:lpstr>
      <vt:lpstr>'PL5-6 (3M)'!Print_Area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Pimchanok Jittrepit</dc:creator>
  <cp:lastModifiedBy>Yaowalak Chittasopee (TH)</cp:lastModifiedBy>
  <cp:lastPrinted>2025-08-07T09:07:08Z</cp:lastPrinted>
  <dcterms:created xsi:type="dcterms:W3CDTF">2019-11-04T03:42:31Z</dcterms:created>
  <dcterms:modified xsi:type="dcterms:W3CDTF">2025-08-07T09:07:12Z</dcterms:modified>
</cp:coreProperties>
</file>