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Safe Fertility Group Public Company Limited\Safe Fertility Group_ Sep2025 (Q3)\"/>
    </mc:Choice>
  </mc:AlternateContent>
  <xr:revisionPtr revIDLastSave="0" documentId="13_ncr:1_{365EA0F2-A6A6-45F0-9DFE-E7DC4221EA45}" xr6:coauthVersionLast="47" xr6:coauthVersionMax="47" xr10:uidLastSave="{00000000-0000-0000-0000-000000000000}"/>
  <bookViews>
    <workbookView xWindow="-120" yWindow="-120" windowWidth="29040" windowHeight="15720" tabRatio="740" activeTab="4" xr2:uid="{00000000-000D-0000-FFFF-FFFF00000000}"/>
  </bookViews>
  <sheets>
    <sheet name="BS2-4" sheetId="1" r:id="rId1"/>
    <sheet name="PL5 (3M)" sheetId="15" r:id="rId2"/>
    <sheet name="PL6 (9M)" sheetId="10" r:id="rId3"/>
    <sheet name="Equity7" sheetId="12" r:id="rId4"/>
    <sheet name="Equity8" sheetId="13" r:id="rId5"/>
    <sheet name="CF9-10" sheetId="14" r:id="rId6"/>
  </sheets>
  <definedNames>
    <definedName name="_xlnm.Print_Area" localSheetId="2">'PL6 (9M)'!$A$1:$N$64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FD27" i="10" l="1"/>
  <c r="M80" i="14"/>
  <c r="K80" i="14"/>
  <c r="I80" i="14"/>
  <c r="G80" i="14"/>
  <c r="L36" i="1"/>
  <c r="J36" i="1"/>
  <c r="H36" i="1"/>
  <c r="F36" i="1"/>
  <c r="F24" i="1"/>
  <c r="J54" i="10"/>
  <c r="H54" i="10"/>
  <c r="L54" i="10"/>
  <c r="J48" i="10"/>
  <c r="H48" i="10"/>
  <c r="L48" i="10"/>
  <c r="L16" i="10"/>
  <c r="L22" i="10" s="1"/>
  <c r="J16" i="10"/>
  <c r="J22" i="10" s="1"/>
  <c r="H16" i="10"/>
  <c r="H22" i="10" s="1"/>
  <c r="J24" i="1"/>
  <c r="G33" i="14"/>
  <c r="N30" i="13"/>
  <c r="R34" i="12"/>
  <c r="V34" i="12" s="1"/>
  <c r="P21" i="12"/>
  <c r="H29" i="10" l="1"/>
  <c r="H32" i="10" s="1"/>
  <c r="H35" i="10" s="1"/>
  <c r="J29" i="10"/>
  <c r="J32" i="10" s="1"/>
  <c r="J35" i="10" s="1"/>
  <c r="L29" i="10"/>
  <c r="L32" i="10" s="1"/>
  <c r="L35" i="10" s="1"/>
  <c r="N15" i="13"/>
  <c r="R18" i="12"/>
  <c r="V18" i="12" s="1"/>
  <c r="R16" i="12"/>
  <c r="V16" i="12" s="1"/>
  <c r="A3" i="14" l="1"/>
  <c r="A3" i="13" l="1"/>
  <c r="A3" i="12"/>
  <c r="N54" i="15"/>
  <c r="L54" i="15"/>
  <c r="J54" i="15"/>
  <c r="H54" i="15"/>
  <c r="N48" i="15"/>
  <c r="L48" i="15"/>
  <c r="J48" i="15"/>
  <c r="H48" i="15"/>
  <c r="N40" i="15"/>
  <c r="L40" i="15"/>
  <c r="J40" i="15"/>
  <c r="H40" i="15"/>
  <c r="N16" i="15"/>
  <c r="N22" i="15" s="1"/>
  <c r="N29" i="15" s="1"/>
  <c r="N32" i="15" s="1"/>
  <c r="N35" i="15" s="1"/>
  <c r="L16" i="15"/>
  <c r="L22" i="15" s="1"/>
  <c r="L29" i="15" s="1"/>
  <c r="L32" i="15" s="1"/>
  <c r="L35" i="15" s="1"/>
  <c r="J16" i="15"/>
  <c r="J22" i="15" s="1"/>
  <c r="J29" i="15" s="1"/>
  <c r="J32" i="15" s="1"/>
  <c r="J35" i="15" s="1"/>
  <c r="H16" i="15"/>
  <c r="H22" i="15" s="1"/>
  <c r="H29" i="15" s="1"/>
  <c r="H32" i="15" s="1"/>
  <c r="H35" i="15" s="1"/>
  <c r="N31" i="13"/>
  <c r="N28" i="13"/>
  <c r="R32" i="12"/>
  <c r="V32" i="12" s="1"/>
  <c r="R35" i="12"/>
  <c r="V35" i="12" s="1"/>
  <c r="F73" i="1"/>
  <c r="L42" i="15" l="1"/>
  <c r="N42" i="15"/>
  <c r="J42" i="15"/>
  <c r="H42" i="15"/>
  <c r="N16" i="13"/>
  <c r="R19" i="12"/>
  <c r="M33" i="14" l="1"/>
  <c r="M43" i="14" s="1"/>
  <c r="K33" i="14"/>
  <c r="K43" i="14" s="1"/>
  <c r="I33" i="14"/>
  <c r="I43" i="14" s="1"/>
  <c r="G43" i="14"/>
  <c r="F135" i="1" l="1"/>
  <c r="T21" i="12" l="1"/>
  <c r="P37" i="12"/>
  <c r="N21" i="12"/>
  <c r="N54" i="10" l="1"/>
  <c r="N48" i="10"/>
  <c r="N40" i="10"/>
  <c r="N16" i="10"/>
  <c r="N22" i="10" s="1"/>
  <c r="N29" i="10" s="1"/>
  <c r="N32" i="10" s="1"/>
  <c r="N35" i="10" s="1"/>
  <c r="N42" i="10" s="1"/>
  <c r="J40" i="10"/>
  <c r="R14" i="12"/>
  <c r="R21" i="12" s="1"/>
  <c r="L21" i="12"/>
  <c r="J21" i="12"/>
  <c r="H21" i="12"/>
  <c r="F21" i="12"/>
  <c r="V19" i="12"/>
  <c r="L18" i="13"/>
  <c r="J18" i="13"/>
  <c r="H18" i="13"/>
  <c r="F18" i="13"/>
  <c r="N13" i="13"/>
  <c r="N18" i="13" s="1"/>
  <c r="G47" i="14"/>
  <c r="M88" i="14"/>
  <c r="I88" i="14"/>
  <c r="K88" i="14"/>
  <c r="G88" i="14"/>
  <c r="A59" i="14"/>
  <c r="A58" i="14"/>
  <c r="A57" i="14"/>
  <c r="L33" i="13"/>
  <c r="J33" i="13"/>
  <c r="H33" i="13"/>
  <c r="F33" i="13"/>
  <c r="N33" i="13"/>
  <c r="T37" i="12"/>
  <c r="N37" i="12"/>
  <c r="L37" i="12"/>
  <c r="J37" i="12"/>
  <c r="H37" i="12"/>
  <c r="F37" i="12"/>
  <c r="L40" i="10"/>
  <c r="H40" i="10"/>
  <c r="G90" i="14" l="1"/>
  <c r="G93" i="14" s="1"/>
  <c r="J42" i="10"/>
  <c r="L42" i="10"/>
  <c r="V14" i="12"/>
  <c r="V21" i="12" s="1"/>
  <c r="H42" i="10"/>
  <c r="R37" i="12"/>
  <c r="V37" i="12"/>
  <c r="M47" i="14"/>
  <c r="M90" i="14" s="1"/>
  <c r="M93" i="14" s="1"/>
  <c r="K47" i="14"/>
  <c r="K90" i="14" s="1"/>
  <c r="K93" i="14" s="1"/>
  <c r="I47" i="14"/>
  <c r="I90" i="14" s="1"/>
  <c r="I93" i="14" s="1"/>
  <c r="H135" i="1" l="1"/>
  <c r="J135" i="1"/>
  <c r="J138" i="1" s="1"/>
  <c r="F138" i="1"/>
  <c r="J73" i="1" l="1"/>
  <c r="F38" i="1" l="1"/>
  <c r="L135" i="1" l="1"/>
  <c r="A105" i="1" l="1"/>
  <c r="A54" i="1"/>
  <c r="H138" i="1" l="1"/>
  <c r="H81" i="1"/>
  <c r="H73" i="1"/>
  <c r="H24" i="1"/>
  <c r="H38" i="1" s="1"/>
  <c r="L138" i="1"/>
  <c r="L81" i="1"/>
  <c r="L73" i="1"/>
  <c r="L24" i="1"/>
  <c r="L38" i="1" l="1"/>
  <c r="H83" i="1"/>
  <c r="H140" i="1" s="1"/>
  <c r="L83" i="1"/>
  <c r="L140" i="1" s="1"/>
  <c r="A156" i="1" l="1"/>
  <c r="A102" i="1" l="1"/>
  <c r="F81" i="1" l="1"/>
  <c r="J81" i="1"/>
  <c r="J83" i="1" s="1"/>
  <c r="F83" i="1" l="1"/>
  <c r="F140" i="1" s="1"/>
  <c r="J140" i="1"/>
  <c r="J38" i="1"/>
</calcChain>
</file>

<file path=xl/sharedStrings.xml><?xml version="1.0" encoding="utf-8"?>
<sst xmlns="http://schemas.openxmlformats.org/spreadsheetml/2006/main" count="492" uniqueCount="191">
  <si>
    <t>Statement of Financial Position</t>
  </si>
  <si>
    <t xml:space="preserve">Consolidated </t>
  </si>
  <si>
    <t xml:space="preserve">Separate </t>
  </si>
  <si>
    <t>financial information</t>
  </si>
  <si>
    <t>(Unaudited)</t>
  </si>
  <si>
    <t>Notes</t>
  </si>
  <si>
    <t>Assets</t>
  </si>
  <si>
    <t>Current assets</t>
  </si>
  <si>
    <t>Cash and cash equivalents</t>
  </si>
  <si>
    <t>Total current assets</t>
  </si>
  <si>
    <t>Non-current assets</t>
  </si>
  <si>
    <t>Other non-current assets</t>
  </si>
  <si>
    <t>Total non-current assets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</si>
  <si>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</si>
  <si>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</si>
  <si>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</si>
  <si>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</si>
  <si>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</si>
  <si>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</si>
  <si>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</si>
  <si>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 xml:space="preserve">Total non-current liabilities </t>
  </si>
  <si>
    <t>Total liabilities</t>
  </si>
  <si>
    <t>Equity</t>
  </si>
  <si>
    <t>Share capital</t>
  </si>
  <si>
    <t>Authorised share capital</t>
  </si>
  <si>
    <t>Retained earnings</t>
  </si>
  <si>
    <t>Appropriated - legal reserve</t>
  </si>
  <si>
    <t>Unappropriated</t>
  </si>
  <si>
    <t>Non-controlling interests</t>
  </si>
  <si>
    <t>Total equity</t>
  </si>
  <si>
    <t>Total liabilities and equity</t>
  </si>
  <si>
    <t>Baht</t>
  </si>
  <si>
    <t>under common control</t>
  </si>
  <si>
    <t xml:space="preserve">Gross profit </t>
  </si>
  <si>
    <t>Selling expenses</t>
  </si>
  <si>
    <t>Administrative expenses</t>
  </si>
  <si>
    <t>Profit before income tax</t>
  </si>
  <si>
    <t>Income tax</t>
  </si>
  <si>
    <t>Net profit for the period</t>
  </si>
  <si>
    <t>Profit attributable to:</t>
  </si>
  <si>
    <t xml:space="preserve">Owners of the parent </t>
  </si>
  <si>
    <t>Basic earnings per share (Baht)</t>
  </si>
  <si>
    <t xml:space="preserve">Statement of Changes in Equity </t>
  </si>
  <si>
    <t xml:space="preserve">Consolidated financial information (Unaudited)
</t>
  </si>
  <si>
    <t>Non-</t>
  </si>
  <si>
    <t>Appropriated -</t>
  </si>
  <si>
    <t>controlling</t>
  </si>
  <si>
    <t>share capital</t>
  </si>
  <si>
    <t>legal reserve</t>
  </si>
  <si>
    <t>interests</t>
  </si>
  <si>
    <t>Cash flows from operating activities</t>
  </si>
  <si>
    <t>Income tax paid</t>
  </si>
  <si>
    <t>Net cash receipts from operating activities</t>
  </si>
  <si>
    <t>Cash flows from investing activities</t>
  </si>
  <si>
    <t>Cash flows from financing activities</t>
  </si>
  <si>
    <t>Cash and cash equivalents - opening balance</t>
  </si>
  <si>
    <t>Inventories</t>
  </si>
  <si>
    <t>Provision for decommissioning</t>
  </si>
  <si>
    <t xml:space="preserve">Changes in equity for period </t>
  </si>
  <si>
    <t>common control</t>
  </si>
  <si>
    <t>combination under</t>
  </si>
  <si>
    <t>Other income</t>
  </si>
  <si>
    <t>Profit before expenses</t>
  </si>
  <si>
    <t>for the period - net of tax</t>
  </si>
  <si>
    <t>Total comprehensive income for the period</t>
  </si>
  <si>
    <t>Intangible assets (net)</t>
  </si>
  <si>
    <t>Attributable to owners of the parent</t>
  </si>
  <si>
    <t>Changes in working capital</t>
  </si>
  <si>
    <t>Deferred tax assets (net)</t>
  </si>
  <si>
    <t xml:space="preserve">Issued and fully paid-up share capital </t>
  </si>
  <si>
    <t xml:space="preserve">Discount from business combination </t>
  </si>
  <si>
    <t xml:space="preserve">Finance costs </t>
  </si>
  <si>
    <t>Authorised,</t>
  </si>
  <si>
    <t>issued and</t>
  </si>
  <si>
    <t>fully paid-up</t>
  </si>
  <si>
    <t>Equity attributable to owners of parent</t>
  </si>
  <si>
    <t>Share premium</t>
  </si>
  <si>
    <t>Earnings per share for profit attributable to</t>
  </si>
  <si>
    <t>Total owners</t>
  </si>
  <si>
    <t>of parent</t>
  </si>
  <si>
    <t>Share</t>
  </si>
  <si>
    <t>premium</t>
  </si>
  <si>
    <t>Cash and cash equivalents - closing balance</t>
  </si>
  <si>
    <t>(Audited)</t>
  </si>
  <si>
    <t>Net gain (loss) from exchange rate</t>
  </si>
  <si>
    <t>Other component of equity</t>
  </si>
  <si>
    <t>Profit before finance costs and income tax</t>
  </si>
  <si>
    <t>the owners of the parent</t>
  </si>
  <si>
    <t>Right-of-use assets (net)</t>
  </si>
  <si>
    <t>Current portion of lease liabilities (net)</t>
  </si>
  <si>
    <t>Lease liabilities (net)</t>
  </si>
  <si>
    <t>Cost of sales and services</t>
  </si>
  <si>
    <t>Separate financial information (Unaudited)</t>
  </si>
  <si>
    <t>Net increase (decrease) in cash and cash equivalents</t>
  </si>
  <si>
    <t xml:space="preserve"> </t>
  </si>
  <si>
    <t>Revenue from sales and services</t>
  </si>
  <si>
    <t>Employee  benefit obligations</t>
  </si>
  <si>
    <t>Net cash payments from financing activities</t>
  </si>
  <si>
    <t>31 December</t>
  </si>
  <si>
    <t xml:space="preserve">Financial assets measured at fair value </t>
  </si>
  <si>
    <t>through profit or loss</t>
  </si>
  <si>
    <t>Building and equipment (net)</t>
  </si>
  <si>
    <t>Total comprehensive income attributable to:</t>
  </si>
  <si>
    <t>Repayments for lease liabilities</t>
  </si>
  <si>
    <t>Depreciation expense building and equipment</t>
  </si>
  <si>
    <t>Depreciation expense right-of-use assets</t>
  </si>
  <si>
    <t>Premium on share capital</t>
  </si>
  <si>
    <t>Adjustments for:</t>
  </si>
  <si>
    <t>Amortisation expense intangible assets</t>
  </si>
  <si>
    <t>Non-cash items:</t>
  </si>
  <si>
    <t xml:space="preserve">Payable balances from purchase of building and equipment </t>
  </si>
  <si>
    <t>Allowance for obsolete inventories</t>
  </si>
  <si>
    <t>Interest expense from lease liabilities</t>
  </si>
  <si>
    <t xml:space="preserve">Interest paid from lease liabilities </t>
  </si>
  <si>
    <t>Discount from business</t>
  </si>
  <si>
    <t>Loss on write-off of building and equipment</t>
  </si>
  <si>
    <t>Purchase of intangible asset</t>
  </si>
  <si>
    <t>Investments in subsidiaries</t>
  </si>
  <si>
    <t>Interest payable from lease liabilities</t>
  </si>
  <si>
    <t xml:space="preserve">Other comprehensive income </t>
  </si>
  <si>
    <t>303,947,800 ordinary shares of</t>
  </si>
  <si>
    <t xml:space="preserve">  par value Baht 1 each</t>
  </si>
  <si>
    <t>Safe Fertility Group Public Company Limited</t>
  </si>
  <si>
    <t>Proceeds from disposal of equipment</t>
  </si>
  <si>
    <t>2024</t>
  </si>
  <si>
    <t>Opening balance as at 1 January 2024</t>
  </si>
  <si>
    <t>Trade and other current accounts payable</t>
  </si>
  <si>
    <t>Current corporate income tax payable</t>
  </si>
  <si>
    <t xml:space="preserve">Changes in equity interest from Investments </t>
  </si>
  <si>
    <t>in subsidiaries</t>
  </si>
  <si>
    <t>Other comprehensive income</t>
  </si>
  <si>
    <t>............................................................. Director                 .................................................... Director</t>
  </si>
  <si>
    <t xml:space="preserve">Cash flows receipts from operating activities </t>
  </si>
  <si>
    <t>before income tax paid</t>
  </si>
  <si>
    <t>................................................................. Director               ........................................................ Director</t>
  </si>
  <si>
    <t>Changes in equity</t>
  </si>
  <si>
    <t>interest from Investments</t>
  </si>
  <si>
    <t>2025</t>
  </si>
  <si>
    <t>Opening balance as at 1 January 2025</t>
  </si>
  <si>
    <t>Inventories (net)</t>
  </si>
  <si>
    <t xml:space="preserve">Statement of Comprehensive Income </t>
  </si>
  <si>
    <t xml:space="preserve">Statement of Cash Flows </t>
  </si>
  <si>
    <t>(Reversed) Recognised of expected credit loss</t>
  </si>
  <si>
    <t>Net cash payments from investing activities</t>
  </si>
  <si>
    <t>Reversal (recognised) of expected credit loss</t>
  </si>
  <si>
    <t>Purchases of equipment</t>
  </si>
  <si>
    <t>Trade and other current accounts receivables</t>
  </si>
  <si>
    <t>Dividend payment</t>
  </si>
  <si>
    <t>Interest income</t>
  </si>
  <si>
    <t>Investment in subsidiary</t>
  </si>
  <si>
    <t>Interest income received</t>
  </si>
  <si>
    <t>Issuance of shares by other shareholders</t>
  </si>
  <si>
    <t>Dividends payment</t>
  </si>
  <si>
    <t>Employee benefit obligation</t>
  </si>
  <si>
    <t xml:space="preserve">Payments for purchase of financial assets </t>
  </si>
  <si>
    <r>
      <t xml:space="preserve">Liabilities and equity </t>
    </r>
    <r>
      <rPr>
        <sz val="9"/>
        <rFont val="Arial"/>
        <family val="2"/>
      </rPr>
      <t>(Cont'd)</t>
    </r>
  </si>
  <si>
    <t xml:space="preserve"> through profit or loss</t>
  </si>
  <si>
    <t xml:space="preserve">financial assets measured at fair value  </t>
  </si>
  <si>
    <t xml:space="preserve">Interest expense from provision for </t>
  </si>
  <si>
    <t>decommissioning</t>
  </si>
  <si>
    <t>Payable balances from purchase of intangible assets</t>
  </si>
  <si>
    <t>Note</t>
  </si>
  <si>
    <t>The condensed notes to the interim financial information from pages 11 to 23 are an integral part of this interim financial information.</t>
  </si>
  <si>
    <t xml:space="preserve">                     ............................................................. Director                 .................................................... Director</t>
  </si>
  <si>
    <t xml:space="preserve">                            (Mrs. Parinyarat Quangkananurug)                                         (Ms. Chanida Pattanotai)</t>
  </si>
  <si>
    <t xml:space="preserve">                         (Mrs. Parinyarat Quangkananurug)                                          (Ms. Chanida Pattanotai)</t>
  </si>
  <si>
    <t xml:space="preserve">                           (Mrs. Parinyarat Quangkananurug)                                       (Ms. Chanida Pattanotai)</t>
  </si>
  <si>
    <t xml:space="preserve">          (Ms. Chanida Pattanotai)</t>
  </si>
  <si>
    <t xml:space="preserve">Trade and other current accounts </t>
  </si>
  <si>
    <t>receivable (net)</t>
  </si>
  <si>
    <t>Gain on disposal of equipment</t>
  </si>
  <si>
    <t>As at 30 September 2025</t>
  </si>
  <si>
    <t>30 September</t>
  </si>
  <si>
    <t>For the three-month period ended 30 September 2025</t>
  </si>
  <si>
    <t>Closing balance as at 30 September 2024</t>
  </si>
  <si>
    <t>Closing balance as at 30 September 2025</t>
  </si>
  <si>
    <t>For the nine-month period ended 30 September 2025</t>
  </si>
  <si>
    <t>Cash paid to acquire right-of-use asset</t>
  </si>
  <si>
    <t>Restricted deposits at financial institutions</t>
  </si>
  <si>
    <t>Finance costs paid</t>
  </si>
  <si>
    <t>Bank overdraft interest paid</t>
  </si>
  <si>
    <t>................................................................... Director                        .................................................................... Director</t>
  </si>
  <si>
    <t xml:space="preserve">                     (Mrs. Parinyarat Quangkananurug)  </t>
  </si>
  <si>
    <t xml:space="preserve">                                 (Mrs. Parinyarat Quangkananurug)                                          (Ms. Chanida Pattanotai)</t>
  </si>
  <si>
    <t>Other gain</t>
  </si>
  <si>
    <t>Net gain from exchange rate</t>
  </si>
  <si>
    <t xml:space="preserve">Unrealised gain on measurement of </t>
  </si>
  <si>
    <t>measured at fair value through profit or loss</t>
  </si>
  <si>
    <t>Increase in restricted deposits at financial institutions</t>
  </si>
  <si>
    <t>............................................................... Director                 ............................................................ Director</t>
  </si>
  <si>
    <t xml:space="preserve">                                                        (Mrs. Parinyarat Quangkananurug)                                           (Ms. Chanida Pattanotai)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</si>
</sst>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_(* #,##0_);_(* \(#,##0\);_(* &quot;-&quot;???\ _);_(@_)"/>
    <numFmt numFmtId="169" formatCode="_(* #,##0.0000_);_(* \(#,##0.0000\);_(* &quot;-&quot;??_);_(@_)"/>
    <numFmt numFmtId="170" formatCode="B1mmm\-yy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#,##0;\(#,##0\);&quot;-&quot;;@"/>
    <numFmt numFmtId="174" formatCode="[$-1070000]d/m/yy;@"/>
    <numFmt numFmtId="175" formatCode="&quot;Yes&quot;;&quot;Yes&quot;;&quot;No&quot;"/>
    <numFmt numFmtId="176" formatCode="0.0%"/>
    <numFmt numFmtId="177" formatCode="0%\);[Red]\(0%\)"/>
    <numFmt numFmtId="178" formatCode="#,##0.0_);\(#,##0.0\)"/>
    <numFmt numFmtId="179" formatCode="###0_);[Red]\(###0\)"/>
    <numFmt numFmtId="180" formatCode="###0.0_);[Red]\(###0.0\)"/>
    <numFmt numFmtId="181" formatCode="0.0%;\(0.0%\)"/>
    <numFmt numFmtId="182" formatCode="0%;\(0%\)"/>
    <numFmt numFmtId="183" formatCode="###0.000_);[Red]\(###0.000\)"/>
    <numFmt numFmtId="184" formatCode="###0.0000_);[Red]\(###0.0000\)"/>
    <numFmt numFmtId="185" formatCode="#,##0.0_);[Red]\(#,##0.0\)"/>
    <numFmt numFmtId="186" formatCode="_(* #,##0.00_);_(* \(#,##0.00\);_(* &quot;-&quot;???\ _);_(@_)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7A1818"/>
      <name val="Georgia"/>
      <family val="1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6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166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8" applyNumberFormat="0" applyAlignment="0" applyProtection="0"/>
    <xf numFmtId="0" fontId="18" fillId="6" borderId="9" applyNumberFormat="0" applyAlignment="0" applyProtection="0"/>
    <xf numFmtId="0" fontId="19" fillId="6" borderId="8" applyNumberFormat="0" applyAlignment="0" applyProtection="0"/>
    <xf numFmtId="0" fontId="20" fillId="0" borderId="10" applyNumberFormat="0" applyFill="0" applyAlignment="0" applyProtection="0"/>
    <xf numFmtId="0" fontId="21" fillId="7" borderId="11" applyNumberFormat="0" applyAlignment="0" applyProtection="0"/>
    <xf numFmtId="0" fontId="22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1" fillId="0" borderId="0"/>
    <xf numFmtId="0" fontId="28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8" fillId="0" borderId="0"/>
    <xf numFmtId="0" fontId="1" fillId="0" borderId="0"/>
    <xf numFmtId="0" fontId="32" fillId="0" borderId="0">
      <protection locked="0"/>
    </xf>
    <xf numFmtId="0" fontId="32" fillId="0" borderId="0"/>
    <xf numFmtId="0" fontId="33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34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0" fontId="28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1" fillId="0" borderId="0"/>
    <xf numFmtId="0" fontId="27" fillId="0" borderId="0"/>
    <xf numFmtId="0" fontId="1" fillId="0" borderId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40" fillId="2" borderId="0" applyNumberFormat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5" borderId="8" applyNumberFormat="0" applyAlignment="0" applyProtection="0"/>
    <xf numFmtId="0" fontId="44" fillId="6" borderId="9" applyNumberFormat="0" applyAlignment="0" applyProtection="0"/>
    <xf numFmtId="0" fontId="45" fillId="6" borderId="8" applyNumberFormat="0" applyAlignment="0" applyProtection="0"/>
    <xf numFmtId="0" fontId="46" fillId="0" borderId="10" applyNumberFormat="0" applyFill="0" applyAlignment="0" applyProtection="0"/>
    <xf numFmtId="0" fontId="47" fillId="7" borderId="11" applyNumberFormat="0" applyAlignment="0" applyProtection="0"/>
    <xf numFmtId="0" fontId="48" fillId="0" borderId="0" applyNumberFormat="0" applyFill="0" applyBorder="0" applyAlignment="0" applyProtection="0"/>
    <xf numFmtId="0" fontId="26" fillId="8" borderId="12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1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51" fillId="32" borderId="0" applyNumberFormat="0" applyBorder="0" applyAlignment="0" applyProtection="0"/>
    <xf numFmtId="170" fontId="28" fillId="0" borderId="0" applyFont="0" applyFill="0" applyBorder="0" applyAlignment="0" applyProtection="0">
      <alignment wrapText="1"/>
    </xf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52" fillId="0" borderId="0" applyFill="0" applyBorder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8" fillId="0" borderId="0">
      <alignment wrapText="1"/>
    </xf>
    <xf numFmtId="0" fontId="28" fillId="0" borderId="0">
      <alignment wrapText="1"/>
    </xf>
    <xf numFmtId="0" fontId="28" fillId="0" borderId="0">
      <alignment wrapText="1"/>
    </xf>
    <xf numFmtId="0" fontId="28" fillId="0" borderId="0">
      <alignment wrapText="1"/>
    </xf>
    <xf numFmtId="0" fontId="28" fillId="0" borderId="0">
      <alignment wrapText="1"/>
    </xf>
    <xf numFmtId="0" fontId="32" fillId="0" borderId="0"/>
    <xf numFmtId="0" fontId="9" fillId="0" borderId="0"/>
    <xf numFmtId="0" fontId="32" fillId="0" borderId="0"/>
    <xf numFmtId="175" fontId="28" fillId="0" borderId="0"/>
    <xf numFmtId="0" fontId="9" fillId="0" borderId="0"/>
    <xf numFmtId="0" fontId="26" fillId="0" borderId="0"/>
    <xf numFmtId="0" fontId="26" fillId="0" borderId="0"/>
    <xf numFmtId="0" fontId="28" fillId="0" borderId="0">
      <alignment wrapText="1"/>
    </xf>
    <xf numFmtId="0" fontId="54" fillId="0" borderId="0"/>
    <xf numFmtId="0" fontId="28" fillId="0" borderId="0">
      <alignment wrapText="1"/>
    </xf>
    <xf numFmtId="0" fontId="9" fillId="0" borderId="0"/>
    <xf numFmtId="43" fontId="28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0" fontId="32" fillId="0" borderId="0">
      <protection locked="0"/>
    </xf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2" fillId="0" borderId="0">
      <protection locked="0"/>
    </xf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0" fontId="26" fillId="0" borderId="0"/>
    <xf numFmtId="43" fontId="32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6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37" fontId="55" fillId="0" borderId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1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0" fontId="59" fillId="0" borderId="0"/>
    <xf numFmtId="0" fontId="28" fillId="0" borderId="0"/>
    <xf numFmtId="0" fontId="32" fillId="0" borderId="0">
      <protection locked="0"/>
    </xf>
    <xf numFmtId="0" fontId="58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4" fillId="0" borderId="16" applyNumberFormat="0" applyFill="0" applyBorder="0" applyAlignment="0">
      <protection locked="0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2" fillId="0" borderId="0"/>
    <xf numFmtId="0" fontId="34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0" fontId="1" fillId="0" borderId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/>
    <xf numFmtId="43" fontId="1" fillId="0" borderId="0" applyFont="0" applyFill="0" applyBorder="0" applyAlignment="0" applyProtection="0"/>
    <xf numFmtId="0" fontId="33" fillId="0" borderId="0"/>
    <xf numFmtId="0" fontId="1" fillId="0" borderId="0"/>
    <xf numFmtId="0" fontId="32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43" fontId="1" fillId="0" borderId="0" applyFont="0" applyFill="0" applyBorder="0" applyAlignment="0" applyProtection="0"/>
    <xf numFmtId="0" fontId="32" fillId="0" borderId="0">
      <protection locked="0"/>
    </xf>
    <xf numFmtId="43" fontId="6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28" fillId="0" borderId="0" applyFont="0" applyFill="0" applyBorder="0" applyAlignment="0" applyProtection="0"/>
    <xf numFmtId="0" fontId="28" fillId="0" borderId="0">
      <alignment wrapText="1"/>
    </xf>
    <xf numFmtId="0" fontId="28" fillId="0" borderId="0"/>
    <xf numFmtId="43" fontId="26" fillId="0" borderId="0" applyFont="0" applyFill="0" applyBorder="0" applyAlignment="0" applyProtection="0"/>
    <xf numFmtId="0" fontId="32" fillId="0" borderId="0">
      <protection locked="0"/>
    </xf>
    <xf numFmtId="0" fontId="9" fillId="0" borderId="0"/>
    <xf numFmtId="0" fontId="1" fillId="0" borderId="0"/>
    <xf numFmtId="43" fontId="32" fillId="0" borderId="0" applyFont="0" applyFill="0" applyBorder="0" applyAlignment="0" applyProtection="0"/>
    <xf numFmtId="0" fontId="32" fillId="0" borderId="0"/>
    <xf numFmtId="43" fontId="57" fillId="0" borderId="0" applyFont="0" applyFill="0" applyBorder="0" applyAlignment="0" applyProtection="0"/>
    <xf numFmtId="0" fontId="60" fillId="0" borderId="16" applyNumberFormat="0" applyFill="0" applyAlignment="0">
      <protection locked="0"/>
    </xf>
    <xf numFmtId="0" fontId="59" fillId="0" borderId="0"/>
    <xf numFmtId="43" fontId="9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/>
    <xf numFmtId="43" fontId="57" fillId="0" borderId="0" applyFont="0" applyFill="0" applyBorder="0" applyAlignment="0" applyProtection="0"/>
    <xf numFmtId="0" fontId="26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8" fillId="0" borderId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62" fillId="0" borderId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4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26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1" fillId="0" borderId="0"/>
    <xf numFmtId="0" fontId="60" fillId="0" borderId="16" applyNumberFormat="0" applyFill="0" applyAlignment="0">
      <protection locked="0"/>
    </xf>
    <xf numFmtId="43" fontId="32" fillId="0" borderId="0" applyFont="0" applyFill="0" applyBorder="0" applyAlignment="0" applyProtection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2" fillId="0" borderId="0">
      <protection locked="0"/>
    </xf>
    <xf numFmtId="0" fontId="26" fillId="0" borderId="0"/>
    <xf numFmtId="43" fontId="27" fillId="0" borderId="0" applyFont="0" applyFill="0" applyBorder="0" applyAlignment="0" applyProtection="0"/>
    <xf numFmtId="0" fontId="27" fillId="0" borderId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2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/>
    <xf numFmtId="43" fontId="1" fillId="0" borderId="0" applyFont="0" applyFill="0" applyBorder="0" applyAlignment="0" applyProtection="0"/>
    <xf numFmtId="0" fontId="27" fillId="0" borderId="0"/>
    <xf numFmtId="0" fontId="1" fillId="0" borderId="0"/>
    <xf numFmtId="0" fontId="30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174" fontId="26" fillId="0" borderId="0" applyFont="0" applyFill="0" applyBorder="0" applyAlignment="0" applyProtection="0"/>
    <xf numFmtId="0" fontId="26" fillId="0" borderId="0"/>
    <xf numFmtId="43" fontId="32" fillId="0" borderId="0" applyFont="0" applyFill="0" applyBorder="0" applyAlignment="0" applyProtection="0"/>
    <xf numFmtId="0" fontId="1" fillId="0" borderId="0"/>
    <xf numFmtId="0" fontId="28" fillId="0" borderId="0"/>
    <xf numFmtId="43" fontId="28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26" fillId="0" borderId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63" fillId="0" borderId="0"/>
    <xf numFmtId="177" fontId="28" fillId="0" borderId="0" applyFill="0" applyBorder="0" applyAlignment="0"/>
    <xf numFmtId="178" fontId="64" fillId="0" borderId="0" applyFill="0" applyBorder="0" applyAlignment="0"/>
    <xf numFmtId="169" fontId="64" fillId="0" borderId="0" applyFill="0" applyBorder="0" applyAlignment="0"/>
    <xf numFmtId="179" fontId="28" fillId="0" borderId="0" applyFill="0" applyBorder="0" applyAlignment="0"/>
    <xf numFmtId="180" fontId="28" fillId="0" borderId="0" applyFill="0" applyBorder="0" applyAlignment="0"/>
    <xf numFmtId="165" fontId="64" fillId="0" borderId="0" applyFill="0" applyBorder="0" applyAlignment="0"/>
    <xf numFmtId="181" fontId="64" fillId="0" borderId="0" applyFill="0" applyBorder="0" applyAlignment="0"/>
    <xf numFmtId="178" fontId="64" fillId="0" borderId="0" applyFill="0" applyBorder="0" applyAlignment="0"/>
    <xf numFmtId="165" fontId="64" fillId="0" borderId="0" applyFont="0" applyFill="0" applyBorder="0" applyAlignment="0" applyProtection="0"/>
    <xf numFmtId="0" fontId="63" fillId="0" borderId="0"/>
    <xf numFmtId="178" fontId="64" fillId="0" borderId="0" applyFont="0" applyFill="0" applyBorder="0" applyAlignment="0" applyProtection="0"/>
    <xf numFmtId="0" fontId="63" fillId="0" borderId="0"/>
    <xf numFmtId="14" fontId="54" fillId="0" borderId="0" applyFill="0" applyBorder="0" applyAlignment="0"/>
    <xf numFmtId="176" fontId="63" fillId="0" borderId="0"/>
    <xf numFmtId="165" fontId="64" fillId="0" borderId="0" applyFill="0" applyBorder="0" applyAlignment="0"/>
    <xf numFmtId="178" fontId="64" fillId="0" borderId="0" applyFill="0" applyBorder="0" applyAlignment="0"/>
    <xf numFmtId="165" fontId="64" fillId="0" borderId="0" applyFill="0" applyBorder="0" applyAlignment="0"/>
    <xf numFmtId="181" fontId="64" fillId="0" borderId="0" applyFill="0" applyBorder="0" applyAlignment="0"/>
    <xf numFmtId="178" fontId="64" fillId="0" borderId="0" applyFill="0" applyBorder="0" applyAlignment="0"/>
    <xf numFmtId="38" fontId="2" fillId="33" borderId="0" applyNumberFormat="0" applyBorder="0" applyAlignment="0" applyProtection="0"/>
    <xf numFmtId="0" fontId="65" fillId="0" borderId="15" applyNumberFormat="0" applyAlignment="0" applyProtection="0">
      <alignment horizontal="left" vertical="center"/>
    </xf>
    <xf numFmtId="0" fontId="65" fillId="0" borderId="4">
      <alignment horizontal="left" vertical="center"/>
    </xf>
    <xf numFmtId="10" fontId="2" fillId="34" borderId="14" applyNumberFormat="0" applyBorder="0" applyAlignment="0" applyProtection="0"/>
    <xf numFmtId="165" fontId="64" fillId="0" borderId="0" applyFill="0" applyBorder="0" applyAlignment="0"/>
    <xf numFmtId="178" fontId="64" fillId="0" borderId="0" applyFill="0" applyBorder="0" applyAlignment="0"/>
    <xf numFmtId="165" fontId="64" fillId="0" borderId="0" applyFill="0" applyBorder="0" applyAlignment="0"/>
    <xf numFmtId="181" fontId="64" fillId="0" borderId="0" applyFill="0" applyBorder="0" applyAlignment="0"/>
    <xf numFmtId="178" fontId="64" fillId="0" borderId="0" applyFill="0" applyBorder="0" applyAlignment="0"/>
    <xf numFmtId="37" fontId="66" fillId="0" borderId="0"/>
    <xf numFmtId="0" fontId="67" fillId="0" borderId="0"/>
    <xf numFmtId="0" fontId="28" fillId="0" borderId="0"/>
    <xf numFmtId="180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65" fontId="64" fillId="0" borderId="0" applyFill="0" applyBorder="0" applyAlignment="0"/>
    <xf numFmtId="178" fontId="64" fillId="0" borderId="0" applyFill="0" applyBorder="0" applyAlignment="0"/>
    <xf numFmtId="165" fontId="64" fillId="0" borderId="0" applyFill="0" applyBorder="0" applyAlignment="0"/>
    <xf numFmtId="181" fontId="64" fillId="0" borderId="0" applyFill="0" applyBorder="0" applyAlignment="0"/>
    <xf numFmtId="178" fontId="64" fillId="0" borderId="0" applyFill="0" applyBorder="0" applyAlignment="0"/>
    <xf numFmtId="1" fontId="28" fillId="0" borderId="17" applyNumberFormat="0" applyFill="0" applyAlignment="0" applyProtection="0">
      <alignment horizontal="center" vertical="center"/>
    </xf>
    <xf numFmtId="0" fontId="28" fillId="0" borderId="0">
      <protection locked="0"/>
    </xf>
    <xf numFmtId="49" fontId="54" fillId="0" borderId="0" applyFill="0" applyBorder="0" applyAlignment="0"/>
    <xf numFmtId="183" fontId="28" fillId="0" borderId="0" applyFill="0" applyBorder="0" applyAlignment="0"/>
    <xf numFmtId="184" fontId="28" fillId="0" borderId="0" applyFill="0" applyBorder="0" applyAlignment="0"/>
    <xf numFmtId="9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8" fillId="0" borderId="0"/>
    <xf numFmtId="0" fontId="54" fillId="0" borderId="0">
      <alignment vertical="top"/>
    </xf>
    <xf numFmtId="0" fontId="1" fillId="0" borderId="0"/>
    <xf numFmtId="43" fontId="26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185" fontId="28" fillId="0" borderId="0"/>
    <xf numFmtId="0" fontId="69" fillId="0" borderId="0"/>
    <xf numFmtId="43" fontId="27" fillId="0" borderId="0" applyFont="0" applyFill="0" applyBorder="0" applyAlignment="0" applyProtection="0"/>
    <xf numFmtId="0" fontId="27" fillId="0" borderId="0"/>
    <xf numFmtId="0" fontId="70" fillId="0" borderId="0" applyNumberFormat="0" applyFill="0" applyBorder="0" applyAlignment="0" applyProtection="0"/>
    <xf numFmtId="0" fontId="71" fillId="0" borderId="5" applyNumberFormat="0" applyFill="0" applyAlignment="0" applyProtection="0"/>
    <xf numFmtId="0" fontId="72" fillId="0" borderId="6" applyNumberFormat="0" applyFill="0" applyAlignment="0" applyProtection="0"/>
    <xf numFmtId="0" fontId="73" fillId="0" borderId="7" applyNumberFormat="0" applyFill="0" applyAlignment="0" applyProtection="0"/>
    <xf numFmtId="0" fontId="73" fillId="0" borderId="0" applyNumberFormat="0" applyFill="0" applyBorder="0" applyAlignment="0" applyProtection="0"/>
    <xf numFmtId="0" fontId="74" fillId="2" borderId="0" applyNumberFormat="0" applyBorder="0" applyAlignment="0" applyProtection="0"/>
    <xf numFmtId="0" fontId="75" fillId="3" borderId="0" applyNumberFormat="0" applyBorder="0" applyAlignment="0" applyProtection="0"/>
    <xf numFmtId="0" fontId="76" fillId="4" borderId="0" applyNumberFormat="0" applyBorder="0" applyAlignment="0" applyProtection="0"/>
    <xf numFmtId="0" fontId="77" fillId="5" borderId="8" applyNumberFormat="0" applyAlignment="0" applyProtection="0"/>
    <xf numFmtId="0" fontId="78" fillId="6" borderId="9" applyNumberFormat="0" applyAlignment="0" applyProtection="0"/>
    <xf numFmtId="0" fontId="79" fillId="6" borderId="8" applyNumberFormat="0" applyAlignment="0" applyProtection="0"/>
    <xf numFmtId="0" fontId="80" fillId="0" borderId="10" applyNumberFormat="0" applyFill="0" applyAlignment="0" applyProtection="0"/>
    <xf numFmtId="0" fontId="81" fillId="7" borderId="11" applyNumberFormat="0" applyAlignment="0" applyProtection="0"/>
    <xf numFmtId="0" fontId="82" fillId="0" borderId="0" applyNumberFormat="0" applyFill="0" applyBorder="0" applyAlignment="0" applyProtection="0"/>
    <xf numFmtId="0" fontId="27" fillId="8" borderId="12" applyNumberFormat="0" applyFont="0" applyAlignment="0" applyProtection="0"/>
    <xf numFmtId="0" fontId="83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84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84" fillId="12" borderId="0" applyNumberFormat="0" applyBorder="0" applyAlignment="0" applyProtection="0"/>
    <xf numFmtId="0" fontId="84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84" fillId="16" borderId="0" applyNumberFormat="0" applyBorder="0" applyAlignment="0" applyProtection="0"/>
    <xf numFmtId="0" fontId="84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84" fillId="20" borderId="0" applyNumberFormat="0" applyBorder="0" applyAlignment="0" applyProtection="0"/>
    <xf numFmtId="0" fontId="84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84" fillId="24" borderId="0" applyNumberFormat="0" applyBorder="0" applyAlignment="0" applyProtection="0"/>
    <xf numFmtId="0" fontId="84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84" fillId="28" borderId="0" applyNumberFormat="0" applyBorder="0" applyAlignment="0" applyProtection="0"/>
    <xf numFmtId="0" fontId="84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84" fillId="32" borderId="0" applyNumberFormat="0" applyBorder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43" fontId="27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77" fillId="5" borderId="8" applyNumberFormat="0" applyAlignment="0" applyProtection="0"/>
    <xf numFmtId="0" fontId="27" fillId="0" borderId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43" fontId="27" fillId="0" borderId="0" applyFont="0" applyFill="0" applyBorder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27" fillId="0" borderId="0"/>
    <xf numFmtId="0" fontId="77" fillId="5" borderId="8" applyNumberFormat="0" applyAlignment="0" applyProtection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1" fillId="0" borderId="0"/>
    <xf numFmtId="0" fontId="1" fillId="0" borderId="0"/>
    <xf numFmtId="0" fontId="1" fillId="0" borderId="0"/>
    <xf numFmtId="43" fontId="30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0" fontId="1" fillId="0" borderId="0"/>
    <xf numFmtId="172" fontId="28" fillId="0" borderId="0" applyFont="0" applyFill="0" applyBorder="0" applyAlignment="0" applyProtection="0"/>
    <xf numFmtId="0" fontId="28" fillId="0" borderId="0"/>
    <xf numFmtId="0" fontId="33" fillId="0" borderId="0"/>
    <xf numFmtId="0" fontId="32" fillId="0" borderId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7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>
      <protection locked="0"/>
    </xf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" fillId="0" borderId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87" fillId="4" borderId="0" applyNumberFormat="0" applyBorder="0" applyAlignment="0" applyProtection="0"/>
    <xf numFmtId="0" fontId="1" fillId="8" borderId="12" applyNumberFormat="0" applyFont="0" applyAlignment="0" applyProtection="0"/>
    <xf numFmtId="0" fontId="8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0" borderId="0"/>
    <xf numFmtId="0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4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26" fillId="0" borderId="0"/>
    <xf numFmtId="43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89" fillId="0" borderId="0" applyNumberFormat="0" applyFill="0" applyBorder="0" applyAlignment="0" applyProtection="0"/>
    <xf numFmtId="0" fontId="60" fillId="0" borderId="16" applyNumberFormat="0" applyFill="0" applyAlignment="0">
      <alignment wrapText="1"/>
      <protection locked="0"/>
    </xf>
    <xf numFmtId="0" fontId="32" fillId="0" borderId="0">
      <protection locked="0"/>
    </xf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5" fillId="0" borderId="4">
      <alignment horizontal="left" vertical="center"/>
    </xf>
    <xf numFmtId="10" fontId="2" fillId="34" borderId="14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5">
    <xf numFmtId="0" fontId="0" fillId="0" borderId="0" xfId="0"/>
    <xf numFmtId="168" fontId="2" fillId="0" borderId="1" xfId="1" applyNumberFormat="1" applyFont="1" applyFill="1" applyBorder="1" applyAlignment="1">
      <alignment vertical="center"/>
    </xf>
    <xf numFmtId="168" fontId="2" fillId="0" borderId="3" xfId="1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167" fontId="2" fillId="0" borderId="2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horizontal="left" vertical="center"/>
    </xf>
    <xf numFmtId="167" fontId="2" fillId="0" borderId="0" xfId="1" applyNumberFormat="1" applyFont="1" applyFill="1" applyBorder="1" applyAlignment="1">
      <alignment horizontal="left" vertical="center"/>
    </xf>
    <xf numFmtId="166" fontId="2" fillId="0" borderId="3" xfId="1" applyNumberFormat="1" applyFont="1" applyFill="1" applyBorder="1" applyAlignment="1">
      <alignment vertical="center"/>
    </xf>
    <xf numFmtId="186" fontId="2" fillId="0" borderId="3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horizontal="left" vertical="center"/>
    </xf>
    <xf numFmtId="168" fontId="6" fillId="0" borderId="0" xfId="1" applyNumberFormat="1" applyFont="1" applyFill="1" applyAlignment="1">
      <alignment horizontal="center" vertical="center"/>
    </xf>
    <xf numFmtId="168" fontId="6" fillId="0" borderId="0" xfId="1" applyNumberFormat="1" applyFont="1" applyFill="1" applyAlignment="1">
      <alignment vertical="center"/>
    </xf>
    <xf numFmtId="168" fontId="6" fillId="0" borderId="2" xfId="1" applyNumberFormat="1" applyFont="1" applyFill="1" applyBorder="1" applyAlignment="1">
      <alignment vertical="center"/>
    </xf>
    <xf numFmtId="168" fontId="6" fillId="0" borderId="3" xfId="1" applyNumberFormat="1" applyFont="1" applyFill="1" applyBorder="1" applyAlignment="1">
      <alignment vertical="center"/>
    </xf>
    <xf numFmtId="168" fontId="6" fillId="0" borderId="0" xfId="1" applyNumberFormat="1" applyFont="1" applyFill="1" applyBorder="1" applyAlignment="1">
      <alignment horizontal="center" vertical="center"/>
    </xf>
    <xf numFmtId="168" fontId="6" fillId="0" borderId="0" xfId="1" applyNumberFormat="1" applyFont="1" applyFill="1" applyBorder="1" applyAlignment="1">
      <alignment horizontal="left" vertical="center"/>
    </xf>
    <xf numFmtId="168" fontId="90" fillId="0" borderId="0" xfId="1" applyNumberFormat="1" applyFont="1" applyFill="1" applyAlignment="1">
      <alignment horizontal="center" vertical="center"/>
    </xf>
    <xf numFmtId="168" fontId="6" fillId="0" borderId="1" xfId="1" applyNumberFormat="1" applyFont="1" applyFill="1" applyBorder="1" applyAlignment="1">
      <alignment vertical="center"/>
    </xf>
    <xf numFmtId="168" fontId="6" fillId="0" borderId="0" xfId="1" applyNumberFormat="1" applyFont="1" applyFill="1" applyBorder="1" applyAlignment="1">
      <alignment vertical="center"/>
    </xf>
    <xf numFmtId="168" fontId="90" fillId="0" borderId="0" xfId="1" applyNumberFormat="1" applyFont="1" applyFill="1" applyBorder="1" applyAlignment="1">
      <alignment vertical="center"/>
    </xf>
    <xf numFmtId="168" fontId="90" fillId="0" borderId="0" xfId="1" applyNumberFormat="1" applyFont="1" applyFill="1" applyBorder="1" applyAlignment="1">
      <alignment horizontal="center" vertical="center"/>
    </xf>
    <xf numFmtId="168" fontId="90" fillId="0" borderId="3" xfId="1" applyNumberFormat="1" applyFont="1" applyFill="1" applyBorder="1" applyAlignment="1">
      <alignment horizontal="center" vertical="center"/>
    </xf>
    <xf numFmtId="168" fontId="90" fillId="0" borderId="0" xfId="1" applyNumberFormat="1" applyFont="1" applyFill="1" applyAlignment="1">
      <alignment vertical="center"/>
    </xf>
    <xf numFmtId="168" fontId="90" fillId="0" borderId="0" xfId="14" applyNumberFormat="1" applyFont="1" applyFill="1" applyAlignment="1">
      <alignment horizontal="center" vertical="center"/>
    </xf>
    <xf numFmtId="168" fontId="90" fillId="0" borderId="0" xfId="15" applyNumberFormat="1" applyFont="1" applyFill="1" applyAlignment="1">
      <alignment horizontal="center" vertical="center"/>
    </xf>
    <xf numFmtId="168" fontId="90" fillId="0" borderId="0" xfId="2035" applyNumberFormat="1" applyFont="1" applyFill="1" applyAlignment="1">
      <alignment horizontal="center" vertical="center"/>
    </xf>
    <xf numFmtId="168" fontId="90" fillId="0" borderId="0" xfId="16" applyNumberFormat="1" applyFont="1" applyFill="1" applyAlignment="1">
      <alignment horizontal="center" vertical="center"/>
    </xf>
    <xf numFmtId="167" fontId="6" fillId="0" borderId="0" xfId="1" applyNumberFormat="1" applyFont="1" applyFill="1" applyBorder="1" applyAlignment="1">
      <alignment vertical="center"/>
    </xf>
    <xf numFmtId="167" fontId="6" fillId="0" borderId="2" xfId="1" applyNumberFormat="1" applyFont="1" applyFill="1" applyBorder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6" fillId="0" borderId="3" xfId="1" applyNumberFormat="1" applyFont="1" applyFill="1" applyBorder="1" applyAlignment="1">
      <alignment vertical="center"/>
    </xf>
    <xf numFmtId="168" fontId="6" fillId="0" borderId="0" xfId="1" applyNumberFormat="1" applyFont="1" applyFill="1" applyAlignment="1">
      <alignment horizontal="left" vertical="center"/>
    </xf>
    <xf numFmtId="167" fontId="6" fillId="0" borderId="0" xfId="1" applyNumberFormat="1" applyFont="1" applyFill="1" applyAlignment="1">
      <alignment horizontal="left" vertical="center"/>
    </xf>
    <xf numFmtId="167" fontId="90" fillId="0" borderId="0" xfId="1" applyNumberFormat="1" applyFont="1" applyFill="1" applyAlignment="1">
      <alignment vertical="center"/>
    </xf>
    <xf numFmtId="168" fontId="6" fillId="0" borderId="1" xfId="1" applyNumberFormat="1" applyFont="1" applyFill="1" applyBorder="1" applyAlignment="1">
      <alignment horizontal="center" vertical="center"/>
    </xf>
    <xf numFmtId="167" fontId="90" fillId="0" borderId="2" xfId="1" applyNumberFormat="1" applyFont="1" applyFill="1" applyBorder="1" applyAlignment="1">
      <alignment vertical="center"/>
    </xf>
    <xf numFmtId="167" fontId="90" fillId="0" borderId="3" xfId="1" applyNumberFormat="1" applyFont="1" applyFill="1" applyBorder="1" applyAlignment="1">
      <alignment vertical="center"/>
    </xf>
    <xf numFmtId="167" fontId="6" fillId="0" borderId="3" xfId="1" applyNumberFormat="1" applyFont="1" applyFill="1" applyBorder="1" applyAlignment="1">
      <alignment horizontal="center" vertical="center"/>
    </xf>
    <xf numFmtId="168" fontId="6" fillId="0" borderId="0" xfId="6" applyNumberFormat="1" applyFont="1" applyFill="1" applyBorder="1" applyAlignment="1">
      <alignment horizontal="right" vertical="center"/>
    </xf>
    <xf numFmtId="167" fontId="6" fillId="0" borderId="0" xfId="1" applyNumberFormat="1" applyFont="1" applyFill="1" applyAlignment="1">
      <alignment horizontal="center" vertical="center"/>
    </xf>
    <xf numFmtId="168" fontId="6" fillId="0" borderId="1" xfId="1" applyNumberFormat="1" applyFont="1" applyFill="1" applyBorder="1" applyAlignment="1">
      <alignment horizontal="left" vertical="center"/>
    </xf>
    <xf numFmtId="168" fontId="2" fillId="0" borderId="0" xfId="17" applyNumberFormat="1" applyFont="1" applyFill="1" applyBorder="1" applyAlignment="1">
      <alignment horizontal="left" vertical="center"/>
    </xf>
    <xf numFmtId="167" fontId="2" fillId="0" borderId="1" xfId="12" applyNumberFormat="1" applyFont="1" applyFill="1" applyBorder="1" applyAlignment="1">
      <alignment horizontal="left" vertical="center"/>
    </xf>
    <xf numFmtId="167" fontId="2" fillId="0" borderId="3" xfId="1" applyNumberFormat="1" applyFont="1" applyFill="1" applyBorder="1" applyAlignment="1">
      <alignment horizontal="left" vertical="center"/>
    </xf>
    <xf numFmtId="168" fontId="6" fillId="0" borderId="0" xfId="1" applyNumberFormat="1" applyFont="1" applyFill="1" applyAlignment="1">
      <alignment horizontal="right" vertical="center"/>
    </xf>
    <xf numFmtId="168" fontId="90" fillId="0" borderId="0" xfId="1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horizontal="center" vertical="center"/>
    </xf>
    <xf numFmtId="168" fontId="6" fillId="0" borderId="1" xfId="9" applyNumberFormat="1" applyFont="1" applyFill="1" applyBorder="1" applyAlignment="1">
      <alignment horizontal="center" vertical="center"/>
    </xf>
    <xf numFmtId="168" fontId="90" fillId="0" borderId="1" xfId="1" applyNumberFormat="1" applyFont="1" applyFill="1" applyBorder="1" applyAlignment="1">
      <alignment horizontal="center" vertical="center"/>
    </xf>
    <xf numFmtId="168" fontId="6" fillId="0" borderId="0" xfId="10" applyNumberFormat="1" applyFont="1" applyFill="1" applyBorder="1" applyAlignment="1">
      <alignment horizontal="center" vertical="center"/>
    </xf>
    <xf numFmtId="168" fontId="90" fillId="0" borderId="1" xfId="10" applyNumberFormat="1" applyFont="1" applyFill="1" applyBorder="1" applyAlignment="1">
      <alignment horizontal="center" vertical="center"/>
    </xf>
    <xf numFmtId="168" fontId="90" fillId="0" borderId="0" xfId="13" applyNumberFormat="1" applyFont="1" applyFill="1" applyAlignment="1">
      <alignment horizontal="center" vertical="center"/>
    </xf>
    <xf numFmtId="168" fontId="90" fillId="0" borderId="1" xfId="13" applyNumberFormat="1" applyFont="1" applyFill="1" applyBorder="1" applyAlignment="1">
      <alignment horizontal="center" vertical="center"/>
    </xf>
    <xf numFmtId="167" fontId="2" fillId="0" borderId="0" xfId="11" applyNumberFormat="1" applyFont="1" applyFill="1" applyBorder="1" applyAlignment="1">
      <alignment horizontal="left" vertical="center"/>
    </xf>
    <xf numFmtId="167" fontId="2" fillId="0" borderId="1" xfId="1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8" fontId="6" fillId="0" borderId="0" xfId="0" applyNumberFormat="1" applyFont="1" applyFill="1" applyAlignment="1">
      <alignment vertical="center"/>
    </xf>
    <xf numFmtId="0" fontId="5" fillId="0" borderId="1" xfId="0" quotePrefix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vertical="center"/>
    </xf>
    <xf numFmtId="168" fontId="5" fillId="0" borderId="0" xfId="0" applyNumberFormat="1" applyFont="1" applyFill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 wrapText="1"/>
    </xf>
    <xf numFmtId="168" fontId="5" fillId="0" borderId="0" xfId="0" quotePrefix="1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Alignment="1">
      <alignment horizontal="right" vertical="center"/>
    </xf>
    <xf numFmtId="168" fontId="6" fillId="0" borderId="0" xfId="0" quotePrefix="1" applyNumberFormat="1" applyFont="1" applyFill="1" applyAlignment="1">
      <alignment horizontal="right" vertical="center"/>
    </xf>
    <xf numFmtId="168" fontId="90" fillId="0" borderId="0" xfId="0" applyNumberFormat="1" applyFont="1" applyFill="1" applyAlignment="1">
      <alignment horizontal="right" vertical="center"/>
    </xf>
    <xf numFmtId="168" fontId="90" fillId="0" borderId="0" xfId="0" applyNumberFormat="1" applyFont="1" applyFill="1" applyAlignment="1">
      <alignment horizontal="center" vertical="center"/>
    </xf>
    <xf numFmtId="168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168" fontId="6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168" fontId="90" fillId="0" borderId="0" xfId="0" applyNumberFormat="1" applyFont="1" applyFill="1" applyAlignment="1">
      <alignment vertical="center"/>
    </xf>
    <xf numFmtId="168" fontId="90" fillId="0" borderId="0" xfId="0" applyNumberFormat="1" applyFont="1" applyFill="1" applyAlignment="1">
      <alignment horizontal="left" vertical="center"/>
    </xf>
    <xf numFmtId="168" fontId="6" fillId="0" borderId="2" xfId="0" applyNumberFormat="1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167" fontId="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167" fontId="6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7" fontId="2" fillId="0" borderId="0" xfId="0" applyNumberFormat="1" applyFont="1" applyFill="1" applyAlignment="1">
      <alignment vertical="center"/>
    </xf>
    <xf numFmtId="167" fontId="7" fillId="0" borderId="0" xfId="0" applyNumberFormat="1" applyFont="1" applyFill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Alignment="1">
      <alignment horizontal="right" vertical="center"/>
    </xf>
    <xf numFmtId="167" fontId="7" fillId="0" borderId="0" xfId="0" applyNumberFormat="1" applyFont="1" applyFill="1" applyAlignment="1">
      <alignment horizontal="right" vertical="center" wrapText="1"/>
    </xf>
    <xf numFmtId="167" fontId="7" fillId="0" borderId="0" xfId="0" quotePrefix="1" applyNumberFormat="1" applyFont="1" applyFill="1" applyAlignment="1">
      <alignment horizontal="right" vertical="center"/>
    </xf>
    <xf numFmtId="167" fontId="2" fillId="0" borderId="0" xfId="0" applyNumberFormat="1" applyFont="1" applyFill="1" applyAlignment="1">
      <alignment horizontal="right" vertical="center"/>
    </xf>
    <xf numFmtId="168" fontId="7" fillId="0" borderId="0" xfId="0" quotePrefix="1" applyNumberFormat="1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Alignment="1">
      <alignment vertical="center"/>
    </xf>
    <xf numFmtId="168" fontId="2" fillId="0" borderId="1" xfId="0" applyNumberFormat="1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68" fontId="2" fillId="0" borderId="0" xfId="0" applyNumberFormat="1" applyFont="1" applyFill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0" xfId="0" quotePrefix="1" applyFont="1" applyFill="1" applyAlignment="1">
      <alignment vertical="center"/>
    </xf>
    <xf numFmtId="167" fontId="2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7" fontId="5" fillId="0" borderId="4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center" vertical="center"/>
    </xf>
    <xf numFmtId="168" fontId="91" fillId="0" borderId="4" xfId="0" applyNumberFormat="1" applyFont="1" applyFill="1" applyBorder="1" applyAlignment="1">
      <alignment horizontal="center" vertical="center"/>
    </xf>
    <xf numFmtId="167" fontId="91" fillId="0" borderId="0" xfId="0" applyNumberFormat="1" applyFont="1" applyFill="1" applyAlignment="1">
      <alignment horizontal="right" vertical="center"/>
    </xf>
    <xf numFmtId="167" fontId="5" fillId="0" borderId="1" xfId="0" applyNumberFormat="1" applyFont="1" applyFill="1" applyBorder="1" applyAlignment="1">
      <alignment horizontal="right" vertical="center"/>
    </xf>
    <xf numFmtId="167" fontId="91" fillId="0" borderId="1" xfId="0" applyNumberFormat="1" applyFont="1" applyFill="1" applyBorder="1" applyAlignment="1">
      <alignment horizontal="right" vertical="center"/>
    </xf>
    <xf numFmtId="0" fontId="90" fillId="0" borderId="0" xfId="0" applyFont="1" applyFill="1" applyAlignment="1">
      <alignment vertical="center"/>
    </xf>
    <xf numFmtId="0" fontId="9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/>
    </xf>
    <xf numFmtId="0" fontId="6" fillId="0" borderId="0" xfId="0" applyFont="1" applyFill="1" applyAlignment="1">
      <alignment horizontal="justify" vertical="center"/>
    </xf>
    <xf numFmtId="167" fontId="5" fillId="0" borderId="0" xfId="0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167" fontId="5" fillId="0" borderId="0" xfId="0" quotePrefix="1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168" fontId="6" fillId="0" borderId="1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Alignment="1">
      <alignment horizontal="left" vertical="center"/>
    </xf>
  </cellXfs>
  <cellStyles count="2064">
    <cellStyle name="_STAT FILE Y2007" xfId="688" xr:uid="{67D456F8-83D5-4102-8F56-6A4A9B4D01E7}"/>
    <cellStyle name="_STAT FILE Y2007 X" xfId="689" xr:uid="{A7660C77-669B-419B-9FAC-49FE47C3DEF1}"/>
    <cellStyle name="_THAILANDBRAN_STAT_07" xfId="690" xr:uid="{456E2AA3-7487-4410-A4F5-01CF877602D3}"/>
    <cellStyle name="_THAILANDBRAN_STAT_07 - new" xfId="691" xr:uid="{D3FE8030-06E3-43AA-86E2-F641AF44FC60}"/>
    <cellStyle name="20% - Accent1" xfId="36" builtinId="30" customBuiltin="1"/>
    <cellStyle name="20% - Accent1 2" xfId="187" xr:uid="{CBB70747-56EA-4E79-853B-09EF3F5B48F1}"/>
    <cellStyle name="20% - Accent1 2 2" xfId="838" xr:uid="{02C632E3-4B1F-4AB0-8077-A726BD0A459F}"/>
    <cellStyle name="20% - Accent2" xfId="40" builtinId="34" customBuiltin="1"/>
    <cellStyle name="20% - Accent2 2" xfId="191" xr:uid="{E5B79C9F-C0F8-4629-B43A-221125225E7A}"/>
    <cellStyle name="20% - Accent2 2 2" xfId="842" xr:uid="{FC589449-B7D0-4DA5-91DE-571F30E8CCA3}"/>
    <cellStyle name="20% - Accent3" xfId="44" builtinId="38" customBuiltin="1"/>
    <cellStyle name="20% - Accent3 2" xfId="195" xr:uid="{88A36AF9-BBB6-48E2-A717-748114564065}"/>
    <cellStyle name="20% - Accent3 2 2" xfId="846" xr:uid="{27824CA8-2029-427F-B11D-341FEFF15875}"/>
    <cellStyle name="20% - Accent4" xfId="48" builtinId="42" customBuiltin="1"/>
    <cellStyle name="20% - Accent4 2" xfId="199" xr:uid="{D5CBFFAC-7FDD-4D0C-8B56-9AE9E34FF6DA}"/>
    <cellStyle name="20% - Accent4 2 2" xfId="850" xr:uid="{FAB4A147-46D9-4AE9-B8E8-3DE362DE4E3B}"/>
    <cellStyle name="20% - Accent5" xfId="52" builtinId="46" customBuiltin="1"/>
    <cellStyle name="20% - Accent5 2" xfId="203" xr:uid="{0217C03F-8BDB-4DDB-A539-1EE499DC5A19}"/>
    <cellStyle name="20% - Accent5 2 2" xfId="854" xr:uid="{52FEC59A-4141-494B-B4FC-86EE377E6FF3}"/>
    <cellStyle name="20% - Accent6" xfId="56" builtinId="50" customBuiltin="1"/>
    <cellStyle name="20% - Accent6 2" xfId="207" xr:uid="{6233953D-2DA9-4E3F-BFC2-50BCE79F0419}"/>
    <cellStyle name="20% - Accent6 2 2" xfId="858" xr:uid="{B303C16A-CB35-4244-B711-528BA4CFDF86}"/>
    <cellStyle name="40% - Accent1" xfId="37" builtinId="31" customBuiltin="1"/>
    <cellStyle name="40% - Accent1 2" xfId="188" xr:uid="{2BBF710D-DFAD-4FC4-BBCB-7AC227C5096A}"/>
    <cellStyle name="40% - Accent1 2 2" xfId="839" xr:uid="{0732A7D2-8D2F-4AE8-ADDE-D8FF0EAE296C}"/>
    <cellStyle name="40% - Accent2" xfId="41" builtinId="35" customBuiltin="1"/>
    <cellStyle name="40% - Accent2 2" xfId="192" xr:uid="{E4BD70CF-C3FF-4BB2-B990-1A03B1B55CEE}"/>
    <cellStyle name="40% - Accent2 2 2" xfId="843" xr:uid="{35D288AC-7EE7-481A-8049-388C2B5C7C58}"/>
    <cellStyle name="40% - Accent3" xfId="45" builtinId="39" customBuiltin="1"/>
    <cellStyle name="40% - Accent3 2" xfId="196" xr:uid="{B92F8F77-6556-4F46-980A-B1E303FAC9D5}"/>
    <cellStyle name="40% - Accent3 2 2" xfId="847" xr:uid="{B8AF3D70-61EC-4381-A2E0-2E882FB671B1}"/>
    <cellStyle name="40% - Accent4" xfId="49" builtinId="43" customBuiltin="1"/>
    <cellStyle name="40% - Accent4 2" xfId="200" xr:uid="{00B7FD33-2B62-4770-A93F-7DBE2BD101A2}"/>
    <cellStyle name="40% - Accent4 2 2" xfId="851" xr:uid="{BFE07B50-ED7D-4C10-8A19-6FF791682604}"/>
    <cellStyle name="40% - Accent5" xfId="53" builtinId="47" customBuiltin="1"/>
    <cellStyle name="40% - Accent5 2" xfId="204" xr:uid="{976907FD-C854-4096-B5A2-90BAE02FC57D}"/>
    <cellStyle name="40% - Accent5 2 2" xfId="855" xr:uid="{D0F1A88C-7433-4B9D-8B83-D023FDC05606}"/>
    <cellStyle name="40% - Accent6" xfId="57" builtinId="51" customBuiltin="1"/>
    <cellStyle name="40% - Accent6 2" xfId="208" xr:uid="{6E9042BF-E7A5-4B3A-864F-DD4A8152983B}"/>
    <cellStyle name="40% - Accent6 2 2" xfId="859" xr:uid="{9BC700C9-9C9B-4893-BCE6-2C7445D02097}"/>
    <cellStyle name="60% - Accent1" xfId="38" builtinId="32" customBuiltin="1"/>
    <cellStyle name="60% - Accent1 2" xfId="189" xr:uid="{885F4DD6-1985-48CA-BE5F-C5FED3715239}"/>
    <cellStyle name="60% - Accent1 2 2" xfId="840" xr:uid="{7ECF3123-E64F-41B3-B53D-EC5FE6C8E1F3}"/>
    <cellStyle name="60% - Accent1 3" xfId="1047" xr:uid="{ED105E29-19CD-4AFA-A854-D00FEEA2C861}"/>
    <cellStyle name="60% - Accent2" xfId="42" builtinId="36" customBuiltin="1"/>
    <cellStyle name="60% - Accent2 2" xfId="193" xr:uid="{667A5B55-17AA-4B5B-9872-1B9E6650F2D7}"/>
    <cellStyle name="60% - Accent2 2 2" xfId="844" xr:uid="{0D87F205-4F65-4365-84CD-B5F959F71019}"/>
    <cellStyle name="60% - Accent2 3" xfId="1048" xr:uid="{34C40196-2F2C-4A1B-9504-7419D854C48D}"/>
    <cellStyle name="60% - Accent3" xfId="46" builtinId="40" customBuiltin="1"/>
    <cellStyle name="60% - Accent3 2" xfId="197" xr:uid="{9DBCA161-F1BE-4C63-A616-7AEA3EA782C3}"/>
    <cellStyle name="60% - Accent3 2 2" xfId="848" xr:uid="{314F7753-7476-4402-BD64-768719E4DB2A}"/>
    <cellStyle name="60% - Accent3 3" xfId="1049" xr:uid="{7F90C897-0636-4C89-A945-0D61AFE16FBD}"/>
    <cellStyle name="60% - Accent4" xfId="50" builtinId="44" customBuiltin="1"/>
    <cellStyle name="60% - Accent4 2" xfId="201" xr:uid="{E37715DC-0F6C-45F3-AC25-A99D0232B43A}"/>
    <cellStyle name="60% - Accent4 2 2" xfId="852" xr:uid="{D04E9237-B056-44E6-886C-1A83CB55134F}"/>
    <cellStyle name="60% - Accent4 3" xfId="1050" xr:uid="{2650F717-14B9-49BE-BD89-BD6431745B60}"/>
    <cellStyle name="60% - Accent5" xfId="54" builtinId="48" customBuiltin="1"/>
    <cellStyle name="60% - Accent5 2" xfId="205" xr:uid="{185EF166-A186-467D-BA29-BB69105EB888}"/>
    <cellStyle name="60% - Accent5 2 2" xfId="856" xr:uid="{7DC02C64-98D3-495B-BFB3-CE40AB72134D}"/>
    <cellStyle name="60% - Accent5 3" xfId="1051" xr:uid="{D4F94BAA-B7B3-4599-948E-1850F9466372}"/>
    <cellStyle name="60% - Accent6" xfId="58" builtinId="52" customBuiltin="1"/>
    <cellStyle name="60% - Accent6 2" xfId="209" xr:uid="{33AA0EF1-6588-45FA-915F-34E568C5D586}"/>
    <cellStyle name="60% - Accent6 2 2" xfId="860" xr:uid="{10DCCFA3-75B9-442C-B84D-DF9D972823F2}"/>
    <cellStyle name="60% - Accent6 3" xfId="1052" xr:uid="{C2FC442B-F982-4E93-AA25-A73A17CAA13F}"/>
    <cellStyle name="75" xfId="692" xr:uid="{434E7187-95AA-4C2F-A5DB-55BF3C48A86D}"/>
    <cellStyle name="Accent1" xfId="35" builtinId="29" customBuiltin="1"/>
    <cellStyle name="Accent1 2" xfId="186" xr:uid="{9EC1CF6C-671A-47CF-ADC1-5B65C57B1BE6}"/>
    <cellStyle name="Accent1 2 2" xfId="837" xr:uid="{8E33B228-5A3F-4049-A600-864F6E39ECC2}"/>
    <cellStyle name="Accent2" xfId="39" builtinId="33" customBuiltin="1"/>
    <cellStyle name="Accent2 2" xfId="190" xr:uid="{1457A3A4-900F-49F1-BB9E-755D97EFEE9F}"/>
    <cellStyle name="Accent2 2 2" xfId="841" xr:uid="{5B9F06FD-74C8-4F8E-B990-DA2229750EBE}"/>
    <cellStyle name="Accent3" xfId="43" builtinId="37" customBuiltin="1"/>
    <cellStyle name="Accent3 2" xfId="194" xr:uid="{E0A5D96B-DC93-4FE5-B30A-0C30EBFD4037}"/>
    <cellStyle name="Accent3 2 2" xfId="845" xr:uid="{11E10919-B099-4535-BAE5-40A7413E2EAB}"/>
    <cellStyle name="Accent4" xfId="47" builtinId="41" customBuiltin="1"/>
    <cellStyle name="Accent4 2" xfId="198" xr:uid="{A5DC5ECE-1667-4A8F-AD8C-936DA218521F}"/>
    <cellStyle name="Accent4 2 2" xfId="849" xr:uid="{EEE6F4A9-D125-4EFC-AC54-0965750D1622}"/>
    <cellStyle name="Accent5" xfId="51" builtinId="45" customBuiltin="1"/>
    <cellStyle name="Accent5 2" xfId="202" xr:uid="{4718726B-298C-407F-8810-3993D4CC1877}"/>
    <cellStyle name="Accent5 2 2" xfId="853" xr:uid="{C354ED7E-D152-45C5-9D1D-7A47E9F8A4C6}"/>
    <cellStyle name="Accent6" xfId="55" builtinId="49" customBuiltin="1"/>
    <cellStyle name="Accent6 2" xfId="206" xr:uid="{FBA15023-8D75-45C4-A55F-4211C958B3C3}"/>
    <cellStyle name="Accent6 2 2" xfId="857" xr:uid="{F9E3FAE2-92A8-437E-AA65-27F98547F5ED}"/>
    <cellStyle name="Bad" xfId="24" builtinId="27" customBuiltin="1"/>
    <cellStyle name="Bad 2" xfId="175" xr:uid="{E44D91BB-D8A3-4AE4-A6DA-3351DF114222}"/>
    <cellStyle name="Bad 2 2" xfId="826" xr:uid="{C4407FF7-A037-4ED8-AD14-351BA14C4F32}"/>
    <cellStyle name="Calc Currency (0)" xfId="693" xr:uid="{3894EE07-81C3-455A-BD13-803C307A305C}"/>
    <cellStyle name="Calc Currency (2)" xfId="694" xr:uid="{16FA3EB8-347A-436C-898D-BB6EE0E70DC6}"/>
    <cellStyle name="Calc Percent (0)" xfId="695" xr:uid="{1B63F1A5-7EFE-4F9D-97FB-C44359447C4C}"/>
    <cellStyle name="Calc Percent (1)" xfId="696" xr:uid="{495213E5-FC9D-4D10-9367-F36E1C1F4E01}"/>
    <cellStyle name="Calc Percent (2)" xfId="697" xr:uid="{C1DB5E9B-A7F8-4258-83A6-2CE3D58808C3}"/>
    <cellStyle name="Calc Units (0)" xfId="698" xr:uid="{0991AA14-953A-493F-AAB9-01685532638B}"/>
    <cellStyle name="Calc Units (1)" xfId="699" xr:uid="{F37D293B-A44E-4680-8472-43C5BA611C7A}"/>
    <cellStyle name="Calc Units (2)" xfId="700" xr:uid="{CA5BC514-651B-4DC6-A5C1-5F4E2546E940}"/>
    <cellStyle name="Calculation" xfId="28" builtinId="22" customBuiltin="1"/>
    <cellStyle name="Calculation 2" xfId="179" xr:uid="{3A0A175B-5296-4AF2-BF4F-29702C9F15E3}"/>
    <cellStyle name="Calculation 2 2" xfId="830" xr:uid="{DA665FD1-D79D-4610-89FA-5B50D4A2DE06}"/>
    <cellStyle name="Check Cell" xfId="30" builtinId="23" customBuiltin="1"/>
    <cellStyle name="Check Cell 2" xfId="181" xr:uid="{7235F6B8-F9E8-4D9B-A4DF-88171F8C590C}"/>
    <cellStyle name="Check Cell 2 2" xfId="832" xr:uid="{DA9CDAD5-8174-4E05-89E3-450EC1CB6343}"/>
    <cellStyle name="Comma" xfId="1" builtinId="3"/>
    <cellStyle name="Comma [00]" xfId="701" xr:uid="{A51C5754-1486-4000-B8F7-5D906E9F2941}"/>
    <cellStyle name="Comma 10" xfId="156" xr:uid="{19661D68-E26A-4C70-83DD-3D06DDF4F4A8}"/>
    <cellStyle name="Comma 10 11" xfId="327" xr:uid="{5C6B495A-CD6E-43DE-8E1F-A92A2D7650BC}"/>
    <cellStyle name="Comma 10 11 2" xfId="437" xr:uid="{F6C4752A-994D-4BFA-A3E2-49B144855FC6}"/>
    <cellStyle name="Comma 10 11 2 2" xfId="553" xr:uid="{C0DC7731-9BC4-4534-BEF3-3394333E6A51}"/>
    <cellStyle name="Comma 10 11 2 2 2" xfId="1352" xr:uid="{F2258C8D-11F2-4901-8F0D-40A9AC99A57D}"/>
    <cellStyle name="Comma 10 11 2 2 3" xfId="1843" xr:uid="{0F7D1D82-5754-4E7A-9174-6A34568B3952}"/>
    <cellStyle name="Comma 10 11 2 3" xfId="1270" xr:uid="{B2BBA2FA-B873-4FA5-9557-CA4C864B8D96}"/>
    <cellStyle name="Comma 10 11 2 4" xfId="1759" xr:uid="{7DF69164-1962-4C7A-8A2D-81C922E65188}"/>
    <cellStyle name="Comma 10 11 3" xfId="1202" xr:uid="{6B3D2C4E-CB28-4B85-9D6D-6BBB4AE067F5}"/>
    <cellStyle name="Comma 10 11 4" xfId="1688" xr:uid="{AD145DDC-52D9-4EC2-A2FD-617506FCE4F9}"/>
    <cellStyle name="Comma 10 2" xfId="210" xr:uid="{5D3D08D9-EE2A-45CA-8295-7D6441E2964A}"/>
    <cellStyle name="Comma 10 2 2" xfId="494" xr:uid="{D2EF7B9D-FB58-470F-9308-7266FD3BD012}"/>
    <cellStyle name="Comma 10 2 2 2" xfId="1319" xr:uid="{E06BEE08-B19B-4E80-B4C9-B86FD5DB19AE}"/>
    <cellStyle name="Comma 10 2 2 3" xfId="1809" xr:uid="{C3485D46-586C-44BE-9EDB-8677F1B520B4}"/>
    <cellStyle name="Comma 10 2 3" xfId="601" xr:uid="{A664ED08-C7F6-4624-80AA-8FCC30673FC8}"/>
    <cellStyle name="Comma 10 2 3 2" xfId="1390" xr:uid="{AB6D6F27-A4D1-41C9-8C21-05320D614EC3}"/>
    <cellStyle name="Comma 10 2 3 3" xfId="1881" xr:uid="{7F1CA043-551B-4DC3-AA12-7746D706BE90}"/>
    <cellStyle name="Comma 10 2 4" xfId="338" xr:uid="{42DFC347-0EDC-4294-92FF-D5FCD57C1FD0}"/>
    <cellStyle name="Comma 10 2 4 2" xfId="1210" xr:uid="{0E021F73-DEB7-489E-9AF4-7E340AF00A29}"/>
    <cellStyle name="Comma 10 2 4 3" xfId="1696" xr:uid="{B79BCE83-ED14-490C-843F-AEB867D2EE93}"/>
    <cellStyle name="Comma 10 2 5" xfId="1009" xr:uid="{7BC57593-EA1A-4464-890A-F4D1678F3BFF}"/>
    <cellStyle name="Comma 10 2 5 2" xfId="1490" xr:uid="{2B201C0B-0840-45BF-80F8-065F486D4BC8}"/>
    <cellStyle name="Comma 10 2 5 3" xfId="1984" xr:uid="{691E3519-6F01-4A66-A981-0B9CCAE1EEE1}"/>
    <cellStyle name="Comma 10 3" xfId="483" xr:uid="{165F7090-0E7D-4A01-8401-520FFE6EA99D}"/>
    <cellStyle name="Comma 10 3 2" xfId="1308" xr:uid="{7FB4558B-507B-4C5C-849C-AD233C0A942D}"/>
    <cellStyle name="Comma 10 3 3" xfId="1798" xr:uid="{2501F581-5DE4-4B66-B1AD-336680C7BC27}"/>
    <cellStyle name="Comma 10 4" xfId="548" xr:uid="{E06DE9EC-D5E1-42D1-A8C1-B5AB027F60F7}"/>
    <cellStyle name="Comma 10 4 2" xfId="1348" xr:uid="{C2DE01E9-6A90-4C57-9B15-89BFAD0B664B}"/>
    <cellStyle name="Comma 10 4 3" xfId="1839" xr:uid="{EFC27F3B-FCD2-4186-A095-8544498E1D06}"/>
    <cellStyle name="Comma 10 5" xfId="436" xr:uid="{8F89BCCE-A473-4AB0-9BEB-9B69D4A9882A}"/>
    <cellStyle name="Comma 10 5 2" xfId="1269" xr:uid="{27CBD01C-27E7-42A9-998B-97AD554DA94C}"/>
    <cellStyle name="Comma 10 5 3" xfId="1758" xr:uid="{1798CA7C-1DED-4727-B915-3999F6E56248}"/>
    <cellStyle name="Comma 10 6" xfId="1086" xr:uid="{E2062FB7-CCF1-4914-AE66-68EB9D7EC01D}"/>
    <cellStyle name="Comma 10 6 2" xfId="1624" xr:uid="{0DA2F331-7677-4CBC-834C-E8001135275A}"/>
    <cellStyle name="Comma 10 7" xfId="1144" xr:uid="{551E175A-A084-48C4-9BBB-33C90D709566}"/>
    <cellStyle name="Comma 10 8" xfId="1562" xr:uid="{9D786543-7B4B-4352-A4B5-B13ABF5476C6}"/>
    <cellStyle name="Comma 11" xfId="122" xr:uid="{535A84C6-F441-419D-8308-2BD3E5E8C428}"/>
    <cellStyle name="Comma 11 2" xfId="157" xr:uid="{B304F166-EFD0-4613-AD99-1506055B53A7}"/>
    <cellStyle name="Comma 11 2 2" xfId="249" xr:uid="{E1B3DEAD-93F1-47C7-A225-7BA24297A493}"/>
    <cellStyle name="Comma 11 2 2 2" xfId="358" xr:uid="{CF5F62E5-3648-474F-ADD9-C90A888E7F87}"/>
    <cellStyle name="Comma 11 2 2 2 2" xfId="1223" xr:uid="{AFAB9429-6C73-483B-93C1-10F2E34A35E9}"/>
    <cellStyle name="Comma 11 2 2 2 3" xfId="1710" xr:uid="{CB6331E6-4B43-4E69-ADA8-5BE1EE53E64C}"/>
    <cellStyle name="Comma 11 2 2 3" xfId="496" xr:uid="{9AD1F36B-C93C-4F38-B7EA-10C6BC5B2314}"/>
    <cellStyle name="Comma 11 2 2 3 2" xfId="1321" xr:uid="{08B29C62-419B-4788-B1F9-DF91878FD924}"/>
    <cellStyle name="Comma 11 2 2 3 3" xfId="1811" xr:uid="{06E49AFA-29D6-418F-A585-105FB19531EA}"/>
    <cellStyle name="Comma 11 2 2 4" xfId="1647" xr:uid="{05F9E4D7-3B0D-48DC-9A3E-820C5C259537}"/>
    <cellStyle name="Comma 11 2 3" xfId="959" xr:uid="{5636559E-95EB-4F30-87FC-01E6F16EFE13}"/>
    <cellStyle name="Comma 11 2 3 2" xfId="1463" xr:uid="{3ED99445-2885-444D-BADD-26177559DC3F}"/>
    <cellStyle name="Comma 11 2 3 3" xfId="1956" xr:uid="{D9E83566-2EB3-4A93-92F8-5BE25FAA209B}"/>
    <cellStyle name="Comma 11 2 4" xfId="1087" xr:uid="{B6611956-2E1D-4CFA-BF4E-0E0768287FEC}"/>
    <cellStyle name="Comma 11 2 4 2" xfId="1625" xr:uid="{3E926A28-7396-420D-B4F4-324BE38A0470}"/>
    <cellStyle name="Comma 11 2 5" xfId="1145" xr:uid="{E3E866E9-072A-407E-9785-6277DB8C59A1}"/>
    <cellStyle name="Comma 11 2 6" xfId="1563" xr:uid="{74A989C9-3B01-4F4E-8E3E-A4C632F14103}"/>
    <cellStyle name="Comma 11 3" xfId="211" xr:uid="{73DFCF11-ED45-4AC7-B71B-B6D8073F62EA}"/>
    <cellStyle name="Comma 11 3 2" xfId="487" xr:uid="{ACD52DDF-F626-44CD-954F-59480F286C26}"/>
    <cellStyle name="Comma 11 3 2 2" xfId="1312" xr:uid="{446E970B-CA0D-4931-9597-DD5F32BB3BCB}"/>
    <cellStyle name="Comma 11 3 2 3" xfId="1802" xr:uid="{7A679A91-27F6-4172-892F-677F8DA62E38}"/>
    <cellStyle name="Comma 11 3 3" xfId="1091" xr:uid="{D76E2264-DFC4-44A4-8F0D-C42B999ED93E}"/>
    <cellStyle name="Comma 11 3 3 2" xfId="1634" xr:uid="{11D5650B-2CF2-48C3-92DA-76A476A85437}"/>
    <cellStyle name="Comma 11 3 4" xfId="1153" xr:uid="{FFA8D1DB-DDC3-4758-BAFF-1BD91293EF2F}"/>
    <cellStyle name="Comma 11 3 5" xfId="1571" xr:uid="{F9E10A48-DF14-47DB-A157-09AEFE9F20F4}"/>
    <cellStyle name="Comma 11 4" xfId="335" xr:uid="{450E60F5-513C-46C0-A752-0CD514D621BA}"/>
    <cellStyle name="Comma 11 4 2" xfId="607" xr:uid="{F83B0A12-E0AE-4DFC-9ECF-2D696EADCB1C}"/>
    <cellStyle name="Comma 11 4 2 2" xfId="1394" xr:uid="{DFC94320-36D6-4C3E-BFE2-7B15AD8A3FE9}"/>
    <cellStyle name="Comma 11 4 2 3" xfId="1885" xr:uid="{369738C0-4746-4075-BADC-C1DB4CEB8B90}"/>
    <cellStyle name="Comma 11 4 3" xfId="1208" xr:uid="{47BC2EDE-24B4-4859-B6AD-03C380042E9A}"/>
    <cellStyle name="Comma 11 4 4" xfId="1694" xr:uid="{34C284D3-8977-4BF7-B756-DADD207A345F}"/>
    <cellStyle name="Comma 11 5" xfId="415" xr:uid="{E4E1DF41-5794-498F-8201-61DE18D4E28A}"/>
    <cellStyle name="Comma 11 5 2" xfId="1260" xr:uid="{9B6754DB-EBBE-4290-BE5F-63598D31785E}"/>
    <cellStyle name="Comma 11 5 3" xfId="1749" xr:uid="{8A1CD1DD-2150-4D00-A9D8-4CCC1F57ACF1}"/>
    <cellStyle name="Comma 11 6" xfId="1070" xr:uid="{2DA4DBE3-02BE-4C5C-BC4B-263F0AFE5FA5}"/>
    <cellStyle name="Comma 11 6 2" xfId="1608" xr:uid="{3BBE85F4-8214-4465-AFB4-D181D075C0BF}"/>
    <cellStyle name="Comma 11 7" xfId="1128" xr:uid="{3E7122DB-4883-450B-A450-5048ADC6629F}"/>
    <cellStyle name="Comma 11 7 2" xfId="2006" xr:uid="{60361B73-B559-43A3-BC44-67AA41F49697}"/>
    <cellStyle name="Comma 11 7 3" xfId="1913" xr:uid="{69D07EDF-B35A-4607-B81A-9854866CFE66}"/>
    <cellStyle name="Comma 11 8" xfId="1542" xr:uid="{2E72CF4B-342C-4B4B-9EC3-CBAE161C3711}"/>
    <cellStyle name="Comma 12" xfId="158" xr:uid="{3F13A53F-EEA4-468B-9A14-600A3DC65DC5}"/>
    <cellStyle name="Comma 12 2" xfId="359" xr:uid="{8DC8CACA-21A5-472D-9E1D-9E4185CD59CE}"/>
    <cellStyle name="Comma 12 2 2" xfId="549" xr:uid="{466DE50D-11E5-457F-AC3D-3172B59403DD}"/>
    <cellStyle name="Comma 12 2 2 2" xfId="1349" xr:uid="{0DA6A6C2-047F-442B-9AAC-C7F1F09E67A0}"/>
    <cellStyle name="Comma 12 2 2 3" xfId="1840" xr:uid="{86A8D926-95CA-4F06-83DC-527C5293D5C9}"/>
    <cellStyle name="Comma 12 2 3" xfId="960" xr:uid="{CE7B7F84-C25A-47AD-9AB7-0338F262D134}"/>
    <cellStyle name="Comma 12 2 3 2" xfId="1464" xr:uid="{3FC16054-8F88-409B-AAAC-E540A7F96804}"/>
    <cellStyle name="Comma 12 2 3 3" xfId="1957" xr:uid="{E7244A71-BA55-433A-A7A1-CAEDE5191E04}"/>
    <cellStyle name="Comma 12 2 4" xfId="1224" xr:uid="{F4D03861-86CF-4E09-86C8-327102357A7A}"/>
    <cellStyle name="Comma 12 2 5" xfId="1711" xr:uid="{52CAF8EF-DA67-4D31-8D00-7F628550FB38}"/>
    <cellStyle name="Comma 12 3" xfId="268" xr:uid="{D131879D-C70B-48FD-B905-5D49DDDF088E}"/>
    <cellStyle name="Comma 12 3 2" xfId="612" xr:uid="{2B8A8A74-5CD3-4A93-AC6E-266AE19A928F}"/>
    <cellStyle name="Comma 12 3 2 2" xfId="1397" xr:uid="{79240833-2814-4608-9335-394494735A2A}"/>
    <cellStyle name="Comma 12 3 2 3" xfId="1888" xr:uid="{0421E83B-833A-48EA-AAD4-E6BA18E14E24}"/>
    <cellStyle name="Comma 12 3 3" xfId="1173" xr:uid="{04A72E0D-3AE1-4183-9664-F381C6C81183}"/>
    <cellStyle name="Comma 12 3 4" xfId="1657" xr:uid="{085F0FDF-A702-45E3-B184-D240A361C5A9}"/>
    <cellStyle name="Comma 12 4" xfId="389" xr:uid="{A35B26ED-10B6-4892-99F7-A30EA206880B}"/>
    <cellStyle name="Comma 12 4 2" xfId="1244" xr:uid="{BCF9E642-65CB-45BB-BC22-381AE116B233}"/>
    <cellStyle name="Comma 12 4 3" xfId="1731" xr:uid="{65449ED5-7E8B-4D8F-A7D7-37D2B9551E80}"/>
    <cellStyle name="Comma 12 5" xfId="1104" xr:uid="{68CE73D2-8312-4FB5-9A52-901D1FA0C6F7}"/>
    <cellStyle name="Comma 12 5 2" xfId="1626" xr:uid="{C97253EF-CCEB-4624-B1EF-5E3EF086DF50}"/>
    <cellStyle name="Comma 12 6" xfId="1146" xr:uid="{86E69D3F-A157-45AF-82D0-1C1455C46A4B}"/>
    <cellStyle name="Comma 12 7" xfId="1564" xr:uid="{833DD183-2042-40AD-AC74-02D5A4CFD0BB}"/>
    <cellStyle name="Comma 13" xfId="168" xr:uid="{12A1F4FA-D3FB-4949-8330-B141C16ECFD3}"/>
    <cellStyle name="Comma 13 2" xfId="627" xr:uid="{AAF1AAB5-BAD7-4C0B-8607-41DA6CB50477}"/>
    <cellStyle name="Comma 13 2 2" xfId="961" xr:uid="{B8B692E2-53E7-4B1A-8E2F-0142DBE472A8}"/>
    <cellStyle name="Comma 13 2 2 2" xfId="1465" xr:uid="{9FF6A49A-0BA3-46AE-B47D-A1EAF3F6B653}"/>
    <cellStyle name="Comma 13 2 2 3" xfId="1958" xr:uid="{020D4BCD-C73E-4B18-81DC-AFF5F6F62E2F}"/>
    <cellStyle name="Comma 13 2 3" xfId="1405" xr:uid="{FBEC52F8-3E23-40E3-8CFE-8B105E6AD2B0}"/>
    <cellStyle name="Comma 13 2 4" xfId="1896" xr:uid="{852E3E8B-0A13-415E-B99A-802D024B8E03}"/>
    <cellStyle name="Comma 13 3" xfId="1089" xr:uid="{003B8D96-8FD3-49ED-823E-07FB0646FB59}"/>
    <cellStyle name="Comma 13 3 2" xfId="1632" xr:uid="{91CEA220-9A6B-4D99-858D-AB4ACC585094}"/>
    <cellStyle name="Comma 13 4" xfId="1152" xr:uid="{2C5E7EC3-9BCD-4200-84C7-E1184413353F}"/>
    <cellStyle name="Comma 13 5" xfId="1570" xr:uid="{1B063AFD-EE9C-4309-8528-2DD1B054610A}"/>
    <cellStyle name="Comma 14" xfId="75" xr:uid="{E879A84B-E6E7-420C-878D-10EFB0119D10}"/>
    <cellStyle name="Comma 14 2" xfId="976" xr:uid="{25952063-FE6C-46AA-8EE5-8D0871B63D3E}"/>
    <cellStyle name="Comma 14 2 2" xfId="1476" xr:uid="{816D6CA5-D025-4BD7-AC64-11276369C685}"/>
    <cellStyle name="Comma 14 2 3" xfId="1969" xr:uid="{7452F402-3AC9-43EB-9822-041FF8EEC5BF}"/>
    <cellStyle name="Comma 14 3" xfId="933" xr:uid="{F0AF7CD4-B873-4E76-BF17-92C359E2E19A}"/>
    <cellStyle name="Comma 14 3 2" xfId="1450" xr:uid="{B0D492CC-78F1-4AEC-BF14-D4D3E7F2FCB2}"/>
    <cellStyle name="Comma 14 3 3" xfId="1943" xr:uid="{B898F1F9-EF0A-4AA5-9A27-65BC653DD7AE}"/>
    <cellStyle name="Comma 14 4" xfId="1111" xr:uid="{0D2E524F-D201-443D-BC22-45048475F14E}"/>
    <cellStyle name="Comma 14 5" xfId="1591" xr:uid="{B8C8A256-0780-40F5-8773-C2C9242177DC}"/>
    <cellStyle name="Comma 15" xfId="293" xr:uid="{EADCB0AB-3E09-4F75-8BA6-230BC1DC6489}"/>
    <cellStyle name="Comma 15 2" xfId="1184" xr:uid="{304BD688-8B0E-4453-848B-5EFB8827A096}"/>
    <cellStyle name="Comma 15 2 2" xfId="1669" xr:uid="{41C4D6E9-FAB6-41ED-BA9E-F2F7E949EB01}"/>
    <cellStyle name="Comma 15 3" xfId="1514" xr:uid="{D087A0CF-D3A5-439F-A1C0-8091E6E4BC72}"/>
    <cellStyle name="Comma 158" xfId="2063" xr:uid="{A3171DD4-EAC9-46DE-BE2C-DE7ACC8328E5}"/>
    <cellStyle name="Comma 16" xfId="266" xr:uid="{28015B9E-9A91-4091-88FE-3F5F0CA734E0}"/>
    <cellStyle name="Comma 16 2" xfId="420" xr:uid="{58DD805B-D74D-46EC-9F87-0A8762A69E5E}"/>
    <cellStyle name="Comma 16 2 2" xfId="468" xr:uid="{D6C51CE5-406F-4791-89BF-EE7E1BE5631E}"/>
    <cellStyle name="Comma 16 2 2 2" xfId="586" xr:uid="{98E21A62-F7EA-422E-9905-DA6AA609BB09}"/>
    <cellStyle name="Comma 16 2 2 2 2" xfId="1377" xr:uid="{603DD9B1-5600-42FF-BE49-B755ABAFC729}"/>
    <cellStyle name="Comma 16 2 2 2 3" xfId="1868" xr:uid="{E55913CF-C717-417D-9405-75E2F15CBBBD}"/>
    <cellStyle name="Comma 16 2 2 3" xfId="1295" xr:uid="{5F586400-4CE1-432D-A340-D9114F7C8528}"/>
    <cellStyle name="Comma 16 2 2 4" xfId="1784" xr:uid="{1075573D-06D8-4037-BC2D-B9A35BB1B734}"/>
    <cellStyle name="Comma 16 2 3" xfId="1263" xr:uid="{7AD36488-CACF-42CC-91CC-CBFCFFDA1798}"/>
    <cellStyle name="Comma 16 2 4" xfId="1752" xr:uid="{DCA65482-2E7C-411E-8F6E-B1F9EA72B3E9}"/>
    <cellStyle name="Comma 16 3" xfId="439" xr:uid="{CEA8E72D-1C15-438D-BA66-F411BA45F17B}"/>
    <cellStyle name="Comma 16 3 2" xfId="555" xr:uid="{65F9740E-6CC4-413E-A078-05FF74D5E5DC}"/>
    <cellStyle name="Comma 16 3 2 2" xfId="1354" xr:uid="{3F29F50C-59CE-4027-970A-0335AE588B00}"/>
    <cellStyle name="Comma 16 3 2 3" xfId="1845" xr:uid="{F1C2C952-B7BE-4BB6-9B14-1918188A262C}"/>
    <cellStyle name="Comma 16 3 3" xfId="1272" xr:uid="{EB846E84-FC5E-4691-9539-3A552B2D7649}"/>
    <cellStyle name="Comma 16 3 4" xfId="1761" xr:uid="{C92DEE2E-12FF-41D7-A999-39750A241E43}"/>
    <cellStyle name="Comma 16 4" xfId="1171" xr:uid="{B2C30AEC-A0DE-4112-B4DD-8FA674C17E29}"/>
    <cellStyle name="Comma 16 5" xfId="1655" xr:uid="{0AC79A01-2CDB-4558-91A4-A4CC00931708}"/>
    <cellStyle name="Comma 17" xfId="608" xr:uid="{D2334EAF-B095-4CDA-843B-03BAC950E589}"/>
    <cellStyle name="Comma 17 2" xfId="1395" xr:uid="{279F07D8-DDF0-4425-A741-8AA418EF0E58}"/>
    <cellStyle name="Comma 17 3" xfId="1886" xr:uid="{CC7C57F9-7983-45A6-AB72-9097B17F8F29}"/>
    <cellStyle name="Comma 174" xfId="2060" xr:uid="{2DB44496-03BB-4BC1-85CB-3271A36F339C}"/>
    <cellStyle name="Comma 18" xfId="383" xr:uid="{F30EB262-30AA-4604-AE06-1919FE24B51D}"/>
    <cellStyle name="Comma 18 2" xfId="1239" xr:uid="{662E008E-29D4-4AD4-B7B1-A41761965405}"/>
    <cellStyle name="Comma 18 2 2" xfId="1726" xr:uid="{95F97DA8-2B38-4974-89C4-0F215ABC5D6E}"/>
    <cellStyle name="Comma 18 2 3" xfId="2017" xr:uid="{9C6AE15F-5812-4517-8240-4C28EAC47B46}"/>
    <cellStyle name="Comma 18 2 4" xfId="2011" xr:uid="{ABE347E6-80F0-4EA4-9738-92909859DB5E}"/>
    <cellStyle name="Comma 18 3" xfId="1504" xr:uid="{543013AB-855C-48DD-9885-1595A916C567}"/>
    <cellStyle name="Comma 18 4" xfId="1511" xr:uid="{1F43D461-B0C1-4CBF-AE83-A598CDC39593}"/>
    <cellStyle name="Comma 19" xfId="320" xr:uid="{1300D482-1810-489B-B65B-C78EBB2A4DA9}"/>
    <cellStyle name="Comma 19 2" xfId="1198" xr:uid="{1A4D4EAD-3439-4EB5-B5D3-4A37FCA199CA}"/>
    <cellStyle name="Comma 19 3" xfId="1684" xr:uid="{C76CAC69-9CC2-489D-B0B2-DDF292B6BF1E}"/>
    <cellStyle name="Comma 2" xfId="66" xr:uid="{37E2E995-7310-475E-9F12-FCD93B5C12D2}"/>
    <cellStyle name="Comma 2 10" xfId="364" xr:uid="{FE6AB611-1F34-4189-9C47-0166C5FE2C94}"/>
    <cellStyle name="Comma 2 10 2" xfId="1227" xr:uid="{4EB1E3C6-C862-4583-9857-2922A4A7731B}"/>
    <cellStyle name="Comma 2 10 2 2" xfId="1788" xr:uid="{433443D9-A370-448A-8118-4D90824C5E2D}"/>
    <cellStyle name="Comma 2 10 3" xfId="1714" xr:uid="{85224329-EEB9-4455-B202-E16523FC3B39}"/>
    <cellStyle name="Comma 2 11" xfId="1057" xr:uid="{EF87BBEB-7027-4EF9-A5A7-124E5A9CBCB6}"/>
    <cellStyle name="Comma 2 11 2" xfId="1587" xr:uid="{08B4A15E-265C-480E-B60E-9D02A1123517}"/>
    <cellStyle name="Comma 2 12" xfId="1109" xr:uid="{90245D50-D098-4C6B-8761-8A2244B139E1}"/>
    <cellStyle name="Comma 2 12 2" xfId="1998" xr:uid="{D70241B4-77BD-4EFF-8D68-404533E84696}"/>
    <cellStyle name="Comma 2 13" xfId="1521" xr:uid="{51C88B5E-210C-44FB-9D23-6AAF872591E4}"/>
    <cellStyle name="Comma 2 2" xfId="68" xr:uid="{828E82D4-7418-4019-8BDB-E7095621A2D8}"/>
    <cellStyle name="Comma 2 2 2" xfId="214" xr:uid="{C6EB0A2D-0FF2-44B2-9328-EBA853CDDADE}"/>
    <cellStyle name="Comma 2 2 2 2" xfId="407" xr:uid="{01086694-4461-4A3B-AD5C-47E8F465CB7D}"/>
    <cellStyle name="Comma 2 2 2 2 2" xfId="271" xr:uid="{F013F2F6-B8B8-440A-B5C5-C4F83B76DC2C}"/>
    <cellStyle name="Comma 2 2 2 2 2 2" xfId="595" xr:uid="{8527A8DB-F988-4117-9BA4-15B13BFFB532}"/>
    <cellStyle name="Comma 2 2 2 2 2 2 2" xfId="942" xr:uid="{ABF59AC4-2AC2-47D0-8F3D-B5252C03D9A8}"/>
    <cellStyle name="Comma 2 2 2 2 2 2 2 2" xfId="1451" xr:uid="{FAA6F641-608A-4CB2-A588-E44BA16B6E1C}"/>
    <cellStyle name="Comma 2 2 2 2 2 2 2 3" xfId="1944" xr:uid="{22574E63-62DF-439E-8C70-A006458BDE5B}"/>
    <cellStyle name="Comma 2 2 2 2 2 2 3" xfId="1384" xr:uid="{2886C900-7738-4DC8-A3CB-1E62A1E9B8E3}"/>
    <cellStyle name="Comma 2 2 2 2 2 2 4" xfId="1875" xr:uid="{9E326E01-DCC1-446B-B40F-B6B03643A8B6}"/>
    <cellStyle name="Comma 2 2 2 2 2 3" xfId="678" xr:uid="{EFDD0FFC-82B2-4E4A-A103-AF5789A597A6}"/>
    <cellStyle name="Comma 2 2 2 2 2 3 2" xfId="1432" xr:uid="{6005821E-8FFB-4328-B1A1-EE75651EFAF4}"/>
    <cellStyle name="Comma 2 2 2 2 2 3 3" xfId="1923" xr:uid="{92DACAB8-7C36-4C3C-83F2-86D402D64189}"/>
    <cellStyle name="Comma 2 2 2 2 2 4" xfId="672" xr:uid="{1BA0C0A1-FC3D-473A-8362-AF9B1D0C0C91}"/>
    <cellStyle name="Comma 2 2 2 2 2 4 2" xfId="1429" xr:uid="{B2D1E89C-D9A8-437C-B434-ACF6E70630C6}"/>
    <cellStyle name="Comma 2 2 2 2 2 4 3" xfId="1920" xr:uid="{9B6B3893-32AB-4F0B-A25A-E670A89C422E}"/>
    <cellStyle name="Comma 2 2 2 2 2 5" xfId="1174" xr:uid="{2162ACCE-34D4-485D-810A-7F26E05BDAB4}"/>
    <cellStyle name="Comma 2 2 2 2 2 6" xfId="1658" xr:uid="{F0AD423A-A0E8-4D5E-8985-3A8E270B779F}"/>
    <cellStyle name="Comma 2 2 2 2 3" xfId="477" xr:uid="{F39CB0D9-4D9D-45E5-B31D-D73197945AD6}"/>
    <cellStyle name="Comma 2 2 2 2 3 2" xfId="1302" xr:uid="{CFAD1672-400A-47CA-BEDA-7F2519C9A4F1}"/>
    <cellStyle name="Comma 2 2 2 2 3 3" xfId="1792" xr:uid="{C5665C2B-023C-4B93-A06E-93EDEB4B2124}"/>
    <cellStyle name="Comma 2 2 2 2 4" xfId="640" xr:uid="{2E7AA03F-160F-4BC8-A5D4-7AEB800CD626}"/>
    <cellStyle name="Comma 2 2 2 2 4 2" xfId="1412" xr:uid="{0048F79D-BD4F-40EC-8D4D-B9D1122FCE72}"/>
    <cellStyle name="Comma 2 2 2 2 4 3" xfId="1903" xr:uid="{BC77E576-0FD7-4527-A0A9-F70380763255}"/>
    <cellStyle name="Comma 2 2 2 2 5" xfId="1257" xr:uid="{8550DBFB-AE78-4A27-8658-0473B35772FE}"/>
    <cellStyle name="Comma 2 2 2 2 5 2" xfId="1746" xr:uid="{8ACA4FBA-0EFC-4881-89CA-04C88975964C}"/>
    <cellStyle name="Comma 2 2 2 3" xfId="283" xr:uid="{244390FE-5743-4EB5-9A1C-34249795E5DC}"/>
    <cellStyle name="Comma 2 2 2 3 2" xfId="664" xr:uid="{9A63788D-C0B6-437C-BB1E-2218438EE001}"/>
    <cellStyle name="Comma 2 2 2 3 2 2" xfId="1425" xr:uid="{3BD1867E-0B65-4E56-B6A8-9FEB02B06643}"/>
    <cellStyle name="Comma 2 2 2 3 2 3" xfId="1917" xr:uid="{C72734D1-E551-4E1B-AA18-D8E86A14FB36}"/>
    <cellStyle name="Comma 2 2 2 3 3" xfId="1178" xr:uid="{32CDF239-9CDF-42E8-9D15-07D58C030BE4}"/>
    <cellStyle name="Comma 2 2 2 3 4" xfId="1663" xr:uid="{F7673025-DC6C-4B39-A26D-5CD4E656B4EF}"/>
    <cellStyle name="Comma 2 2 2 4" xfId="419" xr:uid="{3AF77677-CABC-42A3-A586-4658836BC533}"/>
    <cellStyle name="Comma 2 2 2 4 2" xfId="1262" xr:uid="{424EBF51-63ED-4763-90ED-15914912146C}"/>
    <cellStyle name="Comma 2 2 2 4 3" xfId="1751" xr:uid="{D5F6AB77-A1F7-4670-8F36-9A47C183855F}"/>
    <cellStyle name="Comma 2 2 2 5" xfId="1094" xr:uid="{BF7FFEA0-4BD3-46B3-99E2-7D6D17A34E50}"/>
    <cellStyle name="Comma 2 2 2 5 2" xfId="1637" xr:uid="{D5EAC9AF-3521-40B9-A952-0722C2371C9A}"/>
    <cellStyle name="Comma 2 2 2 6" xfId="1106" xr:uid="{01CCEF6E-3258-4018-AF08-8DAEB6E88CCE}"/>
    <cellStyle name="Comma 2 2 2 6 2" xfId="2005" xr:uid="{0EC5BAE5-6C77-4D32-BF90-3CF027E5660D}"/>
    <cellStyle name="Comma 2 2 2 7" xfId="1156" xr:uid="{FB133EC7-8954-4344-AD80-F32432E19D82}"/>
    <cellStyle name="Comma 2 2 2 8" xfId="1574" xr:uid="{289B5620-50D7-4F21-939D-C330EB46405A}"/>
    <cellStyle name="Comma 2 2 3" xfId="215" xr:uid="{0EEC03FB-5030-4FFA-8F9E-02BA3F73E7EC}"/>
    <cellStyle name="Comma 2 2 3 2" xfId="462" xr:uid="{6CAA4647-EE29-4CBD-AD96-94DFA6FC376C}"/>
    <cellStyle name="Comma 2 2 3 2 2" xfId="962" xr:uid="{4F4B56F3-B81E-4E7C-8A9B-E4EEC2FEC445}"/>
    <cellStyle name="Comma 2 2 3 2 2 2" xfId="1466" xr:uid="{43757E77-A1E7-4DD0-8027-5AF559CB24C9}"/>
    <cellStyle name="Comma 2 2 3 2 2 3" xfId="1959" xr:uid="{19DA84F4-F93F-45C0-82FD-E21BB63361F1}"/>
    <cellStyle name="Comma 2 2 3 2 3" xfId="1289" xr:uid="{D98311B1-7AE2-46EB-8F6E-8F004461D857}"/>
    <cellStyle name="Comma 2 2 3 2 4" xfId="1778" xr:uid="{B230FB78-5BEA-4424-B995-2CEFDCC532A1}"/>
    <cellStyle name="Comma 2 2 3 3" xfId="579" xr:uid="{2FE9D79A-26D1-4601-9A0D-1A5DC4212424}"/>
    <cellStyle name="Comma 2 2 3 3 2" xfId="1371" xr:uid="{864F822E-851A-4EF7-AC0F-54D4D1DFC6AE}"/>
    <cellStyle name="Comma 2 2 3 3 3" xfId="1862" xr:uid="{85F9726F-07F5-4876-A42E-20F2224E73B2}"/>
    <cellStyle name="Comma 2 2 3 4" xfId="343" xr:uid="{0E008AAC-0F6F-4314-8870-291B6E309088}"/>
    <cellStyle name="Comma 2 2 3 4 2" xfId="1213" xr:uid="{06CA4244-57EB-4667-940A-1FDAAB19291C}"/>
    <cellStyle name="Comma 2 2 3 4 3" xfId="1700" xr:uid="{29416C98-A76D-43A3-93A7-D416ED6B49B5}"/>
    <cellStyle name="Comma 2 2 3 5" xfId="1095" xr:uid="{A9C964C5-2F30-4849-82B6-7BD152F55617}"/>
    <cellStyle name="Comma 2 2 3 5 2" xfId="1638" xr:uid="{403D6B2C-866B-4941-93CC-18B09027729F}"/>
    <cellStyle name="Comma 2 2 3 6" xfId="1157" xr:uid="{10C3754A-7F5C-40F8-8ABE-754EB20B9A7F}"/>
    <cellStyle name="Comma 2 2 3 7" xfId="1575" xr:uid="{79359C97-F3ED-4FE9-BD19-76520EEDABFF}"/>
    <cellStyle name="Comma 2 2 4" xfId="213" xr:uid="{45A26549-481D-4931-8463-6183BD09FAB1}"/>
    <cellStyle name="Comma 2 2 4 2" xfId="565" xr:uid="{0DB9EF22-0D46-445E-B495-74EC25A79E7B}"/>
    <cellStyle name="Comma 2 2 4 2 2" xfId="1361" xr:uid="{F5F48B14-27C9-419A-9C65-11B4A1612BBD}"/>
    <cellStyle name="Comma 2 2 4 2 3" xfId="1852" xr:uid="{EBF0B11B-B3B8-4AAD-90E3-5117A0B7410A}"/>
    <cellStyle name="Comma 2 2 4 3" xfId="450" xr:uid="{2134C3F7-5382-4582-8C62-0558E4A5977F}"/>
    <cellStyle name="Comma 2 2 4 3 2" xfId="1279" xr:uid="{A6E87F39-A745-4883-B9DC-A42456A285AB}"/>
    <cellStyle name="Comma 2 2 4 3 3" xfId="1768" xr:uid="{C01DF809-6289-4530-8453-4DD52B672444}"/>
    <cellStyle name="Comma 2 2 4 4" xfId="684" xr:uid="{674EB89E-D89E-4D98-9FE3-79300E8643E4}"/>
    <cellStyle name="Comma 2 2 4 4 2" xfId="1437" xr:uid="{125DCA54-9CA5-4288-BB05-E44338DA8752}"/>
    <cellStyle name="Comma 2 2 4 4 3" xfId="1928" xr:uid="{E254ACEB-30E8-4B1E-912E-AE1622A8C077}"/>
    <cellStyle name="Comma 2 2 4 5" xfId="1093" xr:uid="{F4AFF5AB-A2FE-4E1E-9C66-16FA2C34C71B}"/>
    <cellStyle name="Comma 2 2 4 5 2" xfId="1636" xr:uid="{EFA537A9-A4CA-4045-ACED-432260AC358F}"/>
    <cellStyle name="Comma 2 2 4 6" xfId="1155" xr:uid="{956A5B4B-0BC5-4978-86D2-65FF8424F263}"/>
    <cellStyle name="Comma 2 2 4 7" xfId="1573" xr:uid="{A75F29B7-7C54-4B68-B241-1E5AB1363759}"/>
    <cellStyle name="Comma 2 2 5" xfId="78" xr:uid="{F3638271-C981-48DC-8236-E43905E9B668}"/>
    <cellStyle name="Comma 2 2 5 2" xfId="292" xr:uid="{C3CE2532-6A42-4B6B-B294-8ED550F20E42}"/>
    <cellStyle name="Comma 2 2 5 2 2" xfId="1183" xr:uid="{ECC1E4C7-02DE-4E9F-A18E-34AF51DDE2AC}"/>
    <cellStyle name="Comma 2 2 5 2 3" xfId="1668" xr:uid="{77077785-3EC4-410C-93E5-5B279BAC7460}"/>
    <cellStyle name="Comma 2 2 5 3" xfId="1113" xr:uid="{2F7836BA-66D2-4FBD-A4FF-3A90205A6806}"/>
    <cellStyle name="Comma 2 2 5 4" xfId="1593" xr:uid="{058E78EE-FF22-42BA-84BE-ACB8A6C3A961}"/>
    <cellStyle name="Comma 2 2 6" xfId="298" xr:uid="{695EEDBA-B646-4B64-8537-2C9E25108E1C}"/>
    <cellStyle name="Comma 2 2 6 2" xfId="533" xr:uid="{FBDE933F-3D2C-406E-853C-729FA3C8F935}"/>
    <cellStyle name="Comma 2 2 6 2 2" xfId="1342" xr:uid="{F06077A6-C1C4-40C3-A1CE-D0CE6CD04BAF}"/>
    <cellStyle name="Comma 2 2 6 2 3" xfId="1832" xr:uid="{18BA73B9-5C52-4584-AFA4-50207010BE62}"/>
    <cellStyle name="Comma 2 2 6 3" xfId="643" xr:uid="{8EC54151-C8CD-4EBA-8B5C-110770321067}"/>
    <cellStyle name="Comma 2 2 6 3 2" xfId="1413" xr:uid="{E3762C0D-CC32-41AF-8703-09E545314676}"/>
    <cellStyle name="Comma 2 2 6 3 3" xfId="1904" xr:uid="{51CF0B24-E67E-476B-B3F1-2416E0BDF2B9}"/>
    <cellStyle name="Comma 2 2 6 4" xfId="1187" xr:uid="{F8A04FA2-4133-44F6-8667-51BE0C49F26C}"/>
    <cellStyle name="Comma 2 2 6 5" xfId="1673" xr:uid="{50F90FDE-2868-4943-ACE3-AFC039212B29}"/>
    <cellStyle name="Comma 2 2 7" xfId="265" xr:uid="{58D8969F-630E-45CA-8B38-3C590DA0278A}"/>
    <cellStyle name="Comma 2 2 7 2" xfId="654" xr:uid="{0671BC51-6EFE-458F-9581-C4198F06AFD6}"/>
    <cellStyle name="Comma 2 2 7 2 2" xfId="1418" xr:uid="{5C88DA37-1325-48FF-ACD6-F9D56BAF56AE}"/>
    <cellStyle name="Comma 2 2 7 2 3" xfId="1909" xr:uid="{A2EAF54F-E60E-470E-AC9C-10AF05503CDB}"/>
    <cellStyle name="Comma 2 2 7 3" xfId="681" xr:uid="{3BBF360A-6711-4775-8C03-6146D41060FD}"/>
    <cellStyle name="Comma 2 2 7 3 2" xfId="1435" xr:uid="{E315B942-9978-48FE-853B-DBF2F1915E47}"/>
    <cellStyle name="Comma 2 2 7 3 3" xfId="1926" xr:uid="{39FEE7CC-F80D-465F-8A97-5C2C1E5BBD03}"/>
    <cellStyle name="Comma 2 2 7 4" xfId="1170" xr:uid="{6353ECE3-28FD-4D7C-9AF1-34B043916AA2}"/>
    <cellStyle name="Comma 2 2 7 5" xfId="1654" xr:uid="{0EA433A7-985F-4EA3-AB39-6DAC9B53C475}"/>
    <cellStyle name="Comma 2 2 8" xfId="1058" xr:uid="{B50DFF30-C5F0-4F1D-BCA7-53AB57CC0162}"/>
    <cellStyle name="Comma 2 2 8 2" xfId="1588" xr:uid="{5BAF2290-4FBC-4D0B-AF11-52B710C41FF9}"/>
    <cellStyle name="Comma 2 2 9" xfId="1110" xr:uid="{E0843032-70B1-46A6-99E1-17327E879EFA}"/>
    <cellStyle name="Comma 2 2 9 2" xfId="1523" xr:uid="{45F8A734-472E-488D-A476-158E969A366F}"/>
    <cellStyle name="Comma 2 3" xfId="4" xr:uid="{00000000-0005-0000-0000-000001000000}"/>
    <cellStyle name="Comma 2 3 2" xfId="125" xr:uid="{4E76AA36-E73F-478C-883A-7EEABF5B2D38}"/>
    <cellStyle name="Comma 2 3 2 2" xfId="488" xr:uid="{3D2ABF9D-DD29-45CB-B6FC-656016811A33}"/>
    <cellStyle name="Comma 2 3 2 2 2" xfId="969" xr:uid="{7BE95936-B1B2-4428-BD88-6DD435F39FFD}"/>
    <cellStyle name="Comma 2 3 2 2 2 2" xfId="1470" xr:uid="{D904B6D9-CB25-420C-9A2F-EBC472158EA1}"/>
    <cellStyle name="Comma 2 3 2 2 2 3" xfId="1963" xr:uid="{AC6D2378-C884-4E14-80DD-0E77C0294A53}"/>
    <cellStyle name="Comma 2 3 2 2 3" xfId="1313" xr:uid="{6B037E81-C7D3-41DE-A7F0-FA3C5A79227A}"/>
    <cellStyle name="Comma 2 3 2 2 4" xfId="1803" xr:uid="{E67F7C71-AA57-45FC-B988-E324314D2472}"/>
    <cellStyle name="Comma 2 3 2 3" xfId="578" xr:uid="{EECB6269-0246-4EC0-B2E7-FDDBBBEBCD81}"/>
    <cellStyle name="Comma 2 3 2 3 2" xfId="1370" xr:uid="{411A12EB-011E-4912-94A4-81AB26A99523}"/>
    <cellStyle name="Comma 2 3 2 3 3" xfId="1861" xr:uid="{12E46370-ED17-495B-B321-FA968F54FECD}"/>
    <cellStyle name="Comma 2 3 2 4" xfId="331" xr:uid="{12AD4823-6B28-4F43-9D69-CAE27743AB12}"/>
    <cellStyle name="Comma 2 3 2 4 2" xfId="1205" xr:uid="{AF81D66D-112B-49F7-B468-D7DA86CD9AFE}"/>
    <cellStyle name="Comma 2 3 2 4 3" xfId="1691" xr:uid="{67F25AC9-D935-424B-BB8E-1EDA34120A4E}"/>
    <cellStyle name="Comma 2 3 2 5" xfId="1073" xr:uid="{13EB1DCC-C7C0-4C79-B82E-409E451EC8B5}"/>
    <cellStyle name="Comma 2 3 2 5 2" xfId="1611" xr:uid="{016CD8A2-CF18-4159-AA2E-75F4C656F796}"/>
    <cellStyle name="Comma 2 3 2 6" xfId="1105" xr:uid="{440BCBBB-13D9-47A8-B247-91EF5F712CB1}"/>
    <cellStyle name="Comma 2 3 2 6 2" xfId="2004" xr:uid="{9A44CCE1-23A6-428B-BAD6-9AA331B07D82}"/>
    <cellStyle name="Comma 2 3 2 7" xfId="1131" xr:uid="{9C846B5D-79F7-428C-B378-C80439002104}"/>
    <cellStyle name="Comma 2 3 2 8" xfId="1545" xr:uid="{D992ABA6-FE4C-468A-85A8-30F5477B698A}"/>
    <cellStyle name="Comma 2 3 3" xfId="216" xr:uid="{48B06CFC-53BB-494E-A266-9852D8D978A6}"/>
    <cellStyle name="Comma 2 3 3 2" xfId="461" xr:uid="{956C6A64-16E8-4838-815F-C9BCB4375B02}"/>
    <cellStyle name="Comma 2 3 3 2 2" xfId="1288" xr:uid="{394404F7-00D7-460D-B8A0-03129FF5DD01}"/>
    <cellStyle name="Comma 2 3 3 2 3" xfId="1777" xr:uid="{BBA371D4-8655-4022-AD3B-04D7632F326E}"/>
    <cellStyle name="Comma 2 3 3 3" xfId="952" xr:uid="{C7D83A3F-14F9-411B-8379-7B2CBD2690CB}"/>
    <cellStyle name="Comma 2 3 3 3 2" xfId="1457" xr:uid="{0063E6B7-FA1E-42D1-BAF9-572C36253DC0}"/>
    <cellStyle name="Comma 2 3 3 3 3" xfId="1950" xr:uid="{2C208101-F362-4184-9A6D-4232B3DE9482}"/>
    <cellStyle name="Comma 2 3 3 4" xfId="1096" xr:uid="{99CC589D-60DB-4614-B5CA-9218625A1BBC}"/>
    <cellStyle name="Comma 2 3 3 4 2" xfId="1639" xr:uid="{BF3BE525-0F27-4EBA-A01E-514B5222C765}"/>
    <cellStyle name="Comma 2 3 3 5" xfId="1158" xr:uid="{824FE269-4932-4875-A929-A5E2CFB93BA1}"/>
    <cellStyle name="Comma 2 3 3 6" xfId="1576" xr:uid="{5F757317-D1A6-4756-81E7-66C59638BCA4}"/>
    <cellStyle name="Comma 2 3 4" xfId="81" xr:uid="{74FEF1FB-C4DB-44FF-B0DC-EBA8A3854CED}"/>
    <cellStyle name="Comma 2 3 4 2" xfId="1116" xr:uid="{D50F8360-DCF8-4ED4-A9F9-D2EEBCEDAB82}"/>
    <cellStyle name="Comma 2 3 4 3" xfId="1596" xr:uid="{13C584D6-88E0-4264-927B-68A9775A057A}"/>
    <cellStyle name="Comma 2 3 5" xfId="339" xr:uid="{EDD8AA9F-6EAB-408A-915C-29B120363523}"/>
    <cellStyle name="Comma 2 3 5 2" xfId="1211" xr:uid="{FB014150-7400-4A9F-B8C7-85110C618912}"/>
    <cellStyle name="Comma 2 3 5 3" xfId="1697" xr:uid="{DC2D1FC6-4B95-4914-949A-DD9EBD0C3237}"/>
    <cellStyle name="Comma 2 3 6" xfId="1590" xr:uid="{90598163-3116-4C26-8B69-842B70FD3EB9}"/>
    <cellStyle name="Comma 2 3 7" xfId="1527" xr:uid="{4E4C0F6F-3DD6-4EF8-8D49-0B808F85D7DA}"/>
    <cellStyle name="Comma 2 3 8" xfId="72" xr:uid="{F988E3D2-0E83-4E55-850A-8A29AF253862}"/>
    <cellStyle name="Comma 2 4" xfId="93" xr:uid="{9220DFF9-77FD-45F1-B567-73B7ED714CD2}"/>
    <cellStyle name="Comma 2 4 10" xfId="1532" xr:uid="{BFEDD13E-6A75-4799-9030-CBA328AB250E}"/>
    <cellStyle name="Comma 2 4 2" xfId="127" xr:uid="{34DEB2CD-839E-43F4-9406-C3815353ECCE}"/>
    <cellStyle name="Comma 2 4 2 2" xfId="484" xr:uid="{75142639-E633-4AA0-89A9-7A1E74E23469}"/>
    <cellStyle name="Comma 2 4 2 2 2" xfId="661" xr:uid="{4CDFA116-F5EF-4FEB-B7F1-0F8B070FB0DD}"/>
    <cellStyle name="Comma 2 4 2 2 2 2" xfId="1423" xr:uid="{3812DB62-C2DD-49A9-B7E6-9FB2A9ABB538}"/>
    <cellStyle name="Comma 2 4 2 2 2 3" xfId="1915" xr:uid="{A3A60596-9028-4F7D-B2C5-B76BEFFF66D7}"/>
    <cellStyle name="Comma 2 4 2 2 3" xfId="970" xr:uid="{418B2D29-A900-4362-BD84-450FFC3C65F8}"/>
    <cellStyle name="Comma 2 4 2 2 3 2" xfId="1471" xr:uid="{5E33DB5B-5689-44B3-A29F-06FDAED3B77C}"/>
    <cellStyle name="Comma 2 4 2 2 3 3" xfId="1964" xr:uid="{0EC381A8-3211-40CA-9735-24D71234BE02}"/>
    <cellStyle name="Comma 2 4 2 2 4" xfId="1309" xr:uid="{35378E7D-F5E0-4BED-B4D3-AF5598069CB1}"/>
    <cellStyle name="Comma 2 4 2 2 5" xfId="1799" xr:uid="{9155BD82-3D9B-4B01-9D82-1DE4D629B374}"/>
    <cellStyle name="Comma 2 4 2 3" xfId="603" xr:uid="{59BAB545-3017-4228-B553-F3907AEAAEC3}"/>
    <cellStyle name="Comma 2 4 2 3 2" xfId="1391" xr:uid="{2FCB7C78-E94F-4BA3-9BFF-1ED266168D4E}"/>
    <cellStyle name="Comma 2 4 2 3 3" xfId="1882" xr:uid="{4C21A3ED-3646-4AA8-B065-4A90DE7BC4B1}"/>
    <cellStyle name="Comma 2 4 2 4" xfId="347" xr:uid="{D14D58EF-65DC-4406-A5A7-475369C809B7}"/>
    <cellStyle name="Comma 2 4 2 4 2" xfId="1216" xr:uid="{6C3A0356-C383-4866-B7D8-25EAFE140F7F}"/>
    <cellStyle name="Comma 2 4 2 4 3" xfId="1703" xr:uid="{008D8F7D-0507-4EA2-8E5B-E08CC142EF69}"/>
    <cellStyle name="Comma 2 4 2 5" xfId="897" xr:uid="{1E942A7C-09F2-4871-977F-3467FEF40C4A}"/>
    <cellStyle name="Comma 2 4 2 5 2" xfId="1445" xr:uid="{98CBDEF4-0D09-4F65-9977-969B6DF183C4}"/>
    <cellStyle name="Comma 2 4 2 5 3" xfId="1938" xr:uid="{044AD055-3444-445B-86C8-FD46568F63BB}"/>
    <cellStyle name="Comma 2 4 2 6" xfId="1074" xr:uid="{179D5D73-E41B-46DC-9A42-D0B810EBFE51}"/>
    <cellStyle name="Comma 2 4 2 6 2" xfId="1612" xr:uid="{6C1B64A0-1134-4C15-859B-C6859DFE24EF}"/>
    <cellStyle name="Comma 2 4 2 7" xfId="1132" xr:uid="{B4C34045-5D08-497F-8717-4EABAFAE825E}"/>
    <cellStyle name="Comma 2 4 2 8" xfId="1546" xr:uid="{5FC7A9DB-AAB4-446B-AC5D-B0D2BD04C353}"/>
    <cellStyle name="Comma 2 4 3" xfId="316" xr:uid="{A0883840-10D4-4FAC-8C5F-0367DC7AE0BF}"/>
    <cellStyle name="Comma 2 4 3 2" xfId="588" xr:uid="{B3CE1C87-8CE9-4F00-A222-D0B7B2D0DDF9}"/>
    <cellStyle name="Comma 2 4 3 2 2" xfId="1378" xr:uid="{2C62F77C-DF05-4F8D-B5B5-35833F288977}"/>
    <cellStyle name="Comma 2 4 3 2 3" xfId="1869" xr:uid="{97330CB2-6340-4175-AD14-411E02751C36}"/>
    <cellStyle name="Comma 2 4 3 3" xfId="469" xr:uid="{6BC60F4C-0569-40C0-853A-BC540E2D9000}"/>
    <cellStyle name="Comma 2 4 3 3 2" xfId="1296" xr:uid="{B1A138AC-F96E-475B-A940-7C09515FD51A}"/>
    <cellStyle name="Comma 2 4 3 3 3" xfId="1785" xr:uid="{0D8F30BE-D5E5-4931-9018-DB42D765C482}"/>
    <cellStyle name="Comma 2 4 3 4" xfId="955" xr:uid="{4154E25C-C533-4127-B188-0E064C953CFD}"/>
    <cellStyle name="Comma 2 4 3 4 2" xfId="1460" xr:uid="{6535B483-9690-48B2-A57A-D27740C5B357}"/>
    <cellStyle name="Comma 2 4 3 4 3" xfId="1953" xr:uid="{F6232618-9C26-499A-A303-44E6416ECA36}"/>
    <cellStyle name="Comma 2 4 3 5" xfId="1196" xr:uid="{9389795F-DE4C-4195-9CFC-D2D3F1E1AC90}"/>
    <cellStyle name="Comma 2 4 3 6" xfId="1682" xr:uid="{AE5A5186-57F9-48E8-823B-3C7A60E2934B}"/>
    <cellStyle name="Comma 2 4 4" xfId="546" xr:uid="{673FFB75-1589-4223-953E-B5699D794FC8}"/>
    <cellStyle name="Comma 2 4 4 2" xfId="985" xr:uid="{3B148C0E-9FCB-47EC-9A13-FDC4029E3C3F}"/>
    <cellStyle name="Comma 2 4 4 2 2" xfId="1479" xr:uid="{AD97B892-9453-4DA0-B1F2-C95998A2877C}"/>
    <cellStyle name="Comma 2 4 4 2 3" xfId="1972" xr:uid="{04E0D054-3DEF-4874-A265-830886D6BD04}"/>
    <cellStyle name="Comma 2 4 4 3" xfId="1347" xr:uid="{1C781683-08C5-4A3B-B18D-A71B25F5729D}"/>
    <cellStyle name="Comma 2 4 4 4" xfId="1837" xr:uid="{5D8673D0-7E54-477F-B4C4-86CCDA3C00FA}"/>
    <cellStyle name="Comma 2 4 5" xfId="545" xr:uid="{9786DFBE-AA04-4708-B14D-078AD39550F5}"/>
    <cellStyle name="Comma 2 4 5 2" xfId="1346" xr:uid="{BAB6F7C9-11CC-443E-9346-BAA6615A1969}"/>
    <cellStyle name="Comma 2 4 5 3" xfId="1836" xr:uid="{E9C82788-1D2B-4BE7-BD3E-8DAEE432C5C5}"/>
    <cellStyle name="Comma 2 4 6" xfId="617" xr:uid="{7D000C77-A297-44A4-8419-F9538F329439}"/>
    <cellStyle name="Comma 2 4 6 2" xfId="1400" xr:uid="{4E801C17-6682-4714-8CF3-8312524C88A8}"/>
    <cellStyle name="Comma 2 4 6 3" xfId="1891" xr:uid="{00802AE0-EF93-47A9-8E24-2730A8CFC3D8}"/>
    <cellStyle name="Comma 2 4 7" xfId="372" xr:uid="{E4FC89D5-5BCE-4A1C-A6EC-7097EE157247}"/>
    <cellStyle name="Comma 2 4 7 2" xfId="1231" xr:uid="{7803D026-B73E-4301-A312-76F964670ED6}"/>
    <cellStyle name="Comma 2 4 7 3" xfId="1718" xr:uid="{27BD6E89-1BE5-4B62-8280-F38EC0F0D87B}"/>
    <cellStyle name="Comma 2 4 8" xfId="1062" xr:uid="{894A9E20-3979-499A-8088-4F2E2D786707}"/>
    <cellStyle name="Comma 2 4 8 2" xfId="1600" xr:uid="{1CB17D38-A4A0-4A25-AF5A-3561531025E3}"/>
    <cellStyle name="Comma 2 4 9" xfId="1120" xr:uid="{F831DA8E-F49D-4E39-A5EC-28C5448B903F}"/>
    <cellStyle name="Comma 2 5" xfId="147" xr:uid="{CA0803B4-AE6E-4D81-AE16-2BB5F907F9FA}"/>
    <cellStyle name="Comma 2 5 2" xfId="363" xr:uid="{C26DBCA5-84A0-4B11-A295-E30EE7F4DE86}"/>
    <cellStyle name="Comma 2 5 2 2" xfId="492" xr:uid="{D68ADF61-02D1-48A2-99A2-4D4A1AE4E7B9}"/>
    <cellStyle name="Comma 2 5 2 2 2" xfId="1317" xr:uid="{85008373-13CD-4227-920D-2C2C91D2E642}"/>
    <cellStyle name="Comma 2 5 2 2 3" xfId="1807" xr:uid="{BFE78928-D179-4E72-B8E0-22A044B691EB}"/>
    <cellStyle name="Comma 2 5 2 3" xfId="958" xr:uid="{722CA2E2-0DBC-4C35-BD14-8809ADA33744}"/>
    <cellStyle name="Comma 2 5 2 3 2" xfId="1462" xr:uid="{B1448108-B7F0-4714-BF46-288D0E962FE4}"/>
    <cellStyle name="Comma 2 5 2 3 3" xfId="1955" xr:uid="{647B56F7-6E3A-4C65-8A9D-FD599B629A2C}"/>
    <cellStyle name="Comma 2 5 2 4" xfId="1226" xr:uid="{D7A33839-02BA-4824-9E0A-020DEDB72DDF}"/>
    <cellStyle name="Comma 2 5 2 5" xfId="1713" xr:uid="{81A504AB-4734-4E84-B2D6-2629C32CB5B9}"/>
    <cellStyle name="Comma 2 5 3" xfId="459" xr:uid="{1F3A798A-966F-4CCB-BF12-F96E6564AD57}"/>
    <cellStyle name="Comma 2 5 3 2" xfId="1005" xr:uid="{1FE053BB-1544-46B3-9C8B-4C9557C46DB0}"/>
    <cellStyle name="Comma 2 5 3 2 2" xfId="1486" xr:uid="{81F26CA3-2FAA-4048-9D49-929456C89420}"/>
    <cellStyle name="Comma 2 5 3 2 3" xfId="1980" xr:uid="{19968227-3C77-4522-9C52-16F39F272776}"/>
    <cellStyle name="Comma 2 5 4" xfId="397" xr:uid="{512CC7DE-74FF-45AF-BB9A-62C9B923C078}"/>
    <cellStyle name="Comma 2 5 4 2" xfId="1249" xr:uid="{2A08DEAE-5A7D-4D58-B43C-4A33B25283D9}"/>
    <cellStyle name="Comma 2 5 4 3" xfId="1737" xr:uid="{2C17A4F5-EB2F-4E66-84BE-CA8A44FEED1C}"/>
    <cellStyle name="Comma 2 5 5" xfId="421" xr:uid="{7CE5E1F1-01EC-49A6-A7CC-9B539399ED02}"/>
    <cellStyle name="Comma 2 5 6" xfId="869" xr:uid="{1062E726-6F9B-473D-9190-32E6D71ED5DB}"/>
    <cellStyle name="Comma 2 5 6 2" xfId="1443" xr:uid="{04C34CD3-27AA-49CE-9252-48A0E6AA46AD}"/>
    <cellStyle name="Comma 2 5 6 3" xfId="1936" xr:uid="{C491C154-0ED5-4BC3-9B1C-E82C5EBC12D3}"/>
    <cellStyle name="Comma 2 5 7" xfId="1081" xr:uid="{1069270B-B204-443F-94F3-0B2287117305}"/>
    <cellStyle name="Comma 2 5 7 2" xfId="1619" xr:uid="{3AA346F9-E40A-4CA0-9900-F0655196DB5D}"/>
    <cellStyle name="Comma 2 5 8" xfId="1139" xr:uid="{DF501863-CC13-4B4F-89CA-6763264F924A}"/>
    <cellStyle name="Comma 2 5 9" xfId="1556" xr:uid="{A3D8F075-B3C0-4DAF-B58A-4A0B70214BD7}"/>
    <cellStyle name="Comma 2 6" xfId="102" xr:uid="{1E8B3509-1B90-4537-AFD7-B4C451EF0119}"/>
    <cellStyle name="Comma 2 6 2" xfId="495" xr:uid="{1B6876E4-9674-40D6-A816-E8DFDF4C4B30}"/>
    <cellStyle name="Comma 2 6 2 2" xfId="988" xr:uid="{5C733669-7A4C-4E11-AA42-663C20AF86BF}"/>
    <cellStyle name="Comma 2 6 2 3" xfId="1320" xr:uid="{85DAE54F-4844-48C1-AD36-6B3CA09DBC47}"/>
    <cellStyle name="Comma 2 6 2 4" xfId="1810" xr:uid="{270D2A21-E8D1-4BD3-B2C6-11295F9F5825}"/>
    <cellStyle name="Comma 2 6 3" xfId="557" xr:uid="{109CC59F-7F24-44A0-838A-7B53F8662A3B}"/>
    <cellStyle name="Comma 2 6 3 2" xfId="1355" xr:uid="{8E32ADA4-991F-45B7-9742-B16EBB193163}"/>
    <cellStyle name="Comma 2 6 3 3" xfId="1846" xr:uid="{494698F5-3DFB-47E7-9DB1-1B52FF6A5A42}"/>
    <cellStyle name="Comma 2 6 4" xfId="306" xr:uid="{9546689D-2868-4C5E-9E23-9B58074DFD40}"/>
    <cellStyle name="Comma 2 6 4 2" xfId="1192" xr:uid="{041DA271-9AB8-43AF-9F79-33C42A7DC3A3}"/>
    <cellStyle name="Comma 2 6 4 3" xfId="1678" xr:uid="{68A6205E-FD78-4741-B64F-F8DEB3E31175}"/>
    <cellStyle name="Comma 2 6 5" xfId="683" xr:uid="{E7DAA48E-D8E3-45CE-8066-A4A53860071B}"/>
    <cellStyle name="Comma 2 6 5 2" xfId="1436" xr:uid="{28DE131C-87D7-4329-964B-030C84B59F90}"/>
    <cellStyle name="Comma 2 6 5 3" xfId="1927" xr:uid="{06BCDD32-9865-4E56-9E40-1036E01DCE99}"/>
    <cellStyle name="Comma 2 7" xfId="212" xr:uid="{A9E14495-C5E7-4B96-B27D-8737F7F3A3F5}"/>
    <cellStyle name="Comma 2 7 2" xfId="455" xr:uid="{7AEA1BDD-6E14-4896-B2E8-E8FAEE0DD8FD}"/>
    <cellStyle name="Comma 2 7 2 2" xfId="1283" xr:uid="{2C6F7192-C4DC-4F4D-B584-A580E0AF5AAC}"/>
    <cellStyle name="Comma 2 7 2 3" xfId="1772" xr:uid="{936800CB-3FFD-4447-8399-56C22BE1BA4D}"/>
    <cellStyle name="Comma 2 7 3" xfId="572" xr:uid="{359800D9-B336-42CE-BA5D-7B82F1BAC0C4}"/>
    <cellStyle name="Comma 2 7 3 2" xfId="1365" xr:uid="{9C3524D0-52C8-4BED-BD8B-195D8D28D27A}"/>
    <cellStyle name="Comma 2 7 3 3" xfId="1856" xr:uid="{61CE3176-9912-4FDB-9EF6-5A3DD89276EE}"/>
    <cellStyle name="Comma 2 7 4" xfId="949" xr:uid="{C47F7B6C-C4B3-45E8-A10C-FE2F06ED6C1C}"/>
    <cellStyle name="Comma 2 7 4 2" xfId="1455" xr:uid="{1C2D777E-5DF2-4F34-9B12-D1BA1BAEB1DC}"/>
    <cellStyle name="Comma 2 7 4 3" xfId="1948" xr:uid="{DDF472F0-064F-4D07-AA6B-428E78F7CFB4}"/>
    <cellStyle name="Comma 2 7 5" xfId="1092" xr:uid="{B8C66E58-EDB6-42FD-A8AD-3154C92ACFFA}"/>
    <cellStyle name="Comma 2 7 5 2" xfId="1635" xr:uid="{E2B17370-638C-42AC-A08D-7648DCCCC78B}"/>
    <cellStyle name="Comma 2 7 6" xfId="1154" xr:uid="{FECB63AA-0045-4814-9BAC-E4611D6B26CA}"/>
    <cellStyle name="Comma 2 7 7" xfId="1572" xr:uid="{9D9DFACD-9CCE-4001-894E-B4A62EB1C082}"/>
    <cellStyle name="Comma 2 8" xfId="76" xr:uid="{D7D5ABBC-4B0B-40A4-9ABF-23C6948B3CA3}"/>
    <cellStyle name="Comma 2 8 2" xfId="442" xr:uid="{7E489971-1C80-4E22-BA51-99E55B5B7B8B}"/>
    <cellStyle name="Comma 2 8 2 2" xfId="655" xr:uid="{FFB2D982-7BD5-4CF4-AE93-B346065BC893}"/>
    <cellStyle name="Comma 2 8 2 2 2" xfId="1419" xr:uid="{2755C85D-361E-4517-8367-D7AF8B6650C0}"/>
    <cellStyle name="Comma 2 8 2 2 3" xfId="1910" xr:uid="{1D83FC39-BAC0-44BC-856F-39EA99B2D6F2}"/>
    <cellStyle name="Comma 2 8 2 3" xfId="1273" xr:uid="{06B51111-ECD0-42A1-BA94-F5EA1BA7C9E5}"/>
    <cellStyle name="Comma 2 8 2 3 2" xfId="2016" xr:uid="{4534B019-F020-49B3-B363-AD7AE3A9E1BA}"/>
    <cellStyle name="Comma 2 8 2 4" xfId="1762" xr:uid="{F401816C-D9B4-4CFB-8979-EE138DF3E07A}"/>
    <cellStyle name="Comma 2 8 3" xfId="636" xr:uid="{CFDE1760-AB8A-48D6-9AEB-B0CCB8E52A3D}"/>
    <cellStyle name="Comma 2 8 3 2" xfId="1410" xr:uid="{FCFDF7A8-F372-4459-A505-95753F0EF9D7}"/>
    <cellStyle name="Comma 2 8 3 3" xfId="1901" xr:uid="{9C2344A5-C3AF-497F-9481-5F320D68F1A1}"/>
    <cellStyle name="Comma 2 8 4" xfId="1112" xr:uid="{64B65482-8399-4545-9426-849973862711}"/>
    <cellStyle name="Comma 2 8 4 2" xfId="1592" xr:uid="{1A8A30EB-5FB0-4617-A241-CC731C9E3EC0}"/>
    <cellStyle name="Comma 2 8 5" xfId="2003" xr:uid="{B1D5479E-3F8D-4D32-8E09-175AD9ABDF78}"/>
    <cellStyle name="Comma 2 8 6" xfId="1584" xr:uid="{A8F236CD-38C9-4C32-AC76-0853DF475DD1}"/>
    <cellStyle name="Comma 2 8 6 2" xfId="2015" xr:uid="{4BEFD32D-5576-4624-9437-2070F93FFFDA}"/>
    <cellStyle name="Comma 2 9" xfId="297" xr:uid="{ADF5F123-BB67-42BB-8CFA-B7E394C51C75}"/>
    <cellStyle name="Comma 2 9 2" xfId="1186" xr:uid="{A63336C8-5CD1-4877-8D41-DD017E85624C}"/>
    <cellStyle name="Comma 2 9 3" xfId="1672" xr:uid="{B0F09C87-6C81-4A64-9113-034699E80A35}"/>
    <cellStyle name="Comma 20" xfId="670" xr:uid="{02B781A1-6BAA-456A-A882-BFAA7E7895C5}"/>
    <cellStyle name="Comma 20 2" xfId="1030" xr:uid="{29001F79-710F-47A0-923E-6F7B9F5ABC37}"/>
    <cellStyle name="Comma 20 2 2" xfId="1498" xr:uid="{EA744BB0-5E1D-436A-BCA5-20B4731791AA}"/>
    <cellStyle name="Comma 20 2 3" xfId="1992" xr:uid="{3C44F5B4-15AF-45D1-9D10-14F8DBE22525}"/>
    <cellStyle name="Comma 20 3" xfId="978" xr:uid="{A43788BE-A653-48EF-BA4B-AC919E4CEFE1}"/>
    <cellStyle name="Comma 20 3 2" xfId="1477" xr:uid="{690C2E7F-44B1-415E-AB9E-FC3CC544A0F7}"/>
    <cellStyle name="Comma 20 3 3" xfId="1970" xr:uid="{D149723D-59C0-47F3-BA6C-D4D514DA7F20}"/>
    <cellStyle name="Comma 20 4" xfId="1428" xr:uid="{17758449-D294-4C3F-A756-4FBBEC2B9D50}"/>
    <cellStyle name="Comma 20 5" xfId="1919" xr:uid="{9BA3D9DB-3869-4A43-A0C2-5BEB8AA3456C}"/>
    <cellStyle name="Comma 21" xfId="166" xr:uid="{51876C2B-526F-4C4B-9B28-26FAB8BD8803}"/>
    <cellStyle name="Comma 21 2" xfId="613" xr:uid="{0F524377-46AB-4684-94CE-AC3D97BA90EE}"/>
    <cellStyle name="Comma 21 2 2" xfId="1035" xr:uid="{8130E09E-0122-4EE3-81CE-98FAF84A52CF}"/>
    <cellStyle name="Comma 21 2 2 2" xfId="1500" xr:uid="{9D3CE9A9-9B69-486E-ACA2-17A4DB635250}"/>
    <cellStyle name="Comma 21 2 2 3" xfId="1994" xr:uid="{D2FA0132-1017-4328-9975-C137F16B0618}"/>
    <cellStyle name="Comma 21 2 3" xfId="1398" xr:uid="{B16F4FA4-5CFD-46EC-80D6-F3C01A63D2C9}"/>
    <cellStyle name="Comma 21 2 4" xfId="1889" xr:uid="{0A126B75-4F56-40B5-BA29-9308C237AA42}"/>
    <cellStyle name="Comma 21 3" xfId="1088" xr:uid="{85967B41-8FF1-4A83-98C4-9112DB70D5C6}"/>
    <cellStyle name="Comma 21 3 2" xfId="1631" xr:uid="{ABE5F28E-F872-46EA-80FF-57148D4277C3}"/>
    <cellStyle name="Comma 21 4" xfId="1151" xr:uid="{4BA47A52-D505-4494-9AA9-BE28DD4E67D8}"/>
    <cellStyle name="Comma 21 5" xfId="1569" xr:uid="{151DCA48-8523-4DFD-B4A7-8192FE5E749B}"/>
    <cellStyle name="Comma 214" xfId="133" xr:uid="{42975688-3E22-4B69-B64D-3A37ABF0CDD4}"/>
    <cellStyle name="Comma 214 2" xfId="1077" xr:uid="{E5D18387-807B-4244-830B-31836BC050A0}"/>
    <cellStyle name="Comma 214 2 2" xfId="1615" xr:uid="{E52A022E-9610-482A-936C-CEB11C246197}"/>
    <cellStyle name="Comma 214 3" xfId="1135" xr:uid="{A6D354F0-3344-4C67-B246-C2BD2E649DAA}"/>
    <cellStyle name="Comma 214 4" xfId="1550" xr:uid="{24EEA42F-41DD-4EF5-96A2-13CA18D193F1}"/>
    <cellStyle name="Comma 22" xfId="1025" xr:uid="{109BAC7E-6D2A-43A7-8311-161B1A042554}"/>
    <cellStyle name="Comma 22 2" xfId="1497" xr:uid="{D88EE94E-19F2-4CC5-85BE-34D19EE98D3F}"/>
    <cellStyle name="Comma 22 2 2" xfId="2013" xr:uid="{C5930A8A-C9B6-46F4-A6AF-CBAAE0DA115C}"/>
    <cellStyle name="Comma 22 3" xfId="1991" xr:uid="{B5C09F7E-B778-418C-8242-99050B23AE16}"/>
    <cellStyle name="Comma 22 4" xfId="1838" xr:uid="{D3E41738-5191-4A8A-B33A-CC13A9F03154}"/>
    <cellStyle name="Comma 23" xfId="997" xr:uid="{C2AB9428-3629-47EC-875D-E7AE61AB5D8C}"/>
    <cellStyle name="Comma 23 2" xfId="1484" xr:uid="{A42D2EE8-05AC-4AAA-AB7C-5E8F0E039EE4}"/>
    <cellStyle name="Comma 23 3" xfId="1977" xr:uid="{53D90FA0-3BD4-4CE7-8B8A-26B1747B770C}"/>
    <cellStyle name="Comma 24" xfId="399" xr:uid="{D2FF80BA-15B5-4978-9D62-A8C8D81E577A}"/>
    <cellStyle name="Comma 24 2" xfId="530" xr:uid="{11ED054B-4F31-40F0-A366-EBCA1A22F862}"/>
    <cellStyle name="Comma 24 2 2" xfId="1341" xr:uid="{834E4ACE-3553-453A-B7C9-EC91028349A9}"/>
    <cellStyle name="Comma 24 2 3" xfId="1831" xr:uid="{0DDC0BF8-FD7E-4C3E-A98D-9AC1CB2FE823}"/>
    <cellStyle name="Comma 24 3" xfId="1013" xr:uid="{D5262F6E-A17D-4CAE-B8C5-9DF786B0FD5F}"/>
    <cellStyle name="Comma 24 3 2" xfId="1492" xr:uid="{B245B047-097B-4C85-949B-B6538ADF9B33}"/>
    <cellStyle name="Comma 24 3 3" xfId="1986" xr:uid="{B54F4F5C-E9AF-48A0-A0FA-8843FBD8B69A}"/>
    <cellStyle name="Comma 24 4" xfId="1251" xr:uid="{CCD1799E-4E9B-400E-A24C-5FD8AD95CC06}"/>
    <cellStyle name="Comma 24 5" xfId="1739" xr:uid="{1995B1AB-7FAC-44CC-933B-D19A78CD0D26}"/>
    <cellStyle name="Comma 25" xfId="1020" xr:uid="{DA942A98-C802-481A-B468-95CCCE2EDD65}"/>
    <cellStyle name="Comma 25 2" xfId="1495" xr:uid="{13349DFF-7317-4E6C-9B56-B84D08936206}"/>
    <cellStyle name="Comma 25 3" xfId="1989" xr:uid="{A84442C9-9A90-4DB9-8AEB-E7188F4CF951}"/>
    <cellStyle name="Comma 26" xfId="1018" xr:uid="{2EF07424-2D2E-407F-A084-6A936C26FFD4}"/>
    <cellStyle name="Comma 26 2" xfId="1494" xr:uid="{DEA296F5-F171-423D-8951-48021656A0B9}"/>
    <cellStyle name="Comma 26 3" xfId="1988" xr:uid="{464F6E1E-208C-4F54-9EA4-AC688D06FFFE}"/>
    <cellStyle name="Comma 27" xfId="1014" xr:uid="{6CB795C5-018A-4983-9E69-143E7DBCB76B}"/>
    <cellStyle name="Comma 27 2" xfId="1493" xr:uid="{1A5F3D00-95C0-40C8-94AF-65B35CDDFD93}"/>
    <cellStyle name="Comma 27 3" xfId="1987" xr:uid="{642547B2-FF5D-4224-9731-231A1886B05F}"/>
    <cellStyle name="Comma 28" xfId="1021" xr:uid="{E55A7058-BB31-4A69-8DA6-DD8725E7DC0A}"/>
    <cellStyle name="Comma 28 2" xfId="1496" xr:uid="{D7CDEF2E-0A21-48AB-AF20-B76AF468CC35}"/>
    <cellStyle name="Comma 28 3" xfId="1990" xr:uid="{2DFD8FB2-BBD5-4EE5-B012-558BBCBD70AE}"/>
    <cellStyle name="Comma 29" xfId="1038" xr:uid="{2A1ADDDC-8F62-4AF4-B111-682016D2BCE8}"/>
    <cellStyle name="Comma 29 2" xfId="1501" xr:uid="{47DEEF4C-B345-4D2A-A458-A43DBF548164}"/>
    <cellStyle name="Comma 29 2 30 2" xfId="424" xr:uid="{25C34CA2-F59A-4214-82BB-565E06D70CD9}"/>
    <cellStyle name="Comma 29 2 30 2 2" xfId="457" xr:uid="{CBCF8D75-1722-4251-9B4B-9A36E6C3C144}"/>
    <cellStyle name="Comma 29 2 30 2 2 2" xfId="1285" xr:uid="{A31D3C53-906F-4902-8CC3-A1035F5975BF}"/>
    <cellStyle name="Comma 29 2 30 2 2 3" xfId="1774" xr:uid="{6A0D4E77-2448-47A3-B2EB-34D800D5A1D4}"/>
    <cellStyle name="Comma 29 2 30 2 3" xfId="574" xr:uid="{262CA714-040B-437E-813E-C64B2BF77CFE}"/>
    <cellStyle name="Comma 29 2 30 2 3 2" xfId="1367" xr:uid="{7AE402B9-071E-430B-AC11-832519215A75}"/>
    <cellStyle name="Comma 29 2 30 2 3 3" xfId="1858" xr:uid="{F9255236-5B3D-4E24-A7C6-27D2350CD25C}"/>
    <cellStyle name="Comma 29 2 30 2 4" xfId="1264" xr:uid="{A075D7B1-D1C8-41BE-B24E-F60A835BC967}"/>
    <cellStyle name="Comma 29 2 30 2 5" xfId="1753" xr:uid="{3E2F83DE-328C-4490-A17B-D7025C652DD1}"/>
    <cellStyle name="Comma 29 3" xfId="1995" xr:uid="{F0EBE5D1-EB77-400C-ACC9-89E9E1A3D1C6}"/>
    <cellStyle name="Comma 3" xfId="5" xr:uid="{00000000-0005-0000-0000-000002000000}"/>
    <cellStyle name="Comma 3 10" xfId="70" xr:uid="{BD988D3F-166D-481E-846A-23C522F5D604}"/>
    <cellStyle name="Comma 3 11" xfId="408" xr:uid="{E19D0EB2-5728-44CE-A2F0-83CF11A0FA15}"/>
    <cellStyle name="Comma 3 11 2" xfId="1258" xr:uid="{6E118EA6-4377-4DE1-82EC-EBE7115C0748}"/>
    <cellStyle name="Comma 3 11 3" xfId="1747" xr:uid="{A869B548-B402-4E1C-B561-113140709092}"/>
    <cellStyle name="Comma 3 2" xfId="91" xr:uid="{F540A44B-9BDD-4DB2-8D8C-E00FC739E8FE}"/>
    <cellStyle name="Comma 3 2 10" xfId="1060" xr:uid="{9D03502F-4AFF-49EE-B83A-C491AE61D165}"/>
    <cellStyle name="Comma 3 2 10 2" xfId="1598" xr:uid="{222DA6E3-E252-4DC1-B2F8-2D0D547F8CB4}"/>
    <cellStyle name="Comma 3 2 11" xfId="1118" xr:uid="{B26CA511-A790-4718-9327-B1B4F972AD03}"/>
    <cellStyle name="Comma 3 2 12" xfId="1530" xr:uid="{870F456A-D2D7-4832-B93A-3DAACAC2E7A1}"/>
    <cellStyle name="Comma 3 2 2" xfId="286" xr:uid="{3765C4C3-B2E1-4D85-9C9A-141E5837478B}"/>
    <cellStyle name="Comma 3 2 2 2" xfId="308" xr:uid="{C62DD3FA-BD73-4113-9A65-328CD89223B6}"/>
    <cellStyle name="Comma 3 2 2 2 2" xfId="344" xr:uid="{795D2C75-3BFF-4CD0-A622-62FA2CA4A1FC}"/>
    <cellStyle name="Comma 3 2 2 2 2 2" xfId="489" xr:uid="{DC0F08DB-FB66-43F0-9FD0-7C9A3394CCE6}"/>
    <cellStyle name="Comma 3 2 2 2 2 2 2" xfId="1314" xr:uid="{59477B7A-9E8A-4608-8FD3-A931DAE09D46}"/>
    <cellStyle name="Comma 3 2 2 2 2 2 3" xfId="1804" xr:uid="{C536B2A7-D1AE-4B20-BD7D-42D39346B0E3}"/>
    <cellStyle name="Comma 3 2 2 2 2 3" xfId="605" xr:uid="{3EEFA5BF-B6A1-4E07-A4BC-FE51ED8A3E6C}"/>
    <cellStyle name="Comma 3 2 2 2 2 3 2" xfId="1392" xr:uid="{393E7A84-BE6B-4615-9F28-EEEC88F7F4FF}"/>
    <cellStyle name="Comma 3 2 2 2 2 3 3" xfId="1883" xr:uid="{216C175A-BC27-42E2-A2F6-175269BF037A}"/>
    <cellStyle name="Comma 3 2 2 2 2 4" xfId="1214" xr:uid="{5A228280-7015-4443-ABD4-25A389F862BC}"/>
    <cellStyle name="Comma 3 2 2 2 2 5" xfId="1701" xr:uid="{52F83164-33D8-4A41-B1CF-079AC37117A7}"/>
    <cellStyle name="Comma 3 2 2 2 3" xfId="485" xr:uid="{31F735D9-81A2-4040-8A84-3248F2D2A67D}"/>
    <cellStyle name="Comma 3 2 2 2 3 2" xfId="1310" xr:uid="{739606EB-FC4F-4746-96EC-5D1B7B0F47C9}"/>
    <cellStyle name="Comma 3 2 2 2 3 3" xfId="1800" xr:uid="{8312CA5F-B970-4008-BEC1-5840B1246978}"/>
    <cellStyle name="Comma 3 2 2 2 4" xfId="1193" xr:uid="{8B3E9976-C01F-4602-80AA-07434DBB453B}"/>
    <cellStyle name="Comma 3 2 2 2 5" xfId="1679" xr:uid="{E186C22B-BBEA-4DF5-968A-DE35DCC88EC4}"/>
    <cellStyle name="Comma 3 2 2 3" xfId="438" xr:uid="{94540818-78C6-4E85-B4B8-3FD332E21103}"/>
    <cellStyle name="Comma 3 2 2 3 2" xfId="554" xr:uid="{9DF66328-A63C-494F-BEFF-DF600F5C8BBC}"/>
    <cellStyle name="Comma 3 2 2 3 2 2" xfId="1353" xr:uid="{514E39A6-5255-4CA1-A9B4-D40933748D6F}"/>
    <cellStyle name="Comma 3 2 2 3 2 3" xfId="1844" xr:uid="{3E01E2DC-AD0D-4B13-BCEB-5EAC544BE12B}"/>
    <cellStyle name="Comma 3 2 2 3 3" xfId="1271" xr:uid="{9C9BB9BC-5772-45E0-9F9A-482E14263AAA}"/>
    <cellStyle name="Comma 3 2 2 3 4" xfId="1760" xr:uid="{FBDBB103-BDF5-436F-A989-507A09FB3D3F}"/>
    <cellStyle name="Comma 3 2 2 4" xfId="303" xr:uid="{F6EAB479-1E52-4EB5-B71D-3F51F9C00976}"/>
    <cellStyle name="Comma 3 2 2 4 2" xfId="1190" xr:uid="{88E3ACA7-BA8A-4078-9A40-55CBA1EF4A16}"/>
    <cellStyle name="Comma 3 2 2 4 3" xfId="1676" xr:uid="{3AE99811-6F57-49F2-BD27-82751329EFE0}"/>
    <cellStyle name="Comma 3 2 2 5" xfId="634" xr:uid="{702F0372-8675-4581-B7D4-1C66D5F6B3F9}"/>
    <cellStyle name="Comma 3 2 2 5 2" xfId="1409" xr:uid="{E5190EB9-1DC2-49F4-9110-56C657690957}"/>
    <cellStyle name="Comma 3 2 2 5 3" xfId="1900" xr:uid="{55B9158F-DCE3-4105-86C7-7C4C078B3A2F}"/>
    <cellStyle name="Comma 3 2 2 6" xfId="1180" xr:uid="{6C618953-893D-469B-9FE7-1F2AA3F09D7A}"/>
    <cellStyle name="Comma 3 2 2 7" xfId="1665" xr:uid="{98108068-64D1-45BA-9D06-28F7B1749494}"/>
    <cellStyle name="Comma 3 2 3" xfId="279" xr:uid="{BA014503-E059-407F-B35E-8D1F21B087ED}"/>
    <cellStyle name="Comma 3 2 3 2" xfId="456" xr:uid="{82361B1B-C15B-4D31-B51C-B93E781480F4}"/>
    <cellStyle name="Comma 3 2 3 2 2" xfId="573" xr:uid="{E969EF1D-6ADD-4B10-9108-EE7EE085DF4C}"/>
    <cellStyle name="Comma 3 2 3 2 2 2" xfId="1366" xr:uid="{B3202369-812E-4CE3-8852-043AFEE15401}"/>
    <cellStyle name="Comma 3 2 3 2 2 3" xfId="1857" xr:uid="{81B32E08-CD3F-487A-BFEF-9D3C42BA44EC}"/>
    <cellStyle name="Comma 3 2 3 2 3" xfId="1284" xr:uid="{940D57B3-E07F-4D29-BC14-AF22570B7455}"/>
    <cellStyle name="Comma 3 2 3 2 4" xfId="1773" xr:uid="{F1BDE3E7-E3B9-4EAF-AF80-1B6C359F22AE}"/>
    <cellStyle name="Comma 3 2 3 3" xfId="518" xr:uid="{987FB4D4-92CD-4243-89ED-8F2C5026A9AA}"/>
    <cellStyle name="Comma 3 2 3 3 2" xfId="1336" xr:uid="{C577C936-A685-446C-8438-91A4F04967A4}"/>
    <cellStyle name="Comma 3 2 3 3 3" xfId="1826" xr:uid="{E9608AAF-9E64-4606-B404-11A564537E48}"/>
    <cellStyle name="Comma 3 2 3 4" xfId="657" xr:uid="{858D1A42-6D52-4F4F-8DC8-67CCAA7D9314}"/>
    <cellStyle name="Comma 3 2 3 4 2" xfId="1421" xr:uid="{F247F636-6209-4347-9165-07C58C793423}"/>
    <cellStyle name="Comma 3 2 3 4 3" xfId="1912" xr:uid="{78DCF7EE-F208-40CF-8BB2-26782EBE61DA}"/>
    <cellStyle name="Comma 3 2 3 5" xfId="1176" xr:uid="{5CB33E01-075E-4B0B-A866-573CEBD2FBBF}"/>
    <cellStyle name="Comma 3 2 3 6" xfId="1661" xr:uid="{1476585C-8743-4F41-AF7E-9EDF18643767}"/>
    <cellStyle name="Comma 3 2 4" xfId="386" xr:uid="{CDE2432C-2C29-470F-B413-9F5EF0A28F85}"/>
    <cellStyle name="Comma 3 2 4 2" xfId="550" xr:uid="{A25F605F-2823-43C9-8AA1-D4A238AA6D2C}"/>
    <cellStyle name="Comma 3 2 4 2 2" xfId="1350" xr:uid="{5B9E4AB6-EEFA-40B8-9044-BF6EB9CBF0BE}"/>
    <cellStyle name="Comma 3 2 4 2 3" xfId="1841" xr:uid="{501B0D71-5C07-4B4F-9AA4-401695B56AF4}"/>
    <cellStyle name="Comma 3 2 4 3" xfId="1241" xr:uid="{F461848A-31AF-404A-95C9-7685058EEDFC}"/>
    <cellStyle name="Comma 3 2 4 4" xfId="1728" xr:uid="{3CABF21E-AA65-4A34-919C-24C293B61CA3}"/>
    <cellStyle name="Comma 3 2 5" xfId="406" xr:uid="{4408FDA4-8ACB-4817-B589-A133B3F3CCEB}"/>
    <cellStyle name="Comma 3 2 5 2" xfId="1256" xr:uid="{B43789DA-45F2-4A2E-8A9A-645C5B5BDB29}"/>
    <cellStyle name="Comma 3 2 5 3" xfId="1745" xr:uid="{E26E18C2-FC80-4986-8698-69DD58DA0975}"/>
    <cellStyle name="Comma 3 2 6" xfId="504" xr:uid="{9642035F-38CE-4BCA-8B85-F95E8782D18F}"/>
    <cellStyle name="Comma 3 2 6 2" xfId="1327" xr:uid="{EB6C2D33-0535-4738-A9EA-4E463C32F4C9}"/>
    <cellStyle name="Comma 3 2 6 3" xfId="1817" xr:uid="{800E2F1B-C926-4372-AC59-702B19821411}"/>
    <cellStyle name="Comma 3 2 7" xfId="507" xr:uid="{4CBC8B9A-83CE-434F-9203-448EE4747EDE}"/>
    <cellStyle name="Comma 3 2 7 2" xfId="510" xr:uid="{F6EE9CA0-F99E-4427-A85C-EF51B4804B67}"/>
    <cellStyle name="Comma 3 2 7 2 2" xfId="521" xr:uid="{C2D454E1-1A9B-4156-89EA-EA76CE5A3C00}"/>
    <cellStyle name="Comma 3 2 7 2 2 2" xfId="1337" xr:uid="{C8C1DEC0-E3D7-48FB-82A9-CB56E5BEFA02}"/>
    <cellStyle name="Comma 3 2 7 2 2 3" xfId="1827" xr:uid="{7AEE5DD9-D925-4C8E-B46D-272010716FB4}"/>
    <cellStyle name="Comma 3 2 7 2 3" xfId="1331" xr:uid="{C1E17A47-40B5-4515-ACEE-AC8E7262CF69}"/>
    <cellStyle name="Comma 3 2 7 2 4" xfId="1821" xr:uid="{FFEA45F7-A6C9-46EB-B329-BBEB86D3E9DB}"/>
    <cellStyle name="Comma 3 2 7 3" xfId="535" xr:uid="{05FBDDBD-8FC1-4B74-B623-D2D3D04F52E3}"/>
    <cellStyle name="Comma 3 2 7 3 2" xfId="1343" xr:uid="{794C520A-9130-4208-B6D6-50C1EBE40E0C}"/>
    <cellStyle name="Comma 3 2 7 3 3" xfId="1833" xr:uid="{81AEFD5F-637E-4BD1-AC03-9C7F00F395DE}"/>
    <cellStyle name="Comma 3 2 7 4" xfId="514" xr:uid="{1D13DECD-2DF0-4892-92E1-78B81B6E590F}"/>
    <cellStyle name="Comma 3 2 7 4 2" xfId="1334" xr:uid="{F58D3D25-ED5D-4D46-A9C6-B67ED7609DB4}"/>
    <cellStyle name="Comma 3 2 7 4 3" xfId="1824" xr:uid="{C45B0AF5-9906-4ABB-843D-4A32D89C57FE}"/>
    <cellStyle name="Comma 3 2 7 5" xfId="1329" xr:uid="{B8A4CB4D-3A91-44C5-B2CE-781A5748AD1F}"/>
    <cellStyle name="Comma 3 2 7 6" xfId="1819" xr:uid="{4F5C379B-B299-4151-AD55-A7B4356A63AE}"/>
    <cellStyle name="Comma 3 2 8" xfId="267" xr:uid="{6EC1D3D6-08C2-450C-99DF-E8E21DB1BB24}"/>
    <cellStyle name="Comma 3 2 8 2" xfId="1172" xr:uid="{32B8DAAE-A698-4D9B-8F0E-24D56C7A88A5}"/>
    <cellStyle name="Comma 3 2 8 3" xfId="1656" xr:uid="{EDA2B177-8DF4-433B-A364-F6466EA72B51}"/>
    <cellStyle name="Comma 3 2 9" xfId="632" xr:uid="{AC74492D-A0BF-4FE0-9041-AF647A6E1CB5}"/>
    <cellStyle name="Comma 3 2 9 2" xfId="1408" xr:uid="{891C015F-C0E6-476F-B85F-13A19FCA9936}"/>
    <cellStyle name="Comma 3 2 9 3" xfId="1899" xr:uid="{CDB2055C-4CC4-475A-A00F-5C67CA34F895}"/>
    <cellStyle name="Comma 3 3" xfId="97" xr:uid="{A2DD5215-24D0-4F0E-A966-D58612812007}"/>
    <cellStyle name="Comma 3 3 10" xfId="1121" xr:uid="{A2D0A3A6-7674-4569-9737-E34302D92F45}"/>
    <cellStyle name="Comma 3 3 11" xfId="1534" xr:uid="{D1F1C0A3-EB90-42B4-A4FE-5FC9A54B5302}"/>
    <cellStyle name="Comma 3 3 2" xfId="123" xr:uid="{A8516453-7ED0-45E2-BCA3-845464C8F1B8}"/>
    <cellStyle name="Comma 3 3 2 2" xfId="288" xr:uid="{D6649AE6-F546-49FE-97E3-1969A40F985D}"/>
    <cellStyle name="Comma 3 3 2 2 2" xfId="478" xr:uid="{6228CBA3-892F-43EE-A95D-30247C4618A7}"/>
    <cellStyle name="Comma 3 3 2 2 2 2" xfId="1303" xr:uid="{9A653666-96BE-4713-B5CB-BB729BE6D11C}"/>
    <cellStyle name="Comma 3 3 2 2 2 3" xfId="1793" xr:uid="{D9305421-D62A-4C10-8EC8-F39FB4D204D6}"/>
    <cellStyle name="Comma 3 3 2 2 3" xfId="996" xr:uid="{6D4D393C-8064-48F0-B4ED-5FCB2ADC72EC}"/>
    <cellStyle name="Comma 3 3 2 2 3 2" xfId="1483" xr:uid="{D74F1E8A-6865-4FC1-BAD2-CCCD56EB25F6}"/>
    <cellStyle name="Comma 3 3 2 2 3 3" xfId="1976" xr:uid="{E6E46E78-9E31-41CB-8C3F-3ABD4971B70C}"/>
    <cellStyle name="Comma 3 3 2 2 4" xfId="1181" xr:uid="{9D00079C-8D91-491B-B3A8-9553581954AB}"/>
    <cellStyle name="Comma 3 3 2 2 5" xfId="1666" xr:uid="{DFECE912-7BB4-4D30-9A18-1A013DF78DBB}"/>
    <cellStyle name="Comma 3 3 2 3" xfId="336" xr:uid="{5B4DC987-7A7E-43E6-B4A0-1F168111179F}"/>
    <cellStyle name="Comma 3 3 2 3 2" xfId="596" xr:uid="{434ED2CE-FA49-4310-971E-7185D4E0E581}"/>
    <cellStyle name="Comma 3 3 2 3 2 2" xfId="1385" xr:uid="{2268D594-2390-464C-8159-0C28C840F815}"/>
    <cellStyle name="Comma 3 3 2 3 2 3" xfId="1876" xr:uid="{11A2E695-E519-49D8-855D-23441F1C5237}"/>
    <cellStyle name="Comma 3 3 2 3 3" xfId="1209" xr:uid="{01A8C7E9-CD60-4694-BABE-36A6C21112C6}"/>
    <cellStyle name="Comma 3 3 2 3 4" xfId="1695" xr:uid="{FA801E28-FC7C-4F47-B58F-7E89B97C437C}"/>
    <cellStyle name="Comma 3 3 2 4" xfId="256" xr:uid="{5B6ABF39-2EC8-42F5-9A23-F128C64BCEBF}"/>
    <cellStyle name="Comma 3 3 2 4 2" xfId="1167" xr:uid="{567BE070-5F2B-4643-8A85-BECCE1FFDD42}"/>
    <cellStyle name="Comma 3 3 2 4 3" xfId="1650" xr:uid="{D324B32E-CC76-462B-8F85-E7571D4A47B0}"/>
    <cellStyle name="Comma 3 3 2 5" xfId="1071" xr:uid="{14ABBFC9-4DAB-4B60-B0AB-9D255F17FB97}"/>
    <cellStyle name="Comma 3 3 2 5 2" xfId="1609" xr:uid="{FF23850B-2F86-425F-A4A2-281A4C9CE648}"/>
    <cellStyle name="Comma 3 3 2 6" xfId="1129" xr:uid="{13D3498B-C21F-4D0D-B5D4-2C96AC3D4722}"/>
    <cellStyle name="Comma 3 3 2 7" xfId="1543" xr:uid="{878AEF1B-A348-4D8F-8D6A-D13E1177DD1B}"/>
    <cellStyle name="Comma 3 3 3" xfId="143" xr:uid="{530D64A8-012A-4794-9FE1-025178CAA82D}"/>
    <cellStyle name="Comma 3 3 3 2" xfId="348" xr:uid="{279FFB84-1E56-4FDB-AFAF-C56DA7ED7CC1}"/>
    <cellStyle name="Comma 3 3 3 2 2" xfId="493" xr:uid="{AFB3B204-9626-4D11-8AE1-311D06A0BAC7}"/>
    <cellStyle name="Comma 3 3 3 2 2 2" xfId="1318" xr:uid="{DCD8ADEE-A96B-411A-9854-D564B662E3D0}"/>
    <cellStyle name="Comma 3 3 3 2 2 3" xfId="1808" xr:uid="{7D693F9D-E8C1-4B17-AC79-46D87EC857CB}"/>
    <cellStyle name="Comma 3 3 3 2 3" xfId="1217" xr:uid="{B766519F-E868-4B0D-85D1-B94C9984B83B}"/>
    <cellStyle name="Comma 3 3 3 2 4" xfId="1704" xr:uid="{403FFDBD-CA78-452A-9020-DD7B23312890}"/>
    <cellStyle name="Comma 3 3 3 3" xfId="566" xr:uid="{46303F49-1276-4E51-8655-DF3964E417B1}"/>
    <cellStyle name="Comma 3 3 3 3 2" xfId="1362" xr:uid="{0C367724-ACF1-4F34-ABB5-4C1472D6B6F8}"/>
    <cellStyle name="Comma 3 3 3 3 3" xfId="1853" xr:uid="{8FBC3A4A-FFCD-4A57-84FC-453389FE0676}"/>
    <cellStyle name="Comma 3 3 3 4" xfId="353" xr:uid="{47B0F17F-8703-4207-814C-897DE028A3C7}"/>
    <cellStyle name="Comma 3 3 3 4 2" xfId="1220" xr:uid="{169AD902-BF72-4597-BFDD-1BFD24460448}"/>
    <cellStyle name="Comma 3 3 3 4 3" xfId="1707" xr:uid="{0CB3DC7D-BE38-4F2E-AF1F-43425663A2DF}"/>
    <cellStyle name="Comma 3 3 3 5" xfId="1080" xr:uid="{B5AAD5D5-CB75-49AD-90A3-69B223A494BD}"/>
    <cellStyle name="Comma 3 3 3 5 2" xfId="1618" xr:uid="{722F977F-825A-4B9B-9217-A72A1BE6A064}"/>
    <cellStyle name="Comma 3 3 3 6" xfId="1138" xr:uid="{83896F76-6FE9-40EC-8D73-F3A1F37C2704}"/>
    <cellStyle name="Comma 3 3 3 7" xfId="1555" xr:uid="{9D7DEA5F-6035-4A76-BE4B-173EDE5CE369}"/>
    <cellStyle name="Comma 3 3 4" xfId="124" xr:uid="{CB651E28-49F4-4A44-A522-4EC5F3802C87}"/>
    <cellStyle name="Comma 3 3 4 2" xfId="451" xr:uid="{804C42E4-A7DE-4E52-847C-DD5EEADF34CE}"/>
    <cellStyle name="Comma 3 3 4 2 2" xfId="1280" xr:uid="{DEE8F9BD-FA4A-47B4-9725-C8643900FA68}"/>
    <cellStyle name="Comma 3 3 4 2 3" xfId="1769" xr:uid="{60EBBA12-E0DF-42A4-A70E-511E2B60DC85}"/>
    <cellStyle name="Comma 3 3 4 3" xfId="1072" xr:uid="{BF6B5F6C-676D-4AE5-92D7-13D91A2EAFA8}"/>
    <cellStyle name="Comma 3 3 4 3 2" xfId="1610" xr:uid="{20AA1CE2-A294-46A6-9183-7E407656E577}"/>
    <cellStyle name="Comma 3 3 4 4" xfId="1130" xr:uid="{7275498B-AE54-4CAD-8C98-586B02075830}"/>
    <cellStyle name="Comma 3 3 4 5" xfId="1544" xr:uid="{B0A9844D-944A-4062-A9D1-0561D590CAE8}"/>
    <cellStyle name="Comma 3 3 5" xfId="319" xr:uid="{399DC777-1905-4165-9677-423BC27BAFB6}"/>
    <cellStyle name="Comma 3 3 5 2" xfId="506" xr:uid="{6A697EF2-36D1-4128-8721-20D4E4CF6EB5}"/>
    <cellStyle name="Comma 3 3 5 2 2" xfId="1328" xr:uid="{8B58D1FB-3950-4CAD-948E-2AD73D065F7C}"/>
    <cellStyle name="Comma 3 3 5 2 3" xfId="1818" xr:uid="{71FBA2D8-3292-4EE2-9070-92D79FF088E6}"/>
    <cellStyle name="Comma 3 3 5 3" xfId="1197" xr:uid="{41184804-072B-440A-A34A-FBED8CD6EB6A}"/>
    <cellStyle name="Comma 3 3 5 4" xfId="1683" xr:uid="{F473FFE7-BD4B-4063-B2C4-771ACF0B3E81}"/>
    <cellStyle name="Comma 3 3 6" xfId="522" xr:uid="{3D521302-4C02-41A7-AA7A-AE268985DEBC}"/>
    <cellStyle name="Comma 3 3 6 2" xfId="1338" xr:uid="{DF57F157-7468-4D3B-9BC7-97E6D8E5AE1C}"/>
    <cellStyle name="Comma 3 3 6 3" xfId="1828" xr:uid="{8D1D85E0-F125-432F-9A85-23DE53312A99}"/>
    <cellStyle name="Comma 3 3 7" xfId="628" xr:uid="{379F843B-6667-4C56-8282-52F30658D015}"/>
    <cellStyle name="Comma 3 3 7 2" xfId="1406" xr:uid="{177FCC28-99F5-4046-B658-7FA497066101}"/>
    <cellStyle name="Comma 3 3 7 3" xfId="1897" xr:uid="{17F41D16-834B-47E6-8946-C6C85C79EF10}"/>
    <cellStyle name="Comma 3 3 8" xfId="430" xr:uid="{6E486845-F528-46A9-A9E5-0C83A516E2D6}"/>
    <cellStyle name="Comma 3 3 8 2" xfId="1266" xr:uid="{DE17675D-3D53-47C9-BD92-1627D271D6B1}"/>
    <cellStyle name="Comma 3 3 8 3" xfId="1755" xr:uid="{305A116C-A730-4BE1-AB94-6EAA95C00240}"/>
    <cellStyle name="Comma 3 3 9" xfId="1063" xr:uid="{A506FC61-E2C7-433E-B0ED-827D7031E932}"/>
    <cellStyle name="Comma 3 3 9 2" xfId="1601" xr:uid="{4D6DC2F7-9741-4342-BE9D-21F030A6D4B8}"/>
    <cellStyle name="Comma 3 4" xfId="217" xr:uid="{2FB0F152-A357-42B7-B556-4E5D379A638E}"/>
    <cellStyle name="Comma 3 4 2" xfId="328" xr:uid="{C0BC3088-F785-4D31-8F95-B142E93398D9}"/>
    <cellStyle name="Comma 3 4 2 2" xfId="490" xr:uid="{A540357B-8C61-4F7D-A39F-7E68E3A5E4D1}"/>
    <cellStyle name="Comma 3 4 2 2 2" xfId="1315" xr:uid="{FAD7DF8D-DE61-46DE-A60F-ED74581D49A5}"/>
    <cellStyle name="Comma 3 4 2 2 3" xfId="1805" xr:uid="{1923B83E-90E7-4DEC-8CF7-7FF5FB02F848}"/>
    <cellStyle name="Comma 3 4 2 3" xfId="1203" xr:uid="{09617E9D-F8DD-410E-B34B-C9C563B0DF33}"/>
    <cellStyle name="Comma 3 4 2 4" xfId="1689" xr:uid="{BDF59215-5798-42D1-98E8-ECE8539E516E}"/>
    <cellStyle name="Comma 3 4 3" xfId="474" xr:uid="{D10D4A03-3163-454F-8A61-C03CF66B18EE}"/>
    <cellStyle name="Comma 3 4 3 2" xfId="592" xr:uid="{22C2507F-D43E-4FA9-9D8F-FC3BB669114E}"/>
    <cellStyle name="Comma 3 4 3 2 2" xfId="1382" xr:uid="{FDDDC51D-3573-490D-BD9B-C7189B674ADA}"/>
    <cellStyle name="Comma 3 4 3 2 3" xfId="1873" xr:uid="{44547AA1-B82C-4696-802F-E7965BD39294}"/>
    <cellStyle name="Comma 3 4 3 3" xfId="1300" xr:uid="{693D2C42-A958-4CD5-9460-9CE5BADD9F7C}"/>
    <cellStyle name="Comma 3 4 3 4" xfId="1790" xr:uid="{37EBC45E-7B46-4463-AEDD-02FB1CF12741}"/>
    <cellStyle name="Comma 3 4 4" xfId="512" xr:uid="{0A39AD34-7F54-412A-AA3D-4EF180DD6F39}"/>
    <cellStyle name="Comma 3 4 4 2" xfId="1332" xr:uid="{88FE6B8B-5DBA-4DB1-B0FF-8F415CFCDD7B}"/>
    <cellStyle name="Comma 3 4 4 3" xfId="1822" xr:uid="{56054A60-3C6D-4A6C-9239-8F2A9ED5FBB2}"/>
    <cellStyle name="Comma 3 4 5" xfId="324" xr:uid="{89462423-3983-44A7-A71D-F6E771A7AC40}"/>
    <cellStyle name="Comma 3 4 5 2" xfId="1200" xr:uid="{DEEE1FEA-5822-4574-957D-E9E715692EC6}"/>
    <cellStyle name="Comma 3 4 5 3" xfId="1686" xr:uid="{3217B591-25BC-4BBD-991F-8C83DB2D3142}"/>
    <cellStyle name="Comma 3 4 6" xfId="1097" xr:uid="{8CD77D3F-8B23-4313-95D2-72B54F71CD4D}"/>
    <cellStyle name="Comma 3 4 6 2" xfId="1640" xr:uid="{76EDE7CE-DF19-479D-9F97-C5D242B1154A}"/>
    <cellStyle name="Comma 3 4 7" xfId="1159" xr:uid="{558A2451-3529-49E3-B14D-67E725B27A4E}"/>
    <cellStyle name="Comma 3 4 8" xfId="1577" xr:uid="{198D6917-3D79-4150-BACE-74A65DC60869}"/>
    <cellStyle name="Comma 3 5" xfId="79" xr:uid="{05489CF4-06B9-4158-B93F-BAEDC21ADF0A}"/>
    <cellStyle name="Comma 3 5 2" xfId="458" xr:uid="{8DA2A3F0-78F9-4AD9-98C5-8DD3E6C44574}"/>
    <cellStyle name="Comma 3 5 2 2" xfId="1286" xr:uid="{77F7B65E-2AA5-48D2-A766-884903D882BB}"/>
    <cellStyle name="Comma 3 5 2 3" xfId="1775" xr:uid="{8B6E7C23-D653-4CD3-96A4-844AA9702615}"/>
    <cellStyle name="Comma 3 5 3" xfId="576" xr:uid="{1BFA9006-2AD7-427A-A22D-2C20EC00D043}"/>
    <cellStyle name="Comma 3 5 3 2" xfId="1368" xr:uid="{590A85A3-CF07-4652-8713-26ADF16A07A6}"/>
    <cellStyle name="Comma 3 5 3 3" xfId="1859" xr:uid="{FD58D2D5-9E50-4DBD-9A1E-C66F0F16667B}"/>
    <cellStyle name="Comma 3 5 4" xfId="284" xr:uid="{357C202F-2543-434C-80F0-585360CC9ED4}"/>
    <cellStyle name="Comma 3 5 4 2" xfId="1179" xr:uid="{7D58E224-B9F8-40A8-B0C4-647E9D2DD0A5}"/>
    <cellStyle name="Comma 3 5 4 3" xfId="1664" xr:uid="{5BFDC168-D32D-4DC6-AA83-137907F158DF}"/>
    <cellStyle name="Comma 3 5 5" xfId="1114" xr:uid="{0E18C90A-AD1D-4B4B-AE6E-3308D79E0E72}"/>
    <cellStyle name="Comma 3 5 6" xfId="1594" xr:uid="{D20029E2-5208-4752-8524-0586C4B36BEE}"/>
    <cellStyle name="Comma 3 6" xfId="300" xr:uid="{96BA4B75-22D8-491C-A180-0C8082B71601}"/>
    <cellStyle name="Comma 3 6 2" xfId="561" xr:uid="{C4C36F94-946A-4B7E-86ED-5D827D43FC12}"/>
    <cellStyle name="Comma 3 6 2 2" xfId="1359" xr:uid="{2F84FE05-1127-4D40-9799-1A64B485D8D9}"/>
    <cellStyle name="Comma 3 6 2 3" xfId="1850" xr:uid="{7A1FB95C-27D5-4D9A-8E8B-2AD0BD1798E6}"/>
    <cellStyle name="Comma 3 6 3" xfId="447" xr:uid="{9745F546-9282-4FB5-A20A-0B666C9907ED}"/>
    <cellStyle name="Comma 3 6 3 2" xfId="1277" xr:uid="{16AF2DC9-F9F9-41CA-9D3F-A5AC21B52F8E}"/>
    <cellStyle name="Comma 3 6 3 3" xfId="1766" xr:uid="{FDC3E1AD-54F8-4E0F-A1B8-594A28ED67E5}"/>
    <cellStyle name="Comma 3 6 4" xfId="1189" xr:uid="{7CB2FF77-AA15-478B-97C8-89D54B5C058F}"/>
    <cellStyle name="Comma 3 6 5" xfId="1675" xr:uid="{C3CD33FB-ECFE-4452-9C02-E4C3A57A87F7}"/>
    <cellStyle name="Comma 3 7" xfId="352" xr:uid="{85C93719-C0F7-47A9-A517-7E1B138012DF}"/>
    <cellStyle name="Comma 3 7 2" xfId="674" xr:uid="{2DB117B6-674C-4DE2-91A6-36F82C1C4894}"/>
    <cellStyle name="Comma 3 7 2 2" xfId="1430" xr:uid="{6D88D7EE-DC5D-4018-94D4-27E6B815343A}"/>
    <cellStyle name="Comma 3 7 2 3" xfId="1921" xr:uid="{401FC8C3-6696-4DEE-8748-594566C59D3E}"/>
    <cellStyle name="Comma 3 7 3" xfId="1219" xr:uid="{AE4752E5-A005-450F-BA2B-2212399B39E4}"/>
    <cellStyle name="Comma 3 7 4" xfId="1706" xr:uid="{A58A0FFB-42D9-4C55-AE26-69716BA61FEA}"/>
    <cellStyle name="Comma 3 8" xfId="1999" xr:uid="{7B74FEE6-6B1E-40AE-95D7-C9D82473EF56}"/>
    <cellStyle name="Comma 3 9" xfId="1524" xr:uid="{1F0F467B-1664-4BBA-B5C1-5724D0B4FE8B}"/>
    <cellStyle name="Comma 3 9 2" xfId="2014" xr:uid="{5F83C917-9D85-4AD5-B5F5-22D69B717774}"/>
    <cellStyle name="Comma 30" xfId="1044" xr:uid="{387CA787-54AC-4CC8-9D1D-613703204666}"/>
    <cellStyle name="Comma 30 2" xfId="1503" xr:uid="{40C12D6B-B092-4CA4-B056-4DB2281FDA64}"/>
    <cellStyle name="Comma 30 3" xfId="1997" xr:uid="{99C585CC-C94D-4CCE-861E-22817E2F64DF}"/>
    <cellStyle name="Comma 31" xfId="1056" xr:uid="{59B9887B-A394-4642-962A-B7F2F039C1D3}"/>
    <cellStyle name="Comma 31 2" xfId="1585" xr:uid="{C64061B1-7A12-43AC-BA0D-6F2EABA35CFC}"/>
    <cellStyle name="Comma 31 3" xfId="428" xr:uid="{5B6A09B0-8671-4B32-A5F8-CA877774B9ED}"/>
    <cellStyle name="Comma 31 3 2" xfId="333" xr:uid="{F0A1B2AD-A2AD-4AF9-AB02-4EF7A5278272}"/>
    <cellStyle name="Comma 31 3 2 2" xfId="480" xr:uid="{9CEC30A7-22A2-49EA-8BB6-83C97F275EC0}"/>
    <cellStyle name="Comma 31 3 2 2 2" xfId="1305" xr:uid="{1AF84598-A8A2-483A-AC14-751C845B9B90}"/>
    <cellStyle name="Comma 31 3 2 2 3" xfId="1795" xr:uid="{B00B36F3-3FA0-4946-962B-96B457F67646}"/>
    <cellStyle name="Comma 31 3 2 3" xfId="598" xr:uid="{D2CB149F-9337-4998-A7B3-0DAC3C442836}"/>
    <cellStyle name="Comma 31 3 2 3 2" xfId="1387" xr:uid="{5FEDEB34-980D-473B-8F33-723482FF5B5B}"/>
    <cellStyle name="Comma 31 3 2 3 3" xfId="1878" xr:uid="{01E132CA-921D-439E-876F-DE96A2DE6FFB}"/>
    <cellStyle name="Comma 31 3 2 4" xfId="1207" xr:uid="{467A1AB8-5D8A-45ED-A114-3117758C147D}"/>
    <cellStyle name="Comma 31 3 2 5" xfId="1693" xr:uid="{066689DB-C4DB-42BB-BD92-407CFFBB5880}"/>
    <cellStyle name="Comma 31 3 3" xfId="454" xr:uid="{FFB00396-B630-4706-BF3B-40CC9A858224}"/>
    <cellStyle name="Comma 31 3 3 2" xfId="1282" xr:uid="{6355FC62-1842-49A1-B93A-C75FDF42A540}"/>
    <cellStyle name="Comma 31 3 3 3" xfId="1771" xr:uid="{17A2DB33-7470-4E27-AF55-B15500625E14}"/>
    <cellStyle name="Comma 31 3 4" xfId="571" xr:uid="{57E8028D-2FD0-4A74-9D47-67D24AC0D6D6}"/>
    <cellStyle name="Comma 31 3 4 2" xfId="1364" xr:uid="{FC151DFA-F4FF-4F9D-9066-017F0DD2140B}"/>
    <cellStyle name="Comma 31 3 4 3" xfId="1855" xr:uid="{A75CA03C-4E05-4A98-BFE0-93208F8500CD}"/>
    <cellStyle name="Comma 31 3 5" xfId="1265" xr:uid="{282496A4-854F-4124-ADB0-179F1749E2D6}"/>
    <cellStyle name="Comma 31 3 6" xfId="1754" xr:uid="{615CCB79-CC36-4643-9864-75E0E8841B49}"/>
    <cellStyle name="Comma 32" xfId="1090" xr:uid="{74A91929-9323-446A-BE2C-4812DF895D19}"/>
    <cellStyle name="Comma 32 2" xfId="1633" xr:uid="{08968DBD-81A7-4060-AA7D-517A5BD74F9F}"/>
    <cellStyle name="Comma 33" xfId="1102" xr:uid="{47A4F842-4A38-4B3B-B7BD-8EA3D164A35E}"/>
    <cellStyle name="Comma 33 2" xfId="2001" xr:uid="{FCF78641-49D5-42A9-B673-108B341857F7}"/>
    <cellStyle name="Comma 34" xfId="1107" xr:uid="{5B3D516C-418D-4A1E-8631-987ECC2865F2}"/>
    <cellStyle name="Comma 34 2" xfId="2002" xr:uid="{EB02C8D4-0899-4AC1-9633-7C4F9136BD9D}"/>
    <cellStyle name="Comma 35" xfId="404" xr:uid="{FD9F6AB0-77C6-4523-B366-A4D51571C801}"/>
    <cellStyle name="Comma 35 2" xfId="403" xr:uid="{5E99B32C-9EE7-468A-B7D4-34AF38AFB5A6}"/>
    <cellStyle name="Comma 35 2 2" xfId="1253" xr:uid="{52A5953A-179E-494E-B280-EDCCD9F883F6}"/>
    <cellStyle name="Comma 35 2 3" xfId="1742" xr:uid="{2C815435-7F21-4AAF-AB54-EC773579071B}"/>
    <cellStyle name="Comma 35 3" xfId="401" xr:uid="{194113F4-E3F2-4D49-919D-DF45C074D2C4}"/>
    <cellStyle name="Comma 35 3 2" xfId="1252" xr:uid="{BF752E26-807F-4054-8906-05FD95553CCD}"/>
    <cellStyle name="Comma 35 3 3" xfId="1740" xr:uid="{A2F28997-121D-408F-BFC0-0C3E12F56736}"/>
    <cellStyle name="Comma 35 4" xfId="1254" xr:uid="{7678D52C-6266-428F-B665-B79C55FD3BE2}"/>
    <cellStyle name="Comma 35 5" xfId="1743" xr:uid="{0416D4EB-EB86-4383-9092-C897DDADC904}"/>
    <cellStyle name="Comma 36" xfId="2000" xr:uid="{C45DE4CC-6E72-4BCF-BF17-6DF6D542AE6C}"/>
    <cellStyle name="Comma 37" xfId="1520" xr:uid="{733DF08E-7AD8-4B1F-830D-7875E7E3F75D}"/>
    <cellStyle name="Comma 38" xfId="1741" xr:uid="{377E8F68-CEF3-4F7C-847D-3D3FFFEF94F5}"/>
    <cellStyle name="Comma 39" xfId="1979" xr:uid="{0FEFA20E-7B7F-4911-8DD0-B690E20F409B}"/>
    <cellStyle name="Comma 4" xfId="69" xr:uid="{40C00055-7FA5-47D2-B16F-61A47A6DAA54}"/>
    <cellStyle name="Comma 4 10" xfId="1508" xr:uid="{0A9B020C-DD17-4795-9F1A-544D81C5CB72}"/>
    <cellStyle name="Comma 4 10 2" xfId="1589" xr:uid="{EF7FD089-542A-445F-A3D0-CE0EF3335715}"/>
    <cellStyle name="Comma 4 11" xfId="872" xr:uid="{ECA7E35C-D7CC-4173-9780-6DDAFF61B523}"/>
    <cellStyle name="Comma 4 11 2" xfId="963" xr:uid="{0B3F3E21-5D8B-4E66-8719-53B03CF3122E}"/>
    <cellStyle name="Comma 4 11 2 2" xfId="1467" xr:uid="{30B512A0-D617-4688-A3C6-D34190F8DA62}"/>
    <cellStyle name="Comma 4 11 2 3" xfId="1960" xr:uid="{7DF22F39-7991-4601-BF9C-61DEBCC9C0BB}"/>
    <cellStyle name="Comma 4 11 3" xfId="1444" xr:uid="{E040C782-4A77-4027-A2D7-C8D664CA4CFE}"/>
    <cellStyle name="Comma 4 11 4" xfId="1937" xr:uid="{0ECDD0DA-3CA8-45E2-8E99-C176F6A3F899}"/>
    <cellStyle name="Comma 4 12" xfId="1525" xr:uid="{959B92D3-2020-4A51-AD24-22EBB3A60677}"/>
    <cellStyle name="Comma 4 12 2" xfId="2018" xr:uid="{4039D299-BDC7-4395-B8AA-AC4D27CAE94A}"/>
    <cellStyle name="Comma 4 12 3" xfId="2008" xr:uid="{032FECD5-59D9-43D6-8EB5-5CBCB455E810}"/>
    <cellStyle name="Comma 4 2" xfId="129" xr:uid="{AA2AF047-AC51-4CA0-BE58-E293E0C57618}"/>
    <cellStyle name="Comma 4 2 10" xfId="1133" xr:uid="{0DD4452D-C6EF-463E-845B-10DB040AC8F7}"/>
    <cellStyle name="Comma 4 2 10 2" xfId="1548" xr:uid="{554936ED-7346-4D6C-B47C-E257755AC3A8}"/>
    <cellStyle name="Comma 4 2 15" xfId="398" xr:uid="{4FCCE4F3-31DA-4F1E-BE6C-889951AA80F4}"/>
    <cellStyle name="Comma 4 2 15 2" xfId="387" xr:uid="{6074EE57-CF87-4B5C-8E5F-4D2F3ABBD2C2}"/>
    <cellStyle name="Comma 4 2 15 2 2" xfId="1242" xr:uid="{3925FB29-31B5-4F3E-B4CB-65FEA368D206}"/>
    <cellStyle name="Comma 4 2 15 2 3" xfId="1729" xr:uid="{FABBD51A-0021-4C6E-93D1-AAC1457B106F}"/>
    <cellStyle name="Comma 4 2 15 3" xfId="393" xr:uid="{A28CBBB5-F251-43AC-A78D-CD6C22AB2C9A}"/>
    <cellStyle name="Comma 4 2 15 3 2" xfId="1247" xr:uid="{94C27607-C1D4-4F0F-A3F2-FD63DF3E095A}"/>
    <cellStyle name="Comma 4 2 15 3 3" xfId="1734" xr:uid="{C0EA3C8C-7FAE-45D4-AF0C-BD16CCADCCCB}"/>
    <cellStyle name="Comma 4 2 15 4" xfId="1250" xr:uid="{742DF16F-EFB4-44EF-8F03-33904E2A3F5F}"/>
    <cellStyle name="Comma 4 2 15 5" xfId="1738" xr:uid="{FF0F8A21-2A7F-42F8-A5D8-F3E1D4B4816F}"/>
    <cellStyle name="Comma 4 2 16" xfId="435" xr:uid="{F01B678C-4A3D-4B54-820E-474616060662}"/>
    <cellStyle name="Comma 4 2 16 2" xfId="371" xr:uid="{38BCD948-6A15-42C6-82B6-439CAD8324F4}"/>
    <cellStyle name="Comma 4 2 16 2 2" xfId="322" xr:uid="{E24043A6-5962-44D3-A03A-335368519E48}"/>
    <cellStyle name="Comma 4 2 16 2 2 2" xfId="502" xr:uid="{B9D15CF9-B85E-4E44-81AD-2C73FB395A8C}"/>
    <cellStyle name="Comma 4 2 16 2 2 2 2" xfId="1326" xr:uid="{0E98B8D1-E85A-4517-B56B-4C8C915BE2AB}"/>
    <cellStyle name="Comma 4 2 16 2 2 2 3" xfId="1816" xr:uid="{4941DE10-446B-4223-AF74-AE5839265324}"/>
    <cellStyle name="Comma 4 2 16 2 2 3" xfId="388" xr:uid="{B3B6F782-C849-464C-8945-382321EE2320}"/>
    <cellStyle name="Comma 4 2 16 2 2 3 2" xfId="1243" xr:uid="{4563F6BF-7865-488C-ACD6-1CDC4454246F}"/>
    <cellStyle name="Comma 4 2 16 2 2 3 3" xfId="1730" xr:uid="{92D42627-7C67-4E45-84C3-CB2C9180C12B}"/>
    <cellStyle name="Comma 4 2 16 2 2 4" xfId="1199" xr:uid="{8987ADBD-56B3-408A-A231-2ED8185F28BA}"/>
    <cellStyle name="Comma 4 2 16 2 2 5" xfId="1685" xr:uid="{A94F49C1-7103-4121-B140-22D835B56261}"/>
    <cellStyle name="Comma 4 2 16 2 3" xfId="470" xr:uid="{B5228A58-B516-4BBB-A3AE-B971039F1BD5}"/>
    <cellStyle name="Comma 4 2 16 2 3 2" xfId="1297" xr:uid="{48139D59-FB58-438C-A5F4-A78C84A17BE7}"/>
    <cellStyle name="Comma 4 2 16 2 3 3" xfId="1786" xr:uid="{7DD1A096-24A2-4056-B205-2AF85955D06F}"/>
    <cellStyle name="Comma 4 2 16 2 4" xfId="589" xr:uid="{87E9AF56-908E-4F62-A000-64DADF7E2862}"/>
    <cellStyle name="Comma 4 2 16 2 4 2" xfId="1379" xr:uid="{ACF21685-47DA-4E87-B2EF-F39AC192A756}"/>
    <cellStyle name="Comma 4 2 16 2 4 3" xfId="1870" xr:uid="{3FFA39C2-77B7-4378-8C4E-7CBA87806A31}"/>
    <cellStyle name="Comma 4 2 16 2 5" xfId="1230" xr:uid="{868C4BEB-5E79-4B7A-9F3D-E62007ECE2AF}"/>
    <cellStyle name="Comma 4 2 16 2 6" xfId="1717" xr:uid="{4CF0B4E3-891B-42F0-A9D8-9FBD7B90D7DD}"/>
    <cellStyle name="Comma 4 2 16 3" xfId="366" xr:uid="{4A2B1F07-779E-4B8F-8D6F-62FBD6CE4503}"/>
    <cellStyle name="Comma 4 2 16 3 2" xfId="500" xr:uid="{3091EA90-A68D-499B-A15D-3B61AEA1E845}"/>
    <cellStyle name="Comma 4 2 16 3 2 2" xfId="1324" xr:uid="{A2A64FD8-B56F-4400-8291-C7BDE9A7A03E}"/>
    <cellStyle name="Comma 4 2 16 3 2 3" xfId="1814" xr:uid="{6D8AFBE6-842D-47DD-8EC5-E23A4D5CF95D}"/>
    <cellStyle name="Comma 4 2 16 3 3" xfId="558" xr:uid="{6D215139-35E4-41F7-8BBC-298E37A407C2}"/>
    <cellStyle name="Comma 4 2 16 3 3 2" xfId="1356" xr:uid="{786036D2-55A5-4C12-9F13-0012859703AD}"/>
    <cellStyle name="Comma 4 2 16 3 3 3" xfId="1847" xr:uid="{79FDB885-6D95-4443-9368-B717534AF1DE}"/>
    <cellStyle name="Comma 4 2 16 3 4" xfId="1228" xr:uid="{74F44F64-F9B0-4A8D-AAE5-645A2C72FC0B}"/>
    <cellStyle name="Comma 4 2 16 3 5" xfId="1715" xr:uid="{210C2E93-77BC-4D97-941C-822B25E897A9}"/>
    <cellStyle name="Comma 4 2 16 4" xfId="443" xr:uid="{DEEBE30A-56E3-42F4-A1D4-3A0B7F4EBFE6}"/>
    <cellStyle name="Comma 4 2 16 4 2" xfId="1274" xr:uid="{EAA1A7F6-C9F5-4067-A1BA-46C588C0934C}"/>
    <cellStyle name="Comma 4 2 16 4 3" xfId="1763" xr:uid="{D4729552-97E1-4322-8FBD-312A3AC5051D}"/>
    <cellStyle name="Comma 4 2 16 5" xfId="1268" xr:uid="{4057EC9E-FAD1-43B5-A478-73EE2DDCA888}"/>
    <cellStyle name="Comma 4 2 16 6" xfId="1757" xr:uid="{686898E4-1D38-4707-B33E-6F1DD5864BC2}"/>
    <cellStyle name="Comma 4 2 18" xfId="357" xr:uid="{CE47EB24-ECE7-4729-B7EA-28B07FBEC3E0}"/>
    <cellStyle name="Comma 4 2 18 2" xfId="1222" xr:uid="{07FA0603-20B8-42D0-AD72-D905536D66D8}"/>
    <cellStyle name="Comma 4 2 18 3" xfId="1709" xr:uid="{0B4B142E-C788-4D66-A5E6-9D807956013C}"/>
    <cellStyle name="Comma 4 2 2" xfId="150" xr:uid="{11DA6233-E1A4-4F79-B921-3138684CD832}"/>
    <cellStyle name="Comma 4 2 2 2" xfId="163" xr:uid="{05D3A7FB-A91D-49F5-819B-BAB971BEE2C6}"/>
    <cellStyle name="Comma 4 2 2 2 2" xfId="585" xr:uid="{8FDD4A05-790D-4605-995C-0F7DBF5AF9ED}"/>
    <cellStyle name="Comma 4 2 2 2 2 2" xfId="1376" xr:uid="{15FF671D-8C3B-4218-80F4-F272CF32902B}"/>
    <cellStyle name="Comma 4 2 2 2 2 3" xfId="1867" xr:uid="{49160C62-B72E-43BE-9386-C83B32F1B357}"/>
    <cellStyle name="Comma 4 2 2 2 3" xfId="615" xr:uid="{3BF518B2-A829-4724-8597-FBE352EB3DA2}"/>
    <cellStyle name="Comma 4 2 2 2 3 2" xfId="1399" xr:uid="{D3FE2A40-78BB-4C4F-B0CD-3419AE1597C4}"/>
    <cellStyle name="Comma 4 2 2 2 3 3" xfId="1890" xr:uid="{CE3D7B3D-C91D-4EAC-8744-94DF7C14B704}"/>
    <cellStyle name="Comma 4 2 2 2 4" xfId="467" xr:uid="{353854C1-D2C0-4B41-9923-97E03FB971F8}"/>
    <cellStyle name="Comma 4 2 2 2 4 2" xfId="1294" xr:uid="{B89DFAC6-BAE1-441D-B90C-E5C563204AC3}"/>
    <cellStyle name="Comma 4 2 2 2 4 3" xfId="1783" xr:uid="{EFC0B54C-3A2D-486B-8770-F92605822E43}"/>
    <cellStyle name="Comma 4 2 2 2 5" xfId="971" xr:uid="{4BCF46D8-0EDA-43E0-8569-CA0E385703A4}"/>
    <cellStyle name="Comma 4 2 2 2 5 2" xfId="1472" xr:uid="{F983586E-0289-4B99-939D-E6743907CAC8}"/>
    <cellStyle name="Comma 4 2 2 2 5 3" xfId="1965" xr:uid="{FC4FBD2E-7505-4D9A-A344-1D87AD4FC668}"/>
    <cellStyle name="Comma 4 2 2 2 6" xfId="1103" xr:uid="{7F6541EA-8D46-4E14-BBB1-A355D3401602}"/>
    <cellStyle name="Comma 4 2 2 2 6 2" xfId="1630" xr:uid="{1D1627AE-8647-4D3B-84FE-F4203345D0F7}"/>
    <cellStyle name="Comma 4 2 2 2 7" xfId="1150" xr:uid="{B226DDD0-B682-44B2-B39B-50640F61C0A9}"/>
    <cellStyle name="Comma 4 2 2 2 8" xfId="1568" xr:uid="{6CCAD18A-B46D-4659-A237-D8375C1E5468}"/>
    <cellStyle name="Comma 4 2 2 3" xfId="310" xr:uid="{99094A70-FA3F-4BE0-A22E-9FF2B7E7998E}"/>
    <cellStyle name="Comma 4 2 2 3 2" xfId="1006" xr:uid="{75F1E7D8-90D4-427C-9B34-AB0D250B06AC}"/>
    <cellStyle name="Comma 4 2 2 3 2 2" xfId="1487" xr:uid="{FC78DFA0-F3CD-4B58-BAC6-11586D227CB3}"/>
    <cellStyle name="Comma 4 2 2 3 2 3" xfId="1981" xr:uid="{B298A846-6425-45B0-BDFD-9DBFA7204BD6}"/>
    <cellStyle name="Comma 4 2 2 3 3" xfId="1194" xr:uid="{D10746DF-E51A-4C09-9B63-5818CBFBE65C}"/>
    <cellStyle name="Comma 4 2 2 3 4" xfId="1680" xr:uid="{C8A67F74-B73A-4CEA-A224-9B4AE9380545}"/>
    <cellStyle name="Comma 4 2 2 4" xfId="649" xr:uid="{B4AA2EC9-AC6B-46E1-B01E-2BCA9BEE3BC7}"/>
    <cellStyle name="Comma 4 2 2 4 2" xfId="1416" xr:uid="{53C505EF-F385-4C4B-9C2A-4268889138BE}"/>
    <cellStyle name="Comma 4 2 2 4 3" xfId="1907" xr:uid="{87116236-4CB8-44B1-8AD2-B8B74581EC1C}"/>
    <cellStyle name="Comma 4 2 2 5" xfId="898" xr:uid="{6A378347-37A0-4AA0-BBD7-09E9F28174A8}"/>
    <cellStyle name="Comma 4 2 2 5 2" xfId="1446" xr:uid="{C3DDA67B-7150-4C16-86B3-826F669AD8FF}"/>
    <cellStyle name="Comma 4 2 2 5 3" xfId="1939" xr:uid="{BFB8F783-BB65-4096-8179-57F51A2F0EE5}"/>
    <cellStyle name="Comma 4 2 2 6" xfId="1083" xr:uid="{F864FEA6-78BE-4DF3-BC28-2386785BC081}"/>
    <cellStyle name="Comma 4 2 2 6 2" xfId="1621" xr:uid="{BEB2E6B2-9CDF-4D8F-8410-474D4D540367}"/>
    <cellStyle name="Comma 4 2 2 7" xfId="1141" xr:uid="{7DEDAF10-E094-46BC-B954-ABB11CC59FE9}"/>
    <cellStyle name="Comma 4 2 2 8" xfId="1559" xr:uid="{20CFF9CF-19F7-4425-AEBA-BE949D8A9FCB}"/>
    <cellStyle name="Comma 4 2 3" xfId="162" xr:uid="{1818C1F3-4571-48E1-9A32-F15FF0A9EFA6}"/>
    <cellStyle name="Comma 4 2 3 2" xfId="392" xr:uid="{05AE81CC-108E-419D-9301-FDBA94C81F6F}"/>
    <cellStyle name="Comma 4 2 3 2 2" xfId="1246" xr:uid="{E64D49DC-8F31-4D70-9C94-11847965CEE5}"/>
    <cellStyle name="Comma 4 2 3 2 3" xfId="1733" xr:uid="{D4384239-F12D-4D0E-A3C6-46BAED3BB746}"/>
    <cellStyle name="Comma 4 2 3 3" xfId="625" xr:uid="{FE8EC3E9-9222-48E7-AF4A-3823C0C96840}"/>
    <cellStyle name="Comma 4 2 3 3 2" xfId="1404" xr:uid="{AB051C8B-1D43-4BE9-BFFB-230C186F8DE7}"/>
    <cellStyle name="Comma 4 2 3 3 3" xfId="1895" xr:uid="{90A31570-B959-4238-8527-791919E1FFFF}"/>
    <cellStyle name="Comma 4 2 3 4" xfId="405" xr:uid="{9701C0B1-3D49-44A7-9176-AB5B777EC811}"/>
    <cellStyle name="Comma 4 2 3 4 2" xfId="1255" xr:uid="{BD08FB65-BE9E-4C0E-BAA4-3735A75AAD34}"/>
    <cellStyle name="Comma 4 2 3 4 3" xfId="1744" xr:uid="{5312D286-A96D-4830-90A2-11004A3A5422}"/>
    <cellStyle name="Comma 4 2 3 5" xfId="964" xr:uid="{C22D85A9-74ED-4752-8743-400635C6B610}"/>
    <cellStyle name="Comma 4 2 3 5 2" xfId="1468" xr:uid="{6310D0D6-6C0E-4A48-B110-CE5B4429C142}"/>
    <cellStyle name="Comma 4 2 3 5 3" xfId="1961" xr:uid="{E0C2BFF0-83EC-40DC-94D0-B19F3AFCD643}"/>
    <cellStyle name="Comma 4 2 3 6" xfId="1149" xr:uid="{1E91FF1F-7BBE-445B-BAC5-ECB53AFA630E}"/>
    <cellStyle name="Comma 4 2 3 6 2" xfId="1629" xr:uid="{CF38503B-22BE-4C26-9F6C-1A520B478CF5}"/>
    <cellStyle name="Comma 4 2 3 7" xfId="1567" xr:uid="{339233EC-5A34-40A9-AAF1-E71335F0F560}"/>
    <cellStyle name="Comma 4 2 4" xfId="326" xr:uid="{87E70402-5F84-4DF6-9CA2-9EB45ABFED21}"/>
    <cellStyle name="Comma 4 2 4 2" xfId="370" xr:uid="{24E78730-FD12-4C83-9B30-8A39DE32E6E4}"/>
    <cellStyle name="Comma 4 2 4 2 2" xfId="471" xr:uid="{B04B6D44-CAA0-4869-9A88-44509E19BCC6}"/>
    <cellStyle name="Comma 4 2 4 2 2 2" xfId="1298" xr:uid="{4F646814-E4E9-4EC4-BEC9-A80C04489519}"/>
    <cellStyle name="Comma 4 2 4 2 2 3" xfId="1787" xr:uid="{9A3A4367-B200-41AB-8424-D31421054A31}"/>
    <cellStyle name="Comma 4 2 4 2 3" xfId="590" xr:uid="{A6240766-1EF6-4C47-A88A-77110951904C}"/>
    <cellStyle name="Comma 4 2 4 2 3 2" xfId="1380" xr:uid="{0906AA90-06FB-432A-A45A-EA2CB89B7864}"/>
    <cellStyle name="Comma 4 2 4 2 3 3" xfId="1871" xr:uid="{8DDEAA52-C7E4-4606-A5F1-539322C73806}"/>
    <cellStyle name="Comma 4 2 4 2 4" xfId="1229" xr:uid="{0084D224-A2E5-4D38-A9E8-10D29DE705FF}"/>
    <cellStyle name="Comma 4 2 4 2 5" xfId="1716" xr:uid="{EC26B517-FA1F-46E1-ADB5-CF2B0A7BE3EF}"/>
    <cellStyle name="Comma 4 2 4 3" xfId="304" xr:uid="{F60B9775-2762-4E54-BE65-B30B9A6D7409}"/>
    <cellStyle name="Comma 4 2 4 3 2" xfId="501" xr:uid="{CEAF3DBA-B642-44EA-9305-8B5FB13FEEDD}"/>
    <cellStyle name="Comma 4 2 4 3 2 2" xfId="1325" xr:uid="{CE78B5C7-4C3A-4E2E-BEDC-41001FB1DB20}"/>
    <cellStyle name="Comma 4 2 4 3 2 3" xfId="1815" xr:uid="{0A66C7E1-0E36-4246-91F5-EFBDB817BE2D}"/>
    <cellStyle name="Comma 4 2 4 3 3" xfId="559" xr:uid="{A602E7B1-0C6F-424E-B813-A36B4EB3B4F7}"/>
    <cellStyle name="Comma 4 2 4 3 3 2" xfId="1357" xr:uid="{B4F8D0B4-D386-48A3-A548-EBD707957FEF}"/>
    <cellStyle name="Comma 4 2 4 3 3 3" xfId="1848" xr:uid="{AF92A30C-96F4-446A-833F-2320A9D6A304}"/>
    <cellStyle name="Comma 4 2 4 3 4" xfId="1191" xr:uid="{5B84A765-884F-4CC9-8531-EC190CD70181}"/>
    <cellStyle name="Comma 4 2 4 3 5" xfId="1677" xr:uid="{D1E61C05-EA3D-4D22-9E26-F27E2E302F6B}"/>
    <cellStyle name="Comma 4 2 4 4" xfId="444" xr:uid="{0C6B70C5-395A-4382-92C6-F11F1F6F2FEA}"/>
    <cellStyle name="Comma 4 2 4 4 2" xfId="1275" xr:uid="{5DF54046-FBCE-45B5-AC88-6D8AB94EE5B1}"/>
    <cellStyle name="Comma 4 2 4 4 3" xfId="1764" xr:uid="{C3C1B87E-F4E3-413D-B150-3EE5AF1F7F12}"/>
    <cellStyle name="Comma 4 2 4 5" xfId="374" xr:uid="{3B81C68A-2175-452E-B171-ECB8C5AD813E}"/>
    <cellStyle name="Comma 4 2 4 5 2" xfId="1233" xr:uid="{502636BA-45E9-488E-9904-FF5B2E166FF5}"/>
    <cellStyle name="Comma 4 2 4 5 3" xfId="1720" xr:uid="{547A5412-9AF2-4C56-876E-2E96B656582F}"/>
    <cellStyle name="Comma 4 2 4 6" xfId="377" xr:uid="{FB55D28D-A12A-468B-B794-4E33F4880BF7}"/>
    <cellStyle name="Comma 4 2 4 6 2" xfId="1235" xr:uid="{DDDC8D51-D049-4AC2-9540-ADAF9C7797CC}"/>
    <cellStyle name="Comma 4 2 4 6 3" xfId="1722" xr:uid="{549C1FD9-D970-449B-BD73-422AEFF44BB1}"/>
    <cellStyle name="Comma 4 2 4 7" xfId="662" xr:uid="{64B1BD43-9BD4-44E4-A244-1D12F8EFDAB5}"/>
    <cellStyle name="Comma 4 2 4 7 2" xfId="1424" xr:uid="{91867087-969B-4AE7-B661-0B6920EDD737}"/>
    <cellStyle name="Comma 4 2 4 7 3" xfId="1916" xr:uid="{7BF2030E-2FAC-4A8C-A42B-CDE8321AF589}"/>
    <cellStyle name="Comma 4 2 4 8" xfId="1201" xr:uid="{8966D478-485A-4605-8CE9-73AFBDCF0B21}"/>
    <cellStyle name="Comma 4 2 4 9" xfId="1687" xr:uid="{53A02512-C70B-4DC9-A858-5347DFAE9818}"/>
    <cellStyle name="Comma 4 2 5" xfId="551" xr:uid="{6742E6F4-A2B5-41E9-A6C1-B383C26CC689}"/>
    <cellStyle name="Comma 4 2 5 2" xfId="1351" xr:uid="{C2ABB05A-42C2-4BDE-A0D6-1482B1B4F737}"/>
    <cellStyle name="Comma 4 2 5 3" xfId="1842" xr:uid="{0A7E967D-A4FA-4C6E-BB36-3FB3CF626002}"/>
    <cellStyle name="Comma 4 2 6" xfId="258" xr:uid="{C0C0E2D1-92B1-456A-A22C-2FF4F91AFE59}"/>
    <cellStyle name="Comma 4 2 6 2" xfId="498" xr:uid="{6B58E458-0875-402E-8295-29F760495F30}"/>
    <cellStyle name="Comma 4 2 6 2 2" xfId="1323" xr:uid="{A665CDEF-7E21-4A7F-91BF-335D95750700}"/>
    <cellStyle name="Comma 4 2 6 2 3" xfId="1813" xr:uid="{7C5BC05F-204F-412E-A8EC-A5AA531145BE}"/>
    <cellStyle name="Comma 4 2 6 3" xfId="1168" xr:uid="{E7A5090A-A78D-474C-9D06-178C662CAD1A}"/>
    <cellStyle name="Comma 4 2 6 4" xfId="1651" xr:uid="{8588932D-5A77-4DC7-A45B-AA8966E086C3}"/>
    <cellStyle name="Comma 4 2 7" xfId="609" xr:uid="{5704CDEC-471A-4F7C-9BD5-EDF6B4F37D83}"/>
    <cellStyle name="Comma 4 2 7 2" xfId="1396" xr:uid="{7311489C-FFBF-46DB-ADA3-7FCDDB1BCC02}"/>
    <cellStyle name="Comma 4 2 7 3" xfId="1887" xr:uid="{3D7A8574-FF7F-4127-8763-CCEDCEB2CFC5}"/>
    <cellStyle name="Comma 4 2 8" xfId="380" xr:uid="{CAB38010-057A-4B67-88A2-E6F153BAF375}"/>
    <cellStyle name="Comma 4 2 8 2" xfId="1237" xr:uid="{03A6AF89-883D-463F-9A1E-E9B81156FBDC}"/>
    <cellStyle name="Comma 4 2 8 3" xfId="1724" xr:uid="{25379DD6-FE5D-41B5-8B24-FC60ABE54414}"/>
    <cellStyle name="Comma 4 2 9" xfId="1075" xr:uid="{DD057E47-B15D-4CFC-9FBD-447D0D619993}"/>
    <cellStyle name="Comma 4 2 9 2" xfId="1613" xr:uid="{AF34AD50-914E-4354-89D6-38D3B0DCF454}"/>
    <cellStyle name="Comma 4 3" xfId="132" xr:uid="{DB5659C7-BA63-42A1-BC22-330C67238225}"/>
    <cellStyle name="Comma 4 3 11 3 2 2" xfId="639" xr:uid="{C3EB8A45-E5B7-411D-AAFA-3E786A932484}"/>
    <cellStyle name="Comma 4 3 11 3 2 2 2" xfId="1411" xr:uid="{36E149B3-CDFD-415D-9276-19EC7D074A11}"/>
    <cellStyle name="Comma 4 3 11 3 2 2 3" xfId="1902" xr:uid="{E26C9B02-1892-4CA0-8C49-A0B624CF1288}"/>
    <cellStyle name="Comma 4 3 2" xfId="159" xr:uid="{0F6F6E55-5D3F-4944-838C-AA582EE33610}"/>
    <cellStyle name="Comma 4 3 2 2" xfId="479" xr:uid="{E098A2AC-6159-47BD-8B5B-230FC0DF7E56}"/>
    <cellStyle name="Comma 4 3 2 2 2" xfId="647" xr:uid="{A572CF08-4A9F-4D2F-A2FF-9574A7E3CC4B}"/>
    <cellStyle name="Comma 4 3 2 2 2 2" xfId="1414" xr:uid="{50548984-ECD0-4813-93C7-428A0BD45F56}"/>
    <cellStyle name="Comma 4 3 2 2 2 3" xfId="1905" xr:uid="{A2B137CA-3016-43FD-A120-5FFE42CC32D8}"/>
    <cellStyle name="Comma 4 3 2 2 3" xfId="1304" xr:uid="{D05487DA-D62E-423B-B8B3-83938D1042D6}"/>
    <cellStyle name="Comma 4 3 2 2 4" xfId="1794" xr:uid="{515243D2-5019-42B0-8242-A7758CE350DC}"/>
    <cellStyle name="Comma 4 3 2 3" xfId="597" xr:uid="{1252E0DE-A94B-4F56-91D6-8E19C03D657B}"/>
    <cellStyle name="Comma 4 3 2 3 2" xfId="1386" xr:uid="{5A253C7D-39AF-4FE7-B4BC-18E7DDBD160D}"/>
    <cellStyle name="Comma 4 3 2 3 3" xfId="1877" xr:uid="{F4F3CA4B-3211-4117-98EE-D4942F466A73}"/>
    <cellStyle name="Comma 4 3 2 4" xfId="623" xr:uid="{D2E84362-30E9-49DC-A847-9B6C0D301A96}"/>
    <cellStyle name="Comma 4 3 2 4 2" xfId="1402" xr:uid="{4A37A566-09F6-4967-8CF2-17EF09FAC2B6}"/>
    <cellStyle name="Comma 4 3 2 4 3" xfId="1893" xr:uid="{3D6A18BB-E5CB-436B-811F-7AD27349396F}"/>
    <cellStyle name="Comma 4 3 2 5" xfId="354" xr:uid="{F90EF992-472E-426F-B5B8-AF2E0A6E7FE4}"/>
    <cellStyle name="Comma 4 3 2 5 2" xfId="1221" xr:uid="{D19232D1-097E-41D2-8A18-7A999A27C113}"/>
    <cellStyle name="Comma 4 3 2 5 3" xfId="1708" xr:uid="{EF5785E9-77FD-43B3-8379-DEECDF97C2D0}"/>
    <cellStyle name="Comma 4 3 2 6" xfId="965" xr:uid="{E641071B-7520-4B31-95F9-1E3335988E8A}"/>
    <cellStyle name="Comma 4 3 2 6 2" xfId="1469" xr:uid="{5899D797-2E33-4D2B-9DE0-94EB01A43EAF}"/>
    <cellStyle name="Comma 4 3 2 6 3" xfId="1962" xr:uid="{BF4F5CA4-A634-494D-8D63-82DE2D3AA28A}"/>
    <cellStyle name="Comma 4 3 2 7" xfId="1147" xr:uid="{72AD1E97-A10B-450C-A144-FC74B3D78A61}"/>
    <cellStyle name="Comma 4 3 2 7 2" xfId="1627" xr:uid="{CB846705-F103-41DF-98FD-FDE2D19A2A4C}"/>
    <cellStyle name="Comma 4 3 2 8" xfId="1565" xr:uid="{77DB2D4B-8663-4793-957F-54AEDA288AD5}"/>
    <cellStyle name="Comma 4 3 3" xfId="219" xr:uid="{0D6EE9B4-EFC8-4A8D-8F9A-B73F8AFFDD54}"/>
    <cellStyle name="Comma 4 3 3 2" xfId="569" xr:uid="{7C4CA78B-B2C4-4BA1-AD02-43D7D603BD12}"/>
    <cellStyle name="Comma 4 3 3 2 2" xfId="1363" xr:uid="{382D6DD4-C52E-4946-814D-994AE74372A8}"/>
    <cellStyle name="Comma 4 3 3 2 2 2" xfId="1516" xr:uid="{BC07ED21-8E90-46A8-AD52-78419F315549}"/>
    <cellStyle name="Comma 4 3 3 2 3" xfId="1854" xr:uid="{F5E9473B-B975-4C71-8D8F-E00BD2B35991}"/>
    <cellStyle name="Comma 4 3 3 2 4" xfId="1513" xr:uid="{A09A8DE1-2D1F-402E-8104-C8A3A2FE5F14}"/>
    <cellStyle name="Comma 4 3 3 3" xfId="453" xr:uid="{56FBED6A-DD54-4F35-9DDF-7CD50A08C710}"/>
    <cellStyle name="Comma 4 3 3 3 2" xfId="1281" xr:uid="{769D6A89-9D89-4658-A13A-F485BEA02978}"/>
    <cellStyle name="Comma 4 3 3 3 3" xfId="1770" xr:uid="{369C6443-30E4-4868-A970-44E2DC90BD31}"/>
    <cellStyle name="Comma 4 3 3 4" xfId="1000" xr:uid="{C56C34D6-741B-4870-B16E-67B0DE8AB81F}"/>
    <cellStyle name="Comma 4 3 3 4 2" xfId="1485" xr:uid="{B0DC20A9-98CF-4AEA-87F2-108AB8FC1EA0}"/>
    <cellStyle name="Comma 4 3 3 4 3" xfId="1978" xr:uid="{BA477A6F-CC8C-43A3-AA53-4BA62E93B189}"/>
    <cellStyle name="Comma 4 3 3 5" xfId="1098" xr:uid="{1AB1B3C0-277F-44B7-99ED-E0A2282B1048}"/>
    <cellStyle name="Comma 4 3 3 5 2" xfId="1641" xr:uid="{4714B8DC-04E4-4EC5-A992-DD3856C12839}"/>
    <cellStyle name="Comma 4 3 3 6" xfId="1160" xr:uid="{4FB93C9A-5856-4A71-9022-7C12D54A6C94}"/>
    <cellStyle name="Comma 4 3 3 7" xfId="1578" xr:uid="{37967D97-1052-4601-BF6D-64063B2634BE}"/>
    <cellStyle name="Comma 4 3 4" xfId="340" xr:uid="{26428F08-0E17-4FD0-AB8A-934F844EAD09}"/>
    <cellStyle name="Comma 4 3 4 2" xfId="1212" xr:uid="{59264220-D2E5-4DE6-A07A-0CF800900CA5}"/>
    <cellStyle name="Comma 4 3 4 3" xfId="1698" xr:uid="{38F026DA-1955-4FED-AEBD-B9F01C63C1CA}"/>
    <cellStyle name="Comma 4 3 5" xfId="260" xr:uid="{DAE9004F-0D10-4742-B29B-12D316A743F4}"/>
    <cellStyle name="Comma 4 3 5 2" xfId="1169" xr:uid="{6A70E20C-977C-4147-B724-930FBE078082}"/>
    <cellStyle name="Comma 4 3 5 3" xfId="1652" xr:uid="{74ED5582-E730-479C-855C-6EBB3CD978C6}"/>
    <cellStyle name="Comma 4 3 6" xfId="650" xr:uid="{3A3D90EB-B56D-4B77-86F2-CBDD9E4C6C7A}"/>
    <cellStyle name="Comma 4 3 6 2" xfId="1417" xr:uid="{9BC48F19-1512-4AA4-87A4-C9EC92F70078}"/>
    <cellStyle name="Comma 4 3 6 3" xfId="1908" xr:uid="{450BEA79-564C-4DF4-B240-B4E4CAA3951F}"/>
    <cellStyle name="Comma 4 3 7" xfId="1076" xr:uid="{E90C4EB2-CDAB-449D-A393-87815086AD91}"/>
    <cellStyle name="Comma 4 3 7 2" xfId="1614" xr:uid="{D487BDD9-F410-439A-8A8E-4A23659970CF}"/>
    <cellStyle name="Comma 4 3 8" xfId="1134" xr:uid="{9551BB65-74C1-40DF-8655-D2071F9360A5}"/>
    <cellStyle name="Comma 4 3 9" xfId="1549" xr:uid="{ACF843F1-85B0-4AE5-936A-0F0E95B8FF1F}"/>
    <cellStyle name="Comma 4 4" xfId="114" xr:uid="{4E6F4828-C8F2-4EE2-8431-14FC0FDC7116}"/>
    <cellStyle name="Comma 4 4 2" xfId="220" xr:uid="{058E2A95-CA35-4B1C-9F2A-79B7A7D6264E}"/>
    <cellStyle name="Comma 4 4 2 2" xfId="591" xr:uid="{83D16442-77A3-4B57-886F-C7C8C4E43794}"/>
    <cellStyle name="Comma 4 4 2 2 2" xfId="665" xr:uid="{E5484EAA-3657-4996-8676-1F17741AA63F}"/>
    <cellStyle name="Comma 4 4 2 2 3" xfId="1381" xr:uid="{572BAD3D-B695-4378-8A1E-C6CB6C1914D9}"/>
    <cellStyle name="Comma 4 4 2 2 4" xfId="1872" xr:uid="{8CAF2E0C-FC61-4D69-9C12-1927BD92B41F}"/>
    <cellStyle name="Comma 4 4 2 3" xfId="473" xr:uid="{62F3EEC8-E393-400D-B2D2-9FD57F5322B8}"/>
    <cellStyle name="Comma 4 4 2 3 2" xfId="1299" xr:uid="{56EC47FF-9E39-4A25-B42D-90121F40F92A}"/>
    <cellStyle name="Comma 4 4 2 3 3" xfId="1789" xr:uid="{075194D2-4DDC-44F2-8924-0D2405F4CE3F}"/>
    <cellStyle name="Comma 4 4 2 4" xfId="648" xr:uid="{E7D00D4E-D889-4427-BE5A-4941572234EB}"/>
    <cellStyle name="Comma 4 4 2 4 2" xfId="1415" xr:uid="{E9FC4378-F82E-44E9-98C9-8678074ED8DA}"/>
    <cellStyle name="Comma 4 4 2 4 3" xfId="1906" xr:uid="{D58E40F3-BD57-44F8-8D8A-F1B0892E00F5}"/>
    <cellStyle name="Comma 4 4 2 5" xfId="992" xr:uid="{2943CB39-A24F-4C83-BAB7-CBAD10CA5E45}"/>
    <cellStyle name="Comma 4 4 2 5 2" xfId="1480" xr:uid="{7A4F8FB2-E2D4-4970-AA87-8F72DEE6F390}"/>
    <cellStyle name="Comma 4 4 2 5 3" xfId="1973" xr:uid="{5DBFD3D7-38E4-4F14-A702-4B69197067EC}"/>
    <cellStyle name="Comma 4 4 3" xfId="253" xr:uid="{693633F5-2060-4713-B541-5EFD873625E4}"/>
    <cellStyle name="Comma 4 4 3 2" xfId="513" xr:uid="{53803594-7130-4A4D-A59A-1825FF9D4D3B}"/>
    <cellStyle name="Comma 4 4 3 2 2" xfId="1333" xr:uid="{515D8C95-9844-4AED-999E-548616F4B51A}"/>
    <cellStyle name="Comma 4 4 3 2 3" xfId="1823" xr:uid="{7A578C30-F72A-44CA-A963-F28AAA72BADD}"/>
    <cellStyle name="Comma 4 4 3 3" xfId="1165" xr:uid="{72FCC363-FE29-45A4-B637-B5847D4FFD2E}"/>
    <cellStyle name="Comma 4 4 3 4" xfId="1648" xr:uid="{9E4918E9-4B3D-495E-987A-7E83A907DD3C}"/>
    <cellStyle name="Comma 4 4 4" xfId="373" xr:uid="{250E58F7-F14C-44FC-B69D-04F40F1435CD}"/>
    <cellStyle name="Comma 4 4 4 2" xfId="1232" xr:uid="{24BFDFE1-AA49-48AD-B75D-4BE58DFD71E6}"/>
    <cellStyle name="Comma 4 4 4 3" xfId="1719" xr:uid="{584DB602-FFE7-4EE6-9841-3075DDA1F313}"/>
    <cellStyle name="Comma 4 4 5" xfId="1064" xr:uid="{5DDD6C8F-B6DE-417E-A8B3-CDA4C4CC9DE1}"/>
    <cellStyle name="Comma 4 4 5 2" xfId="1602" xr:uid="{00FFF83A-AD0D-4D23-A70E-0054DF57F7AB}"/>
    <cellStyle name="Comma 4 4 6" xfId="1122" xr:uid="{AF020D8F-61AF-4A60-8C75-F0A60240308A}"/>
    <cellStyle name="Comma 4 4 7" xfId="1536" xr:uid="{7C0850B5-8627-41B9-B411-43B565DE3689}"/>
    <cellStyle name="Comma 4 5" xfId="218" xr:uid="{F917C5F2-85A8-494F-919C-95CA7B62C6D1}"/>
    <cellStyle name="Comma 4 5 2" xfId="481" xr:uid="{DAC5BA26-5374-412D-9BF4-696F5C22D643}"/>
    <cellStyle name="Comma 4 5 2 2" xfId="1306" xr:uid="{C1D2ABF6-8856-4BB4-93AA-AE3F218F60DC}"/>
    <cellStyle name="Comma 4 5 2 3" xfId="1796" xr:uid="{3083D0D5-015F-4087-B2DD-DB1C6D70EB54}"/>
    <cellStyle name="Comma 4 5 3" xfId="599" xr:uid="{FB569EFD-4A64-47A7-8D4D-3BACF3BB9D2C}"/>
    <cellStyle name="Comma 4 5 3 2" xfId="1388" xr:uid="{217063F7-498A-4E47-AC9B-9031BA7F1F5E}"/>
    <cellStyle name="Comma 4 5 3 3" xfId="1879" xr:uid="{1962EBC9-1050-4FD5-9BF0-D362BBDCD4F0}"/>
    <cellStyle name="Comma 4 5 4" xfId="330" xr:uid="{DCEE8F26-BB35-4636-A96C-3C8161326543}"/>
    <cellStyle name="Comma 4 5 4 2" xfId="1204" xr:uid="{D9008B4F-787F-4AB7-BA0D-6973FE3A45BF}"/>
    <cellStyle name="Comma 4 5 4 3" xfId="1690" xr:uid="{8A830AD8-EDB3-403E-893E-CD247496F8CD}"/>
    <cellStyle name="Comma 4 5 5" xfId="686" xr:uid="{37227914-2352-45F9-BE1E-8F50AA6269D3}"/>
    <cellStyle name="Comma 4 5 5 2" xfId="1438" xr:uid="{BC970B6A-D227-40F9-BC40-6DC8CD57CE67}"/>
    <cellStyle name="Comma 4 5 5 3" xfId="1929" xr:uid="{1960A000-D7A3-4836-95F2-235C94E38C32}"/>
    <cellStyle name="Comma 4 6" xfId="80" xr:uid="{6732D7BA-D49D-4A53-BADF-D1C866F7400F}"/>
    <cellStyle name="Comma 4 6 2" xfId="460" xr:uid="{59ED1AE4-F4A5-4E7C-9A0F-7F7A139E98C2}"/>
    <cellStyle name="Comma 4 6 2 2" xfId="656" xr:uid="{884A6B30-5660-4A59-BEA7-B28ADE879079}"/>
    <cellStyle name="Comma 4 6 2 2 2" xfId="1420" xr:uid="{AB42DAA8-80A8-4ED3-81B2-5D70BDD66929}"/>
    <cellStyle name="Comma 4 6 2 2 3" xfId="1911" xr:uid="{3A8CBA6B-6F6C-4876-8D7B-CD25D723B707}"/>
    <cellStyle name="Comma 4 6 2 3" xfId="1287" xr:uid="{5E178AE5-5086-4C89-884F-A9A38997D84C}"/>
    <cellStyle name="Comma 4 6 2 4" xfId="1776" xr:uid="{0054B471-D020-45EB-9054-9083E01B8DC3}"/>
    <cellStyle name="Comma 4 6 3" xfId="577" xr:uid="{F0328D9E-DECF-4598-A0C4-447CC4C6140A}"/>
    <cellStyle name="Comma 4 6 3 2" xfId="1369" xr:uid="{5D0E1954-46E2-4305-A358-DDF9E5DAD5EC}"/>
    <cellStyle name="Comma 4 6 3 3" xfId="1860" xr:uid="{DE57C6E8-AC76-4813-AB56-4EE07288D3A2}"/>
    <cellStyle name="Comma 4 6 4" xfId="346" xr:uid="{82D42B50-A109-481D-A2EF-7D0826E177E0}"/>
    <cellStyle name="Comma 4 6 4 2" xfId="1215" xr:uid="{E5A22CCB-C201-4CE8-84BD-E664AFD34986}"/>
    <cellStyle name="Comma 4 6 4 3" xfId="1702" xr:uid="{E1815B35-4895-4B5C-8832-AAF8564589E2}"/>
    <cellStyle name="Comma 4 6 5" xfId="631" xr:uid="{A9488C97-163E-41C4-A20E-26F437EC9303}"/>
    <cellStyle name="Comma 4 6 5 2" xfId="1407" xr:uid="{E6CB2778-2C72-4B60-AB03-179D25E01C6C}"/>
    <cellStyle name="Comma 4 6 5 3" xfId="1898" xr:uid="{2D277D47-AFFA-472F-B7AB-C766A810EA10}"/>
    <cellStyle name="Comma 4 6 6" xfId="943" xr:uid="{CC0B9F6E-96F3-447D-99A4-633445101C47}"/>
    <cellStyle name="Comma 4 6 6 2" xfId="1452" xr:uid="{E63FF61A-5455-448E-82AB-2CEE9B608E07}"/>
    <cellStyle name="Comma 4 6 6 3" xfId="1945" xr:uid="{0FCBB806-CC41-4DA5-97D8-C72C50D56CD2}"/>
    <cellStyle name="Comma 4 6 7" xfId="1115" xr:uid="{E5734E37-35F6-40CA-9679-6CBCA8ED231C}"/>
    <cellStyle name="Comma 4 6 8" xfId="1595" xr:uid="{17C4A3D7-8124-43F4-9677-A441E2B4CD05}"/>
    <cellStyle name="Comma 4 7" xfId="299" xr:uid="{EC60F5E1-B6E0-4E70-A604-8CBD3A101BDD}"/>
    <cellStyle name="Comma 4 7 2" xfId="560" xr:uid="{F4B2B8F0-0961-4C05-9366-6CF2A6110982}"/>
    <cellStyle name="Comma 4 7 2 2" xfId="1358" xr:uid="{00930C08-606C-4295-86F2-096D90FBB919}"/>
    <cellStyle name="Comma 4 7 2 3" xfId="1849" xr:uid="{E9580F95-2AE6-4465-AD87-037A85E2D678}"/>
    <cellStyle name="Comma 4 7 3" xfId="446" xr:uid="{803B9458-B8E9-46B5-92D4-BF7CA795EFF8}"/>
    <cellStyle name="Comma 4 7 3 2" xfId="972" xr:uid="{7C903B4D-5142-4132-A275-FFE9BBB05135}"/>
    <cellStyle name="Comma 4 7 3 2 2" xfId="1473" xr:uid="{9C9323F7-288C-487F-9C1B-635B4B51674F}"/>
    <cellStyle name="Comma 4 7 3 2 3" xfId="1966" xr:uid="{3692FAFD-DD00-4CE1-9D3A-8C01977EA436}"/>
    <cellStyle name="Comma 4 7 3 3" xfId="899" xr:uid="{EF0BAA78-5162-4020-9A23-06D7C21CB88C}"/>
    <cellStyle name="Comma 4 7 3 3 2" xfId="1447" xr:uid="{285E17C6-D938-401D-8976-9FD68036FAD1}"/>
    <cellStyle name="Comma 4 7 3 3 3" xfId="1940" xr:uid="{0F14B7C3-E935-4BE4-B5F7-2EE1038BF82F}"/>
    <cellStyle name="Comma 4 7 3 4" xfId="1276" xr:uid="{E6179873-FF3F-4766-9B18-D5FAAA4B3178}"/>
    <cellStyle name="Comma 4 7 3 5" xfId="1765" xr:uid="{1E5491BB-8C2F-452B-8550-AA3539D4B18D}"/>
    <cellStyle name="Comma 4 7 4" xfId="951" xr:uid="{97625302-A221-41FE-82A4-AD878C2A9620}"/>
    <cellStyle name="Comma 4 7 4 2" xfId="1456" xr:uid="{084B9F6E-25FC-45E8-9AB1-EE2466CC66EF}"/>
    <cellStyle name="Comma 4 7 4 3" xfId="1949" xr:uid="{500D837A-1005-48E7-B583-34EE0E7709CF}"/>
    <cellStyle name="Comma 4 7 5" xfId="1188" xr:uid="{395A7A20-D081-4A29-A5E2-3CE1DF2006F9}"/>
    <cellStyle name="Comma 4 7 6" xfId="1674" xr:uid="{2E00ADC6-1505-4FF3-8E12-C2A386BFA9A1}"/>
    <cellStyle name="Comma 4 8" xfId="620" xr:uid="{5D9CABC0-EF7F-4690-9CEC-7D82DA2A0F1B}"/>
    <cellStyle name="Comma 4 8 2" xfId="1401" xr:uid="{F87EED2F-D987-40A0-A535-3AFFC6D1656D}"/>
    <cellStyle name="Comma 4 8 3" xfId="1892" xr:uid="{26E38099-F968-4B81-AC5C-8F83641765BE}"/>
    <cellStyle name="Comma 4 9" xfId="433" xr:uid="{3F84E01D-34F6-44F2-B6F8-112A01713EDD}"/>
    <cellStyle name="Comma 4 9 2" xfId="677" xr:uid="{6ADA9C91-DB95-4E60-A091-993F5D52ABF4}"/>
    <cellStyle name="Comma 4 9 2 2" xfId="1431" xr:uid="{0A315E8F-7417-449E-BCBF-C74E9DB73A21}"/>
    <cellStyle name="Comma 4 9 2 3" xfId="1922" xr:uid="{B0620672-71A8-4BD3-A27A-C6340639FD22}"/>
    <cellStyle name="Comma 4 9 3" xfId="1267" xr:uid="{1990F411-FC75-4B45-9A4C-05A42603A367}"/>
    <cellStyle name="Comma 4 9 4" xfId="1756" xr:uid="{12A89995-E314-457E-A1D7-F8B4DC0F5141}"/>
    <cellStyle name="Comma 40" xfId="2023" xr:uid="{819FB6DD-8C44-4C34-8CF9-D53B00A10663}"/>
    <cellStyle name="Comma 41" xfId="63" xr:uid="{1906F03D-1C3B-4AAF-90D0-558AE266A6C1}"/>
    <cellStyle name="Comma 42" xfId="1042" xr:uid="{13B3CED4-6F82-47E8-9845-4792966BCA20}"/>
    <cellStyle name="Comma 43" xfId="2034" xr:uid="{40E7ED90-CBF7-40ED-92B9-A5A78BECFBAF}"/>
    <cellStyle name="Comma 44" xfId="9" xr:uid="{0CCA0BA3-AC40-4227-A2CC-00630053EC3C}"/>
    <cellStyle name="Comma 44 2" xfId="2040" xr:uid="{6EB6E714-E659-455A-82C7-62E73BBE27E4}"/>
    <cellStyle name="Comma 45" xfId="2036" xr:uid="{BAAD8257-DACE-4126-BF22-2ADCB89369BB}"/>
    <cellStyle name="Comma 46" xfId="10" xr:uid="{FB37F61D-4DC9-475F-89B0-2DEA801EB4A6}"/>
    <cellStyle name="Comma 46 2" xfId="2029" xr:uid="{07CDF76D-21D3-4017-9CAA-651B4CA60704}"/>
    <cellStyle name="Comma 47" xfId="8" xr:uid="{559CD4D2-004C-46B9-9900-2F100CC257BE}"/>
    <cellStyle name="Comma 47 2" xfId="2030" xr:uid="{9ECB57EC-825E-4C7A-B06D-63D4190A00C7}"/>
    <cellStyle name="Comma 48" xfId="13" xr:uid="{BEF5EA0F-256B-4FA4-A37F-F47C32F6BAA3}"/>
    <cellStyle name="Comma 48 2" xfId="2043" xr:uid="{B194E36D-297F-4385-B46D-C9EC5424BEFE}"/>
    <cellStyle name="Comma 49" xfId="2046" xr:uid="{FE621162-8FC6-4FF7-B9AD-D8741B4E278A}"/>
    <cellStyle name="Comma 5" xfId="64" xr:uid="{0AF64B34-8B27-45FC-AFC1-A64156F2A394}"/>
    <cellStyle name="Comma 5 10" xfId="1108" xr:uid="{DB239EAF-F6CE-40A7-A41B-945BA8F6CCA9}"/>
    <cellStyle name="Comma 5 10 2" xfId="1529" xr:uid="{67741C00-84F8-406F-B290-95E77CF0E0DC}"/>
    <cellStyle name="Comma 5 11" xfId="395" xr:uid="{49166507-DCB5-49A5-9C8E-858E5A3180A2}"/>
    <cellStyle name="Comma 5 11 2" xfId="1248" xr:uid="{C43A0A96-9DCD-4A92-A4F2-1327A628E057}"/>
    <cellStyle name="Comma 5 11 3" xfId="1736" xr:uid="{283C27B0-6B6D-41D8-9FCB-57EBA1B0850F}"/>
    <cellStyle name="Comma 5 12 4" xfId="136" xr:uid="{802092C3-EDBC-4901-AE6E-E0C363DD3CCA}"/>
    <cellStyle name="Comma 5 12 4 2" xfId="1078" xr:uid="{FC4CB0C9-2222-4763-A59B-8EF7509F04F0}"/>
    <cellStyle name="Comma 5 12 4 2 2" xfId="1616" xr:uid="{628B8A28-E139-44BA-859B-440DCE2249CE}"/>
    <cellStyle name="Comma 5 12 4 3" xfId="1136" xr:uid="{BAD6906F-0D60-4CD8-A5D0-9BBCEDFABE47}"/>
    <cellStyle name="Comma 5 12 4 4" xfId="1552" xr:uid="{FD14EBD0-A6B5-4C76-9C88-9A49E26ABD35}"/>
    <cellStyle name="Comma 5 17" xfId="118" xr:uid="{70C8A615-FDF8-436B-AB29-68B0FF793E57}"/>
    <cellStyle name="Comma 5 17 2" xfId="1067" xr:uid="{7BB2B052-37FA-4F22-B821-F80F94AB0AF7}"/>
    <cellStyle name="Comma 5 17 2 2" xfId="1605" xr:uid="{3EABE987-B5CA-4A0A-A805-B8D453C10B03}"/>
    <cellStyle name="Comma 5 17 3" xfId="1125" xr:uid="{0B82A038-CC40-41F9-83AF-14D955B85325}"/>
    <cellStyle name="Comma 5 17 4" xfId="1539" xr:uid="{5B2B5178-F8E4-4C41-9EA3-7F2A5A2A7BAD}"/>
    <cellStyle name="Comma 5 2" xfId="115" xr:uid="{F174D651-5D50-40AF-A5EF-7BA72055EDEC}"/>
    <cellStyle name="Comma 5 2 2" xfId="222" xr:uid="{DF5D3823-A970-4710-96BB-E4B9AF6A34FF}"/>
    <cellStyle name="Comma 5 2 2 2" xfId="818" xr:uid="{56BCC8E7-E138-4278-B017-1159BFFCC58A}"/>
    <cellStyle name="Comma 5 2 2 2 2" xfId="1442" xr:uid="{FCF8A402-B5DE-4AD1-9137-AB0B05DCA3C7}"/>
    <cellStyle name="Comma 5 2 2 2 3" xfId="1934" xr:uid="{CA3E48A4-E17F-4EAD-B893-4532DE7CE146}"/>
    <cellStyle name="Comma 5 2 3" xfId="463" xr:uid="{4577F30C-1877-4F89-A048-A79C914B7B11}"/>
    <cellStyle name="Comma 5 2 3 2" xfId="660" xr:uid="{E094A721-B8D1-4AE6-AE13-2FE47C7CFDC2}"/>
    <cellStyle name="Comma 5 2 3 2 2" xfId="1422" xr:uid="{484B818E-DDB5-4E86-8E9F-83D2D1D84A6D}"/>
    <cellStyle name="Comma 5 2 3 2 3" xfId="1914" xr:uid="{CEA9E256-3C5B-420C-AA88-4170801E8B3A}"/>
    <cellStyle name="Comma 5 2 3 3" xfId="1290" xr:uid="{4059E266-01C7-42B6-ABDC-18A3913F1609}"/>
    <cellStyle name="Comma 5 2 3 4" xfId="1779" xr:uid="{5CD4F2A1-3DA7-4C40-BA53-E7B69E369FBE}"/>
    <cellStyle name="Comma 5 2 4" xfId="956" xr:uid="{19E57E9B-AA50-4C50-9147-4C174B01C9D3}"/>
    <cellStyle name="Comma 5 2 4 2" xfId="1461" xr:uid="{2E860ABA-74B3-48EB-A7B4-2A98B4B6967D}"/>
    <cellStyle name="Comma 5 2 4 3" xfId="1954" xr:uid="{D0080462-8C72-4983-AD04-4247A352FED4}"/>
    <cellStyle name="Comma 5 2 5" xfId="993" xr:uid="{E09F6B03-D888-4ADE-88A0-34644DBD2963}"/>
    <cellStyle name="Comma 5 2 5 2" xfId="1481" xr:uid="{1A4076E3-91C6-4491-8CD5-E5E20A84F440}"/>
    <cellStyle name="Comma 5 2 5 3" xfId="1974" xr:uid="{BF144A24-E9AA-407B-A858-CFDB60B63BA8}"/>
    <cellStyle name="Comma 5 2 6" xfId="679" xr:uid="{B1442C15-4DD2-4BD6-9177-13C8C8C38E58}"/>
    <cellStyle name="Comma 5 2 6 2" xfId="1433" xr:uid="{5D661230-8A5A-4526-ADEC-E81A2340B14B}"/>
    <cellStyle name="Comma 5 2 6 3" xfId="1924" xr:uid="{EE2C870A-998F-4F57-A042-01C597B8A2B6}"/>
    <cellStyle name="Comma 5 2 7" xfId="1065" xr:uid="{066BF79E-467A-4417-92AB-F587CA2AA0F5}"/>
    <cellStyle name="Comma 5 2 7 2" xfId="1603" xr:uid="{CF99530A-BF61-405A-9345-D906D7B69310}"/>
    <cellStyle name="Comma 5 2 8" xfId="1123" xr:uid="{64E55BE6-0787-461F-BB10-4C368634DCD5}"/>
    <cellStyle name="Comma 5 2 8 2" xfId="1537" xr:uid="{A419996E-3CA2-4FEE-945A-E29287048757}"/>
    <cellStyle name="Comma 5 2 8 3" xfId="1699" xr:uid="{6CC45C77-1365-4282-97FE-B2ECDBA44C9D}"/>
    <cellStyle name="Comma 5 3" xfId="221" xr:uid="{17BF2DF6-365E-4112-9E82-32042BB9868F}"/>
    <cellStyle name="Comma 5 3 2" xfId="529" xr:uid="{0A095B3E-0D7F-4275-AEAD-85DC5EF33A48}"/>
    <cellStyle name="Comma 5 3 2 2" xfId="973" xr:uid="{B5CB1134-F236-476E-951B-AECFC7CB40F9}"/>
    <cellStyle name="Comma 5 3 2 2 2" xfId="1474" xr:uid="{FC187828-8B0C-4718-A8BF-329A16991E33}"/>
    <cellStyle name="Comma 5 3 2 2 3" xfId="1967" xr:uid="{3752F467-28DE-4DE8-A734-3DA10D92FB30}"/>
    <cellStyle name="Comma 5 3 2 3" xfId="1340" xr:uid="{C35E0347-600C-4C62-9C9C-4E41A45DAA4C}"/>
    <cellStyle name="Comma 5 3 2 4" xfId="1830" xr:uid="{07FD724A-2DB3-4C9E-84E7-0EF088D8AFBB}"/>
    <cellStyle name="Comma 5 3 3" xfId="900" xr:uid="{0CE7C44E-4923-4E60-90CF-6160E5ECE6D0}"/>
    <cellStyle name="Comma 5 3 3 2" xfId="1448" xr:uid="{77CC35AD-7F41-4996-AAE6-9A4BF24CDB10}"/>
    <cellStyle name="Comma 5 3 3 2 2" xfId="1941" xr:uid="{F1464DB6-C96E-4617-B68B-55B34EC7241F}"/>
    <cellStyle name="Comma 5 3 3 2 3" xfId="2010" xr:uid="{059D4019-FB6C-4587-8773-3DFA2C0B60E4}"/>
    <cellStyle name="Comma 5 3 4" xfId="1510" xr:uid="{FF6DE35C-BF83-481A-AB89-26BDDAA21756}"/>
    <cellStyle name="Comma 5 3 4 2" xfId="2009" xr:uid="{6EB4112F-91A8-4228-9226-001AD42559CA}"/>
    <cellStyle name="Comma 5 3 5" xfId="1579" xr:uid="{5DE3965C-931E-410F-9CC9-1DA4FBE730E6}"/>
    <cellStyle name="Comma 5 3 6" xfId="1519" xr:uid="{BFCE7304-3146-4B12-BFE7-802BBC9FF81D}"/>
    <cellStyle name="Comma 5 4" xfId="82" xr:uid="{DE190E2A-68EC-4BDA-9D19-38754CE8ADAF}"/>
    <cellStyle name="Comma 5 4 2" xfId="516" xr:uid="{9F2EDC83-B7B1-45B9-8872-633294B7A6F4}"/>
    <cellStyle name="Comma 5 4 2 2" xfId="1335" xr:uid="{09D23609-7A54-436A-9341-474D1C823C1B}"/>
    <cellStyle name="Comma 5 4 2 3" xfId="1825" xr:uid="{D0F4F480-E28A-49DD-8F0F-E0CD27F3EA66}"/>
    <cellStyle name="Comma 5 4 3" xfId="745" xr:uid="{09C3BD5E-A393-4C97-956D-0C97F131A5C4}"/>
    <cellStyle name="Comma 5 4 3 2" xfId="1439" xr:uid="{E5E27F26-B412-4FAF-8A84-D68E1CCE72C1}"/>
    <cellStyle name="Comma 5 4 3 3" xfId="1930" xr:uid="{CAFC98CA-443B-44B2-ABC6-50AFC13C6875}"/>
    <cellStyle name="Comma 5 4 4" xfId="1117" xr:uid="{9B05FB9A-DE58-470B-A125-2990AFF90137}"/>
    <cellStyle name="Comma 5 4 5" xfId="1597" xr:uid="{3D91D212-B2E7-4D6C-9D38-1D2FBC8111E7}"/>
    <cellStyle name="Comma 5 5" xfId="296" xr:uid="{74983FFF-DBC8-4489-A7CA-259EDFDDC7F0}"/>
    <cellStyle name="Comma 5 5 2" xfId="580" xr:uid="{FCA27E61-91AF-4580-97AA-C8B18634E797}"/>
    <cellStyle name="Comma 5 5 2 2" xfId="1372" xr:uid="{44A0E0BA-58FC-49B5-BD40-2EF992978F44}"/>
    <cellStyle name="Comma 5 5 2 3" xfId="1863" xr:uid="{1109BF3E-3C3E-42CC-B4AA-3109FA39021E}"/>
    <cellStyle name="Comma 5 5 3" xfId="508" xr:uid="{9203B48D-AD2D-4027-A61F-103D99958DB5}"/>
    <cellStyle name="Comma 5 5 3 2" xfId="1330" xr:uid="{56580B35-6FE5-40FA-84CF-5F296093A4FE}"/>
    <cellStyle name="Comma 5 5 3 3" xfId="1820" xr:uid="{2856A901-FEFC-4D2D-9142-38BC623648A5}"/>
    <cellStyle name="Comma 5 5 4" xfId="1185" xr:uid="{6888D7AD-6351-430A-9FCB-C45FF3FCD034}"/>
    <cellStyle name="Comma 5 5 5" xfId="1671" xr:uid="{18362E7E-E8A4-4989-82CF-A30BB236C10B}"/>
    <cellStyle name="Comma 5 6" xfId="282" xr:uid="{83162F53-A54C-4C8B-93BD-F5532E4F44F5}"/>
    <cellStyle name="Comma 5 6 2" xfId="981" xr:uid="{38040B8E-CE6D-492C-A51C-E62D8C82EA82}"/>
    <cellStyle name="Comma 5 6 2 2" xfId="1478" xr:uid="{CEED4981-8CD3-4323-B1A0-7F596DF5C9E8}"/>
    <cellStyle name="Comma 5 6 2 3" xfId="1971" xr:uid="{0C5934C2-4440-4626-8D8F-086E6F95E2F7}"/>
    <cellStyle name="Comma 5 6 3" xfId="1177" xr:uid="{C57F2E1D-C09E-4B68-A0AB-0AB3076F7F30}"/>
    <cellStyle name="Comma 5 6 4" xfId="1662" xr:uid="{B73FDADE-C984-4E97-9F65-4FDABCBC3959}"/>
    <cellStyle name="Comma 5 7" xfId="680" xr:uid="{8FB5ECA4-8B59-4CC3-85E4-AABD6650D58F}"/>
    <cellStyle name="Comma 5 7 2" xfId="1434" xr:uid="{E1C8E7C7-DBD8-42EF-B319-DB2E90467483}"/>
    <cellStyle name="Comma 5 7 3" xfId="1925" xr:uid="{E7FAFB84-0055-49A6-B5D4-343396055808}"/>
    <cellStyle name="Comma 5 8" xfId="378" xr:uid="{61BB1ABA-BCEF-44DD-A25A-F3E6C9A3A15D}"/>
    <cellStyle name="Comma 5 8 2" xfId="465" xr:uid="{ED936D47-88BB-4D5D-8A5A-47445996FAA8}"/>
    <cellStyle name="Comma 5 8 2 2" xfId="1292" xr:uid="{438F4957-BC6A-44A1-BE60-C94C5B7E5D76}"/>
    <cellStyle name="Comma 5 8 2 3" xfId="1781" xr:uid="{56063A38-9231-404D-AE10-3D7219CF9501}"/>
    <cellStyle name="Comma 5 8 3" xfId="583" xr:uid="{1A9975F8-5048-4DA5-8C35-6A0616FDD65E}"/>
    <cellStyle name="Comma 5 8 3 2" xfId="1374" xr:uid="{6A65E0DD-B2E6-4A8D-9AC3-1ED05AD8DD30}"/>
    <cellStyle name="Comma 5 8 3 3" xfId="1865" xr:uid="{AF550789-ECD2-4CD4-A961-EA7DB1DB28B7}"/>
    <cellStyle name="Comma 5 8 4" xfId="1039" xr:uid="{09656C31-E0E8-48B2-A3C9-69C2AF039A66}"/>
    <cellStyle name="Comma 5 8 4 2" xfId="1502" xr:uid="{C6B6AF83-59D9-4322-A9D4-6A3814007CB8}"/>
    <cellStyle name="Comma 5 8 4 3" xfId="1996" xr:uid="{DD0884C7-340A-4C7F-B09B-1E2A242B01AD}"/>
    <cellStyle name="Comma 5 8 5" xfId="1236" xr:uid="{4BE1A686-AADF-40A1-87F7-457F791F730F}"/>
    <cellStyle name="Comma 5 8 6" xfId="1723" xr:uid="{DE68C6F8-61BA-4269-8B9B-CA288C7A9E99}"/>
    <cellStyle name="Comma 5 9" xfId="1059" xr:uid="{4F0CEF4D-223B-4539-A03B-66C391CDD31A}"/>
    <cellStyle name="Comma 5 9 2" xfId="1586" xr:uid="{21A1382E-FBB3-4665-928D-861A678DA84A}"/>
    <cellStyle name="Comma 50" xfId="2042" xr:uid="{C8EF7056-6BD3-40EA-9F7D-B941DE6D86B5}"/>
    <cellStyle name="Comma 51" xfId="2039" xr:uid="{E2094AE0-7CE8-49B2-AFF4-550FC194C5ED}"/>
    <cellStyle name="Comma 52" xfId="2035" xr:uid="{AFDE18EE-F9D8-48E0-BEF7-D0D0E57EC141}"/>
    <cellStyle name="Comma 53" xfId="14" xr:uid="{0134AE4A-AC36-47F1-A2E5-F7E5D4BADC79}"/>
    <cellStyle name="Comma 53 2" xfId="2047" xr:uid="{C2667E4A-2FDF-4682-9822-2A265217FF65}"/>
    <cellStyle name="Comma 54" xfId="15" xr:uid="{4E959835-1692-4AA4-9B32-9FD3B50B8A70}"/>
    <cellStyle name="Comma 54 2" xfId="2027" xr:uid="{BA82F36B-EB8B-4728-A916-24C189410D62}"/>
    <cellStyle name="Comma 55" xfId="2041" xr:uid="{4752D658-E710-47F6-918E-744D3BEABB5B}"/>
    <cellStyle name="Comma 56" xfId="16" xr:uid="{2ECAE649-EAF2-4EC4-B9F2-FC7EFFB06D7A}"/>
    <cellStyle name="Comma 56 2" xfId="2037" xr:uid="{7850AF9B-0BA9-4DF3-86A1-31684456E7F7}"/>
    <cellStyle name="Comma 57" xfId="2044" xr:uid="{CD6F339C-491F-4CFA-BE1E-2BB3C7537228}"/>
    <cellStyle name="Comma 58" xfId="2038" xr:uid="{DD7DC57B-0948-41AD-9EA6-077048BB0CCE}"/>
    <cellStyle name="Comma 59" xfId="2045" xr:uid="{46E5D605-3298-4FCF-9BC5-A9FE11EC27E4}"/>
    <cellStyle name="Comma 6" xfId="92" xr:uid="{B634AB19-5F6C-4F4A-92D1-E3FF3F27FF4C}"/>
    <cellStyle name="Comma 6 10" xfId="1061" xr:uid="{56C09B81-F7D1-407E-BC32-F9910A538298}"/>
    <cellStyle name="Comma 6 10 2" xfId="1599" xr:uid="{316035D9-FF60-42C3-B432-1301ECD07BE4}"/>
    <cellStyle name="Comma 6 11" xfId="1119" xr:uid="{21A855A7-F690-43B9-A1B0-64727AC0F735}"/>
    <cellStyle name="Comma 6 11 2" xfId="1531" xr:uid="{92FF555C-4143-44C2-9B05-C6C66D7732A2}"/>
    <cellStyle name="Comma 6 12" xfId="2025" xr:uid="{91786862-D8B4-4E05-8ED4-E63503835B3E}"/>
    <cellStyle name="Comma 6 2" xfId="140" xr:uid="{98EBF75B-391F-4FE7-81B1-2DB006EFEAC7}"/>
    <cellStyle name="Comma 6 2 2" xfId="476" xr:uid="{6737CAD7-D768-4304-98CF-A2B443D54818}"/>
    <cellStyle name="Comma 6 2 2 2" xfId="594" xr:uid="{D6113EC0-C798-4481-B722-82F6BC7365BE}"/>
    <cellStyle name="Comma 6 2 2 2 2" xfId="1383" xr:uid="{789CAED0-A9E3-4E04-86C0-3111F5308E8C}"/>
    <cellStyle name="Comma 6 2 2 2 3" xfId="1874" xr:uid="{EA8EE747-5B63-4D1D-8E6B-5043F60BF0C6}"/>
    <cellStyle name="Comma 6 2 2 3" xfId="1301" xr:uid="{CB0EE9F5-7075-4CF3-9A59-A2E1EE4D066B}"/>
    <cellStyle name="Comma 6 2 2 4" xfId="1791" xr:uid="{3699D1E5-A698-4405-A016-7AD25F6E4EBA}"/>
    <cellStyle name="Comma 6 2 3" xfId="381" xr:uid="{B53993F8-1730-4148-BFA8-10DA6CEB4542}"/>
    <cellStyle name="Comma 6 2 3 2" xfId="1238" xr:uid="{762B58B5-4B73-450E-8C72-4F9F4478A0C6}"/>
    <cellStyle name="Comma 6 2 3 3" xfId="1725" xr:uid="{8492FD20-BD62-4C51-AE55-8F28D258C1BA}"/>
    <cellStyle name="Comma 6 2 4" xfId="953" xr:uid="{AF2AC774-195C-4387-8302-127456C27309}"/>
    <cellStyle name="Comma 6 2 4 2" xfId="1458" xr:uid="{831CFEDB-F18C-4FAB-9F98-B3F6FB5B2099}"/>
    <cellStyle name="Comma 6 2 4 3" xfId="1951" xr:uid="{2F15E55B-BA7E-41C7-859B-EFD7531F107C}"/>
    <cellStyle name="Comma 6 2 5" xfId="1079" xr:uid="{33BDA9FA-F353-42EE-B88E-441C0ED26E33}"/>
    <cellStyle name="Comma 6 2 5 2" xfId="1617" xr:uid="{3DF7E6F5-14A2-45CE-A54D-4E35267427DF}"/>
    <cellStyle name="Comma 6 2 6" xfId="1137" xr:uid="{53539610-F5B1-4C37-B636-577D023DBA37}"/>
    <cellStyle name="Comma 6 2 7" xfId="1553" xr:uid="{4F545493-6C5B-48C0-B679-305422F980B5}"/>
    <cellStyle name="Comma 6 3" xfId="148" xr:uid="{5CDC0071-6502-442C-98E1-C6AC72C23694}"/>
    <cellStyle name="Comma 6 3 2" xfId="351" xr:uid="{66D7285D-CB9C-4BBF-9D23-D97E73628DA1}"/>
    <cellStyle name="Comma 6 3 2 2" xfId="1218" xr:uid="{93E80EEF-B644-4644-BD5A-12278789E359}"/>
    <cellStyle name="Comma 6 3 2 3" xfId="1705" xr:uid="{187BF13C-6E4E-45CD-9B98-3B74A73486E6}"/>
    <cellStyle name="Comma 6 3 3" xfId="291" xr:uid="{F06A02FF-D841-4CE6-98DF-452FCADFCB6C}"/>
    <cellStyle name="Comma 6 3 3 2" xfId="1182" xr:uid="{74AB8F94-7D2E-4E31-87C3-391F27A18965}"/>
    <cellStyle name="Comma 6 3 3 3" xfId="1667" xr:uid="{26DB3B23-D397-4C84-8631-64E4AEBE99F1}"/>
    <cellStyle name="Comma 6 3 4" xfId="449" xr:uid="{FD193725-6947-4691-B51F-EA471AB9E7BC}"/>
    <cellStyle name="Comma 6 3 4 2" xfId="1278" xr:uid="{B754C997-A71D-4609-87AD-A1BF08E062D7}"/>
    <cellStyle name="Comma 6 3 4 3" xfId="1767" xr:uid="{36706954-1CD9-4552-8BA3-EBE406D878EC}"/>
    <cellStyle name="Comma 6 3 5" xfId="1082" xr:uid="{CB36FE86-C466-4BFD-82E9-5A25D857248A}"/>
    <cellStyle name="Comma 6 3 5 2" xfId="1620" xr:uid="{D902FE89-7EBB-41CD-8480-E477CEA73704}"/>
    <cellStyle name="Comma 6 3 6" xfId="1140" xr:uid="{97621772-C0BF-4E7B-8EC5-B07F2B068008}"/>
    <cellStyle name="Comma 6 3 7" xfId="1557" xr:uid="{B6F2E923-A05B-488C-B4FD-167FCECF4B8E}"/>
    <cellStyle name="Comma 6 4" xfId="223" xr:uid="{9E06A40E-66B5-4678-8978-C909642ECC04}"/>
    <cellStyle name="Comma 6 4 2" xfId="491" xr:uid="{FEBC2617-95A5-44B9-8D3C-E1090AFF7720}"/>
    <cellStyle name="Comma 6 4 2 2" xfId="1316" xr:uid="{1650A00C-1529-4FB7-A3ED-9A248FEAE4E2}"/>
    <cellStyle name="Comma 6 4 2 3" xfId="1806" xr:uid="{BEC3D2C6-5765-4201-9C11-3C32A880389F}"/>
    <cellStyle name="Comma 6 4 3" xfId="360" xr:uid="{A486EDF8-DF39-4C1F-805B-2B2276C740C9}"/>
    <cellStyle name="Comma 6 4 3 2" xfId="1225" xr:uid="{7C94F10D-81C8-4788-8A15-6CCA8C9EB00E}"/>
    <cellStyle name="Comma 6 4 3 3" xfId="1712" xr:uid="{6806F32C-A2AE-41BA-B9D7-95E64D3D7E02}"/>
    <cellStyle name="Comma 6 4 4" xfId="1099" xr:uid="{9AB3D321-C80A-4728-B895-D4338719549B}"/>
    <cellStyle name="Comma 6 4 4 2" xfId="1642" xr:uid="{30670699-5AEC-48C0-B750-043E7EC62AC6}"/>
    <cellStyle name="Comma 6 4 5" xfId="1161" xr:uid="{60DBE8DB-F354-430C-BC31-7C1AAE152889}"/>
    <cellStyle name="Comma 6 4 6" xfId="1580" xr:uid="{EA43B379-10B4-49EB-8EF3-9426696DA5C2}"/>
    <cellStyle name="Comma 6 5" xfId="246" xr:uid="{662E9D2F-F7A7-4C5C-A885-01F339EB1462}"/>
    <cellStyle name="Comma 6 5 2" xfId="542" xr:uid="{2D84AD19-87CA-4BE4-AF56-76E1DBD86490}"/>
    <cellStyle name="Comma 6 5 2 2" xfId="1345" xr:uid="{00768F9F-F06F-40E7-B2E0-B4C90C068E62}"/>
    <cellStyle name="Comma 6 5 2 3" xfId="1835" xr:uid="{CAC06E8B-00D1-4C7A-97D9-CCC187C5CDC4}"/>
    <cellStyle name="Comma 6 5 3" xfId="1164" xr:uid="{81EF95BA-8D4E-4E0A-881F-C91B652AFCF4}"/>
    <cellStyle name="Comma 6 5 3 2" xfId="1645" xr:uid="{BA894DAE-1E37-4043-AB2B-EF9C2528DEAE}"/>
    <cellStyle name="Comma 6 5 4" xfId="1583" xr:uid="{20B44681-F03D-4C41-8D6E-74EC3A82CC2C}"/>
    <cellStyle name="Comma 6 6" xfId="315" xr:uid="{E25A6CD4-AAE3-4813-9731-EB9A8B3A1E51}"/>
    <cellStyle name="Comma 6 6 2" xfId="564" xr:uid="{1085CB9C-4032-462F-B26E-03CA86DC5D90}"/>
    <cellStyle name="Comma 6 6 2 2" xfId="1360" xr:uid="{40B2A5FD-8631-4342-A6F3-9B2BCEAEDCEB}"/>
    <cellStyle name="Comma 6 6 2 3" xfId="1851" xr:uid="{48327D4E-A5E0-40BB-8628-C550E0DF2886}"/>
    <cellStyle name="Comma 6 6 3" xfId="1195" xr:uid="{BFE8AB0A-9618-468D-95BD-CDD2B73A7D68}"/>
    <cellStyle name="Comma 6 6 4" xfId="1681" xr:uid="{494F3E28-7D5B-43CF-B54A-8746B499FFA5}"/>
    <cellStyle name="Comma 6 7" xfId="667" xr:uid="{42CB2141-A9DC-4FE3-B5C3-6EB0574FF88C}"/>
    <cellStyle name="Comma 6 7 2" xfId="1426" xr:uid="{69406B08-E89C-4D32-B9C8-1E16A67AE613}"/>
    <cellStyle name="Comma 6 7 3" xfId="1918" xr:uid="{89FB23D8-6A91-4964-80C3-FCEFD5428DD8}"/>
    <cellStyle name="Comma 6 8" xfId="945" xr:uid="{DE333DC9-19B9-4747-A27A-13C054D94595}"/>
    <cellStyle name="Comma 6 8 2" xfId="947" xr:uid="{0AA837CC-7944-46BD-AF42-56FD36D0E6DE}"/>
    <cellStyle name="Comma 6 8 2 2" xfId="1454" xr:uid="{EB007798-0324-4F8D-8EA3-FB416D49593C}"/>
    <cellStyle name="Comma 6 8 2 3" xfId="1947" xr:uid="{641F15BE-5B3D-4889-9DF2-A4B1F34DEC5C}"/>
    <cellStyle name="Comma 6 8 3" xfId="1032" xr:uid="{04CF33C4-8ADC-4E22-8A91-070DBD9285A7}"/>
    <cellStyle name="Comma 6 8 3 2" xfId="1499" xr:uid="{31E0EEEB-762D-4CED-B95E-311DDA616BDE}"/>
    <cellStyle name="Comma 6 8 3 3" xfId="1993" xr:uid="{E9A8282E-4AD3-47DB-8061-1845266658F4}"/>
    <cellStyle name="Comma 6 8 4" xfId="1453" xr:uid="{110A4895-0BBF-490B-8ED0-3DDE1A9BB0C0}"/>
    <cellStyle name="Comma 6 8 5" xfId="1946" xr:uid="{596A084F-F1F6-439F-ADF4-72D24772A554}"/>
    <cellStyle name="Comma 6 9" xfId="747" xr:uid="{49D6258D-980B-415E-B69D-E179992B6EBE}"/>
    <cellStyle name="Comma 6 9 2" xfId="1440" xr:uid="{7833D679-8A31-4A18-AE7A-1908BEC2AAD8}"/>
    <cellStyle name="Comma 6 9 3" xfId="1931" xr:uid="{035E9BFA-7B19-4F4C-A0A0-5819BEBF866D}"/>
    <cellStyle name="Comma 60" xfId="11" xr:uid="{1FE7CBAC-6D96-47C0-A5BE-8A283C4E8B8C}"/>
    <cellStyle name="Comma 60 2" xfId="2026" xr:uid="{A8CF2EBE-7F5A-4FD8-B96F-2B5351C235E8}"/>
    <cellStyle name="Comma 60 6" xfId="2061" xr:uid="{66CD9CB3-5AC3-4F75-9F46-3C92EFDE8F73}"/>
    <cellStyle name="Comma 61" xfId="2031" xr:uid="{0B339ABB-AB05-4368-B8B1-22498E0B0856}"/>
    <cellStyle name="Comma 62" xfId="17" xr:uid="{FCB73600-36AB-43A8-94BA-943B52547C1C}"/>
    <cellStyle name="Comma 62 2" xfId="1507" xr:uid="{C3356C27-E553-4A01-8DEE-77861BFFD06F}"/>
    <cellStyle name="Comma 62 6" xfId="2062" xr:uid="{07EBFD03-65A6-4D0A-8F32-697A0636E721}"/>
    <cellStyle name="Comma 63" xfId="12" xr:uid="{464202B1-99A9-4E82-9F4B-14E5BE2211FC}"/>
    <cellStyle name="Comma 63 2" xfId="2028" xr:uid="{A7FE5C9A-BB80-4784-B23F-C7B4BE443EFF}"/>
    <cellStyle name="Comma 64" xfId="59" xr:uid="{05F365B1-D319-4CCF-898D-E55AF83A15E7}"/>
    <cellStyle name="Comma 65" xfId="62" xr:uid="{9392FF83-A634-4446-9161-A4201DC5A1CB}"/>
    <cellStyle name="Comma 66" xfId="2051" xr:uid="{A22E4C64-A97E-4670-BC89-9DA895A4895E}"/>
    <cellStyle name="Comma 67" xfId="2049" xr:uid="{10FEE8DA-8274-4ECE-98C1-0A488A756B8E}"/>
    <cellStyle name="Comma 68" xfId="2052" xr:uid="{2F1DA2CB-CD3B-482C-857F-DA3F7DA71383}"/>
    <cellStyle name="Comma 69" xfId="2055" xr:uid="{51EBD03D-1513-4E3F-99D6-BF8A4FBC2E86}"/>
    <cellStyle name="Comma 7" xfId="119" xr:uid="{B0BB1B74-17AD-49DD-86A9-1E567A3A8533}"/>
    <cellStyle name="Comma 7 2" xfId="160" xr:uid="{4C120FE0-2665-4716-8ECB-66C2615AE0F3}"/>
    <cellStyle name="Comma 7 2 2" xfId="581" xr:uid="{1D59E43A-2C99-4DDC-8BEE-DF18BF71FFA2}"/>
    <cellStyle name="Comma 7 2 2 2" xfId="1010" xr:uid="{0D6F70F3-59B3-4551-A021-D8BD50EB5D05}"/>
    <cellStyle name="Comma 7 2 2 2 2" xfId="1491" xr:uid="{23ACD5E2-8099-43FD-A9D2-471FF6A6F1D6}"/>
    <cellStyle name="Comma 7 2 2 2 3" xfId="1985" xr:uid="{906B7F36-17C7-4E93-AFDA-BEDB6104F232}"/>
    <cellStyle name="Comma 7 2 2 3" xfId="1373" xr:uid="{B67A78D1-2576-4EBE-8F17-9AE7D8580B2B}"/>
    <cellStyle name="Comma 7 2 2 4" xfId="1864" xr:uid="{72CF1D55-1173-4485-90C7-1AFAA40BE79D}"/>
    <cellStyle name="Comma 7 2 3" xfId="624" xr:uid="{39D0A7B1-BACE-4F0F-81AF-7637A3E033AF}"/>
    <cellStyle name="Comma 7 2 3 2" xfId="1403" xr:uid="{EE2B1718-F576-4308-863E-421B0C1B0FAB}"/>
    <cellStyle name="Comma 7 2 3 3" xfId="1894" xr:uid="{D9B12256-116B-4143-90E1-C0657F8D3EEE}"/>
    <cellStyle name="Comma 7 2 4" xfId="464" xr:uid="{97A9F41F-588E-45D6-AAF4-EA6B67E7646B}"/>
    <cellStyle name="Comma 7 2 4 2" xfId="1291" xr:uid="{611AEDB5-D79D-43FF-ACB6-A6021775F3A2}"/>
    <cellStyle name="Comma 7 2 4 3" xfId="1780" xr:uid="{3871D6FB-ECBC-45FA-9E88-05441A4E49AE}"/>
    <cellStyle name="Comma 7 2 5" xfId="954" xr:uid="{FD2E3439-EBE0-418C-9C58-B6667CF8F898}"/>
    <cellStyle name="Comma 7 2 5 2" xfId="1459" xr:uid="{6427ACD2-39D6-4C2A-9C88-B800613D5D90}"/>
    <cellStyle name="Comma 7 2 5 3" xfId="1952" xr:uid="{9879ECBC-91FE-4EE1-AF63-3CEAA9B1E073}"/>
    <cellStyle name="Comma 7 2 6" xfId="1148" xr:uid="{3B83B46A-570D-49FB-B4D8-08703B6BBD33}"/>
    <cellStyle name="Comma 7 2 6 2" xfId="1628" xr:uid="{CA29855D-B8F4-4837-A2B6-E3D94DCAE0F0}"/>
    <cellStyle name="Comma 7 2 7" xfId="1566" xr:uid="{01EE90E5-F022-474D-B035-B9DF546FC84C}"/>
    <cellStyle name="Comma 7 3" xfId="224" xr:uid="{526F3CBA-7B70-46BD-B73B-EE54CDE8C657}"/>
    <cellStyle name="Comma 7 3 2" xfId="385" xr:uid="{50AD9CFA-E724-4717-84DB-994412955B44}"/>
    <cellStyle name="Comma 7 3 2 2" xfId="1240" xr:uid="{377CF77D-11AD-4DD8-BC4A-F155C93AE1C8}"/>
    <cellStyle name="Comma 7 3 2 3" xfId="1727" xr:uid="{725EBE61-9361-43B8-8008-42FCA9BB2D57}"/>
    <cellStyle name="Comma 7 3 3" xfId="995" xr:uid="{1AEE4BDA-4DA2-4282-B35F-71287C3A4045}"/>
    <cellStyle name="Comma 7 3 3 2" xfId="1482" xr:uid="{84C25C5D-41AF-428A-B440-9D94A0BCCCDF}"/>
    <cellStyle name="Comma 7 3 3 3" xfId="1975" xr:uid="{CCD96660-51D3-400C-A8D9-A90A52BD3304}"/>
    <cellStyle name="Comma 7 3 4" xfId="1100" xr:uid="{D167B8D5-C327-46EF-84AF-0D781E57E362}"/>
    <cellStyle name="Comma 7 3 4 2" xfId="1643" xr:uid="{5DD19986-1F0C-442B-9EFC-5ABDA4AF1302}"/>
    <cellStyle name="Comma 7 3 5" xfId="1162" xr:uid="{139060C2-9B74-4D80-AFAE-34580BD0F359}"/>
    <cellStyle name="Comma 7 3 6" xfId="1581" xr:uid="{5D3DB99E-D75E-450C-B064-824AF1C75B37}"/>
    <cellStyle name="Comma 7 4" xfId="332" xr:uid="{670F52A0-462E-4E3A-8749-FC6C54939974}"/>
    <cellStyle name="Comma 7 4 2" xfId="537" xr:uid="{179BCC56-BF2F-46BD-B264-6BAEA236EC41}"/>
    <cellStyle name="Comma 7 4 2 2" xfId="1344" xr:uid="{9EBC4B29-711C-4322-9E5B-81AC68196B72}"/>
    <cellStyle name="Comma 7 4 2 3" xfId="1834" xr:uid="{F8CE65D8-2047-4F44-8788-1412E35BB1D0}"/>
    <cellStyle name="Comma 7 4 3" xfId="1206" xr:uid="{2B8B0500-00A1-4084-92C9-35E2D64AC53B}"/>
    <cellStyle name="Comma 7 4 4" xfId="1692" xr:uid="{5547C884-F088-4928-A44A-8FE5FFC3185B}"/>
    <cellStyle name="Comma 7 5" xfId="254" xr:uid="{5C4155B1-0F9F-41F4-A825-94CF2E2A6EA3}"/>
    <cellStyle name="Comma 7 5 2" xfId="1166" xr:uid="{6470CD3E-6214-492F-A083-3799252122F7}"/>
    <cellStyle name="Comma 7 5 3" xfId="1649" xr:uid="{44C30E1B-A7C3-4730-AE5A-B0752982B82D}"/>
    <cellStyle name="Comma 7 6" xfId="748" xr:uid="{358BE1A7-6E29-4C0F-9CEF-0CE457782FE0}"/>
    <cellStyle name="Comma 7 6 2" xfId="1441" xr:uid="{2EDA795A-052A-4B88-BBF5-04CC4C4B2DA2}"/>
    <cellStyle name="Comma 7 6 3" xfId="1932" xr:uid="{AB99E926-6A2F-4B82-B3C8-68676D867E78}"/>
    <cellStyle name="Comma 7 7" xfId="1068" xr:uid="{C332CB34-8824-4AFC-BDEF-C395C0A09960}"/>
    <cellStyle name="Comma 7 7 2" xfId="1606" xr:uid="{AF28FB3C-0B27-4888-B295-C51E7264612D}"/>
    <cellStyle name="Comma 7 8" xfId="1126" xr:uid="{F72D1592-F2AC-468A-9C33-488BED88AA8A}"/>
    <cellStyle name="Comma 7 9" xfId="1540" xr:uid="{DCB7AFC2-C4FA-4AD3-AA72-45667CC9685B}"/>
    <cellStyle name="Comma 70" xfId="2057" xr:uid="{04440682-8388-43A6-B012-11672BFF5BCF}"/>
    <cellStyle name="Comma 71" xfId="2058" xr:uid="{EFFACF4D-BDDA-47AA-A78F-28D8C374B4DF}"/>
    <cellStyle name="Comma 73" xfId="116" xr:uid="{6D46130E-4116-45F1-ACF3-889518E7FCEE}"/>
    <cellStyle name="Comma 73 2" xfId="1066" xr:uid="{2A5DE355-3955-4451-8A1E-C034E9198854}"/>
    <cellStyle name="Comma 73 2 2" xfId="1604" xr:uid="{43D35C43-50F2-4BD4-84F8-6B5E2C7A483F}"/>
    <cellStyle name="Comma 73 3" xfId="1124" xr:uid="{2C84B43D-1F64-424A-84DD-007EFA7007DE}"/>
    <cellStyle name="Comma 73 4" xfId="1538" xr:uid="{7A9A7E30-9144-474C-9BE3-5565B3965B99}"/>
    <cellStyle name="Comma 8" xfId="120" xr:uid="{C57F0109-310F-4CD6-8515-80490F239187}"/>
    <cellStyle name="Comma 8 2" xfId="151" xr:uid="{B752EEB2-BBED-4B45-8D6C-C7312AE164F5}"/>
    <cellStyle name="Comma 8 2 2" xfId="486" xr:uid="{867D5D64-30A4-4C90-870C-EF5048C34D86}"/>
    <cellStyle name="Comma 8 2 2 2" xfId="1007" xr:uid="{3CA54303-E068-4CC1-AA67-FB587EAEAA68}"/>
    <cellStyle name="Comma 8 2 2 2 2" xfId="1488" xr:uid="{3412AE51-4A86-41B9-BDCB-9F1DE3C12865}"/>
    <cellStyle name="Comma 8 2 2 2 3" xfId="1982" xr:uid="{07163FB4-F3B3-42D9-A675-3903147C8F29}"/>
    <cellStyle name="Comma 8 2 2 3" xfId="1311" xr:uid="{E4B944C7-B0F9-4940-A36B-9BE6F6ECAD7C}"/>
    <cellStyle name="Comma 8 2 2 4" xfId="1801" xr:uid="{1246625C-8F4F-43A0-90C4-6A0C4B463210}"/>
    <cellStyle name="Comma 8 2 3" xfId="606" xr:uid="{B314E23D-A722-4EEB-8F69-45C8EE8AF8AA}"/>
    <cellStyle name="Comma 8 2 3 2" xfId="1393" xr:uid="{010F1BD7-8E12-4524-AF42-790831DB5318}"/>
    <cellStyle name="Comma 8 2 3 3" xfId="1884" xr:uid="{9C458F8E-2D4C-4AEA-8B78-1C4DF21C0A8C}"/>
    <cellStyle name="Comma 8 2 4" xfId="414" xr:uid="{89ADA7D3-7597-4A95-9360-BA0F709A6609}"/>
    <cellStyle name="Comma 8 2 4 2" xfId="1259" xr:uid="{A8E7D4B5-5FB5-4C4C-B55F-C850F316C70F}"/>
    <cellStyle name="Comma 8 2 4 3" xfId="1748" xr:uid="{612EE520-2A8B-4507-B442-9E5A1124C29A}"/>
    <cellStyle name="Comma 8 2 5" xfId="1084" xr:uid="{3B274278-74BC-4B70-963A-EF3C45A0A50F}"/>
    <cellStyle name="Comma 8 2 5 2" xfId="1622" xr:uid="{4307F6D0-7B93-444D-9DF5-E229D7C64878}"/>
    <cellStyle name="Comma 8 2 6" xfId="1142" xr:uid="{F87B7432-D319-4152-8723-7CF7021C17B6}"/>
    <cellStyle name="Comma 8 2 7" xfId="1560" xr:uid="{1B8CA3E6-704C-45D6-8BCB-CF7CDE465BAD}"/>
    <cellStyle name="Comma 8 3" xfId="225" xr:uid="{1885ADB3-F7A1-4FAC-B576-C7D505B53576}"/>
    <cellStyle name="Comma 8 3 2" xfId="584" xr:uid="{B2796D20-F50F-47C8-B51F-854D889FC832}"/>
    <cellStyle name="Comma 8 3 2 2" xfId="974" xr:uid="{1A07F744-0EC9-4B55-BD5F-1A4FAD866CFA}"/>
    <cellStyle name="Comma 8 3 2 2 2" xfId="1475" xr:uid="{072E34CC-2278-4844-AF26-A6702405821F}"/>
    <cellStyle name="Comma 8 3 2 2 3" xfId="1968" xr:uid="{F98B0002-685E-48A1-8D54-DCC78C5763E5}"/>
    <cellStyle name="Comma 8 3 2 3" xfId="1375" xr:uid="{34837159-F5A8-4665-B9F2-326D43E54688}"/>
    <cellStyle name="Comma 8 3 2 4" xfId="1866" xr:uid="{67168F04-FD65-4329-9458-EF32B51903D8}"/>
    <cellStyle name="Comma 8 3 3" xfId="466" xr:uid="{673A9758-4AE3-4A8F-B0D5-32925C07C14C}"/>
    <cellStyle name="Comma 8 3 3 2" xfId="1293" xr:uid="{D75829C4-AFAB-4E55-AC35-53F12EA0E8A4}"/>
    <cellStyle name="Comma 8 3 3 3" xfId="1782" xr:uid="{4FD00DA4-BD9D-4EC5-ACBF-7C1DAFB88586}"/>
    <cellStyle name="Comma 8 3 4" xfId="901" xr:uid="{63B9E9C8-FE24-48C5-B62F-E3F65C69F0D9}"/>
    <cellStyle name="Comma 8 3 4 2" xfId="1449" xr:uid="{55CC2FC8-7096-4346-BFE0-67D640B391FA}"/>
    <cellStyle name="Comma 8 3 4 3" xfId="1942" xr:uid="{0FF8AB8C-0373-46EE-9320-EB5E994516DE}"/>
    <cellStyle name="Comma 8 3 5" xfId="1101" xr:uid="{1F87FA66-9136-45E2-B51D-810EF9559709}"/>
    <cellStyle name="Comma 8 3 5 2" xfId="1644" xr:uid="{5E355A33-4308-4AE9-98BC-D8BA5006FB57}"/>
    <cellStyle name="Comma 8 3 6" xfId="1163" xr:uid="{787670B1-2182-4F21-831B-4B56A3F5AB20}"/>
    <cellStyle name="Comma 8 3 7" xfId="1582" xr:uid="{688A2AF5-04AD-4333-87DE-A596E69730AE}"/>
    <cellStyle name="Comma 8 4" xfId="528" xr:uid="{E671BEE4-37B0-4218-95CD-D78901E6F75F}"/>
    <cellStyle name="Comma 8 4 2" xfId="1339" xr:uid="{CD39BF75-67B5-47B1-9993-5F33149AD2D5}"/>
    <cellStyle name="Comma 8 4 3" xfId="1829" xr:uid="{3F8B6367-7996-4EF9-94E9-AB57752C74BA}"/>
    <cellStyle name="Comma 8 5" xfId="376" xr:uid="{2BCBE0A3-E3C7-44E3-A6E5-35AECE350D0A}"/>
    <cellStyle name="Comma 8 5 2" xfId="1234" xr:uid="{3E3874AC-BC19-4487-B958-A7B6E04A62BE}"/>
    <cellStyle name="Comma 8 5 3" xfId="1721" xr:uid="{FB3DEDCB-CF46-4699-BFBE-15F9C87963F1}"/>
    <cellStyle name="Comma 8 6" xfId="1069" xr:uid="{E9481BF6-5826-409A-AFC4-002E9A4F181D}"/>
    <cellStyle name="Comma 8 6 2" xfId="1607" xr:uid="{DB2A9918-C4FA-48A3-8163-AD8DCD764F98}"/>
    <cellStyle name="Comma 8 7" xfId="1127" xr:uid="{46AC6358-7E96-45DA-9694-77B1977308EA}"/>
    <cellStyle name="Comma 8 8" xfId="1541" xr:uid="{35BED3B8-765F-4D25-9FB6-BC9936603F7A}"/>
    <cellStyle name="Comma 9" xfId="155" xr:uid="{755FC625-9D3A-4908-AB2F-7067F4D9590C}"/>
    <cellStyle name="Comma 9 10" xfId="391" xr:uid="{BFA6A2AD-7448-4F42-979F-26A9AFE8A613}"/>
    <cellStyle name="Comma 9 10 2" xfId="1245" xr:uid="{3A436189-9E94-447D-88D7-0FBFA3E0C56B}"/>
    <cellStyle name="Comma 9 10 3" xfId="1732" xr:uid="{51ED3432-1A68-44BC-A967-45E24451730F}"/>
    <cellStyle name="Comma 9 2" xfId="274" xr:uid="{787F6ECF-3662-4242-AE86-2190AD7F9769}"/>
    <cellStyle name="Comma 9 2 2" xfId="497" xr:uid="{E657451C-FFCD-48D8-85BB-05CE2DACF223}"/>
    <cellStyle name="Comma 9 2 2 2" xfId="1322" xr:uid="{4220A298-991D-4938-B301-9749348A2894}"/>
    <cellStyle name="Comma 9 2 2 3" xfId="1812" xr:uid="{D53A6298-F791-4575-A353-B7A4A7968672}"/>
    <cellStyle name="Comma 9 2 3" xfId="600" xr:uid="{5482ACB5-4703-41F6-9039-DFBD281AC2C8}"/>
    <cellStyle name="Comma 9 2 3 2" xfId="1389" xr:uid="{2F219F4B-EFEF-47C4-94F9-16B4B3869884}"/>
    <cellStyle name="Comma 9 2 3 3" xfId="1880" xr:uid="{9C1F110D-FDD3-41FE-83CB-F2FCCE00C07D}"/>
    <cellStyle name="Comma 9 2 4" xfId="1175" xr:uid="{05ABCA28-7D47-4643-908B-316045C4059B}"/>
    <cellStyle name="Comma 9 2 5" xfId="1659" xr:uid="{359458C8-0460-4E11-B854-A506473AF2AA}"/>
    <cellStyle name="Comma 9 3" xfId="482" xr:uid="{B742E1DB-F901-4182-952D-F1F3412D765F}"/>
    <cellStyle name="Comma 9 3 2" xfId="1008" xr:uid="{1A47A8AC-2289-4F8F-950F-241459A811AF}"/>
    <cellStyle name="Comma 9 3 2 2" xfId="1489" xr:uid="{46FE7362-9C1C-4894-B27A-C1ABE452956C}"/>
    <cellStyle name="Comma 9 3 2 3" xfId="1983" xr:uid="{70C668FD-82C9-42BE-89BF-93478EE3D36E}"/>
    <cellStyle name="Comma 9 3 3" xfId="1307" xr:uid="{A028202F-3266-4B1E-BB64-E7D5F78E82E0}"/>
    <cellStyle name="Comma 9 3 4" xfId="1797" xr:uid="{227651BC-DCB5-4DF3-8042-56E65F199866}"/>
    <cellStyle name="Comma 9 4" xfId="417" xr:uid="{6A7B8190-B03E-49D2-98A6-43E92A62B799}"/>
    <cellStyle name="Comma 9 4 2" xfId="1261" xr:uid="{3FB629AB-8982-481C-B393-E9E68FBF0FB7}"/>
    <cellStyle name="Comma 9 4 3" xfId="1750" xr:uid="{F8BC9B0D-14E0-4A29-98F5-2A0ED1D19913}"/>
    <cellStyle name="Comma 9 5" xfId="1085" xr:uid="{D02CAE04-5831-4463-9E7B-84F3FCE9DC17}"/>
    <cellStyle name="Comma 9 5 2" xfId="1623" xr:uid="{09530439-6ECE-499F-8783-1F00CBDB7789}"/>
    <cellStyle name="Comma 9 6" xfId="1143" xr:uid="{996B11F9-EF34-4EFC-89E0-CC69353CA278}"/>
    <cellStyle name="Comma 9 7" xfId="1561" xr:uid="{4B107F1B-2BD2-4F91-9BFD-3E5FF7AF2167}"/>
    <cellStyle name="comma zerodec" xfId="702" xr:uid="{D85F8CB1-4C63-4F35-A79C-7FABC7B80F8F}"/>
    <cellStyle name="Comma_Akara_3 years FS_Eng_v 19 March" xfId="6" xr:uid="{DE40804C-5FED-4177-BC99-8139125E039C}"/>
    <cellStyle name="Currency [00]" xfId="703" xr:uid="{D60483E4-221C-4E71-B5BB-86AC0188DE3D}"/>
    <cellStyle name="Currency 2" xfId="101" xr:uid="{5454A540-B62A-4680-9CAA-B8188934A0DF}"/>
    <cellStyle name="Currency1" xfId="704" xr:uid="{458A8446-68A0-46D8-93A3-ABD1BAF80ECF}"/>
    <cellStyle name="Date Short" xfId="705" xr:uid="{9B2C2157-61C4-4001-A113-8DA30204958D}"/>
    <cellStyle name="Debit" xfId="226" xr:uid="{3FB80F78-51D3-49E8-8229-1D7F41505DC1}"/>
    <cellStyle name="Dollar (zero dec)" xfId="706" xr:uid="{F4D3486C-D838-44DC-8EA5-A28F673B14A0}"/>
    <cellStyle name="Enter Currency (0)" xfId="707" xr:uid="{5B26E1A3-06D4-4FC8-BC81-ECE3AF4AAFB6}"/>
    <cellStyle name="Enter Currency (2)" xfId="708" xr:uid="{D2F067B7-A3F8-4B3D-86A1-2C8B8B47EE64}"/>
    <cellStyle name="Enter Units (0)" xfId="709" xr:uid="{DF2B9298-50B9-48E8-BE46-2AAE0D878A8C}"/>
    <cellStyle name="Enter Units (1)" xfId="710" xr:uid="{4F552E2D-592D-4848-A3A8-4ADD4E79BC76}"/>
    <cellStyle name="Enter Units (2)" xfId="711" xr:uid="{801E452C-352A-438C-B317-9837CE2AE831}"/>
    <cellStyle name="Explanatory Text" xfId="33" builtinId="53" customBuiltin="1"/>
    <cellStyle name="Explanatory Text 2" xfId="184" xr:uid="{A25F0E64-0E92-4DB3-9539-F16FA3ACFC2E}"/>
    <cellStyle name="Explanatory Text 2 2" xfId="835" xr:uid="{C631D689-45C5-4708-B911-1E7595D11A06}"/>
    <cellStyle name="Followed Hyperlink" xfId="248" xr:uid="{EAD622E6-8EFD-4694-9EE5-1842439549E1}"/>
    <cellStyle name="Followed Hyperlink 2" xfId="85" xr:uid="{BBE97680-3E57-4A60-A543-99CA6223136C}"/>
    <cellStyle name="Followed Hyperlink 2 2" xfId="350" xr:uid="{46E6362F-5BD5-4324-A1ED-B2937D742951}"/>
    <cellStyle name="Followed Hyperlink 3" xfId="104" xr:uid="{CDB7124C-D91E-4661-969C-7916BFA2BD66}"/>
    <cellStyle name="Followed Hyperlink 4" xfId="1646" xr:uid="{C2C36FDF-875A-487C-96B1-4BB5847FDA02}"/>
    <cellStyle name="Followed Hyperlink 5" xfId="2020" xr:uid="{43ACADCF-CCEB-454D-A949-925E6A18A40E}"/>
    <cellStyle name="Good" xfId="23" builtinId="26" customBuiltin="1"/>
    <cellStyle name="Good 2" xfId="174" xr:uid="{EBD3E7B8-51EF-4D65-A0C5-748573BA6E9D}"/>
    <cellStyle name="Good 2 2" xfId="825" xr:uid="{5077F46F-CB7D-449D-A3D2-4E8704CB9945}"/>
    <cellStyle name="Grey" xfId="712" xr:uid="{DE6DDDA6-014A-497B-8B7E-BBF362CEB04D}"/>
    <cellStyle name="Header1" xfId="713" xr:uid="{68FE45B3-FF9A-4441-AAFB-3340F690C96B}"/>
    <cellStyle name="Header2" xfId="714" xr:uid="{2031F3D5-BFD8-4BF2-9AE0-4EE041D675C6}"/>
    <cellStyle name="Header2 2" xfId="2032" xr:uid="{622E8781-CCCA-45CD-9365-29EB121C5B0E}"/>
    <cellStyle name="Heading 1" xfId="19" builtinId="16" customBuiltin="1"/>
    <cellStyle name="Heading 1 2" xfId="170" xr:uid="{96D64DF9-5B6D-410E-B12B-F02AE0B45DB4}"/>
    <cellStyle name="Heading 1 2 2" xfId="821" xr:uid="{76093955-B8E4-467B-B48D-AF7A16C7448A}"/>
    <cellStyle name="Heading 2" xfId="20" builtinId="17" customBuiltin="1"/>
    <cellStyle name="Heading 2 2" xfId="171" xr:uid="{87264405-4116-45FF-B927-46BE1E19C045}"/>
    <cellStyle name="Heading 2 2 2" xfId="822" xr:uid="{E9D4DDB4-D0A3-4A25-AF54-4F70E0B6EB1C}"/>
    <cellStyle name="Heading 3" xfId="21" builtinId="18" customBuiltin="1"/>
    <cellStyle name="Heading 3 2" xfId="172" xr:uid="{62B51AA1-1470-4FEA-B168-2F546339898E}"/>
    <cellStyle name="Heading 3 2 2" xfId="823" xr:uid="{A22504BA-1903-402D-9CB5-4ED8BC819DC9}"/>
    <cellStyle name="Heading 4" xfId="22" builtinId="19" customBuiltin="1"/>
    <cellStyle name="Heading 4 2" xfId="173" xr:uid="{B174733C-FD4F-4EA8-85ED-F4ACEFD1BD55}"/>
    <cellStyle name="Heading 4 2 2" xfId="824" xr:uid="{4F201659-E99E-4839-949D-060DBE429190}"/>
    <cellStyle name="Hyperlink" xfId="261" builtinId="8" customBuiltin="1"/>
    <cellStyle name="Hyperlink 2" xfId="95" xr:uid="{951BB1BC-37FF-4E8B-B8F4-B3E3384F66A5}"/>
    <cellStyle name="Hyperlink 2 2" xfId="105" xr:uid="{531F750E-C7D7-46EE-94FD-F76B0BFEBD6F}"/>
    <cellStyle name="Hyperlink 2 2 2" xfId="418" xr:uid="{4BBD0B93-1B6C-4719-B609-90FD771CC319}"/>
    <cellStyle name="Hyperlink 2 2 2 2" xfId="659" xr:uid="{D3357903-6AFA-4827-889B-FA2D299B8EBF}"/>
    <cellStyle name="Hyperlink 2 2 3" xfId="873" xr:uid="{ECD85A02-5E1F-4710-B0DF-1435F0B2B47D}"/>
    <cellStyle name="Hyperlink 2 3" xfId="227" xr:uid="{FAA6A543-C16A-480F-89CF-695C0309462B}"/>
    <cellStyle name="Hyperlink 2 3 2" xfId="334" xr:uid="{C67B8FBB-679C-4EC9-841B-6F0E79404476}"/>
    <cellStyle name="Hyperlink 2 3 3" xfId="986" xr:uid="{28F111B9-401E-40AE-A43C-F4670D874E97}"/>
    <cellStyle name="Hyperlink 2 4" xfId="317" xr:uid="{7985694D-A732-4E08-8329-E5808A83F1C9}"/>
    <cellStyle name="Hyperlink 2 5" xfId="337" xr:uid="{F3B0690B-0953-429E-B8B2-E746BEBC4DFA}"/>
    <cellStyle name="Hyperlink 3" xfId="84" xr:uid="{06A26AD4-BAF4-478D-96ED-B16FB3AAA15E}"/>
    <cellStyle name="Hyperlink 3 2" xfId="536" xr:uid="{A3715F41-D8BE-4900-BC50-51977741F7C9}"/>
    <cellStyle name="Hyperlink 3 2 2" xfId="568" xr:uid="{5F46E943-CF77-4E77-93E3-E147DBE499D6}"/>
    <cellStyle name="Hyperlink 3 2 3" xfId="902" xr:uid="{1438F82A-5FC1-4742-8A0B-8841CE99A328}"/>
    <cellStyle name="Hyperlink 3 3" xfId="431" xr:uid="{50F30F5D-7C76-4314-82E5-165943F96C43}"/>
    <cellStyle name="Hyperlink 3 3 2" xfId="982" xr:uid="{81D87433-4276-4CCC-9BD4-EDA546021388}"/>
    <cellStyle name="Hyperlink 3 4" xfId="874" xr:uid="{070B4D28-45B9-49A7-9674-5309A64B3FDD}"/>
    <cellStyle name="Hyperlink 4" xfId="325" xr:uid="{E18911FA-2264-4807-9FEA-E29141D4A5C8}"/>
    <cellStyle name="Hyperlink 5" xfId="440" xr:uid="{0A97BD01-12AB-4D02-BCAB-1B99F9B70B97}"/>
    <cellStyle name="Hyperlink 6" xfId="1653" xr:uid="{B65A2A60-E7A9-4D3D-9ADA-0F7710E1FBF2}"/>
    <cellStyle name="Hyperlink 7" xfId="2021" xr:uid="{DFA08F3F-8D7B-4B80-B31B-82A6116C42FA}"/>
    <cellStyle name="Input" xfId="26" builtinId="20" customBuiltin="1"/>
    <cellStyle name="Input [yellow]" xfId="715" xr:uid="{F679B02E-E0DB-415E-92FA-B4334619B7E3}"/>
    <cellStyle name="Input [yellow] 2" xfId="2033" xr:uid="{E49FA5E2-32E9-4F80-B9BA-6BDA39B35396}"/>
    <cellStyle name="Input 10" xfId="885" xr:uid="{8B410AA6-2A61-4262-99D3-8B9E470821D6}"/>
    <cellStyle name="Input 11" xfId="884" xr:uid="{1C9D416E-EC5A-4301-B962-3FE032C0570B}"/>
    <cellStyle name="Input 12" xfId="888" xr:uid="{B6485E29-453D-412B-8687-4D19BC3BEA06}"/>
    <cellStyle name="Input 13" xfId="890" xr:uid="{6A30812F-4D70-4E4B-9EC3-E597D1E3F70B}"/>
    <cellStyle name="Input 14" xfId="892" xr:uid="{6366B0DF-20BB-4CED-9B19-1B98399E6DED}"/>
    <cellStyle name="Input 15" xfId="894" xr:uid="{88992300-AB88-4373-9C6F-17AA25F5A25C}"/>
    <cellStyle name="Input 16" xfId="896" xr:uid="{95298FE1-501E-4309-AEE4-F06B1B3AFB91}"/>
    <cellStyle name="Input 17" xfId="909" xr:uid="{1085756D-49F1-4B44-A716-7B2BFA6736CA}"/>
    <cellStyle name="Input 18" xfId="911" xr:uid="{F071C2DE-8370-40BB-8008-FD05780D11F8}"/>
    <cellStyle name="Input 19" xfId="913" xr:uid="{10CB713B-C044-4BC1-A159-052AAB69638A}"/>
    <cellStyle name="Input 2" xfId="177" xr:uid="{CC8F454C-4483-411B-B9C5-687B02A6771C}"/>
    <cellStyle name="Input 2 2" xfId="828" xr:uid="{A5D5D055-EA1A-40A6-93DD-41E886CC25FC}"/>
    <cellStyle name="Input 20" xfId="915" xr:uid="{6C272DA1-3987-4876-B705-132F085C9125}"/>
    <cellStyle name="Input 21" xfId="918" xr:uid="{E74E6F1A-6A51-4793-B533-9A75333DD999}"/>
    <cellStyle name="Input 22" xfId="920" xr:uid="{DB107692-1853-4238-ABBA-1442D397563A}"/>
    <cellStyle name="Input 23" xfId="922" xr:uid="{86CAF7B0-7BCB-451F-9A16-E681BC0B0D2D}"/>
    <cellStyle name="Input 24" xfId="924" xr:uid="{B4BFFB74-EF32-419C-898C-DDF55197AAE9}"/>
    <cellStyle name="Input 25" xfId="926" xr:uid="{54130AAB-B927-43F4-86B7-77FB475E6CA9}"/>
    <cellStyle name="Input 26" xfId="928" xr:uid="{07F56C88-77E5-401A-A3BA-AA1E092DAA1C}"/>
    <cellStyle name="Input 27" xfId="930" xr:uid="{A33F9128-0AD3-40E9-9781-3C59A6D75CDB}"/>
    <cellStyle name="Input 28" xfId="932" xr:uid="{C4275289-638B-4928-B20E-FE276252CEF9}"/>
    <cellStyle name="Input 29" xfId="935" xr:uid="{74E1E2ED-5A01-48B0-B96F-B675E3DE9120}"/>
    <cellStyle name="Input 3" xfId="862" xr:uid="{8CCB4E46-0477-4C0B-8AA7-CD89501F11BE}"/>
    <cellStyle name="Input 30" xfId="937" xr:uid="{AC63A0F6-5D62-4485-A292-ADD8B65A1827}"/>
    <cellStyle name="Input 31" xfId="939" xr:uid="{A169A57E-BE7F-4221-9AC3-64320FEA25B0}"/>
    <cellStyle name="Input 4" xfId="864" xr:uid="{B4BB002A-B6BD-4472-AF13-CC9C762B699D}"/>
    <cellStyle name="Input 5" xfId="866" xr:uid="{8718687D-7377-4398-96A7-AE9980A4EA55}"/>
    <cellStyle name="Input 6" xfId="868" xr:uid="{C36B0225-4E43-42FB-A014-23A52E356040}"/>
    <cellStyle name="Input 7" xfId="878" xr:uid="{FC2E22C4-3E18-4628-9F34-8CBB9893911D}"/>
    <cellStyle name="Input 8" xfId="880" xr:uid="{C53E4604-88A1-4845-B79F-B9F0F9B4FD6F}"/>
    <cellStyle name="Input 9" xfId="882" xr:uid="{4CB21AA8-52F6-4B24-A425-41DF4642B834}"/>
    <cellStyle name="Link Currency (0)" xfId="716" xr:uid="{E6C34287-CDD1-4D96-9A6C-7DA5B417CBD0}"/>
    <cellStyle name="Link Currency (2)" xfId="717" xr:uid="{24F50F5C-FC1E-4D88-ABE9-5BF48F1F6BFA}"/>
    <cellStyle name="Link Units (0)" xfId="718" xr:uid="{F6028A1C-7EE5-4C2E-92C0-2C7140DC5A4A}"/>
    <cellStyle name="Link Units (1)" xfId="719" xr:uid="{A00303E1-1273-4564-8AB6-372AD542BD83}"/>
    <cellStyle name="Link Units (2)" xfId="720" xr:uid="{DE973D76-ECAE-49AC-8CCD-E5547EC321EA}"/>
    <cellStyle name="Linked Cell" xfId="29" builtinId="24" customBuiltin="1"/>
    <cellStyle name="Linked Cell 2" xfId="180" xr:uid="{885E5986-43B9-4228-BF5E-DCC7753AB233}"/>
    <cellStyle name="Linked Cell 2 2" xfId="831" xr:uid="{77895ACD-C5C7-4B1C-B46B-747257C0338C}"/>
    <cellStyle name="Neutral" xfId="25" builtinId="28" customBuiltin="1"/>
    <cellStyle name="Neutral 2" xfId="176" xr:uid="{5BD0A376-6EFA-4BB9-9F92-C89C3686F900}"/>
    <cellStyle name="Neutral 2 2" xfId="827" xr:uid="{627E814F-D9C8-4CFA-AFD1-C03B3BA63320}"/>
    <cellStyle name="Neutral 3" xfId="1053" xr:uid="{80E0C87D-97FB-4BBA-A062-032802901B57}"/>
    <cellStyle name="no dec" xfId="721" xr:uid="{35A434AC-649D-468F-93CB-CB66F88D91BD}"/>
    <cellStyle name="Nor}al" xfId="154" xr:uid="{4DF85BBA-7E17-4864-AF8D-8F435585D2AF}"/>
    <cellStyle name="Normal" xfId="0" builtinId="0"/>
    <cellStyle name="Normal - Style1" xfId="722" xr:uid="{E484DFD3-DEE8-4E8F-A24F-CA5DDA8A7173}"/>
    <cellStyle name="Normal 10" xfId="74" xr:uid="{312D5711-BA83-4FF8-A5E0-E764A6679485}"/>
    <cellStyle name="Normal 10 2" xfId="135" xr:uid="{223484DC-C2DD-44D4-994D-E51A3B36F413}"/>
    <cellStyle name="Normal 10 2 2" xfId="396" xr:uid="{159323FD-07DE-4AA6-83BF-0C56D4AF86A2}"/>
    <cellStyle name="Normal 10 2 2 2" xfId="663" xr:uid="{EF6E8897-88E4-485D-8CAF-54814A2DA422}"/>
    <cellStyle name="Normal 10 2 2 5" xfId="273" xr:uid="{4072B17A-46DB-4E28-BE71-A6CE2D4A6D6E}"/>
    <cellStyle name="Normal 10 2 3" xfId="646" xr:uid="{1B214965-3801-439B-847C-CB81558F9F45}"/>
    <cellStyle name="Normal 10 2 4" xfId="1551" xr:uid="{F1167F51-E012-4312-9D11-C295DC0D29B9}"/>
    <cellStyle name="Normal 10 3" xfId="130" xr:uid="{7EE9B60F-FB0A-40B2-92E1-8BD1B31BF8B7}"/>
    <cellStyle name="Normal 10 3 2" xfId="519" xr:uid="{6D835042-7ECB-4399-A4FF-12F79172838A}"/>
    <cellStyle name="Normal 10 3 3" xfId="384" xr:uid="{C047C14D-B131-4E0C-B3C7-3CCD4AE2F704}"/>
    <cellStyle name="Normal 10 4" xfId="412" xr:uid="{97E091B9-9076-4ABB-B022-EF8C50F5930A}"/>
    <cellStyle name="Normal 10 5" xfId="541" xr:uid="{CE973BDA-37B8-4C14-81FB-28E2A5A070D4}"/>
    <cellStyle name="Normal 10 6" xfId="562" xr:uid="{5A523738-25E8-4C71-8833-6D83E8410B92}"/>
    <cellStyle name="Normal 10 7" xfId="622" xr:uid="{87DC75C1-A665-4ECA-BA15-591F66039385}"/>
    <cellStyle name="Normal 10 8" xfId="1528" xr:uid="{0C392F30-4456-42DE-9880-62B698B06A57}"/>
    <cellStyle name="Normal 11" xfId="83" xr:uid="{781C8E9C-E132-46D6-89AA-F4DAF45E2822}"/>
    <cellStyle name="Normal 11 2" xfId="138" xr:uid="{AAE60106-D4EE-4326-A022-4AA3FEE84223}"/>
    <cellStyle name="Normal 11 2 2 2" xfId="638" xr:uid="{D7046AD6-CDC6-4BCB-B0FB-997F09E33C65}"/>
    <cellStyle name="Normal 11 3" xfId="121" xr:uid="{E17FF73A-A8CF-4F42-99BD-FE99B23A0906}"/>
    <cellStyle name="Normal 11 3 2" xfId="619" xr:uid="{4F35C1F7-9F64-444D-BC8E-0CAAA51432D8}"/>
    <cellStyle name="Normal 11 3 3" xfId="616" xr:uid="{6BD025CF-D535-46D7-99F3-4B156C882DFD}"/>
    <cellStyle name="Normal 11 4" xfId="309" xr:uid="{BEF85F3C-177E-4CF8-BF54-2054578FE71E}"/>
    <cellStyle name="Normal 12" xfId="73" xr:uid="{71C23FB5-3CAB-4563-8B8F-338E2C2FA0EE}"/>
    <cellStyle name="Normal 12 2" xfId="142" xr:uid="{2E9E5792-F6F1-4D3E-84CF-54E4F2812E7A}"/>
    <cellStyle name="Normal 12 2 2" xfId="287" xr:uid="{D93B633B-C9F3-4971-966E-EF2F6D76CBBD}"/>
    <cellStyle name="Normal 12 3" xfId="228" xr:uid="{0564BA9A-C5A8-4558-9879-71D09F79A83A}"/>
    <cellStyle name="Normal 12 3 2" xfId="980" xr:uid="{16CD027D-E762-4B73-80C8-3877D0196D73}"/>
    <cellStyle name="Normal 120" xfId="247" xr:uid="{2E367C4D-C38F-4F7D-AD7B-1A47CCF49F95}"/>
    <cellStyle name="Normal 13" xfId="131" xr:uid="{8A5BE320-52A2-43B1-AD36-0BECCAA420D0}"/>
    <cellStyle name="Normal 13 2" xfId="229" xr:uid="{D10FA11F-6B0E-4038-B9FE-DDF1AECC49A2}"/>
    <cellStyle name="Normal 13 2 2" xfId="957" xr:uid="{D3ED3643-F811-4892-BDD5-E848202158FB}"/>
    <cellStyle name="Normal 13 3" xfId="999" xr:uid="{44998367-F213-4BA7-9E0C-86A59252D958}"/>
    <cellStyle name="Normal 14" xfId="144" xr:uid="{CD1CC65C-746D-4562-977D-AC738E83B3BE}"/>
    <cellStyle name="Normal 14 2" xfId="230" xr:uid="{15D7F3E3-70E0-4489-AF3D-3134D1FBA955}"/>
    <cellStyle name="Normal 14 2 2" xfId="422" xr:uid="{8195988C-C17E-400A-9B59-D20A18D3FBCD}"/>
    <cellStyle name="Normal 14 2 3" xfId="289" xr:uid="{290E4FC7-E173-4F5D-911E-CB6B22A01628}"/>
    <cellStyle name="Normal 14 3" xfId="626" xr:uid="{10E83F57-0F79-4742-A2E5-2F52A7422AF2}"/>
    <cellStyle name="Normal 14 3 2" xfId="1003" xr:uid="{B72641A8-DA92-40A9-965A-A904761A57B4}"/>
    <cellStyle name="Normal 149 4 2" xfId="668" xr:uid="{FB67DC6E-4E73-43E1-B991-EAE61E80E2DB}"/>
    <cellStyle name="Normal 15" xfId="146" xr:uid="{022EC6D2-ECBB-4062-8277-2118B47466D5}"/>
    <cellStyle name="Normal 15 2" xfId="231" xr:uid="{976FF94F-2F07-4FAE-A6E4-552CB6EB895E}"/>
    <cellStyle name="Normal 15 2 2" xfId="539" xr:uid="{42047962-8972-4490-B6AB-AEA4537DBBE9}"/>
    <cellStyle name="Normal 15 3" xfId="819" xr:uid="{9ED07666-977C-47BF-952F-D9D0689BFE2A}"/>
    <cellStyle name="Normal 16" xfId="232" xr:uid="{457F40F6-F24E-4EC9-8E35-D9947F1E8CC4}"/>
    <cellStyle name="Normal 16 2" xfId="272" xr:uid="{FE6C0F7A-7115-4C83-A7B4-CB8D77A20C27}"/>
    <cellStyle name="Normal 16 3" xfId="861" xr:uid="{9ED8FC38-36F2-4239-AA59-084326B6FE63}"/>
    <cellStyle name="Normal 17" xfId="651" xr:uid="{E6AE3156-3844-4C12-B3D6-A438716C7E02}"/>
    <cellStyle name="Normal 17 2" xfId="863" xr:uid="{E0340C6F-0CF1-4D3A-B923-CBE29F2EC444}"/>
    <cellStyle name="Normal 18" xfId="669" xr:uid="{E866468C-2B4D-46EC-B216-5B4C51A3E329}"/>
    <cellStyle name="Normal 18 2" xfId="865" xr:uid="{9E23089D-9AF4-4BFC-A501-AC2DCA1FC0A3}"/>
    <cellStyle name="Normal 18 3" xfId="1046" xr:uid="{B0AC78D8-00A4-47F6-A096-019FDCAF280E}"/>
    <cellStyle name="Normal 18 4" xfId="1427" xr:uid="{913E1B42-814D-41CC-ABB2-E1D05F7932B8}"/>
    <cellStyle name="Normal 19" xfId="867" xr:uid="{5034A5EF-4AF8-4EA8-92D9-A9B59C41767F}"/>
    <cellStyle name="Normal 2" xfId="2" xr:uid="{00000000-0005-0000-0000-000004000000}"/>
    <cellStyle name="Normal 2 10" xfId="1506" xr:uid="{B23222E4-C4F0-4706-A169-8F5B44FAD8F8}"/>
    <cellStyle name="Normal 2 11" xfId="635" xr:uid="{D00A8406-C592-4D3A-859F-460842D1FB6E}"/>
    <cellStyle name="Normal 2 11 2" xfId="1933" xr:uid="{82A9D4BD-5F74-4675-BF0E-B5B2504F2C6B}"/>
    <cellStyle name="Normal 2 12" xfId="65" xr:uid="{8EF35F5B-E881-425E-887A-0DB1BEAC4779}"/>
    <cellStyle name="Normal 2 2" xfId="71" xr:uid="{FCBC0F62-D711-4F86-802F-22B9B69E2810}"/>
    <cellStyle name="Normal 2 2 2" xfId="126" xr:uid="{2B047CDB-7C9F-4BCD-8C23-EC85ECE2419A}"/>
    <cellStyle name="Normal 2 2 2 11" xfId="275" xr:uid="{FC2712E8-5E89-4317-ACCA-03B24BB3F74D}"/>
    <cellStyle name="Normal 2 2 2 11 2" xfId="379" xr:uid="{CB1A7A37-752F-4A33-B242-D5AEA046F139}"/>
    <cellStyle name="Normal 2 2 2 2" xfId="277" xr:uid="{B897EC8E-0F47-465E-B24D-DEE360811614}"/>
    <cellStyle name="Normal 2 2 2 2 2" xfId="499" xr:uid="{0B5A9DB2-B32A-467C-9AF0-557E6432286A}"/>
    <cellStyle name="Normal 2 2 2 2 2 2" xfId="751" xr:uid="{B6F59E22-5F65-437F-9B0F-DD69516C60EA}"/>
    <cellStyle name="Normal 2 2 2 2 2 2 2" xfId="752" xr:uid="{C746C069-7257-4F00-8BBE-E6BD583FCFE1}"/>
    <cellStyle name="Normal 2 2 2 2 2 2 2 2" xfId="753" xr:uid="{B6933F5A-CDF5-419D-A0C1-95DE72473F77}"/>
    <cellStyle name="Normal 2 2 2 2 2 2 3" xfId="754" xr:uid="{153E4B9B-AD7C-435D-9129-6B80F81D614E}"/>
    <cellStyle name="Normal 2 2 2 2 2 3" xfId="755" xr:uid="{86AB8854-B0E3-4E6E-A1AC-4B5CD7C09C40}"/>
    <cellStyle name="Normal 2 2 2 2 2 3 2" xfId="756" xr:uid="{8ACDF8C1-70AD-4788-BD5D-3FAC22525463}"/>
    <cellStyle name="Normal 2 2 2 2 2 4" xfId="757" xr:uid="{192CC77A-FB84-4780-B02C-84F4E98A3DEC}"/>
    <cellStyle name="Normal 2 2 2 2 2 5" xfId="750" xr:uid="{2311B1FE-A07B-46D2-AE98-96DC90882D8D}"/>
    <cellStyle name="Normal 2 2 2 2 3" xfId="341" xr:uid="{CE80FD4E-27F4-450A-B760-7D78A59DB2D4}"/>
    <cellStyle name="Normal 2 2 2 2 4" xfId="749" xr:uid="{67EE2FDF-91A4-4518-A11A-8E8E9BCE975B}"/>
    <cellStyle name="Normal 2 2 2 3" xfId="270" xr:uid="{B1800ECC-45C0-437D-9344-F4816EF38108}"/>
    <cellStyle name="Normal 2 2 2 3 2" xfId="759" xr:uid="{226CAF99-02C2-4288-BAA6-FBAB5AA7E221}"/>
    <cellStyle name="Normal 2 2 2 3 2 2" xfId="760" xr:uid="{9700DDB5-E5F0-48E1-A253-DC0959240C37}"/>
    <cellStyle name="Normal 2 2 2 3 3" xfId="761" xr:uid="{F9D5BF10-FCF0-4C59-8287-572157BC6B41}"/>
    <cellStyle name="Normal 2 2 2 3 4" xfId="758" xr:uid="{9243FEEA-6E2E-4A7A-9772-9D075E748966}"/>
    <cellStyle name="Normal 2 2 2 4" xfId="509" xr:uid="{8B59D60A-FD9B-4D62-981E-BBDB5DBB9894}"/>
    <cellStyle name="Normal 2 2 2 4 2" xfId="534" xr:uid="{EE3B0D0D-6CA8-4A40-8BEE-C9340874DCD9}"/>
    <cellStyle name="Normal 2 2 2 4 2 2" xfId="763" xr:uid="{BDE977CB-7F8E-4E60-B3FD-F26CB60491C8}"/>
    <cellStyle name="Normal 2 2 2 4 3" xfId="520" xr:uid="{9DC93918-C8B8-40D7-BF05-1BD3C73A6389}"/>
    <cellStyle name="Normal 2 2 2 4 4" xfId="762" xr:uid="{0AB4EE43-A6EC-4451-BDDF-703F0F8377BA}"/>
    <cellStyle name="Normal 2 2 2 5" xfId="515" xr:uid="{2910EB3E-67AE-4238-B622-8D10B6D32495}"/>
    <cellStyle name="Normal 2 2 2 5 2" xfId="764" xr:uid="{5E46335D-24CA-47DB-9D0C-D95AFE077E22}"/>
    <cellStyle name="Normal 2 2 2 6" xfId="540" xr:uid="{745C872F-3086-441A-80FB-50F141F71E9F}"/>
    <cellStyle name="Normal 2 2 2 7" xfId="552" xr:uid="{84CCFB6D-A9D6-45ED-8860-CC39192CAEBE}"/>
    <cellStyle name="Normal 2 2 2 8" xfId="614" xr:uid="{0B1F1691-7D3C-4BB2-B1B4-B54F6CE3F241}"/>
    <cellStyle name="Normal 2 2 3" xfId="103" xr:uid="{26A06D5D-0C9E-4FEB-8A02-B8EC7C3C10E9}"/>
    <cellStyle name="Normal 2 2 3 2" xfId="505" xr:uid="{8E1CA1E0-315B-4488-8962-12A1CA3DB4FC}"/>
    <cellStyle name="Normal 2 2 3 2 2" xfId="765" xr:uid="{6776EC44-A8B9-44D0-BB16-01FE41AA2D6C}"/>
    <cellStyle name="Normal 2 2 3 2 2 2" xfId="766" xr:uid="{5C262E73-3D89-4EC8-A015-BF003C5C7FF3}"/>
    <cellStyle name="Normal 2 2 3 2 3" xfId="767" xr:uid="{58B209DE-D3EB-432B-B8D9-1AC42D60B061}"/>
    <cellStyle name="Normal 2 2 3 3" xfId="768" xr:uid="{34CC89C6-7FF2-4588-910C-98EC195C0839}"/>
    <cellStyle name="Normal 2 2 3 3 2" xfId="769" xr:uid="{D56957F6-FE31-4251-8139-15D863805E04}"/>
    <cellStyle name="Normal 2 2 3 4" xfId="770" xr:uid="{B629E139-DA9F-49D9-856A-7D74F58C645C}"/>
    <cellStyle name="Normal 2 2 3 5" xfId="989" xr:uid="{9A19B308-BE1F-49ED-B7CA-9159DBB2D29B}"/>
    <cellStyle name="Normal 2 2 4" xfId="234" xr:uid="{FA6ADFF1-314A-48FB-A4B9-91ECAB7053D0}"/>
    <cellStyle name="Normal 2 2 4 2" xfId="621" xr:uid="{E245F9C1-D7C9-4F1A-A069-922788F1C13B}"/>
    <cellStyle name="Normal 2 2 5" xfId="301" xr:uid="{B3196319-1A8C-4692-9C19-3A3AFC7396F8}"/>
    <cellStyle name="Normal 2 2 6" xfId="1526" xr:uid="{BAFD0EFF-A617-442E-B933-6482918E9476}"/>
    <cellStyle name="Normal 2 3" xfId="86" xr:uid="{4AA8409F-A982-44EC-81F6-901C1C3BAAA8}"/>
    <cellStyle name="Normal 2 3 2" xfId="117" xr:uid="{F399BF2E-7B42-410F-B69E-E502A6B85C81}"/>
    <cellStyle name="Normal 2 3 2 2" xfId="236" xr:uid="{62B4E472-F284-4F94-B56D-65909C0747A0}"/>
    <cellStyle name="Normal 2 3 2 2 2" xfId="975" xr:uid="{CB111080-6072-4822-9846-88A951067D6B}"/>
    <cellStyle name="Normal 2 3 2 2 3" xfId="903" xr:uid="{599FB079-2667-47DC-828D-C2AFC7E3C328}"/>
    <cellStyle name="Normal 2 3 2 3" xfId="994" xr:uid="{EAA831AE-7966-4526-92B4-CE0DDE4346E8}"/>
    <cellStyle name="Normal 2 3 3" xfId="235" xr:uid="{B405DA36-8828-4F0F-9E5E-9BD7B7E38269}"/>
    <cellStyle name="Normal 2 3 3 2" xfId="587" xr:uid="{C1D24982-78EA-4E7D-B640-8E76E9159AB5}"/>
    <cellStyle name="Normal 2 3 3 3" xfId="329" xr:uid="{DAD5E5E5-CACC-4FFA-8B08-7958CDD3CE15}"/>
    <cellStyle name="Normal 2 3 4" xfId="312" xr:uid="{34FC3AA7-EEBC-4503-9B36-E315463AB15D}"/>
    <cellStyle name="Normal 2 3 5" xfId="263" xr:uid="{97A19546-0568-474C-B43B-8E89ECE55631}"/>
    <cellStyle name="Normal 2 4" xfId="237" xr:uid="{750D916D-89B6-4367-A09D-580967448DAE}"/>
    <cellStyle name="Normal 2 4 2" xfId="362" xr:uid="{F2637A2E-396E-4770-AC07-E76CE7B7BD56}"/>
    <cellStyle name="Normal 2 4 2 2" xfId="575" xr:uid="{A519D478-5AC5-4188-B650-CEAE7B9B00D9}"/>
    <cellStyle name="Normal 2 4 2 2 2" xfId="773" xr:uid="{7A4E5E8B-73FE-4B32-95BB-F03F03FDB82B}"/>
    <cellStyle name="Normal 2 4 2 3" xfId="772" xr:uid="{56CC8E03-552F-4674-961A-53AFB355A7F5}"/>
    <cellStyle name="Normal 2 4 3" xfId="423" xr:uid="{8AAC5A30-C2D0-40E2-AA39-EC04345C1448}"/>
    <cellStyle name="Normal 2 4 3 2" xfId="774" xr:uid="{BEDCD9DA-F0F9-45CF-8258-C01B7E6AB28A}"/>
    <cellStyle name="Normal 2 4 4" xfId="771" xr:uid="{B8BEB4CB-2B09-4189-B76D-266FA619A66A}"/>
    <cellStyle name="Normal 2 5" xfId="233" xr:uid="{F79B8E00-6E6B-4A6E-8701-AF038DC742F4}"/>
    <cellStyle name="Normal 2 5 2" xfId="556" xr:uid="{992430B2-D96E-48A0-A37A-8230F0D488B7}"/>
    <cellStyle name="Normal 2 5 2 2" xfId="776" xr:uid="{1AF03383-2A7B-449C-8610-63008AF59DA9}"/>
    <cellStyle name="Normal 2 5 3" xfId="410" xr:uid="{EAE0FD2D-973D-4243-9A99-B082983999BE}"/>
    <cellStyle name="Normal 2 5 4" xfId="775" xr:uid="{045F7AC5-E810-4FE6-83F4-FF089367FFA6}"/>
    <cellStyle name="Normal 2 6" xfId="441" xr:uid="{4B4C0457-1CFB-4FCF-9134-236862CEA0DA}"/>
    <cellStyle name="Normal 2 6 2" xfId="777" xr:uid="{5291B199-177A-4956-9F52-9A4CE7EA4609}"/>
    <cellStyle name="Normal 2 7" xfId="365" xr:uid="{57AD93B1-A0BE-4A65-9305-7AF5343A70EC}"/>
    <cellStyle name="Normal 2 7 2" xfId="779" xr:uid="{A8E43ED9-25B1-426A-99CC-D92262A2A4E9}"/>
    <cellStyle name="Normal 2 7 3" xfId="780" xr:uid="{7169045B-02BF-4057-91BA-2F4B8D87B7D1}"/>
    <cellStyle name="Normal 2 7 4" xfId="778" xr:uid="{46482AB3-1A98-45D2-918F-5052F6014750}"/>
    <cellStyle name="Normal 2 8" xfId="781" xr:uid="{BDC2FA62-FEA5-41DE-832A-AB015D343269}"/>
    <cellStyle name="Normal 2 9" xfId="870" xr:uid="{6FEBAFB2-294B-4849-BC3F-BC326C5373FA}"/>
    <cellStyle name="Normal 20" xfId="137" xr:uid="{5AD63DAB-BB0B-478B-B7CD-6BF9758EA37B}"/>
    <cellStyle name="Normal 20 2" xfId="966" xr:uid="{BBAFF89D-7B19-47F4-B758-178A8CF2251C}"/>
    <cellStyle name="Normal 20 3" xfId="1001" xr:uid="{F56E44C0-D9DD-4BDA-9481-0231916DB566}"/>
    <cellStyle name="Normal 21" xfId="877" xr:uid="{5A371106-BE7C-4D3C-9D3C-520B58FA403F}"/>
    <cellStyle name="Normal 211" xfId="134" xr:uid="{22814708-5996-4E91-B7E2-CA405A458EF3}"/>
    <cellStyle name="Normal 22" xfId="879" xr:uid="{9F3310E4-8949-4787-89E6-F5497762EEA8}"/>
    <cellStyle name="Normal 23" xfId="257" xr:uid="{14FF9863-5A1D-4463-8B1D-2A4E2CA52D7D}"/>
    <cellStyle name="Normal 23 2" xfId="881" xr:uid="{DC3ADD09-604A-4C76-8839-26EFA09611D8}"/>
    <cellStyle name="Normal 24" xfId="883" xr:uid="{F8173063-E25F-4914-84E6-09503630620C}"/>
    <cellStyle name="Normal 25" xfId="886" xr:uid="{0E43B728-EA0E-4750-A95F-D7601FD71EA1}"/>
    <cellStyle name="Normal 26" xfId="887" xr:uid="{CB3471A7-D9AF-4096-81B7-8D0101D4777C}"/>
    <cellStyle name="Normal 27" xfId="889" xr:uid="{121AAA32-1AA9-461D-8212-40EB8942895F}"/>
    <cellStyle name="Normal 28" xfId="875" xr:uid="{417AED8B-4505-4BC7-B2B9-5B7A49F25810}"/>
    <cellStyle name="Normal 28 2" xfId="967" xr:uid="{C8C072E4-03FB-47F9-AE92-FA49D459A2ED}"/>
    <cellStyle name="Normal 29" xfId="429" xr:uid="{169BC65D-F1CC-4276-92E9-500E2637143D}"/>
    <cellStyle name="Normal 29 2" xfId="891" xr:uid="{C1B3D0C5-4B70-489E-8A5B-CDB59E85AFB2}"/>
    <cellStyle name="Normal 3" xfId="90" xr:uid="{1D8B27E6-7B3C-483E-8546-3CA6F61F1325}"/>
    <cellStyle name="Normal 3 2" xfId="3" xr:uid="{00000000-0005-0000-0000-000005000000}"/>
    <cellStyle name="Normal 3 2 10 2" xfId="259" xr:uid="{F23F161C-A00F-4220-86C2-79E906F6AE35}"/>
    <cellStyle name="Normal 3 2 2" xfId="106" xr:uid="{1FC56C7B-1A7A-451F-9F8A-9BACB442FD1E}"/>
    <cellStyle name="Normal 3 2 2 2" xfId="475" xr:uid="{CE7A605D-1B93-4EE8-A012-54CDDEE0CC3B}"/>
    <cellStyle name="Normal 3 2 2 2 2" xfId="785" xr:uid="{A73182F4-7FB7-4C8A-9923-584A11964F06}"/>
    <cellStyle name="Normal 3 2 2 2 2 2" xfId="786" xr:uid="{9772E53C-94F0-4914-B919-6395A1915D54}"/>
    <cellStyle name="Normal 3 2 2 2 3" xfId="787" xr:uid="{D41A6B63-EA73-4F2C-8CDD-E0EFB2DFB9CB}"/>
    <cellStyle name="Normal 3 2 2 2 4" xfId="784" xr:uid="{9C56DF85-EFD6-4EF0-8656-768186580C76}"/>
    <cellStyle name="Normal 3 2 2 3" xfId="250" xr:uid="{85D3B6FD-850E-42EC-A0E1-C94321F3B64B}"/>
    <cellStyle name="Normal 3 2 2 3 2" xfId="789" xr:uid="{64D936A8-F895-4236-817A-60CE5DE60283}"/>
    <cellStyle name="Normal 3 2 2 3 3" xfId="788" xr:uid="{3066F8B0-BD40-4786-B1B0-60442C77BA9B}"/>
    <cellStyle name="Normal 3 2 2 4" xfId="311" xr:uid="{D1821631-464B-4FBB-9C8A-D2033E995798}"/>
    <cellStyle name="Normal 3 2 2 4 2" xfId="790" xr:uid="{5602D201-C41D-493C-B8D0-41D53FA731A3}"/>
    <cellStyle name="Normal 3 2 2 5" xfId="783" xr:uid="{58900E9A-46C0-4F79-B6C9-D32F261BBA98}"/>
    <cellStyle name="Normal 3 2 3" xfId="239" xr:uid="{646815FB-D31A-4116-8D9C-E68A448DEBAE}"/>
    <cellStyle name="Normal 3 2 3 2" xfId="367" xr:uid="{D0ED5546-504C-4E5D-AFB2-CA2B9BC7D2CB}"/>
    <cellStyle name="Normal 3 2 3 2 2" xfId="792" xr:uid="{24EFBEC6-E0D4-4988-A367-02EEB80D24F2}"/>
    <cellStyle name="Normal 3 2 3 2 3" xfId="791" xr:uid="{23A0C78C-8D56-49B6-A204-5AC6532508E0}"/>
    <cellStyle name="Normal 3 2 3 3" xfId="793" xr:uid="{60DD9402-AFC4-4DC3-BE2F-C11D8418622B}"/>
    <cellStyle name="Normal 3 2 4" xfId="349" xr:uid="{525D54E2-0775-45F1-AC6D-4E22D7DA191B}"/>
    <cellStyle name="Normal 3 2 4 2" xfId="795" xr:uid="{2186892E-D4D7-4156-834F-ADD170807BA8}"/>
    <cellStyle name="Normal 3 2 4 3" xfId="794" xr:uid="{29AA97BA-DF63-4D6A-A4F5-84E92DF6F0B5}"/>
    <cellStyle name="Normal 3 2 5" xfId="107" xr:uid="{3866748D-1541-42C1-AD62-30603226C499}"/>
    <cellStyle name="Normal 3 2 5 2" xfId="796" xr:uid="{04CD823D-AEE2-4D67-BC2A-9747AAE8F24D}"/>
    <cellStyle name="Normal 3 2 6" xfId="448" xr:uid="{22CC5B78-5520-4440-9FDB-C72738C2E1CA}"/>
    <cellStyle name="Normal 3 2 6 2" xfId="782" xr:uid="{16CEBC28-2CF4-4CEB-B96C-C04D3210FABA}"/>
    <cellStyle name="Normal 3 2 7" xfId="503" xr:uid="{90B049D8-CB5B-4C7E-8602-3AD75CA44C71}"/>
    <cellStyle name="Normal 3 2 8" xfId="432" xr:uid="{AA90F180-56CD-4A1C-A433-D20D490EAD28}"/>
    <cellStyle name="Normal 3 2 9" xfId="89" xr:uid="{78BD62A9-9525-4E57-8065-972F64CCD4F4}"/>
    <cellStyle name="Normal 3 3" xfId="108" xr:uid="{2426B077-7D12-4A65-ACA8-01534C91010C}"/>
    <cellStyle name="Normal 3 3 2" xfId="109" xr:uid="{AA12FB24-48B8-4AD9-A1EA-90649BFFED0A}"/>
    <cellStyle name="Normal 3 3 2 2" xfId="799" xr:uid="{9BF31656-CAB9-412D-8A07-25FE5EC6666A}"/>
    <cellStyle name="Normal 3 3 2 2 2" xfId="800" xr:uid="{A8F1DC20-6AFA-4E0C-9426-A4C050F69CB2}"/>
    <cellStyle name="Normal 3 3 2 3" xfId="801" xr:uid="{A685BD78-3FA6-45F5-B8A3-7243E4866EA9}"/>
    <cellStyle name="Normal 3 3 2 4" xfId="798" xr:uid="{D14BA8DF-94E8-417A-8185-59818C13542D}"/>
    <cellStyle name="Normal 3 3 3" xfId="472" xr:uid="{A1CD0E90-2B3A-49BC-A378-AFEBB5FC948D}"/>
    <cellStyle name="Normal 3 3 3 2" xfId="803" xr:uid="{F294B74F-0F9C-4BD4-9241-CCE00E357227}"/>
    <cellStyle name="Normal 3 3 3 3" xfId="802" xr:uid="{CC01B46F-138D-4CB0-97C9-D4F02FF3917E}"/>
    <cellStyle name="Normal 3 3 4" xfId="409" xr:uid="{381C51C9-34E4-42CB-A8F1-9F65E8663C7D}"/>
    <cellStyle name="Normal 3 3 4 2" xfId="804" xr:uid="{BE9608DE-DCA6-4BCE-BDD2-50ACE8166844}"/>
    <cellStyle name="Normal 3 3 5" xfId="369" xr:uid="{0305646C-9985-41B8-94E0-6EF00155B1BB}"/>
    <cellStyle name="Normal 3 3 5 2" xfId="797" xr:uid="{35948207-F78F-4556-BA56-C0A575125718}"/>
    <cellStyle name="Normal 3 4" xfId="238" xr:uid="{F10EC6E3-3D44-4B64-84F7-3D86DE0E95EB}"/>
    <cellStyle name="Normal 3 4 2" xfId="251" xr:uid="{EFFA07CA-9986-4185-88E4-A290E0E032A6}"/>
    <cellStyle name="Normal 3 4 2 2" xfId="666" xr:uid="{333E21D1-8107-4C61-A690-EA83E8154B59}"/>
    <cellStyle name="Normal 3 4 3" xfId="411" xr:uid="{57B04658-F2CD-4103-9A26-BC4A55583789}"/>
    <cellStyle name="Normal 3 4 3 2" xfId="805" xr:uid="{A8E90FDB-3487-48D8-AAE8-7B17A2A5F369}"/>
    <cellStyle name="Normal 3 4 4" xfId="633" xr:uid="{B9167ED4-E631-41C8-BADB-55AFB59E1E7F}"/>
    <cellStyle name="Normal 3 5" xfId="445" xr:uid="{EBD8C311-CA14-448E-A0CC-ADF9042BFDBB}"/>
    <cellStyle name="Normal 3 5 2" xfId="807" xr:uid="{8366120F-E4D7-4755-BD3B-D88656A85FAB}"/>
    <cellStyle name="Normal 3 5 3" xfId="806" xr:uid="{A19EC42E-8A38-4884-A46B-636109465720}"/>
    <cellStyle name="Normal 3 6" xfId="808" xr:uid="{285B7706-E623-42E3-85BA-69D1CE78164A}"/>
    <cellStyle name="Normal 3 7" xfId="685" xr:uid="{787B65EE-5FB1-4CF8-B43F-2CCFBABE7B2D}"/>
    <cellStyle name="Normal 3 8" xfId="950" xr:uid="{3E2E3AC0-981A-433E-8FA8-C9E3768CFF6C}"/>
    <cellStyle name="Normal 30" xfId="532" xr:uid="{8D21CD09-385F-46A0-A144-B656FF7C38EF}"/>
    <cellStyle name="Normal 30 2" xfId="893" xr:uid="{90CDE8E2-6797-4A30-B0D6-5FF31CC7C245}"/>
    <cellStyle name="Normal 31" xfId="895" xr:uid="{C4E72C68-702D-4C80-9DB5-D340A478D4FB}"/>
    <cellStyle name="Normal 32" xfId="908" xr:uid="{D5D9A3C5-1359-492C-A6AB-8544478F93F9}"/>
    <cellStyle name="Normal 33" xfId="910" xr:uid="{201B4681-33CA-4A20-9C06-0F997D37BDDB}"/>
    <cellStyle name="Normal 33 2" xfId="629" xr:uid="{42D864D0-03E1-416C-90CB-FF32B1FE0A5D}"/>
    <cellStyle name="Normal 33 3" xfId="2012" xr:uid="{CA0F4243-F365-48C3-AF0A-9F8460EB6AEE}"/>
    <cellStyle name="Normal 34" xfId="912" xr:uid="{332B0B10-9CA1-4D8E-B42F-CAC16FA6F66F}"/>
    <cellStyle name="Normal 35" xfId="914" xr:uid="{E5C82A28-65F3-4258-8CF8-1B7A4C1A66F3}"/>
    <cellStyle name="Normal 36" xfId="368" xr:uid="{21D6267B-E66B-41B5-A342-A3359FEA0C35}"/>
    <cellStyle name="Normal 36 2" xfId="916" xr:uid="{196D19DA-D688-45D9-B0C8-E59A621F6065}"/>
    <cellStyle name="Normal 37" xfId="394" xr:uid="{62A522A2-B7AF-4BC0-8ECF-B7E041017708}"/>
    <cellStyle name="Normal 37 2" xfId="390" xr:uid="{21AD14DB-4550-437B-A593-FBAB4ED775A9}"/>
    <cellStyle name="Normal 37 3" xfId="400" xr:uid="{976921F7-401E-4E8F-8D44-8D37E2F5D4B0}"/>
    <cellStyle name="Normal 37 4" xfId="1735" xr:uid="{F73348C4-6881-4B00-9208-9B1330F88100}"/>
    <cellStyle name="Normal 37 4 2" xfId="2019" xr:uid="{0CEA2711-A2BF-46F6-BCCD-EB5C564DD222}"/>
    <cellStyle name="Normal 37 5" xfId="1509" xr:uid="{726D21B2-54AF-4F65-917B-148BD84E6428}"/>
    <cellStyle name="Normal 38" xfId="876" xr:uid="{EDE7AF12-589E-48D7-8D6B-16F73DCEA8CD}"/>
    <cellStyle name="Normal 38 2" xfId="968" xr:uid="{7A85A9ED-4FE6-49EB-94B7-F04A27222EDE}"/>
    <cellStyle name="Normal 38 6 3" xfId="427" xr:uid="{FB5C1607-2340-4B1A-A711-B7A786950D00}"/>
    <cellStyle name="Normal 39" xfId="917" xr:uid="{E21D799D-BBAA-473D-894A-C60886A667F8}"/>
    <cellStyle name="Normal 4" xfId="96" xr:uid="{851C63AE-C5C1-4110-BDF4-78688F571182}"/>
    <cellStyle name="Normal 4 2" xfId="128" xr:uid="{001B78E4-5649-4A68-B9BD-F5177CE04DB4}"/>
    <cellStyle name="Normal 4 2 2" xfId="161" xr:uid="{357CE1DA-02EF-42B2-860C-5CFF8BFA3D6A}"/>
    <cellStyle name="Normal 4 2 2 2" xfId="611" xr:uid="{A0CFFE23-03C9-474B-B288-272B8DBE59D8}"/>
    <cellStyle name="Normal 4 2 2 3" xfId="361" xr:uid="{22969C70-2E70-43B1-9891-DCBFD17B9E49}"/>
    <cellStyle name="Normal 4 2 2 4" xfId="998" xr:uid="{99F5EE85-EA46-4CDD-80AC-97F9EF40A7AF}"/>
    <cellStyle name="Normal 4 2 3" xfId="452" xr:uid="{C2F1FD65-82CE-4CD0-89FA-06FB4055CEE3}"/>
    <cellStyle name="Normal 4 2 4" xfId="746" xr:uid="{F4E77407-46F9-41C0-AE09-41F29191E5F6}"/>
    <cellStyle name="Normal 4 2 5" xfId="1547" xr:uid="{F2331954-887E-40E9-9050-3A58BBC954CA}"/>
    <cellStyle name="Normal 4 3" xfId="110" xr:uid="{FE6D2D5A-168B-4AF8-92E3-9040F9A66D75}"/>
    <cellStyle name="Normal 4 3 2" xfId="990" xr:uid="{E887EE40-07AC-4461-B1CC-26F2B47AB083}"/>
    <cellStyle name="Normal 4 3 3" xfId="687" xr:uid="{B42C1437-3F4F-48CF-90C7-4CE90A6C81B3}"/>
    <cellStyle name="Normal 4 4" xfId="240" xr:uid="{CA007474-A0B7-42A9-8879-AB893F48BAEE}"/>
    <cellStyle name="Normal 4 4 2" xfId="987" xr:uid="{6D04E02D-1EB3-4664-9E05-F8298BDA0424}"/>
    <cellStyle name="Normal 4 5" xfId="318" xr:uid="{43E279A5-5447-4439-A7E6-E102913E157F}"/>
    <cellStyle name="Normal 4 6" xfId="1533" xr:uid="{33847F8B-964B-4F19-89A2-EC3F610688B1}"/>
    <cellStyle name="Normal 40" xfId="919" xr:uid="{FCB43081-BB79-462C-BFDE-E0EB3F9FB51C}"/>
    <cellStyle name="Normal 41" xfId="921" xr:uid="{B86A8D3E-D509-475B-80AC-2A8C950B6204}"/>
    <cellStyle name="Normal 42" xfId="904" xr:uid="{02D26ECA-D477-4797-8122-AF1DCB6799AE}"/>
    <cellStyle name="Normal 43" xfId="630" xr:uid="{DD5EE30A-2E50-4F78-B9A9-4A8D331CA025}"/>
    <cellStyle name="Normal 43 2" xfId="905" xr:uid="{01FD6093-2590-41E5-A13C-2A138E78FB47}"/>
    <cellStyle name="Normal 44" xfId="642" xr:uid="{EFA83FBD-A3B8-44E6-92A0-9E20984077EC}"/>
    <cellStyle name="Normal 44 2" xfId="906" xr:uid="{CE74502F-EE7A-4CAD-8663-853617135D11}"/>
    <cellStyle name="Normal 45" xfId="907" xr:uid="{5AF03CA2-BF30-44CD-89AA-0364E5D374A4}"/>
    <cellStyle name="Normal 46" xfId="923" xr:uid="{B1B354BA-BB06-4573-80CF-BABF4FD730BB}"/>
    <cellStyle name="Normal 47" xfId="925" xr:uid="{1979AC0D-54CF-4228-8400-EA857B51EFC3}"/>
    <cellStyle name="Normal 48" xfId="927" xr:uid="{4C4B95D6-159C-4F72-92A9-175DED760A63}"/>
    <cellStyle name="Normal 49" xfId="929" xr:uid="{F6A68C90-5563-4A6E-B8EF-C0E85A68128E}"/>
    <cellStyle name="Normal 5" xfId="99" xr:uid="{9DCEDAD6-2BD1-45D6-B2D4-60EC87D911A6}"/>
    <cellStyle name="Normal 5 10" xfId="276" xr:uid="{80DB9244-B0F3-4E71-AF89-72689784BF7F}"/>
    <cellStyle name="Normal 5 17" xfId="538" xr:uid="{48AD8057-96B5-4444-AF66-0AC533B3636F}"/>
    <cellStyle name="Normal 5 2" xfId="149" xr:uid="{9210AAC7-91C6-4C95-A2DF-BE5FB8BB5909}"/>
    <cellStyle name="Normal 5 2 2" xfId="264" xr:uid="{26C7788C-0EE7-4DD7-862F-DA47BDD560DA}"/>
    <cellStyle name="Normal 5 2 2 2" xfId="356" xr:uid="{26108C75-8A1C-4E20-A7AA-CC47BC406A7C}"/>
    <cellStyle name="Normal 5 2 2 3" xfId="375" xr:uid="{1D9F4880-7291-4EC5-98A1-7DBC7FCE8265}"/>
    <cellStyle name="Normal 5 2 3" xfId="425" xr:uid="{80795D3F-26D2-4995-83E4-C28AB6A26839}"/>
    <cellStyle name="Normal 5 2 3 2" xfId="434" xr:uid="{2B228AB6-322B-4226-B429-1102D2156F75}"/>
    <cellStyle name="Normal 5 2 4" xfId="1558" xr:uid="{49FFC626-E823-4701-9028-8B4DED733A04}"/>
    <cellStyle name="Normal 5 3" xfId="241" xr:uid="{D107BCD3-7DA3-4C6F-A5EC-BA33177E222E}"/>
    <cellStyle name="Normal 5 3 2" xfId="523" xr:uid="{FD8024D8-3BA1-4B09-B218-98BAE6F450C5}"/>
    <cellStyle name="Normal 5 4" xfId="321" xr:uid="{1123F90B-2187-440B-9390-B70499126437}"/>
    <cellStyle name="Normal 5 4 2" xfId="644" xr:uid="{B46BA5E7-82FC-4ECE-9485-886D608885A0}"/>
    <cellStyle name="Normal 5 5" xfId="525" xr:uid="{AF69B357-8BEE-4537-9BFD-BB6FEB7CBAF4}"/>
    <cellStyle name="Normal 5 5 2" xfId="658" xr:uid="{411F86BD-776A-4940-B0AD-9AF7EC2D3159}"/>
    <cellStyle name="Normal 5 6" xfId="675" xr:uid="{AB575411-0BE7-4D1D-8AA4-9AA5D570AB0A}"/>
    <cellStyle name="Normal 50" xfId="931" xr:uid="{F3BB5B88-E6E7-4D29-81C0-68B6D2C12928}"/>
    <cellStyle name="Normal 51" xfId="934" xr:uid="{143959D9-8116-4F9E-B8D0-BF26AC6C56EC}"/>
    <cellStyle name="Normal 52" xfId="936" xr:uid="{367506EA-2D52-45D9-9E75-1D26D5A394A4}"/>
    <cellStyle name="Normal 53" xfId="938" xr:uid="{D1F86D5F-59B8-400B-9045-D51DFB61A2F7}"/>
    <cellStyle name="Normal 54" xfId="682" xr:uid="{B8942063-F48D-4CBC-9F64-0CEC994F3F0A}"/>
    <cellStyle name="Normal 55" xfId="744" xr:uid="{69ADF90F-1823-4824-ABB9-247E9F5E3A3E}"/>
    <cellStyle name="Normal 56" xfId="940" xr:uid="{BCB917E7-4995-451D-873A-BA43BC18079A}"/>
    <cellStyle name="Normal 57" xfId="941" xr:uid="{C3857385-EF19-40C3-9DAC-548361152BFB}"/>
    <cellStyle name="Normal 58" xfId="948" xr:uid="{7CE2BB1B-6D68-4EA7-86C8-9D6D83CFABC0}"/>
    <cellStyle name="Normal 59" xfId="977" xr:uid="{34BC75A2-31EE-4609-9813-AEBAFD0C47E4}"/>
    <cellStyle name="Normal 6" xfId="7" xr:uid="{76DFE7F5-715B-4279-A813-684CD7E117C6}"/>
    <cellStyle name="Normal 6 2" xfId="111" xr:uid="{7B6AAC59-0FD8-4A82-A1D4-0F4F34494C69}"/>
    <cellStyle name="Normal 6 2 2" xfId="243" xr:uid="{25F850BB-A4C9-4DFA-B3D6-84042D4BEC31}"/>
    <cellStyle name="Normal 6 2 2 2" xfId="524" xr:uid="{5B3B1591-F719-4C5D-AD93-238C94DD61C0}"/>
    <cellStyle name="Normal 6 2 3" xfId="809" xr:uid="{981E9A82-0B8A-42DB-9010-2C16ADC791A4}"/>
    <cellStyle name="Normal 6 3" xfId="242" xr:uid="{2A36884D-6439-4ACE-BDE6-BBD4BE1AD287}"/>
    <cellStyle name="Normal 6 3 2" xfId="302" xr:uid="{9C5F0782-9594-4B88-A03F-F8040D6993F8}"/>
    <cellStyle name="Normal 6 3 3" xfId="723" xr:uid="{6C5E28EE-5940-4FFA-9A57-D0AD696414A9}"/>
    <cellStyle name="Normal 6 4" xfId="294" xr:uid="{413CA263-4516-4BC0-8281-443226559032}"/>
    <cellStyle name="Normal 6 5" xfId="676" xr:uid="{952159BB-156A-4626-BB0F-C51CF2A60977}"/>
    <cellStyle name="Normal 60" xfId="164" xr:uid="{CEDDA98B-1395-4C5F-98E9-7F0EA431668D}"/>
    <cellStyle name="Normal 60 2" xfId="1027" xr:uid="{34D70F46-10A8-4B6D-9000-5C642696BD1E}"/>
    <cellStyle name="Normal 60 2 2" xfId="1033" xr:uid="{8A751D0D-B017-4E4E-9971-C494B1F3F283}"/>
    <cellStyle name="Normal 61" xfId="165" xr:uid="{473643E2-2F4D-463F-8641-82F7A8DA2ADF}"/>
    <cellStyle name="Normal 61 2" xfId="1028" xr:uid="{F3A3B2EB-A22A-4569-8532-21FBF1DA0D26}"/>
    <cellStyle name="Normal 61 2 2" xfId="1034" xr:uid="{B12A0F98-3FBB-46AA-9668-7AD4E658DA87}"/>
    <cellStyle name="Normal 62" xfId="1011" xr:uid="{91654C4E-DBCE-4E90-9AC9-36945DB5A456}"/>
    <cellStyle name="Normal 63" xfId="1015" xr:uid="{42E83804-5C1A-49A9-BEAE-AEA4B589D373}"/>
    <cellStyle name="Normal 64" xfId="1019" xr:uid="{DD10B845-BBB5-47AD-A7C6-26E3330F9048}"/>
    <cellStyle name="Normal 65" xfId="984" xr:uid="{16D64D71-82E7-4B09-86AD-5A287930A3DE}"/>
    <cellStyle name="Normal 66" xfId="167" xr:uid="{A9315C62-53CD-4048-80BF-96F8EF15357C}"/>
    <cellStyle name="Normal 66 2" xfId="1029" xr:uid="{FA0F223D-F79D-4F09-9FD4-99F52CA88B45}"/>
    <cellStyle name="Normal 66 2 2" xfId="1036" xr:uid="{371E0598-D575-469B-B53A-5EDC408761FC}"/>
    <cellStyle name="Normal 67" xfId="1023" xr:uid="{7470692B-D909-46C2-ABD6-3331444FADA5}"/>
    <cellStyle name="Normal 68" xfId="1037" xr:uid="{53C15F7B-4083-4AEA-8BF9-55D5078B8794}"/>
    <cellStyle name="Normal 69" xfId="1040" xr:uid="{A10DF358-505E-4597-A3CA-B613E1F54773}"/>
    <cellStyle name="Normal 7" xfId="67" xr:uid="{505C5FB0-DDE4-4E2E-9225-043CC73181C8}"/>
    <cellStyle name="Normal 7 2" xfId="145" xr:uid="{690837EB-D666-4296-817F-856C2078DB02}"/>
    <cellStyle name="Normal 7 2 2" xfId="811" xr:uid="{F8755A36-3976-45F3-A7C7-719E7ACCAB88}"/>
    <cellStyle name="Normal 7 2 3" xfId="1004" xr:uid="{0B93DE35-A84D-43E4-A005-093FE4839F53}"/>
    <cellStyle name="Normal 7 2 4" xfId="810" xr:uid="{358E0A62-5E63-42A6-8A90-367A700DA820}"/>
    <cellStyle name="Normal 7 3" xfId="112" xr:uid="{96B92844-91AE-421C-A060-DEEE25A9E4DD}"/>
    <cellStyle name="Normal 7 3 2" xfId="991" xr:uid="{4BAEC3CC-A287-4023-8FF5-2F88253017E6}"/>
    <cellStyle name="Normal 7 3 3" xfId="812" xr:uid="{9CCA3C7C-9592-467D-8FC5-AB64C6B83092}"/>
    <cellStyle name="Normal 7 4" xfId="653" xr:uid="{97EF5F5E-292B-444A-B9D6-7B8B1D258120}"/>
    <cellStyle name="Normal 7 5" xfId="743" xr:uid="{E4B45D15-A57F-4837-A93A-03FF875E6D55}"/>
    <cellStyle name="Normal 70" xfId="1043" xr:uid="{9B6FAD42-AEB0-4C09-A06A-65B9D21B1FCA}"/>
    <cellStyle name="Normal 71" xfId="1505" xr:uid="{6CC6BB8F-0F15-43CF-B4CE-7409A5288965}"/>
    <cellStyle name="Normal 71 2" xfId="2007" xr:uid="{DDF954DC-2698-4C11-AEEA-56B97C6FB5A0}"/>
    <cellStyle name="Normal 72" xfId="1935" xr:uid="{BCF58C94-76A8-47DE-B7A1-BC277ACD09FC}"/>
    <cellStyle name="Normal 73" xfId="2022" xr:uid="{0A1450BF-A93E-4FBE-945F-0F674D5F70F7}"/>
    <cellStyle name="Normal 8" xfId="88" xr:uid="{8AD90436-9D12-4698-995B-DF7EC7817012}"/>
    <cellStyle name="Normal 8 10" xfId="944" xr:uid="{36A8071D-BE90-4E9A-BBF5-973926603E12}"/>
    <cellStyle name="Normal 8 10 2" xfId="946" xr:uid="{87B7281E-82B8-4028-A595-55712E2C3A49}"/>
    <cellStyle name="Normal 8 10 3" xfId="1031" xr:uid="{14DC68AF-415D-4EDD-8409-A1F15FF29400}"/>
    <cellStyle name="Normal 8 2" xfId="87" xr:uid="{E8B781C4-0BC1-4194-BC8D-6B685B193281}"/>
    <cellStyle name="Normal 8 2 2" xfId="527" xr:uid="{A9465E49-609F-4C74-8B0A-0C505E830A85}"/>
    <cellStyle name="Normal 8 2 2 2" xfId="671" xr:uid="{CC728525-F113-4EBA-A796-4D319B2C868D}"/>
    <cellStyle name="Normal 8 2 3" xfId="641" xr:uid="{67A52A22-53AD-4BB3-8326-A2C6DA2A12F9}"/>
    <cellStyle name="Normal 8 2 3 2" xfId="813" xr:uid="{7BC1915F-7F63-4A36-9889-2EBF866C9791}"/>
    <cellStyle name="Normal 8 2 4" xfId="983" xr:uid="{63DE91C2-B75A-45FF-9C3A-1F7AC40DF881}"/>
    <cellStyle name="Normal 8 2 5" xfId="673" xr:uid="{A8A29662-7612-49AA-9C4A-B02439250B81}"/>
    <cellStyle name="Normal 8 3" xfId="153" xr:uid="{F605D29B-2A8B-423E-851C-1E30C128295E}"/>
    <cellStyle name="Normal 8 3 10 2 2 2" xfId="637" xr:uid="{EE60FEA2-5DB4-44A8-8F64-3EB444F70474}"/>
    <cellStyle name="Normal 8 3 2" xfId="526" xr:uid="{E59E2004-3278-4362-BE00-469A20A53C91}"/>
    <cellStyle name="Normal 8 3 2 2" xfId="645" xr:uid="{9A7EF5D1-EABD-4D8F-9CE9-47F4F8DDEF47}"/>
    <cellStyle name="Normal 8 3 3 2" xfId="1512" xr:uid="{031908EB-05A8-415D-A89D-4935AF36671D}"/>
    <cellStyle name="Normal 8 3 3 2 2" xfId="1515" xr:uid="{600F5266-7F3B-49BE-A86A-F85579BAB94E}"/>
    <cellStyle name="Normal 8 4" xfId="313" xr:uid="{22988067-7578-4BE4-BE09-2DE21B4EA513}"/>
    <cellStyle name="Normal 8 4 2" xfId="570" xr:uid="{C94626E6-C80A-48EC-8353-F9AC75190A5B}"/>
    <cellStyle name="Normal 8 4 3" xfId="342" xr:uid="{9F860756-25AE-4934-8398-29D8E5B66A9F}"/>
    <cellStyle name="Normal 8 5" xfId="544" xr:uid="{5E75F46F-E809-4E84-8314-34083A7A2770}"/>
    <cellStyle name="Normal 8 5 2" xfId="567" xr:uid="{5ED4F6DA-BD54-456E-A065-A0C3A519A088}"/>
    <cellStyle name="Normal 8 6" xfId="618" xr:uid="{0540BFBC-543A-41C3-BC24-0A24D9363338}"/>
    <cellStyle name="Normal 9" xfId="94" xr:uid="{8FE6A2FE-505B-4622-9908-211468BE42E0}"/>
    <cellStyle name="Normal 9 2" xfId="139" xr:uid="{566B5C41-3C24-46B3-A0A2-6F3B1C25B7AA}"/>
    <cellStyle name="Normal 9 2 2" xfId="1002" xr:uid="{6E9E26FE-02B7-4B00-96AF-A49FEDCBB68B}"/>
    <cellStyle name="Normal 9 2 3" xfId="815" xr:uid="{4CB72C88-1E44-4CF7-B773-8F437FDE3728}"/>
    <cellStyle name="Normal 9 3" xfId="269" xr:uid="{09822330-5E52-4C42-912C-6AAEC6427928}"/>
    <cellStyle name="Normal 9 3 2" xfId="517" xr:uid="{0344BC24-3732-4E9B-990B-F48CDE29F1C8}"/>
    <cellStyle name="Normal 9 3 3" xfId="382" xr:uid="{654EA52A-B373-46F1-B9B1-4F71838491F4}"/>
    <cellStyle name="Normal 9 4" xfId="290" xr:uid="{AC11186E-6C7A-4023-838F-446AF7AB1B2B}"/>
    <cellStyle name="Normal 9 5" xfId="814" xr:uid="{AC7CBAD0-1CFA-4B59-993C-78833000BD0D}"/>
    <cellStyle name="Normal 980" xfId="345" xr:uid="{B7913C51-4894-471F-9A2A-85535E6C8DAB}"/>
    <cellStyle name="Normal 980 2" xfId="285" xr:uid="{36A8A31E-C20E-4B34-8620-986E18E5DA0B}"/>
    <cellStyle name="Note" xfId="32" builtinId="10" customBuiltin="1"/>
    <cellStyle name="Note 2" xfId="183" xr:uid="{71A6C63D-EC71-4890-8DCD-8DAE83C8A461}"/>
    <cellStyle name="Note 2 2" xfId="834" xr:uid="{26F9C1AB-85DD-4203-BB1D-F05FC8B4989D}"/>
    <cellStyle name="Note 3" xfId="1054" xr:uid="{BD39712C-D4FB-4186-8F5E-0A3499908C75}"/>
    <cellStyle name="Output" xfId="27" builtinId="21" customBuiltin="1"/>
    <cellStyle name="Output 2" xfId="178" xr:uid="{E7FFCA05-1975-4D4A-8297-4D37288043B8}"/>
    <cellStyle name="Output 2 2" xfId="829" xr:uid="{DB4CF286-F40D-4FD2-9939-F519163F5AB0}"/>
    <cellStyle name="Percent [0]" xfId="724" xr:uid="{F5AA114D-2635-42A5-AEF6-603402F64815}"/>
    <cellStyle name="Percent [00]" xfId="725" xr:uid="{1E510D16-DB7E-404C-BA62-9BB37FCB6D75}"/>
    <cellStyle name="Percent [2]" xfId="726" xr:uid="{D78EA25B-7D24-435E-9DF4-1FAFFBD83150}"/>
    <cellStyle name="Percent 10" xfId="1012" xr:uid="{99AEB7AF-E51A-4F0F-813A-FCEA19B19C37}"/>
    <cellStyle name="Percent 11" xfId="979" xr:uid="{82FD8C17-2AB0-4E3D-B831-90B6B5DE58DA}"/>
    <cellStyle name="Percent 12" xfId="1024" xr:uid="{1562F465-9EB2-473F-8EC4-E9F62C02A683}"/>
    <cellStyle name="Percent 13" xfId="1026" xr:uid="{0E55C7DF-8190-4553-8F1B-88ECD096A8A9}"/>
    <cellStyle name="Percent 14" xfId="531" xr:uid="{50BD0A1B-28CB-4570-9D3C-BB1A703808CF}"/>
    <cellStyle name="Percent 15" xfId="1041" xr:uid="{34A73E34-1926-4A70-B123-C25246337C7C}"/>
    <cellStyle name="Percent 16" xfId="1045" xr:uid="{8393033D-D31D-4B53-854D-5202CD8535EA}"/>
    <cellStyle name="Percent 17" xfId="1660" xr:uid="{965E00D9-49B6-4AA8-8460-3D724706D6BA}"/>
    <cellStyle name="Percent 18" xfId="2024" xr:uid="{25214930-7A5E-4370-9BA3-01B5CFB9BB06}"/>
    <cellStyle name="Percent 19" xfId="60" xr:uid="{2AC0DD01-A457-4D53-BD42-D7232CA12127}"/>
    <cellStyle name="Percent 2" xfId="77" xr:uid="{30A0B8AB-CA67-4856-9280-FBC9411C4D4E}"/>
    <cellStyle name="Percent 2 2" xfId="98" xr:uid="{2DB3EC66-78EC-45D4-AD71-9DFE45221070}"/>
    <cellStyle name="Percent 2 2 2" xfId="252" xr:uid="{ADF8D1BF-9875-4479-9B97-9A7952F6FC50}"/>
    <cellStyle name="Percent 2 2 2 2" xfId="602" xr:uid="{2C0AC9A9-122E-4935-BB63-FEA420BF9B1A}"/>
    <cellStyle name="Percent 2 2 2 3" xfId="307" xr:uid="{33D68310-8C45-4D04-BF22-A5E2F21C3182}"/>
    <cellStyle name="Percent 2 2 3" xfId="416" xr:uid="{5CC3D67C-5B44-4419-9AB5-37D0A902C177}"/>
    <cellStyle name="Percent 2 2 4" xfId="871" xr:uid="{AE651AA0-2380-4572-B7BC-5AB25491E3E4}"/>
    <cellStyle name="Percent 2 3" xfId="100" xr:uid="{CA0DBD7B-D131-4831-8611-797DE3B61F35}"/>
    <cellStyle name="Percent 2 3 2" xfId="547" xr:uid="{1CC1F85B-3C5F-4871-BD61-7B779614DF23}"/>
    <cellStyle name="Percent 2 4" xfId="305" xr:uid="{F28A409F-5ED6-4DDF-BD6B-F7F0AA7EDA03}"/>
    <cellStyle name="Percent 2 5" xfId="1522" xr:uid="{A7973978-2367-40E0-8713-1896238B6983}"/>
    <cellStyle name="Percent 20" xfId="61" xr:uid="{4EC337FD-5904-4C7F-B4F8-0EA686298740}"/>
    <cellStyle name="Percent 21" xfId="2050" xr:uid="{2FF48E23-BEE8-446A-A75F-D96A4B7A94E3}"/>
    <cellStyle name="Percent 22" xfId="2054" xr:uid="{73CDEF2B-8E87-4E7C-96AE-6BBF396FDA96}"/>
    <cellStyle name="Percent 23" xfId="2053" xr:uid="{6DF028D9-0344-4184-AA6B-031E5210A8F1}"/>
    <cellStyle name="Percent 24" xfId="2056" xr:uid="{79A24209-8198-4EDF-8ED2-6FBFDDF1B436}"/>
    <cellStyle name="Percent 25" xfId="2059" xr:uid="{E07A96CF-6189-49C6-9D67-9FA108BD0386}"/>
    <cellStyle name="Percent 26" xfId="2048" xr:uid="{EDEEA86E-9C95-4FA7-AF38-EB467DAE5DA1}"/>
    <cellStyle name="Percent 3" xfId="141" xr:uid="{7E3BA1CB-A7ED-475F-9928-D177B2163111}"/>
    <cellStyle name="Percent 3 2" xfId="152" xr:uid="{3F980728-EB97-49A8-8558-09C38C48E698}"/>
    <cellStyle name="Percent 3 2 2" xfId="255" xr:uid="{57088207-A9CC-4494-81B9-B54FAF334521}"/>
    <cellStyle name="Percent 3 2 3" xfId="593" xr:uid="{A5FC980B-1CAB-462C-ABCD-72BFCB8AE47D}"/>
    <cellStyle name="Percent 3 2 4" xfId="262" xr:uid="{57CBE7DA-4659-451C-A16B-B3D0AE703E50}"/>
    <cellStyle name="Percent 3 3" xfId="355" xr:uid="{3AC28A9A-424B-40FC-B145-73AB55921344}"/>
    <cellStyle name="Percent 3 3 2" xfId="413" xr:uid="{C534EEA6-B6DD-4A18-A06D-B5024A4AC001}"/>
    <cellStyle name="Percent 3 3 3" xfId="582" xr:uid="{5DE6D99B-8321-4231-B8CA-D47C2A27A9F8}"/>
    <cellStyle name="Percent 3 4" xfId="543" xr:uid="{BEBD700A-E943-440A-A882-ABEEE9BBA7DA}"/>
    <cellStyle name="Percent 3 5" xfId="563" xr:uid="{BBC2F6EE-3078-42AC-AD56-38175815E1C8}"/>
    <cellStyle name="Percent 3 6" xfId="610" xr:uid="{90B53A0A-A0D6-4233-B40E-E16340681387}"/>
    <cellStyle name="Percent 3 7" xfId="1554" xr:uid="{FCF1223E-6270-4E45-9F66-BA0E1759C719}"/>
    <cellStyle name="Percent 4" xfId="113" xr:uid="{4364EE41-6B7C-42FB-8C61-5072827CD123}"/>
    <cellStyle name="Percent 4 2" xfId="278" xr:uid="{DC47BA20-AC03-4F42-9F99-F002305EFECF}"/>
    <cellStyle name="Percent 4 2 2" xfId="604" xr:uid="{D7394189-4EAF-40F1-AE6F-585FEC138178}"/>
    <cellStyle name="Percent 4 3" xfId="1535" xr:uid="{3A05485C-76E9-4653-85C2-951474D1E9B9}"/>
    <cellStyle name="Percent 4 4" xfId="1517" xr:uid="{D3BE2492-A905-4331-9381-468BC20D2347}"/>
    <cellStyle name="Percent 5" xfId="295" xr:uid="{2456A5DF-060E-4B56-988C-493628B92E06}"/>
    <cellStyle name="Percent 5 2" xfId="1670" xr:uid="{932ED1FA-49B3-4269-9D3E-2D1347C3CDB0}"/>
    <cellStyle name="Percent 5 3" xfId="1518" xr:uid="{F4FEE326-29E9-4E7B-BBD8-46547531B9C0}"/>
    <cellStyle name="Percent 6" xfId="652" xr:uid="{50C7829D-964D-42FA-8446-DCD9E33E397D}"/>
    <cellStyle name="Percent 7" xfId="1022" xr:uid="{CC8DC82A-0BF6-495A-916C-9F2194FC2DCB}"/>
    <cellStyle name="Percent 8" xfId="1017" xr:uid="{B69CEC90-51FA-4B86-A3DD-C12E74DC276E}"/>
    <cellStyle name="Percent 9" xfId="1016" xr:uid="{D67E1A86-4DCD-4817-9B00-60649E62E3D6}"/>
    <cellStyle name="PrePop Currency (0)" xfId="727" xr:uid="{4625AE62-CDC6-4B2B-B9E5-0F0B1705733A}"/>
    <cellStyle name="PrePop Currency (2)" xfId="728" xr:uid="{4C9BDC87-2CFF-401F-AAB7-2FC7A6883011}"/>
    <cellStyle name="PrePop Units (0)" xfId="729" xr:uid="{819094C5-8879-4E02-A928-8704B15BDDF5}"/>
    <cellStyle name="PrePop Units (1)" xfId="730" xr:uid="{E91EA005-7EDF-4578-9673-C3591515BB3A}"/>
    <cellStyle name="PrePop Units (2)" xfId="731" xr:uid="{D9934592-2EC5-4347-ACE1-5192D5B14F62}"/>
    <cellStyle name="pwstyle" xfId="281" xr:uid="{68C3BA2C-2AD6-4787-9C91-98A35B21D7CE}"/>
    <cellStyle name="Quantity" xfId="732" xr:uid="{936F438B-AF92-49A8-BB45-6D5EF581F7E5}"/>
    <cellStyle name="Rittichai" xfId="816" xr:uid="{5179C9AB-8DFB-4850-9AB3-36D5E94A3A68}"/>
    <cellStyle name="Standard_B060157" xfId="817" xr:uid="{54D5EC91-9038-4E1F-955C-2AAAA17E4CCA}"/>
    <cellStyle name="Style 1" xfId="733" xr:uid="{5FDD089D-0429-481B-886C-855682246B29}"/>
    <cellStyle name="Text Indent A" xfId="734" xr:uid="{24848AE7-FCA0-4E23-9506-19AA515BD150}"/>
    <cellStyle name="Text Indent B" xfId="735" xr:uid="{2958F240-10E0-45BA-9C34-850ED702510B}"/>
    <cellStyle name="Text Indent C" xfId="736" xr:uid="{4865064D-974D-46A7-8EEA-0792A77341F4}"/>
    <cellStyle name="Title" xfId="18" builtinId="15" customBuiltin="1"/>
    <cellStyle name="Title 2" xfId="169" xr:uid="{422CF681-BD82-4686-B2C5-FBDEF8F4C7D3}"/>
    <cellStyle name="Title 2 2" xfId="820" xr:uid="{19BD47AA-FE09-4441-8D84-85B69FC4DB3B}"/>
    <cellStyle name="Title 3" xfId="1055" xr:uid="{2A1980C8-2551-495F-B9D8-1A9A7EADA53E}"/>
    <cellStyle name="Total" xfId="34" builtinId="25" customBuiltin="1"/>
    <cellStyle name="Total 2" xfId="185" xr:uid="{802DA3C7-F5FB-491A-835F-04BA5D101E48}"/>
    <cellStyle name="Total 2 2" xfId="836" xr:uid="{923F95E8-A471-4229-A702-D566F77004E8}"/>
    <cellStyle name="Warning Text" xfId="31" builtinId="11" customBuiltin="1"/>
    <cellStyle name="Warning Text 2" xfId="182" xr:uid="{F443E91D-18C3-4926-8573-163924A1C36C}"/>
    <cellStyle name="Warning Text 2 2" xfId="833" xr:uid="{3F46DE74-1CE6-483B-A32E-91B576E6C895}"/>
    <cellStyle name="เครื่องหมายจุลภาค 3" xfId="323" xr:uid="{2156B60B-6BA8-471B-A904-388A3EA77B20}"/>
    <cellStyle name="เครื่องหมายจุลภาค_07_09 BBL # 035" xfId="244" xr:uid="{B674037D-22EE-427E-8F94-66653012A810}"/>
    <cellStyle name="น้บะภฒ_95" xfId="737" xr:uid="{7D64C550-0FD4-484A-A453-9C97CC4A74A6}"/>
    <cellStyle name="ปกติ 2" xfId="280" xr:uid="{08F77BAA-55B8-4D46-B324-F439DD5DA74D}"/>
    <cellStyle name="ปกติ 2 2" xfId="314" xr:uid="{18306964-8F90-4AE1-9D9F-1CAF5009914C}"/>
    <cellStyle name="ปกติ 2 2 2" xfId="402" xr:uid="{9069528F-C2DE-4F88-ADCA-F6E557E72B77}"/>
    <cellStyle name="ปกติ 2 4" xfId="426" xr:uid="{78D1C287-6332-468A-AE98-23D5141F48D4}"/>
    <cellStyle name="ปกติ 2 7" xfId="511" xr:uid="{649F5DEC-71C2-46EC-A2F8-D1B1A0D9E137}"/>
    <cellStyle name="ปกติ_07_09 BBL # 035" xfId="245" xr:uid="{ECE547D9-4FA2-41AF-A75D-845FD29173C4}"/>
    <cellStyle name="ฤธถ [0]_95" xfId="738" xr:uid="{C946DD52-64A8-4A75-B732-3695A8E76855}"/>
    <cellStyle name="ฤธถ_95" xfId="739" xr:uid="{FA23799B-8CF7-4796-82BF-18DF936082DD}"/>
    <cellStyle name="ล๋ศญ [0]_95" xfId="740" xr:uid="{8951FCF0-D172-4721-9F5E-21BC5A7D6A60}"/>
    <cellStyle name="ล๋ศญ_95" xfId="741" xr:uid="{ED9D5CDD-36C4-4730-8F61-DEFC87D4349F}"/>
    <cellStyle name="วฅมุ_4ฟ๙ฝวภ๛" xfId="742" xr:uid="{DD981206-9B28-40ED-8112-DC14156160D7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59"/>
  <sheetViews>
    <sheetView topLeftCell="A25" zoomScale="110" zoomScaleNormal="110" workbookViewId="0">
      <selection activeCell="Q44" sqref="Q44"/>
    </sheetView>
  </sheetViews>
  <sheetFormatPr defaultColWidth="8.85546875" defaultRowHeight="15.95" customHeight="1"/>
  <cols>
    <col min="1" max="2" width="1.28515625" style="60" customWidth="1"/>
    <col min="3" max="3" width="32.85546875" style="60" customWidth="1"/>
    <col min="4" max="4" width="5.28515625" style="61" customWidth="1"/>
    <col min="5" max="5" width="0.7109375" style="60" customWidth="1"/>
    <col min="6" max="6" width="12.7109375" style="62" customWidth="1"/>
    <col min="7" max="7" width="0.7109375" style="62" customWidth="1"/>
    <col min="8" max="8" width="12.7109375" style="62" customWidth="1"/>
    <col min="9" max="9" width="0.7109375" style="62" customWidth="1"/>
    <col min="10" max="10" width="12.7109375" style="62" customWidth="1"/>
    <col min="11" max="11" width="0.7109375" style="62" customWidth="1"/>
    <col min="12" max="12" width="12.7109375" style="62" customWidth="1"/>
    <col min="13" max="16384" width="8.85546875" style="60"/>
  </cols>
  <sheetData>
    <row r="1" spans="1:12" ht="16.5" customHeight="1">
      <c r="A1" s="59" t="s">
        <v>122</v>
      </c>
    </row>
    <row r="2" spans="1:12" ht="16.5" customHeight="1">
      <c r="A2" s="59" t="s">
        <v>0</v>
      </c>
    </row>
    <row r="3" spans="1:12" ht="17.25" customHeight="1">
      <c r="A3" s="63" t="s">
        <v>171</v>
      </c>
      <c r="B3" s="64"/>
      <c r="C3" s="64"/>
      <c r="D3" s="65"/>
      <c r="E3" s="64"/>
      <c r="F3" s="66"/>
      <c r="G3" s="66"/>
      <c r="H3" s="66"/>
      <c r="I3" s="66"/>
      <c r="J3" s="66"/>
      <c r="K3" s="66"/>
      <c r="L3" s="66"/>
    </row>
    <row r="4" spans="1:12" ht="16.5" customHeight="1"/>
    <row r="5" spans="1:12" ht="16.5" customHeight="1"/>
    <row r="6" spans="1:12" ht="16.5" customHeight="1">
      <c r="F6" s="67" t="s">
        <v>1</v>
      </c>
      <c r="G6" s="67"/>
      <c r="H6" s="67"/>
      <c r="J6" s="67" t="s">
        <v>2</v>
      </c>
      <c r="K6" s="67"/>
      <c r="L6" s="67"/>
    </row>
    <row r="7" spans="1:12" ht="16.5" customHeight="1">
      <c r="F7" s="68" t="s">
        <v>3</v>
      </c>
      <c r="G7" s="68"/>
      <c r="H7" s="68"/>
      <c r="J7" s="68" t="s">
        <v>3</v>
      </c>
      <c r="K7" s="68"/>
      <c r="L7" s="68"/>
    </row>
    <row r="8" spans="1:12" ht="16.5" customHeight="1">
      <c r="F8" s="69" t="s">
        <v>4</v>
      </c>
      <c r="G8" s="70"/>
      <c r="H8" s="69" t="s">
        <v>83</v>
      </c>
      <c r="I8" s="70"/>
      <c r="J8" s="69" t="s">
        <v>4</v>
      </c>
      <c r="K8" s="70"/>
      <c r="L8" s="69" t="s">
        <v>83</v>
      </c>
    </row>
    <row r="9" spans="1:12" ht="16.5" customHeight="1">
      <c r="F9" s="71" t="s">
        <v>172</v>
      </c>
      <c r="G9" s="69"/>
      <c r="H9" s="71" t="s">
        <v>98</v>
      </c>
      <c r="I9" s="69"/>
      <c r="J9" s="71" t="s">
        <v>172</v>
      </c>
      <c r="K9" s="69"/>
      <c r="L9" s="71" t="s">
        <v>98</v>
      </c>
    </row>
    <row r="10" spans="1:12" ht="16.5" customHeight="1">
      <c r="F10" s="71" t="s">
        <v>137</v>
      </c>
      <c r="G10" s="69"/>
      <c r="H10" s="71" t="s">
        <v>124</v>
      </c>
      <c r="I10" s="69"/>
      <c r="J10" s="71" t="s">
        <v>137</v>
      </c>
      <c r="K10" s="69"/>
      <c r="L10" s="71" t="s">
        <v>124</v>
      </c>
    </row>
    <row r="11" spans="1:12" ht="16.5" customHeight="1">
      <c r="D11" s="72" t="s">
        <v>5</v>
      </c>
      <c r="F11" s="73" t="s">
        <v>31</v>
      </c>
      <c r="G11" s="69"/>
      <c r="H11" s="73" t="s">
        <v>31</v>
      </c>
      <c r="I11" s="69"/>
      <c r="J11" s="73" t="s">
        <v>31</v>
      </c>
      <c r="K11" s="69"/>
      <c r="L11" s="73" t="s">
        <v>31</v>
      </c>
    </row>
    <row r="12" spans="1:12" ht="16.5" customHeight="1">
      <c r="F12" s="74"/>
      <c r="G12" s="74"/>
      <c r="H12" s="74"/>
      <c r="I12" s="74"/>
      <c r="J12" s="74"/>
      <c r="K12" s="74"/>
      <c r="L12" s="74"/>
    </row>
    <row r="13" spans="1:12" ht="16.5" customHeight="1">
      <c r="A13" s="59" t="s">
        <v>6</v>
      </c>
    </row>
    <row r="14" spans="1:12" ht="16.5" customHeight="1"/>
    <row r="15" spans="1:12" ht="16.5" customHeight="1">
      <c r="A15" s="59" t="s">
        <v>7</v>
      </c>
    </row>
    <row r="16" spans="1:12" ht="16.5" customHeight="1"/>
    <row r="17" spans="1:12" ht="16.5" customHeight="1">
      <c r="A17" s="60" t="s">
        <v>8</v>
      </c>
      <c r="F17" s="13">
        <v>368188329</v>
      </c>
      <c r="G17" s="75"/>
      <c r="H17" s="75">
        <v>1091119230</v>
      </c>
      <c r="I17" s="75"/>
      <c r="J17" s="19">
        <v>279028920</v>
      </c>
      <c r="K17" s="75"/>
      <c r="L17" s="75">
        <v>1029127656</v>
      </c>
    </row>
    <row r="18" spans="1:12" ht="16.5" customHeight="1">
      <c r="A18" s="60" t="s">
        <v>99</v>
      </c>
      <c r="F18" s="48"/>
      <c r="G18" s="75"/>
      <c r="H18" s="75"/>
      <c r="I18" s="75"/>
      <c r="J18" s="49"/>
      <c r="K18" s="75"/>
      <c r="L18" s="75"/>
    </row>
    <row r="19" spans="1:12" ht="16.5" customHeight="1">
      <c r="A19" s="60" t="s">
        <v>94</v>
      </c>
      <c r="B19" s="60" t="s">
        <v>100</v>
      </c>
      <c r="D19" s="61">
        <v>7</v>
      </c>
      <c r="F19" s="50">
        <v>1197407556</v>
      </c>
      <c r="G19" s="75"/>
      <c r="H19" s="75">
        <v>537183899</v>
      </c>
      <c r="I19" s="75"/>
      <c r="J19" s="19">
        <v>1197407556</v>
      </c>
      <c r="K19" s="75"/>
      <c r="L19" s="75">
        <v>537183899</v>
      </c>
    </row>
    <row r="20" spans="1:12" ht="16.5" customHeight="1">
      <c r="A20" s="60" t="s">
        <v>168</v>
      </c>
      <c r="F20" s="50"/>
      <c r="G20" s="60"/>
      <c r="H20" s="60"/>
      <c r="I20" s="60"/>
      <c r="J20" s="19"/>
      <c r="K20" s="60"/>
      <c r="L20" s="60"/>
    </row>
    <row r="21" spans="1:12" ht="16.5" customHeight="1">
      <c r="B21" s="60" t="s">
        <v>169</v>
      </c>
      <c r="D21" s="61">
        <v>8</v>
      </c>
      <c r="F21" s="50">
        <v>24624265</v>
      </c>
      <c r="G21" s="75"/>
      <c r="H21" s="75">
        <v>28055437</v>
      </c>
      <c r="I21" s="75"/>
      <c r="J21" s="19">
        <v>7072415</v>
      </c>
      <c r="K21" s="75"/>
      <c r="L21" s="75">
        <v>7480672</v>
      </c>
    </row>
    <row r="22" spans="1:12" ht="16.5" customHeight="1">
      <c r="A22" s="60" t="s">
        <v>139</v>
      </c>
      <c r="F22" s="51">
        <v>45780262</v>
      </c>
      <c r="H22" s="66">
        <v>45786810</v>
      </c>
      <c r="J22" s="52">
        <v>16029012</v>
      </c>
      <c r="L22" s="66">
        <v>19104421</v>
      </c>
    </row>
    <row r="23" spans="1:12" ht="16.5" customHeight="1">
      <c r="F23" s="13"/>
      <c r="G23" s="75"/>
      <c r="H23" s="75"/>
      <c r="I23" s="75"/>
      <c r="J23" s="13"/>
      <c r="K23" s="75"/>
      <c r="L23" s="75"/>
    </row>
    <row r="24" spans="1:12" ht="16.5" customHeight="1">
      <c r="A24" s="59" t="s">
        <v>9</v>
      </c>
      <c r="F24" s="38">
        <f>SUM(F17:F23)</f>
        <v>1636000412</v>
      </c>
      <c r="H24" s="66">
        <f>SUM(H17:H23)</f>
        <v>1702145376</v>
      </c>
      <c r="J24" s="38">
        <f>SUM(J17:J23)</f>
        <v>1499537903</v>
      </c>
      <c r="L24" s="66">
        <f>SUM(L17:L23)</f>
        <v>1592896648</v>
      </c>
    </row>
    <row r="25" spans="1:12" ht="16.5" customHeight="1"/>
    <row r="26" spans="1:12" ht="16.5" customHeight="1">
      <c r="A26" s="59" t="s">
        <v>10</v>
      </c>
    </row>
    <row r="27" spans="1:12" ht="16.5" customHeight="1"/>
    <row r="28" spans="1:12" ht="16.5" customHeight="1">
      <c r="A28" s="60" t="s">
        <v>178</v>
      </c>
      <c r="F28" s="62">
        <v>1000000</v>
      </c>
      <c r="H28" s="62">
        <v>0</v>
      </c>
      <c r="J28" s="62">
        <v>0</v>
      </c>
      <c r="L28" s="62">
        <v>0</v>
      </c>
    </row>
    <row r="29" spans="1:12" ht="16.5" customHeight="1">
      <c r="A29" s="60" t="s">
        <v>117</v>
      </c>
      <c r="F29" s="76">
        <v>0</v>
      </c>
      <c r="H29" s="62">
        <v>0</v>
      </c>
      <c r="J29" s="77">
        <v>236866208</v>
      </c>
      <c r="L29" s="62">
        <v>236866208</v>
      </c>
    </row>
    <row r="30" spans="1:12" ht="16.5" customHeight="1">
      <c r="A30" s="60" t="s">
        <v>101</v>
      </c>
      <c r="D30" s="61">
        <v>9</v>
      </c>
      <c r="F30" s="53">
        <v>125580934</v>
      </c>
      <c r="H30" s="62">
        <v>143631084</v>
      </c>
      <c r="J30" s="19">
        <v>93842430</v>
      </c>
      <c r="L30" s="62">
        <v>107298574</v>
      </c>
    </row>
    <row r="31" spans="1:12" ht="16.5" customHeight="1">
      <c r="A31" s="60" t="s">
        <v>88</v>
      </c>
      <c r="D31" s="61">
        <v>10</v>
      </c>
      <c r="F31" s="53">
        <v>118499370</v>
      </c>
      <c r="H31" s="62">
        <v>131893378</v>
      </c>
      <c r="J31" s="19">
        <v>113368870</v>
      </c>
      <c r="L31" s="62">
        <v>125803221</v>
      </c>
    </row>
    <row r="32" spans="1:12" ht="16.5" customHeight="1">
      <c r="A32" s="60" t="s">
        <v>65</v>
      </c>
      <c r="D32" s="61">
        <v>11</v>
      </c>
      <c r="F32" s="53">
        <v>9351229</v>
      </c>
      <c r="H32" s="62">
        <v>10125262</v>
      </c>
      <c r="J32" s="19">
        <v>6750393</v>
      </c>
      <c r="L32" s="62">
        <v>7402135</v>
      </c>
    </row>
    <row r="33" spans="1:12" ht="16.5" customHeight="1">
      <c r="A33" s="60" t="s">
        <v>68</v>
      </c>
      <c r="D33" s="61">
        <v>12</v>
      </c>
      <c r="F33" s="78">
        <v>6722396</v>
      </c>
      <c r="H33" s="62">
        <v>7637482</v>
      </c>
      <c r="J33" s="77">
        <v>4278359</v>
      </c>
      <c r="L33" s="62">
        <v>5309028</v>
      </c>
    </row>
    <row r="34" spans="1:12" ht="16.5" customHeight="1">
      <c r="A34" s="60" t="s">
        <v>11</v>
      </c>
      <c r="F34" s="54">
        <v>12304162</v>
      </c>
      <c r="H34" s="62">
        <v>11535751</v>
      </c>
      <c r="J34" s="52">
        <v>9794783</v>
      </c>
      <c r="L34" s="62">
        <v>9592977</v>
      </c>
    </row>
    <row r="35" spans="1:12" ht="16.5" customHeight="1">
      <c r="F35" s="13"/>
      <c r="G35" s="14"/>
      <c r="H35" s="15"/>
      <c r="I35" s="14"/>
      <c r="J35" s="13"/>
      <c r="K35" s="14"/>
      <c r="L35" s="15"/>
    </row>
    <row r="36" spans="1:12" ht="16.5" customHeight="1">
      <c r="A36" s="59" t="s">
        <v>12</v>
      </c>
      <c r="F36" s="66">
        <f>SUM(F28:F34)</f>
        <v>273458091</v>
      </c>
      <c r="H36" s="62">
        <f>SUM(H28:H34)</f>
        <v>304822957</v>
      </c>
      <c r="J36" s="66">
        <f>SUM(J28:J34)</f>
        <v>464901043</v>
      </c>
      <c r="L36" s="62">
        <f>SUM(L28:L34)</f>
        <v>492272143</v>
      </c>
    </row>
    <row r="37" spans="1:12" ht="16.5" customHeight="1">
      <c r="F37" s="15"/>
      <c r="G37" s="14"/>
      <c r="H37" s="15"/>
      <c r="I37" s="14"/>
      <c r="J37" s="15"/>
      <c r="K37" s="14"/>
      <c r="L37" s="15"/>
    </row>
    <row r="38" spans="1:12" ht="16.5" customHeight="1" thickBot="1">
      <c r="A38" s="59" t="s">
        <v>13</v>
      </c>
      <c r="F38" s="16">
        <f>SUM(F24,F36)</f>
        <v>1909458503</v>
      </c>
      <c r="G38" s="14"/>
      <c r="H38" s="16">
        <f>SUM(H24,H36)</f>
        <v>2006968333</v>
      </c>
      <c r="I38" s="14"/>
      <c r="J38" s="16">
        <f>SUM(J24,J36)</f>
        <v>1964438946</v>
      </c>
      <c r="K38" s="14"/>
      <c r="L38" s="16">
        <f>SUM(L24,L36)</f>
        <v>2085168791</v>
      </c>
    </row>
    <row r="39" spans="1:12" ht="16.5" customHeight="1" thickTop="1"/>
    <row r="40" spans="1:12" ht="16.5" customHeight="1"/>
    <row r="41" spans="1:12" ht="15" customHeight="1"/>
    <row r="42" spans="1:12" ht="16.5" customHeight="1"/>
    <row r="43" spans="1:12" ht="16.5" customHeight="1"/>
    <row r="44" spans="1:12" ht="16.5" customHeight="1"/>
    <row r="45" spans="1:12" ht="16.5" customHeight="1"/>
    <row r="46" spans="1:12" ht="16.5" customHeight="1">
      <c r="A46" s="60" t="s">
        <v>163</v>
      </c>
      <c r="F46" s="60"/>
      <c r="G46" s="60"/>
      <c r="H46" s="60"/>
      <c r="I46" s="60"/>
      <c r="J46" s="60"/>
      <c r="K46" s="60"/>
      <c r="L46" s="60"/>
    </row>
    <row r="47" spans="1:12" ht="16.5" customHeight="1">
      <c r="A47" s="60" t="s">
        <v>164</v>
      </c>
      <c r="B47" s="79"/>
      <c r="C47" s="79"/>
      <c r="D47" s="80"/>
      <c r="E47" s="79"/>
      <c r="F47" s="79"/>
      <c r="G47" s="79"/>
      <c r="H47" s="79"/>
      <c r="I47" s="79"/>
      <c r="J47" s="79"/>
      <c r="K47" s="79"/>
      <c r="L47" s="79"/>
    </row>
    <row r="48" spans="1:12" ht="16.5" customHeight="1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ht="16.5" customHeight="1">
      <c r="A49" s="61"/>
      <c r="B49" s="61"/>
      <c r="C49" s="61"/>
      <c r="E49" s="61"/>
      <c r="F49" s="61"/>
      <c r="G49" s="61"/>
      <c r="H49" s="61"/>
      <c r="I49" s="61"/>
      <c r="J49" s="61"/>
      <c r="K49" s="61"/>
      <c r="L49" s="61"/>
    </row>
    <row r="50" spans="1:12" ht="6" customHeight="1"/>
    <row r="51" spans="1:12" s="79" customFormat="1" ht="21.95" customHeight="1">
      <c r="A51" s="82" t="s">
        <v>162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</row>
    <row r="52" spans="1:12" ht="16.5" customHeight="1">
      <c r="A52" s="59" t="s">
        <v>122</v>
      </c>
    </row>
    <row r="53" spans="1:12" ht="16.5" customHeight="1">
      <c r="A53" s="59" t="s">
        <v>0</v>
      </c>
    </row>
    <row r="54" spans="1:12" ht="16.5" customHeight="1">
      <c r="A54" s="63" t="str">
        <f>A3</f>
        <v>As at 30 September 2025</v>
      </c>
      <c r="B54" s="64"/>
      <c r="C54" s="64"/>
      <c r="D54" s="65"/>
      <c r="E54" s="64"/>
      <c r="F54" s="66"/>
      <c r="G54" s="66"/>
      <c r="H54" s="66"/>
      <c r="I54" s="66"/>
      <c r="J54" s="66"/>
      <c r="K54" s="66"/>
      <c r="L54" s="66"/>
    </row>
    <row r="55" spans="1:12" ht="16.5" customHeight="1"/>
    <row r="56" spans="1:12" ht="16.5" customHeight="1"/>
    <row r="57" spans="1:12" ht="16.5" customHeight="1">
      <c r="F57" s="67" t="s">
        <v>1</v>
      </c>
      <c r="G57" s="67"/>
      <c r="H57" s="67"/>
      <c r="J57" s="67" t="s">
        <v>2</v>
      </c>
      <c r="K57" s="67"/>
      <c r="L57" s="67"/>
    </row>
    <row r="58" spans="1:12" ht="16.5" customHeight="1">
      <c r="F58" s="68" t="s">
        <v>3</v>
      </c>
      <c r="G58" s="68"/>
      <c r="H58" s="68"/>
      <c r="J58" s="68" t="s">
        <v>3</v>
      </c>
      <c r="K58" s="68"/>
      <c r="L58" s="68"/>
    </row>
    <row r="59" spans="1:12" ht="16.5" customHeight="1">
      <c r="F59" s="69" t="s">
        <v>4</v>
      </c>
      <c r="G59" s="70"/>
      <c r="H59" s="69" t="s">
        <v>83</v>
      </c>
      <c r="I59" s="70"/>
      <c r="J59" s="69" t="s">
        <v>4</v>
      </c>
      <c r="K59" s="70"/>
      <c r="L59" s="69" t="s">
        <v>83</v>
      </c>
    </row>
    <row r="60" spans="1:12" ht="16.5" customHeight="1">
      <c r="F60" s="71" t="s">
        <v>172</v>
      </c>
      <c r="G60" s="69"/>
      <c r="H60" s="71" t="s">
        <v>98</v>
      </c>
      <c r="I60" s="69"/>
      <c r="J60" s="71" t="s">
        <v>172</v>
      </c>
      <c r="K60" s="69"/>
      <c r="L60" s="71" t="s">
        <v>98</v>
      </c>
    </row>
    <row r="61" spans="1:12" ht="16.5" customHeight="1">
      <c r="F61" s="71" t="s">
        <v>137</v>
      </c>
      <c r="G61" s="69"/>
      <c r="H61" s="71" t="s">
        <v>124</v>
      </c>
      <c r="I61" s="69"/>
      <c r="J61" s="71" t="s">
        <v>137</v>
      </c>
      <c r="K61" s="69"/>
      <c r="L61" s="71" t="s">
        <v>124</v>
      </c>
    </row>
    <row r="62" spans="1:12" ht="16.5" customHeight="1">
      <c r="D62" s="72" t="s">
        <v>5</v>
      </c>
      <c r="F62" s="73" t="s">
        <v>31</v>
      </c>
      <c r="G62" s="69"/>
      <c r="H62" s="73" t="s">
        <v>31</v>
      </c>
      <c r="I62" s="69"/>
      <c r="J62" s="73" t="s">
        <v>31</v>
      </c>
      <c r="K62" s="69"/>
      <c r="L62" s="73" t="s">
        <v>31</v>
      </c>
    </row>
    <row r="63" spans="1:12" ht="16.5" customHeight="1"/>
    <row r="64" spans="1:12" ht="16.5" customHeight="1">
      <c r="A64" s="59" t="s">
        <v>14</v>
      </c>
    </row>
    <row r="65" spans="1:12" ht="16.5" customHeight="1"/>
    <row r="66" spans="1:12" ht="16.5" customHeight="1">
      <c r="A66" s="59" t="s">
        <v>15</v>
      </c>
    </row>
    <row r="67" spans="1:12" ht="16.5" customHeight="1">
      <c r="A67" s="59"/>
    </row>
    <row r="68" spans="1:12" ht="16.5" customHeight="1">
      <c r="A68" s="60" t="s">
        <v>126</v>
      </c>
      <c r="D68" s="61">
        <v>13</v>
      </c>
      <c r="F68" s="55">
        <v>90622577</v>
      </c>
      <c r="G68" s="17"/>
      <c r="H68" s="13">
        <v>82194420</v>
      </c>
      <c r="I68" s="18"/>
      <c r="J68" s="19">
        <v>58634625</v>
      </c>
      <c r="K68" s="17"/>
      <c r="L68" s="13">
        <v>55381102</v>
      </c>
    </row>
    <row r="69" spans="1:12" ht="16.5" customHeight="1">
      <c r="A69" s="60" t="s">
        <v>89</v>
      </c>
      <c r="D69" s="61">
        <v>14</v>
      </c>
      <c r="F69" s="19">
        <v>14332081</v>
      </c>
      <c r="G69" s="17"/>
      <c r="H69" s="13">
        <v>13930057</v>
      </c>
      <c r="I69" s="18"/>
      <c r="J69" s="19">
        <v>13065932</v>
      </c>
      <c r="K69" s="78"/>
      <c r="L69" s="78">
        <v>12710561</v>
      </c>
    </row>
    <row r="70" spans="1:12" ht="16.5" customHeight="1">
      <c r="A70" s="60" t="s">
        <v>127</v>
      </c>
      <c r="F70" s="55">
        <v>6796423</v>
      </c>
      <c r="G70" s="17"/>
      <c r="H70" s="13">
        <v>15049567</v>
      </c>
      <c r="I70" s="18"/>
      <c r="J70" s="19">
        <v>6046040</v>
      </c>
      <c r="K70" s="17"/>
      <c r="L70" s="13">
        <v>13429456</v>
      </c>
    </row>
    <row r="71" spans="1:12" ht="16.5" customHeight="1">
      <c r="A71" s="60" t="s">
        <v>16</v>
      </c>
      <c r="F71" s="56">
        <v>1324517</v>
      </c>
      <c r="G71" s="17"/>
      <c r="H71" s="13">
        <v>1630810</v>
      </c>
      <c r="I71" s="18"/>
      <c r="J71" s="19">
        <v>998497</v>
      </c>
      <c r="K71" s="17"/>
      <c r="L71" s="13">
        <v>929733</v>
      </c>
    </row>
    <row r="72" spans="1:12" ht="16.5" customHeight="1">
      <c r="F72" s="15"/>
      <c r="G72" s="14"/>
      <c r="H72" s="15"/>
      <c r="I72" s="14"/>
      <c r="J72" s="15"/>
      <c r="K72" s="14"/>
      <c r="L72" s="15"/>
    </row>
    <row r="73" spans="1:12" ht="16.5" customHeight="1">
      <c r="A73" s="59" t="s">
        <v>17</v>
      </c>
      <c r="F73" s="20">
        <f>SUM(F68:F71)</f>
        <v>113075598</v>
      </c>
      <c r="G73" s="14"/>
      <c r="H73" s="20">
        <f>SUM(H68:H71)</f>
        <v>112804854</v>
      </c>
      <c r="I73" s="14"/>
      <c r="J73" s="20">
        <f>SUM(J68:J71)</f>
        <v>78745094</v>
      </c>
      <c r="K73" s="14"/>
      <c r="L73" s="20">
        <f>SUM(L68:L71)</f>
        <v>82450852</v>
      </c>
    </row>
    <row r="74" spans="1:12" ht="16.5" customHeight="1">
      <c r="F74" s="14"/>
      <c r="G74" s="14"/>
      <c r="H74" s="14"/>
      <c r="I74" s="14"/>
      <c r="J74" s="14"/>
      <c r="K74" s="14"/>
      <c r="L74" s="14"/>
    </row>
    <row r="75" spans="1:12" ht="16.5" customHeight="1">
      <c r="A75" s="59" t="s">
        <v>18</v>
      </c>
      <c r="F75" s="14"/>
      <c r="G75" s="14"/>
      <c r="H75" s="14"/>
      <c r="I75" s="14"/>
      <c r="J75" s="14"/>
      <c r="K75" s="14"/>
      <c r="L75" s="14"/>
    </row>
    <row r="76" spans="1:12" ht="16.5" customHeight="1">
      <c r="F76" s="14"/>
      <c r="G76" s="14"/>
      <c r="H76" s="14"/>
      <c r="I76" s="14"/>
      <c r="J76" s="14"/>
      <c r="K76" s="14"/>
      <c r="L76" s="14"/>
    </row>
    <row r="77" spans="1:12" ht="16.5" customHeight="1">
      <c r="A77" s="60" t="s">
        <v>90</v>
      </c>
      <c r="D77" s="61">
        <v>14</v>
      </c>
      <c r="F77" s="83">
        <v>50322292</v>
      </c>
      <c r="G77" s="17"/>
      <c r="H77" s="13">
        <v>61119137</v>
      </c>
      <c r="I77" s="18"/>
      <c r="J77" s="83">
        <v>46321052</v>
      </c>
      <c r="K77" s="17"/>
      <c r="L77" s="13">
        <v>56162369</v>
      </c>
    </row>
    <row r="78" spans="1:12" ht="16.5" customHeight="1">
      <c r="A78" s="60" t="s">
        <v>19</v>
      </c>
      <c r="D78" s="61">
        <v>15</v>
      </c>
      <c r="F78" s="19">
        <v>27211701</v>
      </c>
      <c r="G78" s="78"/>
      <c r="H78" s="78">
        <v>25054160</v>
      </c>
      <c r="I78" s="78"/>
      <c r="J78" s="77">
        <v>24183986</v>
      </c>
      <c r="K78" s="78"/>
      <c r="L78" s="78">
        <v>22450664</v>
      </c>
    </row>
    <row r="79" spans="1:12" ht="16.5" customHeight="1">
      <c r="A79" s="60" t="s">
        <v>57</v>
      </c>
      <c r="F79" s="52">
        <v>18242771</v>
      </c>
      <c r="G79" s="78"/>
      <c r="H79" s="78">
        <v>17735902</v>
      </c>
      <c r="I79" s="78"/>
      <c r="J79" s="77">
        <v>15131853</v>
      </c>
      <c r="K79" s="78"/>
      <c r="L79" s="78">
        <v>14720558</v>
      </c>
    </row>
    <row r="80" spans="1:12" ht="16.5" customHeight="1">
      <c r="F80" s="15"/>
      <c r="G80" s="14"/>
      <c r="H80" s="15"/>
      <c r="I80" s="14"/>
      <c r="J80" s="15"/>
      <c r="K80" s="14"/>
      <c r="L80" s="15"/>
    </row>
    <row r="81" spans="1:12" ht="16.5" customHeight="1">
      <c r="A81" s="59" t="s">
        <v>20</v>
      </c>
      <c r="F81" s="20">
        <f>SUM(F77:F80)</f>
        <v>95776764</v>
      </c>
      <c r="G81" s="21"/>
      <c r="H81" s="20">
        <f>SUM(H77:H80)</f>
        <v>103909199</v>
      </c>
      <c r="I81" s="21"/>
      <c r="J81" s="20">
        <f>SUM(J77:J80)</f>
        <v>85636891</v>
      </c>
      <c r="K81" s="21"/>
      <c r="L81" s="20">
        <f>SUM(L77:L80)</f>
        <v>93333591</v>
      </c>
    </row>
    <row r="82" spans="1:12" ht="16.5" customHeight="1">
      <c r="F82" s="15"/>
      <c r="G82" s="21"/>
      <c r="H82" s="15"/>
      <c r="I82" s="21"/>
      <c r="J82" s="15"/>
      <c r="K82" s="21"/>
      <c r="L82" s="15"/>
    </row>
    <row r="83" spans="1:12" ht="16.5" customHeight="1">
      <c r="A83" s="59" t="s">
        <v>21</v>
      </c>
      <c r="F83" s="20">
        <f>SUM(F73,F81)</f>
        <v>208852362</v>
      </c>
      <c r="G83" s="21"/>
      <c r="H83" s="20">
        <f>SUM(H73,H81)</f>
        <v>216714053</v>
      </c>
      <c r="I83" s="21"/>
      <c r="J83" s="20">
        <f>SUM(J73,J81)</f>
        <v>164381985</v>
      </c>
      <c r="K83" s="21"/>
      <c r="L83" s="20">
        <f>SUM(L73,L81)</f>
        <v>175784443</v>
      </c>
    </row>
    <row r="84" spans="1:12" ht="16.5" customHeight="1">
      <c r="F84" s="14"/>
      <c r="G84" s="14"/>
      <c r="H84" s="14"/>
      <c r="I84" s="14"/>
      <c r="J84" s="14"/>
      <c r="K84" s="14"/>
      <c r="L84" s="14"/>
    </row>
    <row r="85" spans="1:12" ht="16.5" customHeight="1">
      <c r="F85" s="14"/>
      <c r="G85" s="14"/>
      <c r="H85" s="14"/>
      <c r="I85" s="14"/>
      <c r="J85" s="14"/>
      <c r="K85" s="14"/>
      <c r="L85" s="14"/>
    </row>
    <row r="86" spans="1:12" ht="16.5" customHeight="1">
      <c r="F86" s="14"/>
      <c r="G86" s="14"/>
      <c r="H86" s="14"/>
      <c r="I86" s="14"/>
      <c r="J86" s="14"/>
      <c r="K86" s="14"/>
      <c r="L86" s="14"/>
    </row>
    <row r="87" spans="1:12" ht="16.5" customHeight="1">
      <c r="F87" s="14"/>
      <c r="G87" s="14"/>
      <c r="H87" s="14"/>
      <c r="I87" s="14"/>
      <c r="J87" s="14"/>
      <c r="K87" s="14"/>
      <c r="L87" s="14"/>
    </row>
    <row r="88" spans="1:12" ht="16.5" customHeight="1">
      <c r="F88" s="14"/>
      <c r="G88" s="14"/>
      <c r="H88" s="14"/>
      <c r="I88" s="14"/>
      <c r="J88" s="14"/>
      <c r="K88" s="14"/>
      <c r="L88" s="14"/>
    </row>
    <row r="89" spans="1:12" ht="16.5" customHeight="1">
      <c r="F89" s="14"/>
      <c r="G89" s="14"/>
      <c r="H89" s="14"/>
      <c r="I89" s="14"/>
      <c r="J89" s="14"/>
      <c r="K89" s="14"/>
      <c r="L89" s="14"/>
    </row>
    <row r="90" spans="1:12" ht="17.25" customHeight="1">
      <c r="F90" s="14"/>
      <c r="G90" s="14"/>
      <c r="H90" s="14"/>
      <c r="I90" s="14"/>
      <c r="J90" s="14"/>
      <c r="K90" s="14"/>
      <c r="L90" s="14"/>
    </row>
    <row r="91" spans="1:12" ht="17.25" customHeight="1">
      <c r="F91" s="14"/>
      <c r="G91" s="14"/>
      <c r="H91" s="14"/>
      <c r="I91" s="14"/>
      <c r="J91" s="14"/>
      <c r="K91" s="14"/>
      <c r="L91" s="14"/>
    </row>
    <row r="92" spans="1:12" ht="17.25" customHeight="1">
      <c r="F92" s="14"/>
      <c r="G92" s="14"/>
      <c r="H92" s="14"/>
      <c r="I92" s="14"/>
      <c r="J92" s="14"/>
      <c r="K92" s="14"/>
      <c r="L92" s="14"/>
    </row>
    <row r="93" spans="1:12" ht="16.5" customHeight="1">
      <c r="F93" s="14"/>
      <c r="G93" s="14"/>
      <c r="H93" s="14"/>
      <c r="I93" s="14"/>
      <c r="J93" s="14"/>
      <c r="K93" s="14"/>
      <c r="L93" s="14"/>
    </row>
    <row r="94" spans="1:12" ht="16.5" customHeight="1">
      <c r="F94" s="14"/>
      <c r="G94" s="14"/>
      <c r="H94" s="14"/>
      <c r="I94" s="14"/>
      <c r="J94" s="14"/>
      <c r="K94" s="14"/>
      <c r="L94" s="14"/>
    </row>
    <row r="95" spans="1:12" ht="16.5" customHeight="1">
      <c r="F95" s="14"/>
      <c r="G95" s="14"/>
      <c r="H95" s="14"/>
      <c r="I95" s="14"/>
      <c r="J95" s="14"/>
      <c r="K95" s="14"/>
      <c r="L95" s="14"/>
    </row>
    <row r="96" spans="1:12" ht="14.25" customHeight="1">
      <c r="F96" s="14"/>
      <c r="G96" s="14"/>
      <c r="H96" s="14"/>
      <c r="I96" s="14"/>
      <c r="J96" s="14"/>
      <c r="K96" s="14"/>
      <c r="L96" s="14"/>
    </row>
    <row r="97" spans="1:12" ht="11.25" customHeight="1">
      <c r="F97" s="14"/>
      <c r="G97" s="14"/>
      <c r="H97" s="14"/>
      <c r="I97" s="14"/>
      <c r="J97" s="14"/>
      <c r="K97" s="14"/>
      <c r="L97" s="14"/>
    </row>
    <row r="98" spans="1:12" ht="16.5" customHeight="1">
      <c r="A98" s="60" t="s">
        <v>163</v>
      </c>
      <c r="F98" s="60"/>
      <c r="G98" s="60"/>
      <c r="H98" s="60"/>
      <c r="I98" s="60"/>
      <c r="J98" s="60"/>
      <c r="K98" s="60"/>
      <c r="L98" s="60"/>
    </row>
    <row r="99" spans="1:12" ht="16.5" customHeight="1">
      <c r="A99" s="60" t="s">
        <v>164</v>
      </c>
      <c r="B99" s="79"/>
      <c r="C99" s="79"/>
      <c r="D99" s="80"/>
      <c r="E99" s="79"/>
      <c r="F99" s="79"/>
      <c r="G99" s="79"/>
      <c r="H99" s="79"/>
      <c r="I99" s="79"/>
      <c r="J99" s="79"/>
      <c r="K99" s="79"/>
      <c r="L99" s="79"/>
    </row>
    <row r="100" spans="1:12" ht="16.5" customHeight="1">
      <c r="F100" s="14"/>
      <c r="G100" s="14"/>
      <c r="H100" s="14"/>
      <c r="I100" s="14"/>
      <c r="J100" s="14"/>
      <c r="K100" s="14"/>
      <c r="L100" s="14"/>
    </row>
    <row r="101" spans="1:12" ht="10.5" customHeight="1"/>
    <row r="102" spans="1:12" ht="21.95" customHeight="1">
      <c r="A102" s="82" t="str">
        <f>A51</f>
        <v>The condensed notes to the interim financial information from pages 11 to 23 are an integral part of this interim financial information.</v>
      </c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</row>
    <row r="103" spans="1:12" ht="16.5" customHeight="1">
      <c r="A103" s="59" t="s">
        <v>122</v>
      </c>
    </row>
    <row r="104" spans="1:12" ht="16.5" customHeight="1">
      <c r="A104" s="59" t="s">
        <v>0</v>
      </c>
    </row>
    <row r="105" spans="1:12" ht="16.5" customHeight="1">
      <c r="A105" s="63" t="str">
        <f>A3</f>
        <v>As at 30 September 2025</v>
      </c>
      <c r="B105" s="64"/>
      <c r="C105" s="64"/>
      <c r="D105" s="65"/>
      <c r="E105" s="64"/>
      <c r="F105" s="66"/>
      <c r="G105" s="66"/>
      <c r="H105" s="66"/>
      <c r="I105" s="66"/>
      <c r="J105" s="66"/>
      <c r="K105" s="66"/>
      <c r="L105" s="66"/>
    </row>
    <row r="106" spans="1:12" ht="16.5" customHeight="1"/>
    <row r="107" spans="1:12" ht="16.5" customHeight="1"/>
    <row r="108" spans="1:12" ht="15.95" customHeight="1">
      <c r="F108" s="67" t="s">
        <v>1</v>
      </c>
      <c r="G108" s="67"/>
      <c r="H108" s="67"/>
      <c r="J108" s="67" t="s">
        <v>2</v>
      </c>
      <c r="K108" s="67"/>
      <c r="L108" s="67"/>
    </row>
    <row r="109" spans="1:12" ht="15.95" customHeight="1">
      <c r="F109" s="68" t="s">
        <v>3</v>
      </c>
      <c r="G109" s="68"/>
      <c r="H109" s="68"/>
      <c r="J109" s="68" t="s">
        <v>3</v>
      </c>
      <c r="K109" s="68"/>
      <c r="L109" s="68"/>
    </row>
    <row r="110" spans="1:12" ht="15.95" customHeight="1">
      <c r="F110" s="69" t="s">
        <v>4</v>
      </c>
      <c r="G110" s="70"/>
      <c r="H110" s="69" t="s">
        <v>83</v>
      </c>
      <c r="I110" s="70"/>
      <c r="J110" s="69" t="s">
        <v>4</v>
      </c>
      <c r="K110" s="70"/>
      <c r="L110" s="69" t="s">
        <v>83</v>
      </c>
    </row>
    <row r="111" spans="1:12" ht="15.95" customHeight="1">
      <c r="F111" s="71" t="s">
        <v>172</v>
      </c>
      <c r="G111" s="69"/>
      <c r="H111" s="71" t="s">
        <v>98</v>
      </c>
      <c r="I111" s="69"/>
      <c r="J111" s="71" t="s">
        <v>172</v>
      </c>
      <c r="K111" s="69"/>
      <c r="L111" s="71" t="s">
        <v>98</v>
      </c>
    </row>
    <row r="112" spans="1:12" ht="15.95" customHeight="1">
      <c r="F112" s="71" t="s">
        <v>137</v>
      </c>
      <c r="G112" s="69"/>
      <c r="H112" s="71" t="s">
        <v>124</v>
      </c>
      <c r="I112" s="69"/>
      <c r="J112" s="71" t="s">
        <v>137</v>
      </c>
      <c r="K112" s="69"/>
      <c r="L112" s="71" t="s">
        <v>124</v>
      </c>
    </row>
    <row r="113" spans="1:12" ht="15.95" customHeight="1">
      <c r="D113" s="84"/>
      <c r="F113" s="73" t="s">
        <v>31</v>
      </c>
      <c r="G113" s="69"/>
      <c r="H113" s="73" t="s">
        <v>31</v>
      </c>
      <c r="I113" s="69"/>
      <c r="J113" s="73" t="s">
        <v>31</v>
      </c>
      <c r="K113" s="69"/>
      <c r="L113" s="73" t="s">
        <v>31</v>
      </c>
    </row>
    <row r="115" spans="1:12" ht="15.95" customHeight="1">
      <c r="A115" s="59" t="s">
        <v>155</v>
      </c>
    </row>
    <row r="117" spans="1:12" ht="15.95" customHeight="1">
      <c r="A117" s="59" t="s">
        <v>22</v>
      </c>
    </row>
    <row r="119" spans="1:12" ht="15.95" customHeight="1">
      <c r="A119" s="60" t="s">
        <v>23</v>
      </c>
    </row>
    <row r="120" spans="1:12" ht="15.95" customHeight="1">
      <c r="B120" s="60" t="s">
        <v>24</v>
      </c>
      <c r="F120" s="85"/>
      <c r="G120" s="85"/>
      <c r="H120" s="85"/>
      <c r="I120" s="85"/>
      <c r="J120" s="85"/>
      <c r="K120" s="85"/>
      <c r="L120" s="85"/>
    </row>
    <row r="121" spans="1:12" ht="15.95" customHeight="1">
      <c r="C121" s="60" t="s">
        <v>120</v>
      </c>
      <c r="F121" s="22"/>
      <c r="G121" s="85"/>
      <c r="H121" s="23"/>
      <c r="I121" s="85"/>
      <c r="J121" s="22"/>
      <c r="K121" s="85"/>
      <c r="L121" s="23"/>
    </row>
    <row r="122" spans="1:12" ht="15.95" customHeight="1" thickBot="1">
      <c r="C122" s="60" t="s">
        <v>121</v>
      </c>
      <c r="F122" s="24">
        <v>303947800</v>
      </c>
      <c r="G122" s="85"/>
      <c r="H122" s="24">
        <v>303947800</v>
      </c>
      <c r="I122" s="85"/>
      <c r="J122" s="24">
        <v>303947800</v>
      </c>
      <c r="K122" s="85"/>
      <c r="L122" s="24">
        <v>303947800</v>
      </c>
    </row>
    <row r="123" spans="1:12" ht="15.95" customHeight="1" thickTop="1">
      <c r="B123" s="60" t="s">
        <v>69</v>
      </c>
      <c r="F123" s="85"/>
      <c r="G123" s="85"/>
      <c r="H123" s="85"/>
      <c r="I123" s="85"/>
      <c r="J123" s="85"/>
      <c r="K123" s="85"/>
      <c r="L123" s="85"/>
    </row>
    <row r="124" spans="1:12" ht="15.95" customHeight="1">
      <c r="C124" s="60" t="s">
        <v>120</v>
      </c>
      <c r="F124" s="25"/>
      <c r="G124" s="25"/>
      <c r="H124" s="25"/>
      <c r="I124" s="25"/>
      <c r="J124" s="25"/>
      <c r="K124" s="25"/>
      <c r="L124" s="25"/>
    </row>
    <row r="125" spans="1:12" ht="15.95" customHeight="1">
      <c r="C125" s="60" t="s">
        <v>121</v>
      </c>
      <c r="F125" s="26">
        <v>303947800</v>
      </c>
      <c r="G125" s="17"/>
      <c r="H125" s="13">
        <v>303947800</v>
      </c>
      <c r="I125" s="17"/>
      <c r="J125" s="19">
        <v>303947800</v>
      </c>
      <c r="K125" s="17"/>
      <c r="L125" s="13">
        <v>303947800</v>
      </c>
    </row>
    <row r="126" spans="1:12" ht="15.95" customHeight="1">
      <c r="A126" s="60" t="s">
        <v>106</v>
      </c>
      <c r="F126" s="26">
        <v>1382233778</v>
      </c>
      <c r="G126" s="17"/>
      <c r="H126" s="13">
        <v>1382233778</v>
      </c>
      <c r="I126" s="17"/>
      <c r="J126" s="26">
        <v>1382233778</v>
      </c>
      <c r="K126" s="17"/>
      <c r="L126" s="13">
        <v>1382233778</v>
      </c>
    </row>
    <row r="127" spans="1:12" ht="15.95" customHeight="1">
      <c r="A127" s="60" t="s">
        <v>70</v>
      </c>
      <c r="F127" s="86"/>
      <c r="G127" s="14"/>
      <c r="H127" s="14"/>
      <c r="I127" s="14"/>
      <c r="J127" s="86"/>
      <c r="K127" s="14"/>
      <c r="L127" s="14"/>
    </row>
    <row r="128" spans="1:12" ht="15.95" customHeight="1">
      <c r="B128" s="60" t="s">
        <v>32</v>
      </c>
      <c r="F128" s="27">
        <v>-178289144</v>
      </c>
      <c r="G128" s="17"/>
      <c r="H128" s="13">
        <v>-178289144</v>
      </c>
      <c r="I128" s="17"/>
      <c r="J128" s="19">
        <v>0</v>
      </c>
      <c r="K128" s="17"/>
      <c r="L128" s="21">
        <v>0</v>
      </c>
    </row>
    <row r="129" spans="1:12" ht="15.95" customHeight="1">
      <c r="A129" s="60" t="s">
        <v>128</v>
      </c>
      <c r="F129" s="27"/>
      <c r="G129" s="14"/>
      <c r="H129" s="14"/>
      <c r="I129" s="23"/>
      <c r="J129" s="19"/>
      <c r="K129" s="23"/>
      <c r="L129" s="14"/>
    </row>
    <row r="130" spans="1:12" ht="15.95" customHeight="1">
      <c r="B130" s="60" t="s">
        <v>129</v>
      </c>
      <c r="F130" s="86">
        <v>2134957</v>
      </c>
      <c r="G130" s="17"/>
      <c r="H130" s="13">
        <v>2134957</v>
      </c>
      <c r="I130" s="17"/>
      <c r="J130" s="19">
        <v>0</v>
      </c>
      <c r="K130" s="17"/>
      <c r="L130" s="21">
        <v>0</v>
      </c>
    </row>
    <row r="131" spans="1:12" ht="15.95" customHeight="1">
      <c r="A131" s="60" t="s">
        <v>25</v>
      </c>
      <c r="F131" s="27"/>
      <c r="H131" s="14"/>
      <c r="J131" s="28"/>
      <c r="L131" s="14"/>
    </row>
    <row r="132" spans="1:12" ht="15.95" customHeight="1">
      <c r="B132" s="60" t="s">
        <v>26</v>
      </c>
      <c r="F132" s="27">
        <v>30394780</v>
      </c>
      <c r="G132" s="17"/>
      <c r="H132" s="13">
        <v>30394780</v>
      </c>
      <c r="I132" s="17"/>
      <c r="J132" s="19">
        <v>30394780</v>
      </c>
      <c r="K132" s="17"/>
      <c r="L132" s="13">
        <v>30394780</v>
      </c>
    </row>
    <row r="133" spans="1:12" ht="15.95" customHeight="1">
      <c r="B133" s="60" t="s">
        <v>27</v>
      </c>
      <c r="F133" s="27">
        <v>148892815</v>
      </c>
      <c r="G133" s="17"/>
      <c r="H133" s="17">
        <v>236361476</v>
      </c>
      <c r="I133" s="17"/>
      <c r="J133" s="23">
        <v>83480603</v>
      </c>
      <c r="K133" s="17"/>
      <c r="L133" s="21">
        <v>192807990</v>
      </c>
    </row>
    <row r="134" spans="1:12" ht="12" customHeight="1">
      <c r="F134" s="15"/>
      <c r="H134" s="15"/>
      <c r="J134" s="15"/>
      <c r="L134" s="15"/>
    </row>
    <row r="135" spans="1:12" ht="15.95" customHeight="1">
      <c r="A135" s="59" t="s">
        <v>75</v>
      </c>
      <c r="F135" s="21">
        <f>SUM(F124:F133)</f>
        <v>1689314986</v>
      </c>
      <c r="H135" s="21">
        <f>SUM(H124:H133)</f>
        <v>1776783647</v>
      </c>
      <c r="J135" s="21">
        <f>SUM(J124:J133)</f>
        <v>1800056961</v>
      </c>
      <c r="L135" s="21">
        <f>SUM(L124:L133)</f>
        <v>1909384348</v>
      </c>
    </row>
    <row r="136" spans="1:12" ht="15.95" customHeight="1">
      <c r="A136" s="60" t="s">
        <v>28</v>
      </c>
      <c r="F136" s="29">
        <v>11291155</v>
      </c>
      <c r="H136" s="13">
        <v>13470633</v>
      </c>
      <c r="J136" s="14">
        <v>0</v>
      </c>
      <c r="L136" s="14">
        <v>0</v>
      </c>
    </row>
    <row r="137" spans="1:12" ht="12" customHeight="1">
      <c r="F137" s="87"/>
      <c r="H137" s="87"/>
      <c r="J137" s="87"/>
      <c r="L137" s="87"/>
    </row>
    <row r="138" spans="1:12" ht="15.95" customHeight="1">
      <c r="A138" s="59" t="s">
        <v>29</v>
      </c>
      <c r="F138" s="62">
        <f>SUM(F135:F136)</f>
        <v>1700606141</v>
      </c>
      <c r="H138" s="62">
        <f>SUM(H135:H136)</f>
        <v>1790254280</v>
      </c>
      <c r="J138" s="62">
        <f>SUM(J135:J136)</f>
        <v>1800056961</v>
      </c>
      <c r="L138" s="62">
        <f>SUM(L135:L136)</f>
        <v>1909384348</v>
      </c>
    </row>
    <row r="139" spans="1:12" ht="12" customHeight="1">
      <c r="F139" s="87"/>
      <c r="H139" s="87"/>
      <c r="J139" s="87"/>
      <c r="L139" s="87"/>
    </row>
    <row r="140" spans="1:12" ht="15.95" customHeight="1" thickBot="1">
      <c r="A140" s="59" t="s">
        <v>30</v>
      </c>
      <c r="F140" s="88">
        <f>SUM(F83,F138)</f>
        <v>1909458503</v>
      </c>
      <c r="H140" s="88">
        <f>SUM(H83,H138)</f>
        <v>2006968333</v>
      </c>
      <c r="J140" s="88">
        <f>SUM(J83,J138)</f>
        <v>1964438946</v>
      </c>
      <c r="L140" s="88">
        <f>SUM(L83,L138)</f>
        <v>2085168791</v>
      </c>
    </row>
    <row r="141" spans="1:12" ht="15.95" customHeight="1" thickTop="1"/>
    <row r="145" spans="1:12" ht="15" customHeight="1"/>
    <row r="146" spans="1:12" ht="15" customHeight="1"/>
    <row r="147" spans="1:12" ht="15" customHeight="1"/>
    <row r="148" spans="1:12" ht="15" customHeight="1"/>
    <row r="149" spans="1:12" ht="15" customHeight="1"/>
    <row r="150" spans="1:12" ht="15.75" customHeight="1"/>
    <row r="151" spans="1:12" ht="6.75" customHeight="1"/>
    <row r="152" spans="1:12" ht="16.5" customHeight="1">
      <c r="A152" s="60" t="s">
        <v>163</v>
      </c>
      <c r="F152" s="60"/>
      <c r="G152" s="60"/>
      <c r="H152" s="60"/>
      <c r="I152" s="60"/>
      <c r="J152" s="60"/>
      <c r="K152" s="60"/>
      <c r="L152" s="60"/>
    </row>
    <row r="153" spans="1:12" ht="16.5" customHeight="1">
      <c r="A153" s="60" t="s">
        <v>164</v>
      </c>
      <c r="B153" s="79"/>
      <c r="C153" s="79"/>
      <c r="D153" s="80"/>
      <c r="E153" s="79"/>
      <c r="F153" s="79"/>
      <c r="G153" s="79"/>
      <c r="H153" s="79"/>
      <c r="I153" s="79"/>
      <c r="J153" s="79"/>
      <c r="K153" s="79"/>
      <c r="L153" s="79"/>
    </row>
    <row r="154" spans="1:12" ht="15.95" customHeight="1">
      <c r="A154" s="89"/>
      <c r="B154" s="89"/>
      <c r="C154" s="89"/>
      <c r="D154" s="80"/>
      <c r="E154" s="89"/>
      <c r="F154" s="89"/>
      <c r="G154" s="89"/>
      <c r="H154" s="89"/>
      <c r="I154" s="89"/>
      <c r="J154" s="89"/>
      <c r="K154" s="89"/>
      <c r="L154" s="89"/>
    </row>
    <row r="155" spans="1:12" ht="8.25" customHeight="1">
      <c r="A155" s="89"/>
      <c r="B155" s="89"/>
      <c r="C155" s="89"/>
      <c r="D155" s="80"/>
      <c r="E155" s="89"/>
      <c r="F155" s="89"/>
      <c r="G155" s="89"/>
      <c r="H155" s="89"/>
      <c r="I155" s="89"/>
      <c r="J155" s="89"/>
      <c r="K155" s="89"/>
      <c r="L155" s="89"/>
    </row>
    <row r="156" spans="1:12" ht="21.95" customHeight="1">
      <c r="A156" s="82" t="str">
        <f>A51</f>
        <v>The condensed notes to the interim financial information from pages 11 to 23 are an integral part of this interim financial information.</v>
      </c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</row>
    <row r="159" spans="1:12" ht="17.25" customHeight="1"/>
  </sheetData>
  <mergeCells count="16">
    <mergeCell ref="F109:H109"/>
    <mergeCell ref="J109:L109"/>
    <mergeCell ref="A102:L102"/>
    <mergeCell ref="A156:L156"/>
    <mergeCell ref="F57:H57"/>
    <mergeCell ref="J57:L57"/>
    <mergeCell ref="F58:H58"/>
    <mergeCell ref="J58:L58"/>
    <mergeCell ref="F108:H108"/>
    <mergeCell ref="J108:L108"/>
    <mergeCell ref="A51:L51"/>
    <mergeCell ref="F6:H6"/>
    <mergeCell ref="F7:H7"/>
    <mergeCell ref="J6:L6"/>
    <mergeCell ref="J7:L7"/>
    <mergeCell ref="A48:L48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51" max="11" man="1"/>
    <brk id="102" max="11" man="1"/>
  </rowBreaks>
  <ignoredErrors>
    <ignoredError sqref="F113:G113 I113:K113 I10 G10" numberStoredAsText="1"/>
    <ignoredError sqref="F81:G81 I81:J8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D2D64-CB8D-4795-88C1-9D08016C8B6D}">
  <sheetPr codeName="Sheet2"/>
  <dimension ref="A1:N64"/>
  <sheetViews>
    <sheetView topLeftCell="A34" zoomScale="115" zoomScaleNormal="115" workbookViewId="0">
      <selection activeCell="A64" sqref="A64:N64"/>
    </sheetView>
  </sheetViews>
  <sheetFormatPr defaultColWidth="8.85546875" defaultRowHeight="15.95" customHeight="1"/>
  <cols>
    <col min="1" max="4" width="1.42578125" style="60" customWidth="1"/>
    <col min="5" max="5" width="25.7109375" style="60" customWidth="1"/>
    <col min="6" max="6" width="4.5703125" style="61" customWidth="1"/>
    <col min="7" max="7" width="0.7109375" style="60" customWidth="1"/>
    <col min="8" max="8" width="12.7109375" style="90" customWidth="1"/>
    <col min="9" max="9" width="0.7109375" style="90" customWidth="1"/>
    <col min="10" max="10" width="12.7109375" style="90" customWidth="1"/>
    <col min="11" max="11" width="0.7109375" style="90" customWidth="1"/>
    <col min="12" max="12" width="12.7109375" style="90" customWidth="1"/>
    <col min="13" max="13" width="0.7109375" style="90" customWidth="1"/>
    <col min="14" max="14" width="12.7109375" style="90" customWidth="1"/>
    <col min="15" max="16384" width="8.85546875" style="60"/>
  </cols>
  <sheetData>
    <row r="1" spans="1:14" ht="15.95" customHeight="1">
      <c r="A1" s="59" t="s">
        <v>122</v>
      </c>
    </row>
    <row r="2" spans="1:14" ht="15.95" customHeight="1">
      <c r="A2" s="59" t="s">
        <v>140</v>
      </c>
    </row>
    <row r="3" spans="1:14" ht="15.95" customHeight="1">
      <c r="A3" s="91" t="s">
        <v>173</v>
      </c>
      <c r="B3" s="64"/>
      <c r="C3" s="64"/>
      <c r="D3" s="64"/>
      <c r="E3" s="64"/>
      <c r="F3" s="65"/>
      <c r="G3" s="64"/>
      <c r="H3" s="92"/>
      <c r="I3" s="92"/>
      <c r="J3" s="92"/>
      <c r="K3" s="92"/>
      <c r="L3" s="92"/>
      <c r="M3" s="92"/>
      <c r="N3" s="92"/>
    </row>
    <row r="4" spans="1:14" ht="11.1" customHeight="1"/>
    <row r="5" spans="1:14" ht="11.1" customHeight="1">
      <c r="A5" s="93"/>
      <c r="B5" s="93"/>
      <c r="C5" s="93"/>
      <c r="D5" s="93"/>
      <c r="E5" s="93"/>
      <c r="F5" s="94"/>
      <c r="G5" s="93"/>
      <c r="H5" s="95"/>
      <c r="I5" s="95"/>
      <c r="J5" s="95"/>
      <c r="K5" s="95"/>
      <c r="L5" s="95"/>
      <c r="M5" s="95"/>
      <c r="N5" s="95"/>
    </row>
    <row r="6" spans="1:14" ht="14.45" customHeight="1">
      <c r="A6" s="93"/>
      <c r="B6" s="93"/>
      <c r="C6" s="93"/>
      <c r="D6" s="93"/>
      <c r="E6" s="93"/>
      <c r="F6" s="94"/>
      <c r="G6" s="93"/>
      <c r="H6" s="96" t="s">
        <v>1</v>
      </c>
      <c r="I6" s="96"/>
      <c r="J6" s="96"/>
      <c r="K6" s="95"/>
      <c r="L6" s="96" t="s">
        <v>2</v>
      </c>
      <c r="M6" s="96"/>
      <c r="N6" s="96"/>
    </row>
    <row r="7" spans="1:14" ht="14.45" customHeight="1">
      <c r="A7" s="93"/>
      <c r="B7" s="93"/>
      <c r="C7" s="93"/>
      <c r="D7" s="93"/>
      <c r="E7" s="93"/>
      <c r="F7" s="94"/>
      <c r="G7" s="93"/>
      <c r="H7" s="97" t="s">
        <v>3</v>
      </c>
      <c r="I7" s="97"/>
      <c r="J7" s="97"/>
      <c r="K7" s="95"/>
      <c r="L7" s="97" t="s">
        <v>3</v>
      </c>
      <c r="M7" s="97"/>
      <c r="N7" s="97"/>
    </row>
    <row r="8" spans="1:14" ht="14.45" customHeight="1">
      <c r="A8" s="93"/>
      <c r="B8" s="93"/>
      <c r="C8" s="93"/>
      <c r="D8" s="93"/>
      <c r="E8" s="93"/>
      <c r="F8" s="94"/>
      <c r="G8" s="93"/>
      <c r="H8" s="98" t="s">
        <v>4</v>
      </c>
      <c r="I8" s="99"/>
      <c r="J8" s="98" t="s">
        <v>4</v>
      </c>
      <c r="K8" s="99"/>
      <c r="L8" s="98" t="s">
        <v>4</v>
      </c>
      <c r="M8" s="99"/>
      <c r="N8" s="98" t="s">
        <v>4</v>
      </c>
    </row>
    <row r="9" spans="1:14" ht="14.45" customHeight="1">
      <c r="A9" s="93"/>
      <c r="B9" s="93"/>
      <c r="C9" s="93"/>
      <c r="D9" s="93"/>
      <c r="E9" s="93"/>
      <c r="F9" s="94"/>
      <c r="G9" s="93"/>
      <c r="H9" s="100" t="s">
        <v>172</v>
      </c>
      <c r="I9" s="101"/>
      <c r="J9" s="100" t="s">
        <v>172</v>
      </c>
      <c r="K9" s="101"/>
      <c r="L9" s="100" t="s">
        <v>172</v>
      </c>
      <c r="M9" s="101"/>
      <c r="N9" s="100" t="s">
        <v>172</v>
      </c>
    </row>
    <row r="10" spans="1:14" ht="14.45" customHeight="1">
      <c r="A10" s="93"/>
      <c r="B10" s="93"/>
      <c r="C10" s="93"/>
      <c r="D10" s="93"/>
      <c r="E10" s="93"/>
      <c r="F10" s="94"/>
      <c r="G10" s="93"/>
      <c r="H10" s="102" t="s">
        <v>137</v>
      </c>
      <c r="I10" s="98"/>
      <c r="J10" s="102" t="s">
        <v>124</v>
      </c>
      <c r="K10" s="98"/>
      <c r="L10" s="102" t="s">
        <v>137</v>
      </c>
      <c r="M10" s="98"/>
      <c r="N10" s="102" t="s">
        <v>124</v>
      </c>
    </row>
    <row r="11" spans="1:14" ht="14.45" customHeight="1">
      <c r="A11" s="93"/>
      <c r="B11" s="93"/>
      <c r="C11" s="93"/>
      <c r="D11" s="93"/>
      <c r="E11" s="93"/>
      <c r="F11" s="103" t="s">
        <v>5</v>
      </c>
      <c r="G11" s="93"/>
      <c r="H11" s="104" t="s">
        <v>31</v>
      </c>
      <c r="I11" s="101"/>
      <c r="J11" s="104" t="s">
        <v>31</v>
      </c>
      <c r="K11" s="101"/>
      <c r="L11" s="104" t="s">
        <v>31</v>
      </c>
      <c r="M11" s="101"/>
      <c r="N11" s="104" t="s">
        <v>31</v>
      </c>
    </row>
    <row r="12" spans="1:14" ht="5.0999999999999996" customHeight="1">
      <c r="A12" s="93"/>
      <c r="B12" s="93"/>
      <c r="C12" s="93"/>
      <c r="D12" s="93"/>
      <c r="E12" s="93"/>
      <c r="F12" s="94"/>
      <c r="G12" s="93"/>
      <c r="H12" s="95"/>
      <c r="I12" s="95"/>
      <c r="J12" s="95"/>
      <c r="K12" s="95"/>
      <c r="L12" s="95"/>
      <c r="M12" s="95"/>
      <c r="N12" s="95"/>
    </row>
    <row r="13" spans="1:14" ht="14.45" customHeight="1">
      <c r="A13" s="93" t="s">
        <v>95</v>
      </c>
      <c r="B13" s="93"/>
      <c r="C13" s="93"/>
      <c r="D13" s="93"/>
      <c r="E13" s="93"/>
      <c r="F13" s="94"/>
      <c r="G13" s="93"/>
      <c r="H13" s="105">
        <v>178227235</v>
      </c>
      <c r="I13" s="105"/>
      <c r="J13" s="105">
        <v>192589359</v>
      </c>
      <c r="K13" s="105"/>
      <c r="L13" s="8">
        <v>137450250</v>
      </c>
      <c r="M13" s="105"/>
      <c r="N13" s="105">
        <v>148126181</v>
      </c>
    </row>
    <row r="14" spans="1:14" ht="14.45" customHeight="1">
      <c r="A14" s="93" t="s">
        <v>91</v>
      </c>
      <c r="B14" s="93"/>
      <c r="C14" s="93"/>
      <c r="D14" s="93"/>
      <c r="E14" s="93"/>
      <c r="F14" s="94"/>
      <c r="G14" s="93"/>
      <c r="H14" s="106">
        <v>-80344184</v>
      </c>
      <c r="I14" s="105"/>
      <c r="J14" s="105">
        <v>-92406642</v>
      </c>
      <c r="K14" s="105"/>
      <c r="L14" s="12">
        <v>-59492006</v>
      </c>
      <c r="M14" s="105"/>
      <c r="N14" s="105">
        <v>-64152226</v>
      </c>
    </row>
    <row r="15" spans="1:14" ht="5.0999999999999996" customHeight="1">
      <c r="A15" s="93"/>
      <c r="B15" s="93"/>
      <c r="C15" s="93"/>
      <c r="D15" s="93"/>
      <c r="E15" s="93"/>
      <c r="F15" s="94"/>
      <c r="G15" s="93"/>
      <c r="H15" s="8"/>
      <c r="I15" s="95"/>
      <c r="J15" s="107"/>
      <c r="K15" s="95"/>
      <c r="L15" s="107"/>
      <c r="M15" s="95"/>
      <c r="N15" s="107"/>
    </row>
    <row r="16" spans="1:14" ht="14.45" customHeight="1">
      <c r="A16" s="108" t="s">
        <v>33</v>
      </c>
      <c r="B16" s="93"/>
      <c r="C16" s="93"/>
      <c r="D16" s="93"/>
      <c r="E16" s="93"/>
      <c r="F16" s="94"/>
      <c r="G16" s="93"/>
      <c r="H16" s="105">
        <f>SUM(H13:H14)</f>
        <v>97883051</v>
      </c>
      <c r="I16" s="105"/>
      <c r="J16" s="105">
        <f>SUM(J13:J14)</f>
        <v>100182717</v>
      </c>
      <c r="K16" s="105"/>
      <c r="L16" s="105">
        <f>SUM(L13:L14)</f>
        <v>77958244</v>
      </c>
      <c r="M16" s="105"/>
      <c r="N16" s="105">
        <f>SUM(N13:N14)</f>
        <v>83973955</v>
      </c>
    </row>
    <row r="17" spans="1:14" ht="14.45" customHeight="1">
      <c r="A17" s="93" t="s">
        <v>186</v>
      </c>
      <c r="B17" s="93"/>
      <c r="C17" s="93"/>
      <c r="D17" s="93"/>
      <c r="E17" s="93"/>
      <c r="F17" s="94"/>
      <c r="G17" s="93"/>
      <c r="H17" s="105"/>
      <c r="I17" s="105"/>
      <c r="J17" s="105"/>
      <c r="K17" s="105"/>
      <c r="L17" s="9"/>
      <c r="M17" s="105"/>
      <c r="N17" s="105"/>
    </row>
    <row r="18" spans="1:14" ht="14.45" customHeight="1">
      <c r="A18" s="93"/>
      <c r="B18" s="93" t="s">
        <v>157</v>
      </c>
      <c r="C18" s="93"/>
      <c r="D18" s="93"/>
      <c r="E18" s="93"/>
      <c r="F18" s="94"/>
      <c r="G18" s="93"/>
      <c r="H18" s="109"/>
      <c r="I18" s="9"/>
      <c r="J18" s="109"/>
      <c r="K18" s="9"/>
      <c r="L18" s="45"/>
      <c r="M18" s="105"/>
      <c r="N18" s="105"/>
    </row>
    <row r="19" spans="1:14" ht="14.45" customHeight="1">
      <c r="A19" s="93"/>
      <c r="B19" s="93" t="s">
        <v>156</v>
      </c>
      <c r="C19" s="93"/>
      <c r="D19" s="93"/>
      <c r="E19" s="93"/>
      <c r="F19" s="94">
        <v>7</v>
      </c>
      <c r="G19" s="93"/>
      <c r="H19" s="109">
        <v>4662219</v>
      </c>
      <c r="I19" s="9"/>
      <c r="J19" s="109">
        <v>1286572</v>
      </c>
      <c r="K19" s="9"/>
      <c r="L19" s="45">
        <v>4662219</v>
      </c>
      <c r="M19" s="105"/>
      <c r="N19" s="105">
        <v>1286572</v>
      </c>
    </row>
    <row r="20" spans="1:14" ht="14.45" customHeight="1">
      <c r="A20" s="93" t="s">
        <v>61</v>
      </c>
      <c r="B20" s="93"/>
      <c r="C20" s="93"/>
      <c r="D20" s="93"/>
      <c r="E20" s="93"/>
      <c r="F20" s="94"/>
      <c r="G20" s="93"/>
      <c r="H20" s="106">
        <v>132036</v>
      </c>
      <c r="I20" s="105"/>
      <c r="J20" s="106">
        <v>458698</v>
      </c>
      <c r="K20" s="105"/>
      <c r="L20" s="12">
        <v>131606</v>
      </c>
      <c r="M20" s="105"/>
      <c r="N20" s="106">
        <v>458426</v>
      </c>
    </row>
    <row r="21" spans="1:14" ht="5.0999999999999996" customHeight="1">
      <c r="A21" s="93"/>
      <c r="B21" s="93"/>
      <c r="C21" s="93"/>
      <c r="D21" s="93"/>
      <c r="E21" s="93"/>
      <c r="F21" s="94"/>
      <c r="G21" s="93"/>
      <c r="H21" s="95"/>
      <c r="I21" s="95"/>
      <c r="J21" s="95"/>
      <c r="K21" s="95"/>
      <c r="L21" s="95"/>
      <c r="M21" s="95"/>
      <c r="N21" s="95"/>
    </row>
    <row r="22" spans="1:14" ht="14.45" customHeight="1">
      <c r="A22" s="108" t="s">
        <v>62</v>
      </c>
      <c r="B22" s="93"/>
      <c r="C22" s="93"/>
      <c r="D22" s="93"/>
      <c r="E22" s="93"/>
      <c r="F22" s="94"/>
      <c r="G22" s="93"/>
      <c r="H22" s="105">
        <f>SUM(H16:H21)</f>
        <v>102677306</v>
      </c>
      <c r="I22" s="105"/>
      <c r="J22" s="105">
        <f>SUM(J16:J21)</f>
        <v>101927987</v>
      </c>
      <c r="K22" s="105"/>
      <c r="L22" s="105">
        <f>SUM(L16:L21)</f>
        <v>82752069</v>
      </c>
      <c r="M22" s="105"/>
      <c r="N22" s="105">
        <f>SUM(N16:N21)</f>
        <v>85718953</v>
      </c>
    </row>
    <row r="23" spans="1:14" ht="14.45" customHeight="1">
      <c r="A23" s="93" t="s">
        <v>34</v>
      </c>
      <c r="B23" s="93"/>
      <c r="C23" s="93"/>
      <c r="D23" s="93"/>
      <c r="E23" s="93"/>
      <c r="F23" s="94"/>
      <c r="G23" s="93"/>
      <c r="H23" s="109">
        <v>-18341145</v>
      </c>
      <c r="I23" s="9"/>
      <c r="J23" s="109">
        <v>-16838314</v>
      </c>
      <c r="K23" s="9"/>
      <c r="L23" s="45">
        <v>-11815957</v>
      </c>
      <c r="M23" s="105"/>
      <c r="N23" s="105">
        <v>-10867721</v>
      </c>
    </row>
    <row r="24" spans="1:14" ht="14.45" customHeight="1">
      <c r="A24" s="93" t="s">
        <v>35</v>
      </c>
      <c r="B24" s="93"/>
      <c r="C24" s="93"/>
      <c r="D24" s="93"/>
      <c r="E24" s="93"/>
      <c r="F24" s="94"/>
      <c r="G24" s="93"/>
      <c r="H24" s="109">
        <v>-40516897</v>
      </c>
      <c r="I24" s="9"/>
      <c r="J24" s="109">
        <v>-44927112</v>
      </c>
      <c r="K24" s="9"/>
      <c r="L24" s="45">
        <v>-33567894</v>
      </c>
      <c r="M24" s="105"/>
      <c r="N24" s="105">
        <v>-38280433</v>
      </c>
    </row>
    <row r="25" spans="1:14" ht="14.45" customHeight="1">
      <c r="A25" s="93" t="s">
        <v>144</v>
      </c>
      <c r="B25" s="93"/>
      <c r="C25" s="93"/>
      <c r="D25" s="93"/>
      <c r="E25" s="93"/>
      <c r="F25" s="94"/>
      <c r="G25" s="93"/>
      <c r="H25" s="109">
        <v>288007</v>
      </c>
      <c r="I25" s="9"/>
      <c r="J25" s="109">
        <v>-508995</v>
      </c>
      <c r="K25" s="9"/>
      <c r="L25" s="45">
        <v>0</v>
      </c>
      <c r="M25" s="105"/>
      <c r="N25" s="105">
        <v>0</v>
      </c>
    </row>
    <row r="26" spans="1:14" ht="14.45" customHeight="1">
      <c r="A26" s="93" t="s">
        <v>184</v>
      </c>
      <c r="B26" s="93"/>
      <c r="C26" s="93"/>
      <c r="D26" s="93"/>
      <c r="E26" s="93"/>
      <c r="F26" s="94"/>
      <c r="G26" s="93"/>
      <c r="H26" s="45">
        <v>0</v>
      </c>
      <c r="I26" s="9"/>
      <c r="J26" s="109">
        <v>525319</v>
      </c>
      <c r="K26" s="9"/>
      <c r="L26" s="45">
        <v>0</v>
      </c>
      <c r="M26" s="105"/>
      <c r="N26" s="105">
        <v>510312</v>
      </c>
    </row>
    <row r="27" spans="1:14" ht="14.45" customHeight="1">
      <c r="A27" s="93" t="s">
        <v>84</v>
      </c>
      <c r="B27" s="93"/>
      <c r="C27" s="93"/>
      <c r="D27" s="93"/>
      <c r="E27" s="93"/>
      <c r="F27" s="94"/>
      <c r="G27" s="93"/>
      <c r="H27" s="110">
        <v>-215993</v>
      </c>
      <c r="I27" s="9"/>
      <c r="J27" s="110">
        <v>694421</v>
      </c>
      <c r="K27" s="9"/>
      <c r="L27" s="110">
        <v>6446</v>
      </c>
      <c r="M27" s="4"/>
      <c r="N27" s="106">
        <v>58339</v>
      </c>
    </row>
    <row r="28" spans="1:14" ht="5.0999999999999996" customHeight="1">
      <c r="A28" s="93"/>
      <c r="B28" s="93"/>
      <c r="C28" s="93"/>
      <c r="D28" s="93"/>
      <c r="E28" s="93"/>
      <c r="F28" s="94"/>
      <c r="G28" s="93"/>
      <c r="H28" s="107"/>
      <c r="I28" s="95"/>
      <c r="J28" s="107"/>
      <c r="K28" s="95"/>
      <c r="L28" s="107"/>
      <c r="M28" s="95"/>
      <c r="N28" s="107"/>
    </row>
    <row r="29" spans="1:14" ht="14.45" customHeight="1">
      <c r="A29" s="108" t="s">
        <v>86</v>
      </c>
      <c r="B29" s="108"/>
      <c r="C29" s="93"/>
      <c r="D29" s="93"/>
      <c r="E29" s="93"/>
      <c r="F29" s="94"/>
      <c r="G29" s="93"/>
      <c r="H29" s="95">
        <f>SUM(H22:H28)</f>
        <v>43891278</v>
      </c>
      <c r="I29" s="95"/>
      <c r="J29" s="95">
        <f>SUM(J22:J28)</f>
        <v>40873306</v>
      </c>
      <c r="K29" s="95"/>
      <c r="L29" s="95">
        <f>SUM(L22:L28)</f>
        <v>37374664</v>
      </c>
      <c r="M29" s="95"/>
      <c r="N29" s="95">
        <f>SUM(N22:N28)</f>
        <v>37139450</v>
      </c>
    </row>
    <row r="30" spans="1:14" ht="14.45" customHeight="1">
      <c r="A30" s="93" t="s">
        <v>71</v>
      </c>
      <c r="B30" s="111"/>
      <c r="C30" s="93"/>
      <c r="D30" s="93"/>
      <c r="E30" s="93"/>
      <c r="F30" s="94"/>
      <c r="G30" s="93"/>
      <c r="H30" s="12">
        <v>-867760</v>
      </c>
      <c r="I30" s="9"/>
      <c r="J30" s="12">
        <v>-905796</v>
      </c>
      <c r="K30" s="9"/>
      <c r="L30" s="46">
        <v>-765047</v>
      </c>
      <c r="M30" s="4"/>
      <c r="N30" s="12">
        <v>-789489</v>
      </c>
    </row>
    <row r="31" spans="1:14" ht="5.0999999999999996" customHeight="1">
      <c r="A31" s="93"/>
      <c r="B31" s="93"/>
      <c r="C31" s="93"/>
      <c r="D31" s="93"/>
      <c r="E31" s="93"/>
      <c r="F31" s="94"/>
      <c r="G31" s="93"/>
      <c r="H31" s="107"/>
      <c r="I31" s="95"/>
      <c r="J31" s="107"/>
      <c r="K31" s="95"/>
      <c r="L31" s="107"/>
      <c r="M31" s="95"/>
      <c r="N31" s="107"/>
    </row>
    <row r="32" spans="1:14" ht="14.45" customHeight="1">
      <c r="A32" s="108" t="s">
        <v>36</v>
      </c>
      <c r="B32" s="93"/>
      <c r="C32" s="93"/>
      <c r="D32" s="93"/>
      <c r="E32" s="93"/>
      <c r="F32" s="94"/>
      <c r="G32" s="93"/>
      <c r="H32" s="105">
        <f>SUM(H29:H30)</f>
        <v>43023518</v>
      </c>
      <c r="I32" s="105"/>
      <c r="J32" s="105">
        <f>SUM(J29:J30)</f>
        <v>39967510</v>
      </c>
      <c r="K32" s="105"/>
      <c r="L32" s="105">
        <f>SUM(L29:L30)</f>
        <v>36609617</v>
      </c>
      <c r="M32" s="105"/>
      <c r="N32" s="105">
        <f>SUM(N29:N30)</f>
        <v>36349961</v>
      </c>
    </row>
    <row r="33" spans="1:14" ht="14.45" customHeight="1">
      <c r="A33" s="93" t="s">
        <v>37</v>
      </c>
      <c r="B33" s="93"/>
      <c r="C33" s="93"/>
      <c r="D33" s="93"/>
      <c r="E33" s="93"/>
      <c r="F33" s="94">
        <v>17</v>
      </c>
      <c r="G33" s="93"/>
      <c r="H33" s="110">
        <v>-9092081</v>
      </c>
      <c r="I33" s="9"/>
      <c r="J33" s="110">
        <v>-10719460</v>
      </c>
      <c r="K33" s="9"/>
      <c r="L33" s="110">
        <v>-7483585</v>
      </c>
      <c r="M33" s="95"/>
      <c r="N33" s="110">
        <v>-9593262</v>
      </c>
    </row>
    <row r="34" spans="1:14" ht="5.0999999999999996" customHeight="1">
      <c r="A34" s="93"/>
      <c r="B34" s="93"/>
      <c r="C34" s="93"/>
      <c r="D34" s="93"/>
      <c r="E34" s="93"/>
      <c r="F34" s="94"/>
      <c r="G34" s="93"/>
      <c r="H34" s="107"/>
      <c r="I34" s="95"/>
      <c r="J34" s="107"/>
      <c r="K34" s="95"/>
      <c r="L34" s="107"/>
      <c r="M34" s="95"/>
      <c r="N34" s="107"/>
    </row>
    <row r="35" spans="1:14" ht="14.45" customHeight="1" thickBot="1">
      <c r="A35" s="108" t="s">
        <v>38</v>
      </c>
      <c r="B35" s="93"/>
      <c r="C35" s="93"/>
      <c r="D35" s="93"/>
      <c r="E35" s="93"/>
      <c r="F35" s="94"/>
      <c r="G35" s="93"/>
      <c r="H35" s="112">
        <f>SUM(H32:H33)</f>
        <v>33931437</v>
      </c>
      <c r="I35" s="95"/>
      <c r="J35" s="112">
        <f>SUM(J32:J33)</f>
        <v>29248050</v>
      </c>
      <c r="K35" s="95"/>
      <c r="L35" s="112">
        <f>SUM(L32:L33)</f>
        <v>29126032</v>
      </c>
      <c r="M35" s="95"/>
      <c r="N35" s="112">
        <f>SUM(N32:N33)</f>
        <v>26756699</v>
      </c>
    </row>
    <row r="36" spans="1:14" ht="6" customHeight="1" thickTop="1">
      <c r="A36" s="93"/>
      <c r="B36" s="93"/>
      <c r="C36" s="93"/>
      <c r="D36" s="93"/>
      <c r="E36" s="93"/>
      <c r="F36" s="94"/>
      <c r="G36" s="93"/>
      <c r="H36" s="95"/>
      <c r="I36" s="95"/>
      <c r="J36" s="95"/>
      <c r="K36" s="95"/>
      <c r="L36" s="95"/>
      <c r="M36" s="95"/>
      <c r="N36" s="95"/>
    </row>
    <row r="37" spans="1:14" ht="14.45" customHeight="1">
      <c r="A37" s="108" t="s">
        <v>130</v>
      </c>
      <c r="B37" s="93"/>
      <c r="C37" s="93"/>
      <c r="D37" s="93"/>
      <c r="E37" s="93"/>
      <c r="F37" s="94"/>
      <c r="G37" s="93"/>
      <c r="H37" s="3"/>
      <c r="I37" s="95"/>
      <c r="J37" s="3"/>
      <c r="K37" s="95"/>
      <c r="L37" s="3"/>
      <c r="M37" s="95"/>
      <c r="N37" s="3"/>
    </row>
    <row r="38" spans="1:14" ht="6" customHeight="1">
      <c r="A38" s="93"/>
      <c r="B38" s="93"/>
      <c r="C38" s="93"/>
      <c r="D38" s="93"/>
      <c r="E38" s="93"/>
      <c r="F38" s="94"/>
      <c r="G38" s="93"/>
      <c r="H38" s="95"/>
      <c r="I38" s="95"/>
      <c r="J38" s="95"/>
      <c r="K38" s="95"/>
      <c r="L38" s="95"/>
      <c r="M38" s="95"/>
      <c r="N38" s="95"/>
    </row>
    <row r="39" spans="1:14" ht="14.45" customHeight="1">
      <c r="A39" s="108" t="s">
        <v>119</v>
      </c>
      <c r="B39" s="108"/>
      <c r="C39" s="108"/>
      <c r="D39" s="108"/>
      <c r="E39" s="108"/>
      <c r="F39" s="94"/>
      <c r="G39" s="93"/>
      <c r="H39" s="95"/>
      <c r="I39" s="95"/>
      <c r="J39" s="95"/>
      <c r="K39" s="95"/>
      <c r="L39" s="95"/>
      <c r="M39" s="95"/>
      <c r="N39" s="95"/>
    </row>
    <row r="40" spans="1:14" ht="14.45" customHeight="1">
      <c r="A40" s="108"/>
      <c r="B40" s="108" t="s">
        <v>63</v>
      </c>
      <c r="C40" s="108"/>
      <c r="D40" s="108"/>
      <c r="E40" s="108"/>
      <c r="F40" s="94"/>
      <c r="G40" s="93"/>
      <c r="H40" s="1">
        <f>SUM(H37:H37)</f>
        <v>0</v>
      </c>
      <c r="I40" s="95"/>
      <c r="J40" s="1">
        <f>SUM(J37:J37)</f>
        <v>0</v>
      </c>
      <c r="K40" s="95"/>
      <c r="L40" s="1">
        <f>SUM(L37:L37)</f>
        <v>0</v>
      </c>
      <c r="M40" s="95"/>
      <c r="N40" s="1">
        <f>SUM(N37:N37)</f>
        <v>0</v>
      </c>
    </row>
    <row r="41" spans="1:14" ht="5.0999999999999996" customHeight="1">
      <c r="A41" s="93"/>
      <c r="B41" s="93"/>
      <c r="C41" s="93"/>
      <c r="D41" s="93"/>
      <c r="E41" s="93"/>
      <c r="F41" s="94"/>
      <c r="G41" s="93"/>
      <c r="H41" s="95"/>
      <c r="I41" s="95"/>
      <c r="J41" s="95"/>
      <c r="K41" s="95"/>
      <c r="L41" s="95"/>
      <c r="M41" s="95"/>
      <c r="N41" s="95"/>
    </row>
    <row r="42" spans="1:14" ht="14.45" customHeight="1" thickBot="1">
      <c r="A42" s="108" t="s">
        <v>64</v>
      </c>
      <c r="B42" s="93"/>
      <c r="C42" s="93"/>
      <c r="D42" s="93"/>
      <c r="E42" s="93"/>
      <c r="F42" s="94"/>
      <c r="G42" s="93"/>
      <c r="H42" s="112">
        <f>SUM(H40,H35)</f>
        <v>33931437</v>
      </c>
      <c r="I42" s="95"/>
      <c r="J42" s="112">
        <f>SUM(J40,J35)</f>
        <v>29248050</v>
      </c>
      <c r="K42" s="95"/>
      <c r="L42" s="112">
        <f>SUM(L40,L35)</f>
        <v>29126032</v>
      </c>
      <c r="M42" s="95"/>
      <c r="N42" s="112">
        <f>SUM(N40,N35)</f>
        <v>26756699</v>
      </c>
    </row>
    <row r="43" spans="1:14" ht="6" customHeight="1" thickTop="1">
      <c r="A43" s="93"/>
      <c r="B43" s="93"/>
      <c r="C43" s="93"/>
      <c r="D43" s="93"/>
      <c r="E43" s="93"/>
      <c r="F43" s="94"/>
      <c r="G43" s="93"/>
      <c r="H43" s="95"/>
      <c r="I43" s="95"/>
      <c r="J43" s="95"/>
      <c r="K43" s="95"/>
      <c r="L43" s="95"/>
      <c r="M43" s="95"/>
      <c r="N43" s="95"/>
    </row>
    <row r="44" spans="1:14" ht="14.45" customHeight="1">
      <c r="A44" s="108" t="s">
        <v>39</v>
      </c>
      <c r="B44" s="93"/>
      <c r="C44" s="93"/>
      <c r="D44" s="93"/>
      <c r="E44" s="93"/>
      <c r="F44" s="94"/>
      <c r="G44" s="93"/>
      <c r="H44" s="4"/>
      <c r="I44" s="4"/>
      <c r="J44" s="4"/>
      <c r="K44" s="4"/>
      <c r="L44" s="4"/>
      <c r="M44" s="4"/>
      <c r="N44" s="4"/>
    </row>
    <row r="45" spans="1:14" ht="14.45" customHeight="1">
      <c r="A45" s="93" t="s">
        <v>40</v>
      </c>
      <c r="B45" s="93"/>
      <c r="C45" s="93"/>
      <c r="D45" s="93"/>
      <c r="E45" s="93"/>
      <c r="F45" s="94"/>
      <c r="G45" s="93"/>
      <c r="H45" s="8">
        <v>34869676</v>
      </c>
      <c r="I45" s="9"/>
      <c r="J45" s="8">
        <v>29946083</v>
      </c>
      <c r="K45" s="9"/>
      <c r="L45" s="8">
        <v>29126032</v>
      </c>
      <c r="M45" s="105"/>
      <c r="N45" s="105">
        <v>26756699</v>
      </c>
    </row>
    <row r="46" spans="1:14" ht="14.45" customHeight="1">
      <c r="A46" s="93" t="s">
        <v>28</v>
      </c>
      <c r="B46" s="93"/>
      <c r="C46" s="93"/>
      <c r="D46" s="93"/>
      <c r="E46" s="93"/>
      <c r="F46" s="94"/>
      <c r="G46" s="93"/>
      <c r="H46" s="12">
        <v>-938239</v>
      </c>
      <c r="I46" s="9"/>
      <c r="J46" s="12">
        <v>-698033</v>
      </c>
      <c r="K46" s="9"/>
      <c r="L46" s="110">
        <v>0</v>
      </c>
      <c r="M46" s="4"/>
      <c r="N46" s="1">
        <v>0</v>
      </c>
    </row>
    <row r="47" spans="1:14" ht="5.0999999999999996" customHeight="1">
      <c r="A47" s="93"/>
      <c r="B47" s="93"/>
      <c r="C47" s="93"/>
      <c r="D47" s="93"/>
      <c r="E47" s="93"/>
      <c r="F47" s="94"/>
      <c r="G47" s="93"/>
      <c r="H47" s="5"/>
      <c r="I47" s="4"/>
      <c r="J47" s="5"/>
      <c r="K47" s="4"/>
      <c r="L47" s="5"/>
      <c r="M47" s="4"/>
      <c r="N47" s="5"/>
    </row>
    <row r="48" spans="1:14" ht="14.45" customHeight="1" thickBot="1">
      <c r="A48" s="108" t="s">
        <v>38</v>
      </c>
      <c r="B48" s="93"/>
      <c r="C48" s="93"/>
      <c r="D48" s="93"/>
      <c r="E48" s="93"/>
      <c r="F48" s="94"/>
      <c r="G48" s="93"/>
      <c r="H48" s="2">
        <f>SUM(H45:H46)</f>
        <v>33931437</v>
      </c>
      <c r="I48" s="4"/>
      <c r="J48" s="2">
        <f>SUM(J45:J46)</f>
        <v>29248050</v>
      </c>
      <c r="K48" s="4"/>
      <c r="L48" s="2">
        <f>SUM(L45:L46)</f>
        <v>29126032</v>
      </c>
      <c r="M48" s="4"/>
      <c r="N48" s="2">
        <f>SUM(N45:N46)</f>
        <v>26756699</v>
      </c>
    </row>
    <row r="49" spans="1:14" ht="6" customHeight="1" thickTop="1">
      <c r="A49" s="108"/>
      <c r="B49" s="93"/>
      <c r="C49" s="93"/>
      <c r="D49" s="93"/>
      <c r="E49" s="93"/>
      <c r="F49" s="94"/>
      <c r="G49" s="93"/>
      <c r="H49" s="6"/>
      <c r="I49" s="4"/>
      <c r="J49" s="6"/>
      <c r="K49" s="4"/>
      <c r="L49" s="6"/>
      <c r="M49" s="4"/>
      <c r="N49" s="6"/>
    </row>
    <row r="50" spans="1:14" ht="14.45" customHeight="1">
      <c r="A50" s="108" t="s">
        <v>102</v>
      </c>
      <c r="B50" s="93"/>
      <c r="C50" s="93"/>
      <c r="D50" s="93"/>
      <c r="E50" s="93"/>
      <c r="F50" s="94"/>
      <c r="G50" s="93"/>
      <c r="H50" s="6"/>
      <c r="I50" s="4"/>
      <c r="J50" s="6"/>
      <c r="K50" s="4"/>
      <c r="L50" s="6"/>
      <c r="M50" s="4"/>
      <c r="N50" s="6"/>
    </row>
    <row r="51" spans="1:14" ht="14.45" customHeight="1">
      <c r="A51" s="93" t="s">
        <v>40</v>
      </c>
      <c r="B51" s="93"/>
      <c r="C51" s="93"/>
      <c r="D51" s="93"/>
      <c r="E51" s="93"/>
      <c r="F51" s="94"/>
      <c r="G51" s="93"/>
      <c r="H51" s="8">
        <v>34869676</v>
      </c>
      <c r="I51" s="9"/>
      <c r="J51" s="8">
        <v>29946083</v>
      </c>
      <c r="K51" s="9"/>
      <c r="L51" s="8">
        <v>29126032</v>
      </c>
      <c r="M51" s="105"/>
      <c r="N51" s="105">
        <v>26756699</v>
      </c>
    </row>
    <row r="52" spans="1:14" ht="14.45" customHeight="1">
      <c r="A52" s="93" t="s">
        <v>28</v>
      </c>
      <c r="B52" s="93"/>
      <c r="C52" s="93"/>
      <c r="D52" s="93"/>
      <c r="E52" s="93"/>
      <c r="F52" s="94"/>
      <c r="G52" s="93"/>
      <c r="H52" s="12">
        <v>-938239</v>
      </c>
      <c r="I52" s="9"/>
      <c r="J52" s="12">
        <v>-698033</v>
      </c>
      <c r="K52" s="9"/>
      <c r="L52" s="110">
        <v>0</v>
      </c>
      <c r="M52" s="4"/>
      <c r="N52" s="1">
        <v>0</v>
      </c>
    </row>
    <row r="53" spans="1:14" ht="5.0999999999999996" customHeight="1">
      <c r="A53" s="93"/>
      <c r="B53" s="93"/>
      <c r="C53" s="93"/>
      <c r="D53" s="93"/>
      <c r="E53" s="93"/>
      <c r="F53" s="94"/>
      <c r="G53" s="93"/>
      <c r="H53" s="6"/>
      <c r="I53" s="4"/>
      <c r="J53" s="6"/>
      <c r="K53" s="4"/>
      <c r="L53" s="6"/>
      <c r="M53" s="4"/>
      <c r="N53" s="6"/>
    </row>
    <row r="54" spans="1:14" ht="14.45" customHeight="1" thickBot="1">
      <c r="A54" s="108" t="s">
        <v>64</v>
      </c>
      <c r="B54" s="93"/>
      <c r="C54" s="93"/>
      <c r="D54" s="93"/>
      <c r="E54" s="93"/>
      <c r="F54" s="94"/>
      <c r="G54" s="93"/>
      <c r="H54" s="2">
        <f>SUM(H51:H53)</f>
        <v>33931437</v>
      </c>
      <c r="I54" s="4"/>
      <c r="J54" s="2">
        <f>SUM(J51:J53)</f>
        <v>29248050</v>
      </c>
      <c r="K54" s="4"/>
      <c r="L54" s="2">
        <f>SUM(L51:L53)</f>
        <v>29126032</v>
      </c>
      <c r="M54" s="4"/>
      <c r="N54" s="2">
        <f>SUM(N51:N53)</f>
        <v>26756699</v>
      </c>
    </row>
    <row r="55" spans="1:14" ht="8.1" customHeight="1" thickTop="1">
      <c r="A55" s="108"/>
      <c r="B55" s="93"/>
      <c r="C55" s="93"/>
      <c r="D55" s="93"/>
      <c r="E55" s="93"/>
      <c r="F55" s="94"/>
      <c r="G55" s="93"/>
      <c r="H55" s="6"/>
      <c r="I55" s="4"/>
      <c r="J55" s="6"/>
      <c r="K55" s="4"/>
      <c r="L55" s="6"/>
      <c r="M55" s="4"/>
      <c r="N55" s="6"/>
    </row>
    <row r="56" spans="1:14" ht="14.45" customHeight="1">
      <c r="A56" s="108" t="s">
        <v>77</v>
      </c>
      <c r="B56" s="93"/>
      <c r="C56" s="93"/>
      <c r="D56" s="93"/>
      <c r="E56" s="93"/>
      <c r="F56" s="94"/>
      <c r="G56" s="93"/>
      <c r="H56" s="4"/>
      <c r="I56" s="4"/>
      <c r="J56" s="4"/>
      <c r="K56" s="4"/>
      <c r="L56" s="4"/>
      <c r="M56" s="4"/>
      <c r="N56" s="4"/>
    </row>
    <row r="57" spans="1:14" ht="14.45" customHeight="1">
      <c r="A57" s="93"/>
      <c r="B57" s="108" t="s">
        <v>87</v>
      </c>
      <c r="C57" s="93"/>
      <c r="D57" s="93"/>
      <c r="E57" s="93"/>
      <c r="F57" s="94"/>
      <c r="G57" s="93"/>
      <c r="H57" s="4"/>
      <c r="I57" s="4"/>
      <c r="J57" s="4"/>
      <c r="K57" s="6"/>
      <c r="L57" s="4"/>
      <c r="M57" s="6"/>
      <c r="N57" s="4"/>
    </row>
    <row r="58" spans="1:14" ht="14.45" customHeight="1" thickBot="1">
      <c r="A58" s="93" t="s">
        <v>41</v>
      </c>
      <c r="B58" s="93"/>
      <c r="C58" s="93"/>
      <c r="D58" s="93"/>
      <c r="E58" s="93"/>
      <c r="F58" s="94">
        <v>18</v>
      </c>
      <c r="G58" s="93"/>
      <c r="H58" s="11">
        <v>0.11</v>
      </c>
      <c r="I58" s="7"/>
      <c r="J58" s="10">
        <v>9.8523769542006881E-2</v>
      </c>
      <c r="K58" s="7"/>
      <c r="L58" s="11">
        <v>0.1</v>
      </c>
      <c r="M58" s="7"/>
      <c r="N58" s="10">
        <v>8.8030573012866029E-2</v>
      </c>
    </row>
    <row r="59" spans="1:14" ht="12.95" customHeight="1" thickTop="1">
      <c r="A59" s="93"/>
      <c r="B59" s="93"/>
      <c r="C59" s="93"/>
      <c r="D59" s="93"/>
      <c r="E59" s="93"/>
      <c r="F59" s="94"/>
      <c r="G59" s="93"/>
      <c r="H59" s="7"/>
      <c r="I59" s="7"/>
      <c r="J59" s="7"/>
      <c r="K59" s="7"/>
      <c r="L59" s="7"/>
      <c r="M59" s="7"/>
      <c r="N59" s="7"/>
    </row>
    <row r="60" spans="1:14" ht="15" customHeight="1">
      <c r="A60" s="93"/>
      <c r="B60" s="93"/>
      <c r="C60" s="93"/>
      <c r="D60" s="93"/>
      <c r="E60" s="93"/>
      <c r="F60" s="94"/>
      <c r="G60" s="93"/>
      <c r="H60" s="7"/>
      <c r="I60" s="7"/>
      <c r="J60" s="7"/>
      <c r="K60" s="7"/>
      <c r="L60" s="7"/>
      <c r="M60" s="7"/>
      <c r="N60" s="7"/>
    </row>
    <row r="61" spans="1:14" ht="14.45" customHeight="1">
      <c r="A61" s="81" t="s">
        <v>131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4.45" customHeight="1">
      <c r="A62" s="113" t="s">
        <v>165</v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</row>
    <row r="63" spans="1:14" ht="4.5" customHeight="1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</row>
    <row r="64" spans="1:14" ht="20.100000000000001" customHeight="1">
      <c r="A64" s="82" t="s">
        <v>162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</row>
  </sheetData>
  <mergeCells count="7">
    <mergeCell ref="A64:N64"/>
    <mergeCell ref="H6:J6"/>
    <mergeCell ref="L6:N6"/>
    <mergeCell ref="H7:J7"/>
    <mergeCell ref="L7:N7"/>
    <mergeCell ref="A61:N61"/>
    <mergeCell ref="A62:N62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BF53-2D01-48DB-9D22-DD01BE03D977}">
  <sheetPr codeName="Sheet3"/>
  <dimension ref="A1:XFD64"/>
  <sheetViews>
    <sheetView zoomScale="128" zoomScaleNormal="128" workbookViewId="0">
      <selection activeCell="A64" sqref="A64:N64"/>
    </sheetView>
  </sheetViews>
  <sheetFormatPr defaultColWidth="8.85546875" defaultRowHeight="15.95" customHeight="1"/>
  <cols>
    <col min="1" max="4" width="1.42578125" style="60" customWidth="1"/>
    <col min="5" max="5" width="25.7109375" style="60" customWidth="1"/>
    <col min="6" max="6" width="4.5703125" style="61" customWidth="1"/>
    <col min="7" max="7" width="0.7109375" style="60" customWidth="1"/>
    <col min="8" max="8" width="12.7109375" style="90" customWidth="1"/>
    <col min="9" max="9" width="0.7109375" style="90" customWidth="1"/>
    <col min="10" max="10" width="12.7109375" style="90" customWidth="1"/>
    <col min="11" max="11" width="0.7109375" style="90" customWidth="1"/>
    <col min="12" max="12" width="12.7109375" style="90" customWidth="1"/>
    <col min="13" max="13" width="0.7109375" style="90" customWidth="1"/>
    <col min="14" max="14" width="12.7109375" style="90" customWidth="1"/>
    <col min="15" max="16383" width="8.85546875" style="60"/>
    <col min="16384" max="16384" width="10" style="60" bestFit="1" customWidth="1"/>
  </cols>
  <sheetData>
    <row r="1" spans="1:14" ht="15.95" customHeight="1">
      <c r="A1" s="59" t="s">
        <v>122</v>
      </c>
    </row>
    <row r="2" spans="1:14" ht="15.95" customHeight="1">
      <c r="A2" s="59" t="s">
        <v>140</v>
      </c>
    </row>
    <row r="3" spans="1:14" ht="15.95" customHeight="1">
      <c r="A3" s="91" t="s">
        <v>176</v>
      </c>
      <c r="B3" s="64"/>
      <c r="C3" s="64"/>
      <c r="D3" s="64"/>
      <c r="E3" s="64"/>
      <c r="F3" s="65"/>
      <c r="G3" s="64"/>
      <c r="H3" s="92"/>
      <c r="I3" s="92"/>
      <c r="J3" s="92"/>
      <c r="K3" s="92"/>
      <c r="L3" s="92"/>
      <c r="M3" s="92"/>
      <c r="N3" s="92"/>
    </row>
    <row r="4" spans="1:14" ht="9.9499999999999993" customHeight="1"/>
    <row r="5" spans="1:14" ht="9.9499999999999993" customHeight="1">
      <c r="A5" s="93"/>
      <c r="B5" s="93"/>
      <c r="C5" s="93"/>
      <c r="D5" s="93"/>
      <c r="E5" s="93"/>
      <c r="F5" s="94"/>
      <c r="G5" s="93"/>
      <c r="H5" s="95"/>
      <c r="I5" s="95"/>
      <c r="J5" s="95"/>
      <c r="K5" s="95"/>
      <c r="L5" s="95"/>
      <c r="M5" s="95"/>
      <c r="N5" s="95"/>
    </row>
    <row r="6" spans="1:14" ht="14.45" customHeight="1">
      <c r="A6" s="93"/>
      <c r="B6" s="93"/>
      <c r="C6" s="93"/>
      <c r="D6" s="93"/>
      <c r="E6" s="93"/>
      <c r="F6" s="94"/>
      <c r="G6" s="93"/>
      <c r="H6" s="96" t="s">
        <v>1</v>
      </c>
      <c r="I6" s="96"/>
      <c r="J6" s="96"/>
      <c r="K6" s="95"/>
      <c r="L6" s="96" t="s">
        <v>2</v>
      </c>
      <c r="M6" s="96"/>
      <c r="N6" s="96"/>
    </row>
    <row r="7" spans="1:14" ht="14.45" customHeight="1">
      <c r="A7" s="93"/>
      <c r="B7" s="93"/>
      <c r="C7" s="93"/>
      <c r="D7" s="93"/>
      <c r="E7" s="93"/>
      <c r="F7" s="94"/>
      <c r="G7" s="93"/>
      <c r="H7" s="97" t="s">
        <v>3</v>
      </c>
      <c r="I7" s="97"/>
      <c r="J7" s="97"/>
      <c r="K7" s="95"/>
      <c r="L7" s="97" t="s">
        <v>3</v>
      </c>
      <c r="M7" s="97"/>
      <c r="N7" s="97"/>
    </row>
    <row r="8" spans="1:14" ht="14.45" customHeight="1">
      <c r="A8" s="93"/>
      <c r="B8" s="93"/>
      <c r="C8" s="93"/>
      <c r="D8" s="93"/>
      <c r="E8" s="93"/>
      <c r="F8" s="94"/>
      <c r="G8" s="93"/>
      <c r="H8" s="98" t="s">
        <v>4</v>
      </c>
      <c r="I8" s="99"/>
      <c r="J8" s="98" t="s">
        <v>4</v>
      </c>
      <c r="K8" s="99"/>
      <c r="L8" s="98" t="s">
        <v>4</v>
      </c>
      <c r="M8" s="99"/>
      <c r="N8" s="98" t="s">
        <v>4</v>
      </c>
    </row>
    <row r="9" spans="1:14" ht="14.45" customHeight="1">
      <c r="A9" s="93"/>
      <c r="B9" s="93"/>
      <c r="C9" s="93"/>
      <c r="D9" s="93"/>
      <c r="E9" s="93"/>
      <c r="F9" s="94"/>
      <c r="G9" s="93"/>
      <c r="H9" s="100" t="s">
        <v>172</v>
      </c>
      <c r="I9" s="101"/>
      <c r="J9" s="100" t="s">
        <v>172</v>
      </c>
      <c r="K9" s="101"/>
      <c r="L9" s="100" t="s">
        <v>172</v>
      </c>
      <c r="M9" s="101"/>
      <c r="N9" s="100" t="s">
        <v>172</v>
      </c>
    </row>
    <row r="10" spans="1:14" ht="14.45" customHeight="1">
      <c r="A10" s="93"/>
      <c r="B10" s="93"/>
      <c r="C10" s="93"/>
      <c r="D10" s="93"/>
      <c r="E10" s="93"/>
      <c r="F10" s="94"/>
      <c r="G10" s="93"/>
      <c r="H10" s="102" t="s">
        <v>137</v>
      </c>
      <c r="I10" s="98"/>
      <c r="J10" s="102" t="s">
        <v>124</v>
      </c>
      <c r="K10" s="98"/>
      <c r="L10" s="102" t="s">
        <v>137</v>
      </c>
      <c r="M10" s="98"/>
      <c r="N10" s="102" t="s">
        <v>124</v>
      </c>
    </row>
    <row r="11" spans="1:14" ht="14.45" customHeight="1">
      <c r="A11" s="93"/>
      <c r="B11" s="93"/>
      <c r="C11" s="93"/>
      <c r="D11" s="93"/>
      <c r="E11" s="93"/>
      <c r="F11" s="103" t="s">
        <v>5</v>
      </c>
      <c r="G11" s="93"/>
      <c r="H11" s="104" t="s">
        <v>31</v>
      </c>
      <c r="I11" s="101"/>
      <c r="J11" s="104" t="s">
        <v>31</v>
      </c>
      <c r="K11" s="101"/>
      <c r="L11" s="104" t="s">
        <v>31</v>
      </c>
      <c r="M11" s="101"/>
      <c r="N11" s="104" t="s">
        <v>31</v>
      </c>
    </row>
    <row r="12" spans="1:14" ht="5.0999999999999996" customHeight="1">
      <c r="A12" s="93"/>
      <c r="B12" s="93"/>
      <c r="C12" s="93"/>
      <c r="D12" s="93"/>
      <c r="E12" s="93"/>
      <c r="F12" s="94"/>
      <c r="G12" s="93"/>
      <c r="H12" s="95"/>
      <c r="I12" s="95"/>
      <c r="J12" s="95"/>
      <c r="K12" s="95"/>
      <c r="L12" s="95"/>
      <c r="M12" s="95"/>
      <c r="N12" s="95"/>
    </row>
    <row r="13" spans="1:14" ht="14.45" customHeight="1">
      <c r="A13" s="93" t="s">
        <v>95</v>
      </c>
      <c r="B13" s="93"/>
      <c r="C13" s="93"/>
      <c r="D13" s="93"/>
      <c r="E13" s="93"/>
      <c r="F13" s="94"/>
      <c r="G13" s="93"/>
      <c r="H13" s="8">
        <v>527500714</v>
      </c>
      <c r="I13" s="9"/>
      <c r="J13" s="8">
        <v>658434681</v>
      </c>
      <c r="K13" s="9"/>
      <c r="L13" s="8">
        <v>405940380</v>
      </c>
      <c r="M13" s="105"/>
      <c r="N13" s="105">
        <v>512213879</v>
      </c>
    </row>
    <row r="14" spans="1:14" ht="14.45" customHeight="1">
      <c r="A14" s="93" t="s">
        <v>91</v>
      </c>
      <c r="B14" s="93"/>
      <c r="C14" s="93"/>
      <c r="D14" s="93"/>
      <c r="E14" s="93"/>
      <c r="F14" s="94"/>
      <c r="G14" s="93"/>
      <c r="H14" s="12">
        <v>-231453603</v>
      </c>
      <c r="I14" s="9"/>
      <c r="J14" s="12">
        <v>-292930839</v>
      </c>
      <c r="K14" s="9"/>
      <c r="L14" s="12">
        <v>-173659162</v>
      </c>
      <c r="M14" s="105"/>
      <c r="N14" s="105">
        <v>-214022958</v>
      </c>
    </row>
    <row r="15" spans="1:14" ht="5.0999999999999996" customHeight="1">
      <c r="A15" s="93"/>
      <c r="B15" s="93"/>
      <c r="C15" s="93"/>
      <c r="D15" s="93"/>
      <c r="E15" s="93"/>
      <c r="F15" s="94"/>
      <c r="G15" s="93"/>
      <c r="H15" s="8"/>
      <c r="I15" s="9"/>
      <c r="J15" s="8"/>
      <c r="K15" s="9"/>
      <c r="L15" s="8"/>
      <c r="M15" s="95"/>
      <c r="N15" s="107"/>
    </row>
    <row r="16" spans="1:14" ht="14.45" customHeight="1">
      <c r="A16" s="108" t="s">
        <v>33</v>
      </c>
      <c r="B16" s="93"/>
      <c r="C16" s="93"/>
      <c r="D16" s="93"/>
      <c r="E16" s="93"/>
      <c r="F16" s="94"/>
      <c r="G16" s="93"/>
      <c r="H16" s="8">
        <f>SUM(H13:H14)</f>
        <v>296047111</v>
      </c>
      <c r="I16" s="9"/>
      <c r="J16" s="8">
        <f>SUM(J13:J14)</f>
        <v>365503842</v>
      </c>
      <c r="K16" s="9"/>
      <c r="L16" s="8">
        <f>SUM(L13:L14)</f>
        <v>232281218</v>
      </c>
      <c r="M16" s="105"/>
      <c r="N16" s="105">
        <f>SUM(N13:N14)</f>
        <v>298190921</v>
      </c>
    </row>
    <row r="17" spans="1:14 16384:16384" ht="14.45" customHeight="1">
      <c r="A17" s="93" t="s">
        <v>186</v>
      </c>
      <c r="B17" s="93"/>
      <c r="C17" s="93"/>
      <c r="D17" s="93"/>
      <c r="E17" s="93"/>
      <c r="F17" s="94"/>
      <c r="G17" s="93"/>
      <c r="H17" s="9"/>
      <c r="I17" s="9"/>
      <c r="J17" s="9"/>
      <c r="K17" s="9"/>
      <c r="L17" s="57"/>
      <c r="M17" s="95"/>
      <c r="N17" s="9"/>
    </row>
    <row r="18" spans="1:14 16384:16384" ht="14.45" customHeight="1">
      <c r="A18" s="93"/>
      <c r="B18" s="93" t="s">
        <v>157</v>
      </c>
      <c r="C18" s="93"/>
      <c r="D18" s="93"/>
      <c r="E18" s="93"/>
      <c r="F18" s="94"/>
      <c r="G18" s="93"/>
      <c r="H18" s="109"/>
      <c r="I18" s="9"/>
      <c r="J18" s="109"/>
      <c r="K18" s="9"/>
      <c r="L18" s="109"/>
      <c r="M18" s="105"/>
      <c r="N18" s="105"/>
    </row>
    <row r="19" spans="1:14 16384:16384" ht="14.45" customHeight="1">
      <c r="A19" s="93"/>
      <c r="B19" s="93" t="s">
        <v>156</v>
      </c>
      <c r="C19" s="93"/>
      <c r="D19" s="93"/>
      <c r="E19" s="93"/>
      <c r="F19" s="94">
        <v>7</v>
      </c>
      <c r="G19" s="93"/>
      <c r="H19" s="109">
        <v>10223657</v>
      </c>
      <c r="I19" s="9"/>
      <c r="J19" s="109">
        <v>3660385</v>
      </c>
      <c r="K19" s="9"/>
      <c r="L19" s="45">
        <v>10223657</v>
      </c>
      <c r="M19" s="105"/>
      <c r="N19" s="105">
        <v>3660385</v>
      </c>
    </row>
    <row r="20" spans="1:14 16384:16384" ht="14.45" customHeight="1">
      <c r="A20" s="93" t="s">
        <v>61</v>
      </c>
      <c r="B20" s="93"/>
      <c r="C20" s="93"/>
      <c r="D20" s="93"/>
      <c r="E20" s="93"/>
      <c r="F20" s="94"/>
      <c r="G20" s="93"/>
      <c r="H20" s="12">
        <v>2703489</v>
      </c>
      <c r="I20" s="9"/>
      <c r="J20" s="12">
        <v>4491381</v>
      </c>
      <c r="K20" s="9"/>
      <c r="L20" s="58">
        <v>2573661</v>
      </c>
      <c r="M20" s="95"/>
      <c r="N20" s="12">
        <v>4254021</v>
      </c>
    </row>
    <row r="21" spans="1:14 16384:16384" ht="5.0999999999999996" customHeight="1">
      <c r="A21" s="93"/>
      <c r="B21" s="93"/>
      <c r="C21" s="93"/>
      <c r="D21" s="93"/>
      <c r="E21" s="93"/>
      <c r="F21" s="94"/>
      <c r="G21" s="93"/>
      <c r="H21" s="8"/>
      <c r="I21" s="9"/>
      <c r="J21" s="8"/>
      <c r="K21" s="9"/>
      <c r="L21" s="8"/>
      <c r="M21" s="95"/>
      <c r="N21" s="95"/>
    </row>
    <row r="22" spans="1:14 16384:16384" ht="14.45" customHeight="1">
      <c r="A22" s="108" t="s">
        <v>62</v>
      </c>
      <c r="B22" s="93"/>
      <c r="C22" s="93"/>
      <c r="D22" s="93"/>
      <c r="E22" s="93"/>
      <c r="F22" s="94"/>
      <c r="G22" s="93"/>
      <c r="H22" s="8">
        <f>SUM(H16:H21)</f>
        <v>308974257</v>
      </c>
      <c r="I22" s="9"/>
      <c r="J22" s="8">
        <f>SUM(J16:J21)</f>
        <v>373655608</v>
      </c>
      <c r="K22" s="9"/>
      <c r="L22" s="8">
        <f>SUM(L16:L21)</f>
        <v>245078536</v>
      </c>
      <c r="M22" s="105"/>
      <c r="N22" s="105">
        <f>SUM(N16:N21)</f>
        <v>306105327</v>
      </c>
    </row>
    <row r="23" spans="1:14 16384:16384" ht="14.45" customHeight="1">
      <c r="A23" s="93" t="s">
        <v>34</v>
      </c>
      <c r="B23" s="93"/>
      <c r="C23" s="93"/>
      <c r="D23" s="93"/>
      <c r="E23" s="93"/>
      <c r="F23" s="94"/>
      <c r="G23" s="93"/>
      <c r="H23" s="109">
        <v>-55956970</v>
      </c>
      <c r="I23" s="9"/>
      <c r="J23" s="109">
        <v>-50575463</v>
      </c>
      <c r="K23" s="9"/>
      <c r="L23" s="45">
        <v>-37123569</v>
      </c>
      <c r="M23" s="105"/>
      <c r="N23" s="105">
        <v>-33810196</v>
      </c>
    </row>
    <row r="24" spans="1:14 16384:16384" ht="14.45" customHeight="1">
      <c r="A24" s="93" t="s">
        <v>35</v>
      </c>
      <c r="B24" s="93"/>
      <c r="C24" s="93"/>
      <c r="D24" s="93"/>
      <c r="E24" s="93"/>
      <c r="F24" s="94"/>
      <c r="G24" s="93"/>
      <c r="H24" s="109">
        <v>-126887107</v>
      </c>
      <c r="I24" s="9"/>
      <c r="J24" s="109">
        <v>-138549291</v>
      </c>
      <c r="K24" s="9"/>
      <c r="L24" s="45">
        <v>-105849913</v>
      </c>
      <c r="M24" s="105"/>
      <c r="N24" s="105">
        <v>-118461043</v>
      </c>
    </row>
    <row r="25" spans="1:14 16384:16384" ht="14.45" customHeight="1">
      <c r="A25" s="93" t="s">
        <v>144</v>
      </c>
      <c r="B25" s="93"/>
      <c r="C25" s="93"/>
      <c r="D25" s="93"/>
      <c r="E25" s="93"/>
      <c r="F25" s="94"/>
      <c r="G25" s="93"/>
      <c r="H25" s="109">
        <v>753440</v>
      </c>
      <c r="I25" s="9"/>
      <c r="J25" s="109">
        <v>-578414</v>
      </c>
      <c r="K25" s="9"/>
      <c r="L25" s="45">
        <v>0</v>
      </c>
      <c r="M25" s="105"/>
      <c r="N25" s="105">
        <v>0</v>
      </c>
    </row>
    <row r="26" spans="1:14 16384:16384" ht="14.45" customHeight="1">
      <c r="A26" s="93" t="s">
        <v>184</v>
      </c>
      <c r="B26" s="93"/>
      <c r="C26" s="93"/>
      <c r="D26" s="93"/>
      <c r="E26" s="93"/>
      <c r="F26" s="94"/>
      <c r="G26" s="93"/>
      <c r="H26" s="109">
        <v>6495</v>
      </c>
      <c r="I26" s="9"/>
      <c r="J26" s="109">
        <v>541873</v>
      </c>
      <c r="K26" s="9"/>
      <c r="L26" s="109">
        <v>6495</v>
      </c>
      <c r="M26" s="105"/>
      <c r="N26" s="105">
        <v>541873</v>
      </c>
    </row>
    <row r="27" spans="1:14 16384:16384" ht="14.45" customHeight="1">
      <c r="A27" s="93" t="s">
        <v>185</v>
      </c>
      <c r="B27" s="93"/>
      <c r="C27" s="93"/>
      <c r="D27" s="93"/>
      <c r="E27" s="93"/>
      <c r="F27" s="94"/>
      <c r="G27" s="93"/>
      <c r="H27" s="110">
        <v>1144558</v>
      </c>
      <c r="I27" s="9"/>
      <c r="J27" s="110">
        <v>690095</v>
      </c>
      <c r="K27" s="9"/>
      <c r="L27" s="110">
        <v>58949</v>
      </c>
      <c r="M27" s="4"/>
      <c r="N27" s="106">
        <v>52002</v>
      </c>
      <c r="XFD27" s="62">
        <f>SUM(H27:XFC27)</f>
        <v>1945604</v>
      </c>
    </row>
    <row r="28" spans="1:14 16384:16384" ht="5.0999999999999996" customHeight="1">
      <c r="A28" s="93"/>
      <c r="B28" s="93"/>
      <c r="C28" s="93"/>
      <c r="D28" s="93"/>
      <c r="E28" s="93"/>
      <c r="F28" s="94"/>
      <c r="G28" s="93"/>
      <c r="H28" s="8"/>
      <c r="I28" s="9"/>
      <c r="J28" s="8"/>
      <c r="K28" s="9"/>
      <c r="L28" s="8"/>
      <c r="M28" s="95"/>
      <c r="N28" s="107"/>
    </row>
    <row r="29" spans="1:14 16384:16384" ht="14.45" customHeight="1">
      <c r="A29" s="108" t="s">
        <v>86</v>
      </c>
      <c r="B29" s="108"/>
      <c r="C29" s="93"/>
      <c r="D29" s="93"/>
      <c r="E29" s="93"/>
      <c r="F29" s="94"/>
      <c r="G29" s="93"/>
      <c r="H29" s="8">
        <f>SUM(H22:H28)</f>
        <v>128034673</v>
      </c>
      <c r="I29" s="9"/>
      <c r="J29" s="8">
        <f>SUM(J22:J28)</f>
        <v>185184408</v>
      </c>
      <c r="K29" s="9"/>
      <c r="L29" s="8">
        <f>SUM(L22:L28)</f>
        <v>102170498</v>
      </c>
      <c r="M29" s="95"/>
      <c r="N29" s="95">
        <f>SUM(N22:N28)</f>
        <v>154427963</v>
      </c>
    </row>
    <row r="30" spans="1:14 16384:16384" ht="14.45" customHeight="1">
      <c r="A30" s="93" t="s">
        <v>71</v>
      </c>
      <c r="B30" s="111"/>
      <c r="C30" s="93"/>
      <c r="D30" s="93"/>
      <c r="E30" s="93"/>
      <c r="F30" s="94"/>
      <c r="G30" s="93"/>
      <c r="H30" s="12">
        <v>-2647366</v>
      </c>
      <c r="I30" s="9"/>
      <c r="J30" s="12">
        <v>-2792724</v>
      </c>
      <c r="K30" s="9"/>
      <c r="L30" s="46">
        <v>-2328879</v>
      </c>
      <c r="M30" s="4"/>
      <c r="N30" s="12">
        <v>-2433967</v>
      </c>
    </row>
    <row r="31" spans="1:14 16384:16384" ht="5.0999999999999996" customHeight="1">
      <c r="A31" s="93"/>
      <c r="B31" s="93"/>
      <c r="C31" s="93"/>
      <c r="D31" s="93"/>
      <c r="E31" s="93"/>
      <c r="F31" s="94"/>
      <c r="G31" s="93"/>
      <c r="H31" s="8"/>
      <c r="I31" s="9"/>
      <c r="J31" s="8"/>
      <c r="K31" s="9"/>
      <c r="L31" s="8"/>
      <c r="M31" s="95"/>
      <c r="N31" s="107"/>
    </row>
    <row r="32" spans="1:14 16384:16384" ht="14.45" customHeight="1">
      <c r="A32" s="108" t="s">
        <v>36</v>
      </c>
      <c r="B32" s="93"/>
      <c r="C32" s="93"/>
      <c r="D32" s="93"/>
      <c r="E32" s="93"/>
      <c r="F32" s="94"/>
      <c r="G32" s="93"/>
      <c r="H32" s="8">
        <f>SUM(H29:H30)</f>
        <v>125387307</v>
      </c>
      <c r="I32" s="9"/>
      <c r="J32" s="8">
        <f>SUM(J29:J30)</f>
        <v>182391684</v>
      </c>
      <c r="K32" s="9"/>
      <c r="L32" s="8">
        <f>SUM(L29:L30)</f>
        <v>99841619</v>
      </c>
      <c r="M32" s="105"/>
      <c r="N32" s="105">
        <f>SUM(N29:N30)</f>
        <v>151993996</v>
      </c>
    </row>
    <row r="33" spans="1:14" ht="14.45" customHeight="1">
      <c r="A33" s="93" t="s">
        <v>37</v>
      </c>
      <c r="B33" s="93"/>
      <c r="C33" s="93"/>
      <c r="D33" s="93"/>
      <c r="E33" s="93"/>
      <c r="F33" s="94">
        <v>17</v>
      </c>
      <c r="G33" s="93"/>
      <c r="H33" s="110">
        <v>-26587835</v>
      </c>
      <c r="I33" s="9"/>
      <c r="J33" s="110">
        <v>-40725661</v>
      </c>
      <c r="K33" s="9"/>
      <c r="L33" s="110">
        <v>-20721395</v>
      </c>
      <c r="M33" s="95"/>
      <c r="N33" s="110">
        <v>-33847996</v>
      </c>
    </row>
    <row r="34" spans="1:14" ht="5.0999999999999996" customHeight="1">
      <c r="A34" s="93"/>
      <c r="B34" s="93"/>
      <c r="C34" s="93"/>
      <c r="D34" s="93"/>
      <c r="E34" s="93"/>
      <c r="F34" s="94"/>
      <c r="G34" s="93"/>
      <c r="H34" s="8"/>
      <c r="I34" s="9"/>
      <c r="J34" s="8"/>
      <c r="K34" s="9"/>
      <c r="L34" s="8"/>
      <c r="M34" s="95"/>
      <c r="N34" s="107"/>
    </row>
    <row r="35" spans="1:14" ht="14.45" customHeight="1" thickBot="1">
      <c r="A35" s="108" t="s">
        <v>38</v>
      </c>
      <c r="B35" s="93"/>
      <c r="C35" s="93"/>
      <c r="D35" s="93"/>
      <c r="E35" s="93"/>
      <c r="F35" s="94"/>
      <c r="G35" s="93"/>
      <c r="H35" s="47">
        <f>SUM(H32:H33)</f>
        <v>98799472</v>
      </c>
      <c r="I35" s="9"/>
      <c r="J35" s="47">
        <f>SUM(J32:J33)</f>
        <v>141666023</v>
      </c>
      <c r="K35" s="9"/>
      <c r="L35" s="47">
        <f>SUM(L32:L33)</f>
        <v>79120224</v>
      </c>
      <c r="M35" s="95"/>
      <c r="N35" s="112">
        <f>SUM(N32:N33)</f>
        <v>118146000</v>
      </c>
    </row>
    <row r="36" spans="1:14" ht="6" customHeight="1" thickTop="1">
      <c r="A36" s="93"/>
      <c r="B36" s="93"/>
      <c r="C36" s="93"/>
      <c r="D36" s="93"/>
      <c r="E36" s="93"/>
      <c r="F36" s="94"/>
      <c r="G36" s="93"/>
      <c r="H36" s="95"/>
      <c r="I36" s="95"/>
      <c r="J36" s="95"/>
      <c r="K36" s="95"/>
      <c r="L36" s="95"/>
      <c r="M36" s="95"/>
      <c r="N36" s="95"/>
    </row>
    <row r="37" spans="1:14" ht="14.45" customHeight="1">
      <c r="A37" s="108" t="s">
        <v>130</v>
      </c>
      <c r="B37" s="93"/>
      <c r="C37" s="93"/>
      <c r="D37" s="93"/>
      <c r="E37" s="93"/>
      <c r="F37" s="94"/>
      <c r="G37" s="93"/>
      <c r="H37" s="3"/>
      <c r="I37" s="95"/>
      <c r="J37" s="3"/>
      <c r="K37" s="95"/>
      <c r="L37" s="3"/>
      <c r="M37" s="95"/>
      <c r="N37" s="3"/>
    </row>
    <row r="38" spans="1:14" ht="6" customHeight="1">
      <c r="A38" s="93"/>
      <c r="B38" s="93"/>
      <c r="C38" s="93"/>
      <c r="D38" s="93"/>
      <c r="E38" s="93"/>
      <c r="F38" s="94"/>
      <c r="G38" s="93"/>
      <c r="H38" s="95"/>
      <c r="I38" s="95"/>
      <c r="J38" s="95"/>
      <c r="K38" s="95"/>
      <c r="L38" s="95"/>
      <c r="M38" s="95"/>
      <c r="N38" s="95"/>
    </row>
    <row r="39" spans="1:14" ht="14.45" customHeight="1">
      <c r="A39" s="108" t="s">
        <v>119</v>
      </c>
      <c r="B39" s="108"/>
      <c r="C39" s="108"/>
      <c r="D39" s="108"/>
      <c r="E39" s="108"/>
      <c r="F39" s="94"/>
      <c r="G39" s="93"/>
      <c r="H39" s="95"/>
      <c r="I39" s="95"/>
      <c r="J39" s="95"/>
      <c r="K39" s="95"/>
      <c r="L39" s="95"/>
      <c r="M39" s="95"/>
      <c r="N39" s="95"/>
    </row>
    <row r="40" spans="1:14" ht="14.45" customHeight="1">
      <c r="A40" s="108"/>
      <c r="B40" s="108" t="s">
        <v>63</v>
      </c>
      <c r="C40" s="108"/>
      <c r="D40" s="108"/>
      <c r="E40" s="108"/>
      <c r="F40" s="94"/>
      <c r="G40" s="93"/>
      <c r="H40" s="1">
        <f>SUM(H37:H37)</f>
        <v>0</v>
      </c>
      <c r="I40" s="95"/>
      <c r="J40" s="1">
        <f>SUM(J37:J37)</f>
        <v>0</v>
      </c>
      <c r="K40" s="95"/>
      <c r="L40" s="1">
        <f>SUM(L37:L37)</f>
        <v>0</v>
      </c>
      <c r="M40" s="95"/>
      <c r="N40" s="1">
        <f>SUM(N37:N37)</f>
        <v>0</v>
      </c>
    </row>
    <row r="41" spans="1:14" ht="5.0999999999999996" customHeight="1">
      <c r="A41" s="93"/>
      <c r="B41" s="93"/>
      <c r="C41" s="93"/>
      <c r="D41" s="93"/>
      <c r="E41" s="93"/>
      <c r="F41" s="94"/>
      <c r="G41" s="93"/>
      <c r="H41" s="95"/>
      <c r="I41" s="95"/>
      <c r="J41" s="95"/>
      <c r="K41" s="95"/>
      <c r="L41" s="95"/>
      <c r="M41" s="95"/>
      <c r="N41" s="95"/>
    </row>
    <row r="42" spans="1:14" ht="14.45" customHeight="1" thickBot="1">
      <c r="A42" s="108" t="s">
        <v>64</v>
      </c>
      <c r="B42" s="93"/>
      <c r="C42" s="93"/>
      <c r="D42" s="93"/>
      <c r="E42" s="93"/>
      <c r="F42" s="94"/>
      <c r="G42" s="93"/>
      <c r="H42" s="112">
        <f>SUM(H40,H35)</f>
        <v>98799472</v>
      </c>
      <c r="I42" s="95"/>
      <c r="J42" s="112">
        <f>SUM(J40,J35)</f>
        <v>141666023</v>
      </c>
      <c r="K42" s="95"/>
      <c r="L42" s="112">
        <f>SUM(L40,L35)</f>
        <v>79120224</v>
      </c>
      <c r="M42" s="95"/>
      <c r="N42" s="112">
        <f>SUM(N40,N35)</f>
        <v>118146000</v>
      </c>
    </row>
    <row r="43" spans="1:14" ht="6" customHeight="1" thickTop="1">
      <c r="A43" s="93"/>
      <c r="B43" s="93"/>
      <c r="C43" s="93"/>
      <c r="D43" s="93"/>
      <c r="E43" s="93"/>
      <c r="F43" s="94"/>
      <c r="G43" s="93"/>
      <c r="H43" s="95"/>
      <c r="I43" s="95"/>
      <c r="J43" s="95"/>
      <c r="K43" s="95"/>
      <c r="L43" s="95"/>
      <c r="M43" s="95"/>
      <c r="N43" s="95"/>
    </row>
    <row r="44" spans="1:14" ht="14.45" customHeight="1">
      <c r="A44" s="108" t="s">
        <v>39</v>
      </c>
      <c r="B44" s="93"/>
      <c r="C44" s="93"/>
      <c r="D44" s="93"/>
      <c r="E44" s="93"/>
      <c r="F44" s="94"/>
      <c r="G44" s="93"/>
      <c r="H44" s="4"/>
      <c r="I44" s="4"/>
      <c r="J44" s="4"/>
      <c r="K44" s="4"/>
      <c r="L44" s="4"/>
      <c r="M44" s="4"/>
      <c r="N44" s="4"/>
    </row>
    <row r="45" spans="1:14" ht="14.45" customHeight="1">
      <c r="A45" s="93" t="s">
        <v>40</v>
      </c>
      <c r="B45" s="93"/>
      <c r="C45" s="93"/>
      <c r="D45" s="93"/>
      <c r="E45" s="93"/>
      <c r="F45" s="94"/>
      <c r="G45" s="93"/>
      <c r="H45" s="8">
        <v>100978950</v>
      </c>
      <c r="I45" s="9"/>
      <c r="J45" s="8">
        <v>143438870</v>
      </c>
      <c r="K45" s="9"/>
      <c r="L45" s="8">
        <v>79120224</v>
      </c>
      <c r="M45" s="105"/>
      <c r="N45" s="105">
        <v>118146000</v>
      </c>
    </row>
    <row r="46" spans="1:14" ht="14.45" customHeight="1">
      <c r="A46" s="93" t="s">
        <v>28</v>
      </c>
      <c r="B46" s="93"/>
      <c r="C46" s="93"/>
      <c r="D46" s="93"/>
      <c r="E46" s="93"/>
      <c r="F46" s="94"/>
      <c r="G46" s="93"/>
      <c r="H46" s="12">
        <v>-2179478</v>
      </c>
      <c r="I46" s="9"/>
      <c r="J46" s="12">
        <v>-1772847</v>
      </c>
      <c r="K46" s="9"/>
      <c r="L46" s="110">
        <v>0</v>
      </c>
      <c r="M46" s="4"/>
      <c r="N46" s="1">
        <v>0</v>
      </c>
    </row>
    <row r="47" spans="1:14" ht="5.0999999999999996" customHeight="1">
      <c r="A47" s="93"/>
      <c r="B47" s="93"/>
      <c r="C47" s="93"/>
      <c r="D47" s="93"/>
      <c r="E47" s="93"/>
      <c r="F47" s="94"/>
      <c r="G47" s="93"/>
      <c r="H47" s="9"/>
      <c r="I47" s="9"/>
      <c r="J47" s="9"/>
      <c r="K47" s="9"/>
      <c r="L47" s="9"/>
      <c r="M47" s="4"/>
      <c r="N47" s="5"/>
    </row>
    <row r="48" spans="1:14" ht="14.45" customHeight="1" thickBot="1">
      <c r="A48" s="108" t="s">
        <v>38</v>
      </c>
      <c r="B48" s="93"/>
      <c r="C48" s="93"/>
      <c r="D48" s="93"/>
      <c r="E48" s="93"/>
      <c r="F48" s="94"/>
      <c r="G48" s="93"/>
      <c r="H48" s="47">
        <f>SUM(H45:H47)</f>
        <v>98799472</v>
      </c>
      <c r="I48" s="9"/>
      <c r="J48" s="47">
        <f>SUM(J45:J47)</f>
        <v>141666023</v>
      </c>
      <c r="K48" s="9"/>
      <c r="L48" s="47">
        <f>SUM(L45:L47)</f>
        <v>79120224</v>
      </c>
      <c r="M48" s="4"/>
      <c r="N48" s="2">
        <f>SUM(N45:N46)</f>
        <v>118146000</v>
      </c>
    </row>
    <row r="49" spans="1:14" ht="6" customHeight="1" thickTop="1">
      <c r="A49" s="108"/>
      <c r="B49" s="93"/>
      <c r="C49" s="93"/>
      <c r="D49" s="93"/>
      <c r="E49" s="93"/>
      <c r="F49" s="94"/>
      <c r="G49" s="93"/>
      <c r="H49" s="6"/>
      <c r="I49" s="4"/>
      <c r="J49" s="6"/>
      <c r="K49" s="4"/>
      <c r="L49" s="6"/>
      <c r="M49" s="4"/>
      <c r="N49" s="6"/>
    </row>
    <row r="50" spans="1:14" ht="14.45" customHeight="1">
      <c r="A50" s="108" t="s">
        <v>102</v>
      </c>
      <c r="B50" s="93"/>
      <c r="C50" s="93"/>
      <c r="D50" s="93"/>
      <c r="E50" s="93"/>
      <c r="F50" s="94"/>
      <c r="G50" s="93"/>
      <c r="H50" s="6"/>
      <c r="I50" s="4"/>
      <c r="J50" s="6"/>
      <c r="K50" s="4"/>
      <c r="L50" s="6"/>
      <c r="M50" s="4"/>
      <c r="N50" s="6"/>
    </row>
    <row r="51" spans="1:14" ht="14.45" customHeight="1">
      <c r="A51" s="93" t="s">
        <v>40</v>
      </c>
      <c r="B51" s="93"/>
      <c r="C51" s="93"/>
      <c r="D51" s="93"/>
      <c r="E51" s="93"/>
      <c r="F51" s="94"/>
      <c r="G51" s="93"/>
      <c r="H51" s="8">
        <v>100978950</v>
      </c>
      <c r="I51" s="9"/>
      <c r="J51" s="8">
        <v>143438870</v>
      </c>
      <c r="K51" s="9"/>
      <c r="L51" s="8">
        <v>79120224</v>
      </c>
      <c r="M51" s="105"/>
      <c r="N51" s="105">
        <v>118146000</v>
      </c>
    </row>
    <row r="52" spans="1:14" ht="14.45" customHeight="1">
      <c r="A52" s="93" t="s">
        <v>28</v>
      </c>
      <c r="B52" s="93"/>
      <c r="C52" s="93"/>
      <c r="D52" s="93"/>
      <c r="E52" s="93"/>
      <c r="F52" s="94"/>
      <c r="G52" s="93"/>
      <c r="H52" s="12">
        <v>-2179478</v>
      </c>
      <c r="I52" s="9"/>
      <c r="J52" s="12">
        <v>-1772847</v>
      </c>
      <c r="K52" s="9"/>
      <c r="L52" s="110">
        <v>0</v>
      </c>
      <c r="M52" s="4"/>
      <c r="N52" s="1">
        <v>0</v>
      </c>
    </row>
    <row r="53" spans="1:14" ht="5.0999999999999996" customHeight="1">
      <c r="A53" s="93"/>
      <c r="B53" s="93"/>
      <c r="C53" s="93"/>
      <c r="D53" s="93"/>
      <c r="E53" s="93"/>
      <c r="F53" s="94"/>
      <c r="G53" s="93"/>
      <c r="H53" s="9"/>
      <c r="I53" s="9"/>
      <c r="J53" s="9"/>
      <c r="K53" s="9"/>
      <c r="L53" s="9"/>
      <c r="M53" s="4"/>
      <c r="N53" s="6"/>
    </row>
    <row r="54" spans="1:14" ht="14.45" customHeight="1" thickBot="1">
      <c r="A54" s="108" t="s">
        <v>64</v>
      </c>
      <c r="B54" s="93"/>
      <c r="C54" s="93"/>
      <c r="D54" s="93"/>
      <c r="E54" s="93"/>
      <c r="F54" s="94"/>
      <c r="G54" s="93"/>
      <c r="H54" s="47">
        <f>SUM(H51:H52)</f>
        <v>98799472</v>
      </c>
      <c r="I54" s="9"/>
      <c r="J54" s="47">
        <f>SUM(J51:J52)</f>
        <v>141666023</v>
      </c>
      <c r="K54" s="9"/>
      <c r="L54" s="47">
        <f>SUM(L51:L52)</f>
        <v>79120224</v>
      </c>
      <c r="M54" s="4"/>
      <c r="N54" s="2">
        <f>SUM(N51:N53)</f>
        <v>118146000</v>
      </c>
    </row>
    <row r="55" spans="1:14" ht="9.9499999999999993" customHeight="1" thickTop="1">
      <c r="A55" s="108"/>
      <c r="B55" s="93"/>
      <c r="C55" s="93"/>
      <c r="D55" s="93"/>
      <c r="E55" s="93"/>
      <c r="F55" s="94"/>
      <c r="G55" s="93"/>
      <c r="H55" s="6"/>
      <c r="I55" s="4"/>
      <c r="J55" s="6"/>
      <c r="K55" s="4"/>
      <c r="L55" s="6"/>
      <c r="M55" s="4"/>
      <c r="N55" s="6"/>
    </row>
    <row r="56" spans="1:14" ht="14.45" customHeight="1">
      <c r="A56" s="108" t="s">
        <v>77</v>
      </c>
      <c r="B56" s="93"/>
      <c r="C56" s="93"/>
      <c r="D56" s="93"/>
      <c r="E56" s="93"/>
      <c r="F56" s="94"/>
      <c r="G56" s="93"/>
      <c r="H56" s="4"/>
      <c r="I56" s="4"/>
      <c r="J56" s="4"/>
      <c r="K56" s="4"/>
      <c r="L56" s="4"/>
      <c r="M56" s="4"/>
      <c r="N56" s="4"/>
    </row>
    <row r="57" spans="1:14" ht="14.45" customHeight="1">
      <c r="A57" s="93"/>
      <c r="B57" s="108" t="s">
        <v>87</v>
      </c>
      <c r="C57" s="93"/>
      <c r="D57" s="93"/>
      <c r="E57" s="93"/>
      <c r="F57" s="94"/>
      <c r="G57" s="93"/>
      <c r="H57" s="4"/>
      <c r="I57" s="4"/>
      <c r="J57" s="4"/>
      <c r="K57" s="6"/>
      <c r="L57" s="4"/>
      <c r="M57" s="6"/>
      <c r="N57" s="4"/>
    </row>
    <row r="58" spans="1:14" ht="14.45" customHeight="1" thickBot="1">
      <c r="A58" s="93" t="s">
        <v>41</v>
      </c>
      <c r="B58" s="93"/>
      <c r="C58" s="93"/>
      <c r="D58" s="93"/>
      <c r="E58" s="93"/>
      <c r="F58" s="94">
        <v>18</v>
      </c>
      <c r="G58" s="93"/>
      <c r="H58" s="11">
        <v>0.33</v>
      </c>
      <c r="I58" s="7"/>
      <c r="J58" s="10">
        <v>0.47</v>
      </c>
      <c r="K58" s="7"/>
      <c r="L58" s="11">
        <v>0.26</v>
      </c>
      <c r="M58" s="7"/>
      <c r="N58" s="10">
        <v>0.39</v>
      </c>
    </row>
    <row r="59" spans="1:14" ht="12.95" customHeight="1" thickTop="1">
      <c r="A59" s="93"/>
      <c r="B59" s="93"/>
      <c r="C59" s="93"/>
      <c r="D59" s="93"/>
      <c r="E59" s="93"/>
      <c r="F59" s="94"/>
      <c r="G59" s="93"/>
      <c r="H59" s="7"/>
      <c r="I59" s="7"/>
      <c r="J59" s="7"/>
      <c r="K59" s="7"/>
      <c r="L59" s="7"/>
      <c r="M59" s="7"/>
      <c r="N59" s="7"/>
    </row>
    <row r="60" spans="1:14" ht="9.75" customHeight="1">
      <c r="A60" s="93"/>
      <c r="B60" s="93"/>
      <c r="C60" s="93"/>
      <c r="D60" s="93"/>
      <c r="E60" s="93"/>
      <c r="F60" s="94"/>
      <c r="G60" s="93"/>
      <c r="H60" s="7"/>
      <c r="I60" s="7"/>
      <c r="J60" s="7"/>
      <c r="K60" s="7"/>
      <c r="L60" s="7"/>
      <c r="M60" s="7"/>
      <c r="N60" s="7"/>
    </row>
    <row r="61" spans="1:14" ht="14.45" customHeight="1">
      <c r="A61" s="81" t="s">
        <v>131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4.45" customHeight="1">
      <c r="A62" s="113" t="s">
        <v>166</v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</row>
    <row r="63" spans="1:14" ht="13.5" customHeight="1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</row>
    <row r="64" spans="1:14" ht="21.95" customHeight="1">
      <c r="A64" s="82" t="s">
        <v>162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</row>
  </sheetData>
  <mergeCells count="7">
    <mergeCell ref="A64:N64"/>
    <mergeCell ref="H6:J6"/>
    <mergeCell ref="L6:N6"/>
    <mergeCell ref="H7:J7"/>
    <mergeCell ref="L7:N7"/>
    <mergeCell ref="A61:N61"/>
    <mergeCell ref="A62:N62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12BE5-BB8A-4F7B-88FA-0EE25450935B}">
  <sheetPr codeName="Sheet4"/>
  <dimension ref="A1:V46"/>
  <sheetViews>
    <sheetView topLeftCell="A7" zoomScaleNormal="100" workbookViewId="0">
      <selection activeCell="A64" sqref="A64:N64"/>
    </sheetView>
  </sheetViews>
  <sheetFormatPr defaultColWidth="8.85546875" defaultRowHeight="12"/>
  <cols>
    <col min="1" max="2" width="1.42578125" style="60" customWidth="1"/>
    <col min="3" max="3" width="31.42578125" style="60" customWidth="1"/>
    <col min="4" max="4" width="5.7109375" style="61" customWidth="1"/>
    <col min="5" max="5" width="0.85546875" style="60" customWidth="1"/>
    <col min="6" max="6" width="13.7109375" style="90" customWidth="1"/>
    <col min="7" max="7" width="0.85546875" style="90" customWidth="1"/>
    <col min="8" max="8" width="13.7109375" style="90" customWidth="1"/>
    <col min="9" max="9" width="0.85546875" style="90" customWidth="1"/>
    <col min="10" max="10" width="13.7109375" style="90" customWidth="1"/>
    <col min="11" max="11" width="0.85546875" style="90" customWidth="1"/>
    <col min="12" max="12" width="14.7109375" style="90" customWidth="1"/>
    <col min="13" max="13" width="0.85546875" style="90" customWidth="1"/>
    <col min="14" max="14" width="20.7109375" style="90" customWidth="1"/>
    <col min="15" max="15" width="0.85546875" style="90" customWidth="1"/>
    <col min="16" max="16" width="22.7109375" style="90" customWidth="1"/>
    <col min="17" max="17" width="0.85546875" style="90" customWidth="1"/>
    <col min="18" max="18" width="14.7109375" style="90" customWidth="1"/>
    <col min="19" max="19" width="0.85546875" style="90" customWidth="1"/>
    <col min="20" max="20" width="11.7109375" style="90" customWidth="1"/>
    <col min="21" max="21" width="0.85546875" style="90" customWidth="1"/>
    <col min="22" max="22" width="13.7109375" style="90" customWidth="1"/>
    <col min="23" max="16384" width="8.85546875" style="60"/>
  </cols>
  <sheetData>
    <row r="1" spans="1:22" ht="16.5" customHeight="1">
      <c r="A1" s="59" t="s">
        <v>122</v>
      </c>
    </row>
    <row r="2" spans="1:22" ht="16.5" customHeight="1">
      <c r="A2" s="59" t="s">
        <v>42</v>
      </c>
    </row>
    <row r="3" spans="1:22" ht="15.75" customHeight="1">
      <c r="A3" s="91" t="str">
        <f>'PL6 (9M)'!A3</f>
        <v>For the nine-month period ended 30 September 2025</v>
      </c>
      <c r="B3" s="64"/>
      <c r="C3" s="64"/>
      <c r="D3" s="65"/>
      <c r="E3" s="64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</row>
    <row r="4" spans="1:22" ht="16.5" customHeight="1"/>
    <row r="5" spans="1:22" ht="16.5" customHeight="1"/>
    <row r="6" spans="1:22" ht="16.5" customHeight="1">
      <c r="F6" s="114" t="s">
        <v>43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spans="1:22" ht="16.5" customHeight="1">
      <c r="F7" s="115" t="s">
        <v>66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</row>
    <row r="8" spans="1:22" ht="16.5" customHeight="1">
      <c r="F8" s="116" t="s">
        <v>72</v>
      </c>
      <c r="G8" s="116"/>
      <c r="H8" s="116"/>
      <c r="I8" s="116"/>
      <c r="J8" s="117"/>
      <c r="K8" s="117"/>
      <c r="L8" s="117"/>
      <c r="M8" s="116"/>
      <c r="N8" s="118" t="s">
        <v>85</v>
      </c>
      <c r="O8" s="118"/>
      <c r="P8" s="118"/>
      <c r="Q8" s="116"/>
      <c r="R8" s="116"/>
      <c r="S8" s="116"/>
      <c r="T8" s="60"/>
      <c r="U8" s="60"/>
      <c r="V8" s="60"/>
    </row>
    <row r="9" spans="1:22" ht="16.5" customHeight="1">
      <c r="F9" s="116" t="s">
        <v>73</v>
      </c>
      <c r="G9" s="116"/>
      <c r="H9" s="116"/>
      <c r="I9" s="116"/>
      <c r="J9" s="114" t="s">
        <v>25</v>
      </c>
      <c r="K9" s="114"/>
      <c r="L9" s="114"/>
      <c r="M9" s="116"/>
      <c r="N9" s="119" t="s">
        <v>114</v>
      </c>
      <c r="O9" s="119"/>
      <c r="P9" s="119" t="s">
        <v>135</v>
      </c>
      <c r="Q9" s="116"/>
      <c r="R9" s="116"/>
      <c r="S9" s="116"/>
      <c r="T9" s="116" t="s">
        <v>44</v>
      </c>
      <c r="U9" s="116"/>
      <c r="V9" s="116"/>
    </row>
    <row r="10" spans="1:22" ht="16.5" customHeight="1">
      <c r="F10" s="116" t="s">
        <v>74</v>
      </c>
      <c r="G10" s="116"/>
      <c r="H10" s="116" t="s">
        <v>80</v>
      </c>
      <c r="I10" s="116"/>
      <c r="J10" s="116" t="s">
        <v>45</v>
      </c>
      <c r="K10" s="116"/>
      <c r="L10" s="116"/>
      <c r="M10" s="116"/>
      <c r="N10" s="119" t="s">
        <v>60</v>
      </c>
      <c r="O10" s="119"/>
      <c r="P10" s="119" t="s">
        <v>136</v>
      </c>
      <c r="Q10" s="116"/>
      <c r="R10" s="116" t="s">
        <v>78</v>
      </c>
      <c r="S10" s="116"/>
      <c r="T10" s="116" t="s">
        <v>46</v>
      </c>
      <c r="U10" s="116"/>
      <c r="V10" s="116"/>
    </row>
    <row r="11" spans="1:22" ht="16.5" customHeight="1">
      <c r="F11" s="116" t="s">
        <v>47</v>
      </c>
      <c r="G11" s="116"/>
      <c r="H11" s="116" t="s">
        <v>81</v>
      </c>
      <c r="I11" s="116"/>
      <c r="J11" s="116" t="s">
        <v>48</v>
      </c>
      <c r="K11" s="116"/>
      <c r="L11" s="116" t="s">
        <v>27</v>
      </c>
      <c r="M11" s="116"/>
      <c r="N11" s="119" t="s">
        <v>59</v>
      </c>
      <c r="O11" s="119"/>
      <c r="P11" s="119" t="s">
        <v>129</v>
      </c>
      <c r="Q11" s="116"/>
      <c r="R11" s="116" t="s">
        <v>79</v>
      </c>
      <c r="S11" s="116"/>
      <c r="T11" s="116" t="s">
        <v>49</v>
      </c>
      <c r="U11" s="116"/>
      <c r="V11" s="116" t="s">
        <v>29</v>
      </c>
    </row>
    <row r="12" spans="1:22" ht="16.5" customHeight="1">
      <c r="D12" s="72" t="s">
        <v>161</v>
      </c>
      <c r="F12" s="120" t="s">
        <v>31</v>
      </c>
      <c r="G12" s="116"/>
      <c r="H12" s="120" t="s">
        <v>31</v>
      </c>
      <c r="I12" s="116"/>
      <c r="J12" s="120" t="s">
        <v>31</v>
      </c>
      <c r="K12" s="116"/>
      <c r="L12" s="120" t="s">
        <v>31</v>
      </c>
      <c r="M12" s="116"/>
      <c r="N12" s="121" t="s">
        <v>31</v>
      </c>
      <c r="O12" s="119"/>
      <c r="P12" s="121" t="s">
        <v>31</v>
      </c>
      <c r="Q12" s="116"/>
      <c r="R12" s="120" t="s">
        <v>31</v>
      </c>
      <c r="S12" s="116"/>
      <c r="T12" s="120" t="s">
        <v>31</v>
      </c>
      <c r="U12" s="116"/>
      <c r="V12" s="120" t="s">
        <v>31</v>
      </c>
    </row>
    <row r="13" spans="1:22" ht="6" customHeight="1">
      <c r="D13" s="84"/>
      <c r="F13" s="116"/>
      <c r="G13" s="116"/>
      <c r="H13" s="116"/>
      <c r="I13" s="116"/>
      <c r="J13" s="116"/>
      <c r="K13" s="116"/>
      <c r="L13" s="116"/>
      <c r="M13" s="116"/>
      <c r="N13" s="119"/>
      <c r="O13" s="119"/>
      <c r="P13" s="119"/>
      <c r="Q13" s="116"/>
      <c r="R13" s="116"/>
      <c r="S13" s="116"/>
      <c r="T13" s="116"/>
      <c r="U13" s="116"/>
      <c r="V13" s="116"/>
    </row>
    <row r="14" spans="1:22" ht="16.5" customHeight="1">
      <c r="A14" s="59" t="s">
        <v>125</v>
      </c>
      <c r="F14" s="21">
        <v>303947800</v>
      </c>
      <c r="G14" s="21"/>
      <c r="H14" s="21">
        <v>1382233778</v>
      </c>
      <c r="I14" s="21"/>
      <c r="J14" s="21">
        <v>30394780</v>
      </c>
      <c r="K14" s="21"/>
      <c r="L14" s="21">
        <v>115482498</v>
      </c>
      <c r="M14" s="21"/>
      <c r="N14" s="22">
        <v>-178289144</v>
      </c>
      <c r="O14" s="22"/>
      <c r="P14" s="14">
        <v>0</v>
      </c>
      <c r="Q14" s="21"/>
      <c r="R14" s="30">
        <f>SUM(F14:N14)</f>
        <v>1653769712</v>
      </c>
      <c r="S14" s="30"/>
      <c r="T14" s="30">
        <v>4127839</v>
      </c>
      <c r="U14" s="30"/>
      <c r="V14" s="30">
        <f>SUM(R14:T14)</f>
        <v>1657897551</v>
      </c>
    </row>
    <row r="15" spans="1:22" ht="16.5" customHeight="1">
      <c r="A15" s="59" t="s">
        <v>58</v>
      </c>
      <c r="F15" s="32"/>
      <c r="G15" s="32"/>
      <c r="H15" s="32"/>
      <c r="I15" s="32"/>
      <c r="J15" s="32"/>
      <c r="K15" s="32"/>
      <c r="L15" s="32"/>
      <c r="M15" s="32"/>
      <c r="N15" s="37"/>
      <c r="O15" s="37"/>
      <c r="P15" s="37"/>
      <c r="Q15" s="32"/>
      <c r="R15" s="32"/>
      <c r="S15" s="32"/>
      <c r="T15" s="32"/>
      <c r="U15" s="32"/>
      <c r="V15" s="30"/>
    </row>
    <row r="16" spans="1:22" ht="16.5" customHeight="1">
      <c r="A16" s="122" t="s">
        <v>147</v>
      </c>
      <c r="D16" s="61">
        <v>16</v>
      </c>
      <c r="F16" s="14">
        <v>0</v>
      </c>
      <c r="G16" s="32"/>
      <c r="H16" s="14">
        <v>0</v>
      </c>
      <c r="I16" s="32"/>
      <c r="J16" s="14">
        <v>0</v>
      </c>
      <c r="K16" s="32"/>
      <c r="L16" s="32">
        <v>-45592170</v>
      </c>
      <c r="M16" s="32"/>
      <c r="N16" s="14">
        <v>0</v>
      </c>
      <c r="O16" s="37"/>
      <c r="P16" s="14">
        <v>0</v>
      </c>
      <c r="Q16" s="32"/>
      <c r="R16" s="32">
        <f>SUM(L16:Q16)</f>
        <v>-45592170</v>
      </c>
      <c r="S16" s="32"/>
      <c r="T16" s="14">
        <v>0</v>
      </c>
      <c r="U16" s="32"/>
      <c r="V16" s="30">
        <f>SUM(R16:U16)</f>
        <v>-45592170</v>
      </c>
    </row>
    <row r="17" spans="1:22" ht="16.5" customHeight="1">
      <c r="A17" s="122" t="s">
        <v>128</v>
      </c>
      <c r="F17" s="14"/>
      <c r="G17" s="32"/>
      <c r="H17" s="32"/>
      <c r="I17" s="32"/>
      <c r="J17" s="32"/>
      <c r="K17" s="32"/>
      <c r="L17" s="32"/>
      <c r="M17" s="32"/>
      <c r="N17" s="37"/>
      <c r="O17" s="37"/>
      <c r="P17" s="37"/>
      <c r="Q17" s="32"/>
      <c r="R17" s="32"/>
      <c r="S17" s="32"/>
      <c r="T17" s="32"/>
      <c r="U17" s="32"/>
      <c r="V17" s="30"/>
    </row>
    <row r="18" spans="1:22" ht="16.5" customHeight="1">
      <c r="A18" s="59"/>
      <c r="B18" s="122" t="s">
        <v>129</v>
      </c>
      <c r="F18" s="14">
        <v>0</v>
      </c>
      <c r="G18" s="32"/>
      <c r="H18" s="14">
        <v>0</v>
      </c>
      <c r="I18" s="32"/>
      <c r="J18" s="14">
        <v>0</v>
      </c>
      <c r="K18" s="32"/>
      <c r="L18" s="14">
        <v>0</v>
      </c>
      <c r="M18" s="32"/>
      <c r="N18" s="14">
        <v>0</v>
      </c>
      <c r="O18" s="37"/>
      <c r="P18" s="37">
        <v>2134957</v>
      </c>
      <c r="Q18" s="32"/>
      <c r="R18" s="32">
        <f>SUM(N18:Q18)</f>
        <v>2134957</v>
      </c>
      <c r="S18" s="32"/>
      <c r="T18" s="32">
        <v>11865043</v>
      </c>
      <c r="U18" s="32"/>
      <c r="V18" s="30">
        <f>SUM(R18:U18)</f>
        <v>14000000</v>
      </c>
    </row>
    <row r="19" spans="1:22" ht="16.5" customHeight="1">
      <c r="A19" s="60" t="s">
        <v>64</v>
      </c>
      <c r="F19" s="14">
        <v>0</v>
      </c>
      <c r="G19" s="32"/>
      <c r="H19" s="14">
        <v>0</v>
      </c>
      <c r="I19" s="32"/>
      <c r="J19" s="14">
        <v>0</v>
      </c>
      <c r="K19" s="32"/>
      <c r="L19" s="32">
        <v>143438870</v>
      </c>
      <c r="M19" s="32"/>
      <c r="N19" s="14">
        <v>0</v>
      </c>
      <c r="O19" s="37"/>
      <c r="P19" s="14">
        <v>0</v>
      </c>
      <c r="Q19" s="32"/>
      <c r="R19" s="30">
        <f>SUM(F19:N19)</f>
        <v>143438870</v>
      </c>
      <c r="S19" s="32"/>
      <c r="T19" s="38">
        <v>-1772847</v>
      </c>
      <c r="U19" s="32"/>
      <c r="V19" s="30">
        <f>SUM(R19:T19)</f>
        <v>141666023</v>
      </c>
    </row>
    <row r="20" spans="1:22" ht="6" customHeight="1">
      <c r="F20" s="31"/>
      <c r="G20" s="32"/>
      <c r="H20" s="31"/>
      <c r="I20" s="32"/>
      <c r="J20" s="31"/>
      <c r="K20" s="32"/>
      <c r="L20" s="31"/>
      <c r="M20" s="32"/>
      <c r="N20" s="39"/>
      <c r="O20" s="37"/>
      <c r="P20" s="39"/>
      <c r="Q20" s="32"/>
      <c r="R20" s="31"/>
      <c r="S20" s="32"/>
      <c r="T20" s="30"/>
      <c r="U20" s="32"/>
      <c r="V20" s="31"/>
    </row>
    <row r="21" spans="1:22" ht="16.5" customHeight="1" thickBot="1">
      <c r="A21" s="123" t="s">
        <v>174</v>
      </c>
      <c r="F21" s="34">
        <f>SUM(F14:F19)</f>
        <v>303947800</v>
      </c>
      <c r="G21" s="32"/>
      <c r="H21" s="34">
        <f>SUM(H14:H19)</f>
        <v>1382233778</v>
      </c>
      <c r="I21" s="32"/>
      <c r="J21" s="34">
        <f>SUM(J14:J19)</f>
        <v>30394780</v>
      </c>
      <c r="K21" s="32"/>
      <c r="L21" s="34">
        <f>SUM(L14:L19)</f>
        <v>213329198</v>
      </c>
      <c r="M21" s="32"/>
      <c r="N21" s="40">
        <f>SUM(N14:N19)</f>
        <v>-178289144</v>
      </c>
      <c r="O21" s="37"/>
      <c r="P21" s="41">
        <f>SUM(P14:P19)</f>
        <v>2134957</v>
      </c>
      <c r="Q21" s="32"/>
      <c r="R21" s="34">
        <f>SUM(R14:R19)</f>
        <v>1753751369</v>
      </c>
      <c r="S21" s="32"/>
      <c r="T21" s="34">
        <f>SUM(T14:T19)</f>
        <v>14220035</v>
      </c>
      <c r="U21" s="32"/>
      <c r="V21" s="34">
        <f>SUM(V14:V19)</f>
        <v>1767971404</v>
      </c>
    </row>
    <row r="22" spans="1:22" ht="16.5" customHeight="1" thickTop="1"/>
    <row r="23" spans="1:22" ht="16.5" customHeight="1"/>
    <row r="24" spans="1:22" ht="16.5" customHeight="1">
      <c r="F24" s="114" t="s">
        <v>43</v>
      </c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</row>
    <row r="25" spans="1:22" ht="16.5" customHeight="1">
      <c r="F25" s="115" t="s">
        <v>66</v>
      </c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</row>
    <row r="26" spans="1:22" ht="16.5" customHeight="1">
      <c r="F26" s="116" t="s">
        <v>72</v>
      </c>
      <c r="G26" s="116"/>
      <c r="H26" s="116"/>
      <c r="I26" s="116"/>
      <c r="J26" s="117"/>
      <c r="K26" s="117"/>
      <c r="L26" s="117"/>
      <c r="M26" s="116"/>
      <c r="N26" s="118" t="s">
        <v>85</v>
      </c>
      <c r="O26" s="118"/>
      <c r="P26" s="118"/>
      <c r="Q26" s="116"/>
      <c r="R26" s="116"/>
      <c r="S26" s="116"/>
      <c r="T26" s="60"/>
      <c r="U26" s="116"/>
      <c r="V26" s="116"/>
    </row>
    <row r="27" spans="1:22" ht="16.5" customHeight="1">
      <c r="F27" s="116" t="s">
        <v>73</v>
      </c>
      <c r="G27" s="116"/>
      <c r="H27" s="116"/>
      <c r="I27" s="116"/>
      <c r="J27" s="114" t="s">
        <v>25</v>
      </c>
      <c r="K27" s="114"/>
      <c r="L27" s="114"/>
      <c r="M27" s="116"/>
      <c r="N27" s="119" t="s">
        <v>114</v>
      </c>
      <c r="O27" s="119"/>
      <c r="P27" s="119" t="s">
        <v>135</v>
      </c>
      <c r="Q27" s="116"/>
      <c r="R27" s="116"/>
      <c r="S27" s="116"/>
      <c r="T27" s="116" t="s">
        <v>44</v>
      </c>
      <c r="U27" s="116"/>
      <c r="V27" s="116"/>
    </row>
    <row r="28" spans="1:22" ht="16.5" customHeight="1">
      <c r="F28" s="116" t="s">
        <v>74</v>
      </c>
      <c r="G28" s="116"/>
      <c r="H28" s="116" t="s">
        <v>80</v>
      </c>
      <c r="I28" s="116"/>
      <c r="J28" s="116" t="s">
        <v>45</v>
      </c>
      <c r="K28" s="116"/>
      <c r="L28" s="116"/>
      <c r="M28" s="116"/>
      <c r="N28" s="119" t="s">
        <v>60</v>
      </c>
      <c r="O28" s="119"/>
      <c r="P28" s="119" t="s">
        <v>136</v>
      </c>
      <c r="Q28" s="116"/>
      <c r="R28" s="116" t="s">
        <v>78</v>
      </c>
      <c r="S28" s="116"/>
      <c r="T28" s="116" t="s">
        <v>46</v>
      </c>
      <c r="U28" s="116"/>
      <c r="V28" s="116"/>
    </row>
    <row r="29" spans="1:22" ht="16.5" customHeight="1">
      <c r="F29" s="116" t="s">
        <v>47</v>
      </c>
      <c r="G29" s="116"/>
      <c r="H29" s="116" t="s">
        <v>81</v>
      </c>
      <c r="I29" s="116"/>
      <c r="J29" s="116" t="s">
        <v>48</v>
      </c>
      <c r="K29" s="116"/>
      <c r="L29" s="116" t="s">
        <v>27</v>
      </c>
      <c r="M29" s="116"/>
      <c r="N29" s="119" t="s">
        <v>59</v>
      </c>
      <c r="O29" s="119"/>
      <c r="P29" s="119" t="s">
        <v>129</v>
      </c>
      <c r="Q29" s="116"/>
      <c r="R29" s="116" t="s">
        <v>79</v>
      </c>
      <c r="S29" s="116"/>
      <c r="T29" s="116" t="s">
        <v>49</v>
      </c>
      <c r="U29" s="116"/>
      <c r="V29" s="116" t="s">
        <v>29</v>
      </c>
    </row>
    <row r="30" spans="1:22" ht="16.5" customHeight="1">
      <c r="D30" s="72" t="s">
        <v>161</v>
      </c>
      <c r="F30" s="120" t="s">
        <v>31</v>
      </c>
      <c r="G30" s="116"/>
      <c r="H30" s="120" t="s">
        <v>31</v>
      </c>
      <c r="I30" s="116"/>
      <c r="J30" s="120" t="s">
        <v>31</v>
      </c>
      <c r="K30" s="116"/>
      <c r="L30" s="120" t="s">
        <v>31</v>
      </c>
      <c r="M30" s="116"/>
      <c r="N30" s="121" t="s">
        <v>31</v>
      </c>
      <c r="O30" s="119"/>
      <c r="P30" s="121" t="s">
        <v>31</v>
      </c>
      <c r="Q30" s="116"/>
      <c r="R30" s="120" t="s">
        <v>31</v>
      </c>
      <c r="S30" s="116"/>
      <c r="T30" s="120" t="s">
        <v>31</v>
      </c>
      <c r="U30" s="116"/>
      <c r="V30" s="120" t="s">
        <v>31</v>
      </c>
    </row>
    <row r="31" spans="1:22" ht="6" customHeight="1">
      <c r="D31" s="84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</row>
    <row r="32" spans="1:22" ht="16.5" customHeight="1">
      <c r="A32" s="59" t="s">
        <v>138</v>
      </c>
      <c r="F32" s="30">
        <v>303947800</v>
      </c>
      <c r="G32" s="30"/>
      <c r="H32" s="30">
        <v>1382233778</v>
      </c>
      <c r="I32" s="30"/>
      <c r="J32" s="30">
        <v>30394780</v>
      </c>
      <c r="K32" s="30"/>
      <c r="L32" s="30">
        <v>236361476</v>
      </c>
      <c r="M32" s="30"/>
      <c r="N32" s="30">
        <v>-178289144</v>
      </c>
      <c r="O32" s="30"/>
      <c r="P32" s="30">
        <v>2134957</v>
      </c>
      <c r="Q32" s="30"/>
      <c r="R32" s="30">
        <f>SUM(F32:P32)</f>
        <v>1776783647</v>
      </c>
      <c r="S32" s="30"/>
      <c r="T32" s="30">
        <v>13470633</v>
      </c>
      <c r="U32" s="30"/>
      <c r="V32" s="30">
        <f>SUM(R32:T32)</f>
        <v>1790254280</v>
      </c>
    </row>
    <row r="33" spans="1:22" ht="16.5" customHeight="1">
      <c r="A33" s="59" t="s">
        <v>58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0"/>
      <c r="S33" s="32"/>
      <c r="T33" s="32"/>
      <c r="U33" s="32"/>
      <c r="V33" s="30"/>
    </row>
    <row r="34" spans="1:22" ht="16.5" customHeight="1">
      <c r="A34" s="122" t="s">
        <v>147</v>
      </c>
      <c r="D34" s="61">
        <v>16</v>
      </c>
      <c r="F34" s="14">
        <v>0</v>
      </c>
      <c r="G34" s="32"/>
      <c r="H34" s="14">
        <v>0</v>
      </c>
      <c r="I34" s="32"/>
      <c r="J34" s="14">
        <v>0</v>
      </c>
      <c r="K34" s="32"/>
      <c r="L34" s="35">
        <v>-188447611</v>
      </c>
      <c r="M34" s="32"/>
      <c r="N34" s="14">
        <v>0</v>
      </c>
      <c r="O34" s="32"/>
      <c r="P34" s="14">
        <v>0</v>
      </c>
      <c r="Q34" s="32"/>
      <c r="R34" s="30">
        <f>SUM(P34:Q34,N34,L34,J34,H34,F34)</f>
        <v>-188447611</v>
      </c>
      <c r="S34" s="32"/>
      <c r="T34" s="14">
        <v>0</v>
      </c>
      <c r="U34" s="32"/>
      <c r="V34" s="30">
        <f>SUM(R34:T34)</f>
        <v>-188447611</v>
      </c>
    </row>
    <row r="35" spans="1:22" ht="16.5" customHeight="1">
      <c r="A35" s="60" t="s">
        <v>64</v>
      </c>
      <c r="F35" s="14">
        <v>0</v>
      </c>
      <c r="G35" s="32"/>
      <c r="H35" s="14">
        <v>0</v>
      </c>
      <c r="I35" s="32"/>
      <c r="J35" s="14">
        <v>0</v>
      </c>
      <c r="K35" s="35"/>
      <c r="L35" s="44">
        <v>100978950</v>
      </c>
      <c r="M35" s="30"/>
      <c r="N35" s="14">
        <v>0</v>
      </c>
      <c r="O35" s="30"/>
      <c r="P35" s="14">
        <v>0</v>
      </c>
      <c r="Q35" s="30"/>
      <c r="R35" s="14">
        <f t="shared" ref="R35" si="0">SUM(F35:N35)</f>
        <v>100978950</v>
      </c>
      <c r="S35" s="30"/>
      <c r="T35" s="33">
        <v>-2179478</v>
      </c>
      <c r="U35" s="30"/>
      <c r="V35" s="30">
        <f>SUM(R35:T35)</f>
        <v>98799472</v>
      </c>
    </row>
    <row r="36" spans="1:22" ht="6" customHeight="1">
      <c r="F36" s="31"/>
      <c r="G36" s="32"/>
      <c r="H36" s="31"/>
      <c r="I36" s="32"/>
      <c r="J36" s="31"/>
      <c r="K36" s="32"/>
      <c r="L36" s="31"/>
      <c r="M36" s="32"/>
      <c r="N36" s="31"/>
      <c r="O36" s="32"/>
      <c r="P36" s="31"/>
      <c r="Q36" s="32"/>
      <c r="R36" s="31"/>
      <c r="S36" s="32"/>
      <c r="T36" s="30"/>
      <c r="U36" s="32"/>
      <c r="V36" s="31"/>
    </row>
    <row r="37" spans="1:22" ht="16.5" customHeight="1" thickBot="1">
      <c r="A37" s="123" t="s">
        <v>175</v>
      </c>
      <c r="F37" s="34">
        <f>SUM(F32:F35)</f>
        <v>303947800</v>
      </c>
      <c r="G37" s="32"/>
      <c r="H37" s="34">
        <f>SUM(H32:H35)</f>
        <v>1382233778</v>
      </c>
      <c r="I37" s="32"/>
      <c r="J37" s="34">
        <f>SUM(J32:J35)</f>
        <v>30394780</v>
      </c>
      <c r="K37" s="32"/>
      <c r="L37" s="34">
        <f>SUM(L32:L35)</f>
        <v>148892815</v>
      </c>
      <c r="M37" s="32"/>
      <c r="N37" s="34">
        <f>SUM(N32:N35)</f>
        <v>-178289144</v>
      </c>
      <c r="O37" s="32"/>
      <c r="P37" s="34">
        <f>SUM(P32:P35)</f>
        <v>2134957</v>
      </c>
      <c r="Q37" s="32"/>
      <c r="R37" s="34">
        <f>SUM(R32:R35)</f>
        <v>1689314986</v>
      </c>
      <c r="S37" s="32"/>
      <c r="T37" s="34">
        <f>SUM(T32:T35)</f>
        <v>11291155</v>
      </c>
      <c r="U37" s="32"/>
      <c r="V37" s="34">
        <f>SUM(V32:V35)</f>
        <v>1700606141</v>
      </c>
    </row>
    <row r="38" spans="1:22" ht="16.5" customHeight="1" thickTop="1">
      <c r="A38" s="123"/>
      <c r="F38" s="30"/>
      <c r="G38" s="32"/>
      <c r="H38" s="30"/>
      <c r="I38" s="32"/>
      <c r="J38" s="30"/>
      <c r="K38" s="32"/>
      <c r="L38" s="30"/>
      <c r="M38" s="32"/>
      <c r="N38" s="30"/>
      <c r="O38" s="32"/>
      <c r="P38" s="30"/>
      <c r="Q38" s="32"/>
      <c r="R38" s="30"/>
      <c r="S38" s="32"/>
      <c r="T38" s="30"/>
      <c r="U38" s="32"/>
      <c r="V38" s="30"/>
    </row>
    <row r="39" spans="1:22" ht="16.5" customHeight="1">
      <c r="A39" s="123"/>
      <c r="F39" s="30"/>
      <c r="G39" s="32"/>
      <c r="H39" s="30"/>
      <c r="I39" s="32"/>
      <c r="J39" s="30"/>
      <c r="K39" s="32"/>
      <c r="L39" s="30"/>
      <c r="M39" s="32"/>
      <c r="N39" s="30"/>
      <c r="O39" s="32"/>
      <c r="P39" s="30"/>
      <c r="Q39" s="32"/>
      <c r="R39" s="30"/>
      <c r="S39" s="32"/>
      <c r="T39" s="30"/>
      <c r="U39" s="32"/>
      <c r="V39" s="30"/>
    </row>
    <row r="40" spans="1:22" ht="16.5" customHeight="1">
      <c r="A40" s="59"/>
      <c r="F40" s="30"/>
      <c r="G40" s="32"/>
      <c r="H40" s="30"/>
      <c r="I40" s="32"/>
      <c r="J40" s="30"/>
      <c r="K40" s="32"/>
      <c r="L40" s="30"/>
      <c r="M40" s="32"/>
      <c r="N40" s="30"/>
      <c r="O40" s="32"/>
      <c r="P40" s="32"/>
      <c r="Q40" s="32"/>
      <c r="R40" s="30"/>
      <c r="S40" s="32"/>
      <c r="T40" s="30"/>
      <c r="U40" s="32"/>
      <c r="V40" s="30"/>
    </row>
    <row r="41" spans="1:22" ht="16.5" customHeight="1">
      <c r="A41" s="59"/>
      <c r="F41" s="30"/>
      <c r="G41" s="32"/>
      <c r="H41" s="30"/>
      <c r="I41" s="32"/>
      <c r="J41" s="30"/>
      <c r="K41" s="32"/>
      <c r="L41" s="30"/>
      <c r="M41" s="32"/>
      <c r="N41" s="30"/>
      <c r="O41" s="32"/>
      <c r="P41" s="32"/>
      <c r="Q41" s="32"/>
      <c r="R41" s="30"/>
      <c r="S41" s="32"/>
      <c r="T41" s="30"/>
      <c r="U41" s="32"/>
      <c r="V41" s="30"/>
    </row>
    <row r="42" spans="1:22" ht="10.5" customHeight="1">
      <c r="A42" s="59"/>
      <c r="F42" s="30"/>
      <c r="G42" s="32"/>
      <c r="H42" s="30"/>
      <c r="I42" s="32"/>
      <c r="J42" s="30"/>
      <c r="K42" s="32"/>
      <c r="L42" s="30"/>
      <c r="M42" s="32"/>
      <c r="N42" s="30"/>
      <c r="O42" s="32"/>
      <c r="P42" s="32"/>
      <c r="Q42" s="32"/>
      <c r="R42" s="30"/>
      <c r="S42" s="32"/>
      <c r="T42" s="30"/>
      <c r="U42" s="32"/>
      <c r="V42" s="30"/>
    </row>
    <row r="43" spans="1:22" ht="16.5" customHeight="1">
      <c r="A43" s="81" t="s">
        <v>181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</row>
    <row r="44" spans="1:22" ht="16.5" customHeight="1">
      <c r="B44" s="124"/>
      <c r="C44" s="124"/>
      <c r="D44" s="124"/>
      <c r="E44" s="124"/>
      <c r="F44" s="81" t="s">
        <v>182</v>
      </c>
      <c r="G44" s="81"/>
      <c r="H44" s="81"/>
      <c r="I44" s="81"/>
      <c r="J44" s="81"/>
      <c r="K44" s="124"/>
      <c r="L44" s="124"/>
      <c r="M44" s="124"/>
      <c r="N44" s="124" t="s">
        <v>167</v>
      </c>
      <c r="O44" s="124"/>
      <c r="P44" s="124"/>
      <c r="Q44" s="124"/>
      <c r="R44" s="124"/>
      <c r="S44" s="124"/>
      <c r="T44" s="124"/>
      <c r="U44" s="124"/>
      <c r="V44" s="124"/>
    </row>
    <row r="45" spans="1:22" ht="16.5" customHeight="1">
      <c r="A45" s="59"/>
      <c r="F45" s="30"/>
      <c r="G45" s="32"/>
      <c r="H45" s="30"/>
      <c r="I45" s="32"/>
      <c r="J45" s="30"/>
      <c r="K45" s="32"/>
      <c r="L45" s="30"/>
      <c r="M45" s="32"/>
      <c r="N45" s="30"/>
      <c r="O45" s="32"/>
      <c r="P45" s="32"/>
      <c r="Q45" s="32"/>
      <c r="R45" s="30"/>
      <c r="S45" s="32"/>
      <c r="T45" s="30"/>
      <c r="U45" s="32"/>
      <c r="V45" s="30"/>
    </row>
    <row r="46" spans="1:22" ht="21.95" customHeight="1">
      <c r="A46" s="125" t="s">
        <v>162</v>
      </c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</row>
  </sheetData>
  <mergeCells count="11">
    <mergeCell ref="A46:V46"/>
    <mergeCell ref="F6:V6"/>
    <mergeCell ref="J9:L9"/>
    <mergeCell ref="F24:V24"/>
    <mergeCell ref="J27:L27"/>
    <mergeCell ref="N8:P8"/>
    <mergeCell ref="N26:P26"/>
    <mergeCell ref="A43:V43"/>
    <mergeCell ref="F7:R7"/>
    <mergeCell ref="F25:R25"/>
    <mergeCell ref="F44:J44"/>
  </mergeCells>
  <pageMargins left="0.4" right="0.4" top="0.5" bottom="0.6" header="0.49" footer="0.4"/>
  <pageSetup paperSize="9" scale="75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1DE4-869A-4AF8-A920-AE3983958078}">
  <sheetPr codeName="Sheet5"/>
  <dimension ref="A1:N40"/>
  <sheetViews>
    <sheetView tabSelected="1" topLeftCell="A9" zoomScale="115" zoomScaleNormal="115" workbookViewId="0">
      <selection activeCell="P21" sqref="P21"/>
    </sheetView>
  </sheetViews>
  <sheetFormatPr defaultColWidth="8.85546875" defaultRowHeight="15.95" customHeight="1"/>
  <cols>
    <col min="1" max="2" width="1.7109375" style="60" customWidth="1"/>
    <col min="3" max="3" width="38.42578125" style="60" customWidth="1"/>
    <col min="4" max="4" width="5.7109375" style="61" customWidth="1"/>
    <col min="5" max="5" width="1.140625" style="60" customWidth="1"/>
    <col min="6" max="6" width="12.7109375" style="90" customWidth="1"/>
    <col min="7" max="7" width="1.140625" style="90" customWidth="1"/>
    <col min="8" max="8" width="14.28515625" style="90" customWidth="1"/>
    <col min="9" max="9" width="1.140625" style="90" customWidth="1"/>
    <col min="10" max="10" width="13.85546875" style="90" customWidth="1"/>
    <col min="11" max="11" width="1.140625" style="90" customWidth="1"/>
    <col min="12" max="12" width="14.7109375" style="90" customWidth="1"/>
    <col min="13" max="13" width="1.140625" style="90" customWidth="1"/>
    <col min="14" max="14" width="13.42578125" style="90" customWidth="1"/>
    <col min="15" max="16384" width="8.85546875" style="60"/>
  </cols>
  <sheetData>
    <row r="1" spans="1:14" ht="15.95" customHeight="1">
      <c r="A1" s="59" t="s">
        <v>122</v>
      </c>
    </row>
    <row r="2" spans="1:14" ht="15.95" customHeight="1">
      <c r="A2" s="59" t="s">
        <v>42</v>
      </c>
    </row>
    <row r="3" spans="1:14" ht="15.95" customHeight="1">
      <c r="A3" s="91" t="str">
        <f>'PL6 (9M)'!A3</f>
        <v>For the nine-month period ended 30 September 2025</v>
      </c>
      <c r="B3" s="64"/>
      <c r="C3" s="64"/>
      <c r="D3" s="65"/>
      <c r="E3" s="64"/>
      <c r="F3" s="92"/>
      <c r="G3" s="92"/>
      <c r="H3" s="92"/>
      <c r="I3" s="92"/>
      <c r="J3" s="92"/>
      <c r="K3" s="92"/>
      <c r="L3" s="92"/>
      <c r="M3" s="92"/>
      <c r="N3" s="92"/>
    </row>
    <row r="4" spans="1:14" ht="14.1" customHeight="1">
      <c r="F4" s="14"/>
      <c r="G4" s="32"/>
      <c r="H4" s="14"/>
      <c r="I4" s="32"/>
      <c r="J4" s="14"/>
      <c r="K4" s="32"/>
      <c r="L4" s="32"/>
      <c r="M4" s="32"/>
      <c r="N4" s="30"/>
    </row>
    <row r="5" spans="1:14" ht="14.1" customHeight="1">
      <c r="F5" s="14"/>
      <c r="G5" s="32"/>
      <c r="H5" s="14"/>
      <c r="I5" s="32"/>
      <c r="J5" s="14"/>
      <c r="K5" s="32"/>
      <c r="L5" s="32"/>
      <c r="M5" s="32"/>
      <c r="N5" s="30"/>
    </row>
    <row r="6" spans="1:14" ht="14.1" customHeight="1">
      <c r="F6" s="114" t="s">
        <v>92</v>
      </c>
      <c r="G6" s="114"/>
      <c r="H6" s="114"/>
      <c r="I6" s="114"/>
      <c r="J6" s="114"/>
      <c r="K6" s="114"/>
      <c r="L6" s="114"/>
      <c r="M6" s="114"/>
      <c r="N6" s="114"/>
    </row>
    <row r="7" spans="1:14" ht="14.1" customHeight="1">
      <c r="F7" s="116" t="s">
        <v>72</v>
      </c>
      <c r="G7" s="117"/>
      <c r="H7" s="117"/>
      <c r="I7" s="116"/>
      <c r="J7" s="60"/>
      <c r="K7" s="60"/>
      <c r="L7" s="60"/>
      <c r="M7" s="116"/>
      <c r="N7" s="116"/>
    </row>
    <row r="8" spans="1:14" ht="14.1" customHeight="1">
      <c r="F8" s="116" t="s">
        <v>73</v>
      </c>
      <c r="G8" s="116"/>
      <c r="H8" s="116"/>
      <c r="I8" s="116"/>
      <c r="J8" s="114" t="s">
        <v>25</v>
      </c>
      <c r="K8" s="114"/>
      <c r="L8" s="114"/>
      <c r="M8" s="116"/>
      <c r="N8" s="60"/>
    </row>
    <row r="9" spans="1:14" ht="14.1" customHeight="1">
      <c r="F9" s="116" t="s">
        <v>74</v>
      </c>
      <c r="G9" s="116"/>
      <c r="H9" s="116"/>
      <c r="I9" s="116"/>
      <c r="J9" s="116" t="s">
        <v>45</v>
      </c>
      <c r="K9" s="116"/>
      <c r="L9" s="116"/>
      <c r="M9" s="116"/>
      <c r="N9" s="116"/>
    </row>
    <row r="10" spans="1:14" ht="14.1" customHeight="1">
      <c r="F10" s="116" t="s">
        <v>47</v>
      </c>
      <c r="G10" s="116"/>
      <c r="H10" s="116" t="s">
        <v>76</v>
      </c>
      <c r="I10" s="116"/>
      <c r="J10" s="116" t="s">
        <v>48</v>
      </c>
      <c r="K10" s="116"/>
      <c r="L10" s="116" t="s">
        <v>27</v>
      </c>
      <c r="M10" s="116"/>
      <c r="N10" s="116" t="s">
        <v>29</v>
      </c>
    </row>
    <row r="11" spans="1:14" ht="14.1" customHeight="1">
      <c r="D11" s="72" t="s">
        <v>161</v>
      </c>
      <c r="F11" s="120" t="s">
        <v>31</v>
      </c>
      <c r="G11" s="116"/>
      <c r="H11" s="120" t="s">
        <v>31</v>
      </c>
      <c r="I11" s="116"/>
      <c r="J11" s="120" t="s">
        <v>31</v>
      </c>
      <c r="K11" s="116"/>
      <c r="L11" s="120" t="s">
        <v>31</v>
      </c>
      <c r="M11" s="116"/>
      <c r="N11" s="120" t="s">
        <v>31</v>
      </c>
    </row>
    <row r="12" spans="1:14" ht="6" customHeight="1">
      <c r="A12" s="59"/>
      <c r="F12" s="32"/>
      <c r="G12" s="32"/>
      <c r="H12" s="32"/>
      <c r="I12" s="32"/>
      <c r="J12" s="32"/>
      <c r="K12" s="32"/>
      <c r="L12" s="32"/>
      <c r="M12" s="32"/>
      <c r="N12" s="32"/>
    </row>
    <row r="13" spans="1:14" ht="14.1" customHeight="1">
      <c r="A13" s="59" t="s">
        <v>125</v>
      </c>
      <c r="F13" s="35">
        <v>303947800</v>
      </c>
      <c r="G13" s="30"/>
      <c r="H13" s="35">
        <v>1382233778</v>
      </c>
      <c r="I13" s="30"/>
      <c r="J13" s="35">
        <v>30394780</v>
      </c>
      <c r="K13" s="30"/>
      <c r="L13" s="35">
        <v>49352831</v>
      </c>
      <c r="M13" s="30"/>
      <c r="N13" s="30">
        <f>SUM(F13:M13)</f>
        <v>1765929189</v>
      </c>
    </row>
    <row r="14" spans="1:14" ht="14.1" customHeight="1">
      <c r="A14" s="59" t="s">
        <v>58</v>
      </c>
      <c r="F14" s="35"/>
      <c r="G14" s="30"/>
      <c r="H14" s="35"/>
      <c r="I14" s="30"/>
      <c r="J14" s="35"/>
      <c r="K14" s="30"/>
      <c r="L14" s="35"/>
      <c r="M14" s="30"/>
      <c r="N14" s="30"/>
    </row>
    <row r="15" spans="1:14" ht="14.1" customHeight="1">
      <c r="A15" s="122" t="s">
        <v>147</v>
      </c>
      <c r="D15" s="61">
        <v>16</v>
      </c>
      <c r="F15" s="35">
        <v>0</v>
      </c>
      <c r="G15" s="30"/>
      <c r="H15" s="35">
        <v>0</v>
      </c>
      <c r="I15" s="30"/>
      <c r="J15" s="35">
        <v>0</v>
      </c>
      <c r="K15" s="30"/>
      <c r="L15" s="35">
        <v>-45592170</v>
      </c>
      <c r="M15" s="30"/>
      <c r="N15" s="30">
        <f>SUM(F15:M15)</f>
        <v>-45592170</v>
      </c>
    </row>
    <row r="16" spans="1:14" ht="14.1" customHeight="1">
      <c r="A16" s="60" t="s">
        <v>64</v>
      </c>
      <c r="F16" s="13">
        <v>0</v>
      </c>
      <c r="G16" s="30"/>
      <c r="H16" s="35">
        <v>0</v>
      </c>
      <c r="I16" s="32"/>
      <c r="J16" s="35">
        <v>0</v>
      </c>
      <c r="K16" s="32"/>
      <c r="L16" s="35">
        <v>118146000</v>
      </c>
      <c r="M16" s="32"/>
      <c r="N16" s="30">
        <f>SUM(F16:M16)</f>
        <v>118146000</v>
      </c>
    </row>
    <row r="17" spans="1:14" ht="6" customHeight="1">
      <c r="F17" s="31"/>
      <c r="G17" s="32"/>
      <c r="H17" s="31"/>
      <c r="I17" s="32"/>
      <c r="J17" s="31"/>
      <c r="K17" s="32"/>
      <c r="L17" s="31"/>
      <c r="M17" s="32"/>
      <c r="N17" s="31"/>
    </row>
    <row r="18" spans="1:14" ht="14.1" customHeight="1" thickBot="1">
      <c r="A18" s="123" t="s">
        <v>174</v>
      </c>
      <c r="F18" s="34">
        <f>SUM(F13:F16)</f>
        <v>303947800</v>
      </c>
      <c r="G18" s="32"/>
      <c r="H18" s="34">
        <f>SUM(H13:H16)</f>
        <v>1382233778</v>
      </c>
      <c r="I18" s="32"/>
      <c r="J18" s="34">
        <f>SUM(J13:J16)</f>
        <v>30394780</v>
      </c>
      <c r="K18" s="32"/>
      <c r="L18" s="34">
        <f>SUM(L13:L16)</f>
        <v>121906661</v>
      </c>
      <c r="M18" s="32"/>
      <c r="N18" s="34">
        <f>SUM(N13:N16)</f>
        <v>1838483019</v>
      </c>
    </row>
    <row r="19" spans="1:14" ht="14.1" customHeight="1" thickTop="1">
      <c r="A19" s="59"/>
      <c r="F19" s="30"/>
      <c r="G19" s="32"/>
      <c r="H19" s="30"/>
      <c r="I19" s="32"/>
      <c r="J19" s="30"/>
      <c r="K19" s="32"/>
      <c r="L19" s="30"/>
      <c r="M19" s="32"/>
      <c r="N19" s="30"/>
    </row>
    <row r="20" spans="1:14" ht="14.1" customHeight="1">
      <c r="A20" s="59"/>
      <c r="F20" s="30"/>
      <c r="G20" s="32"/>
      <c r="H20" s="30"/>
      <c r="I20" s="32"/>
      <c r="J20" s="30"/>
      <c r="K20" s="32"/>
      <c r="L20" s="30"/>
      <c r="M20" s="32"/>
      <c r="N20" s="30"/>
    </row>
    <row r="21" spans="1:14" ht="14.1" customHeight="1">
      <c r="F21" s="114" t="s">
        <v>92</v>
      </c>
      <c r="G21" s="114"/>
      <c r="H21" s="114"/>
      <c r="I21" s="114"/>
      <c r="J21" s="114"/>
      <c r="K21" s="114"/>
      <c r="L21" s="114"/>
      <c r="M21" s="114"/>
      <c r="N21" s="114"/>
    </row>
    <row r="22" spans="1:14" ht="14.1" customHeight="1">
      <c r="F22" s="116" t="s">
        <v>72</v>
      </c>
      <c r="G22" s="117"/>
      <c r="H22" s="117"/>
      <c r="I22" s="116"/>
      <c r="J22" s="60"/>
      <c r="K22" s="60"/>
      <c r="L22" s="60"/>
      <c r="M22" s="116"/>
      <c r="N22" s="116"/>
    </row>
    <row r="23" spans="1:14" ht="14.1" customHeight="1">
      <c r="F23" s="116" t="s">
        <v>73</v>
      </c>
      <c r="G23" s="116"/>
      <c r="H23" s="116"/>
      <c r="I23" s="116"/>
      <c r="J23" s="114" t="s">
        <v>25</v>
      </c>
      <c r="K23" s="114"/>
      <c r="L23" s="114"/>
      <c r="M23" s="116"/>
      <c r="N23" s="60"/>
    </row>
    <row r="24" spans="1:14" ht="14.1" customHeight="1">
      <c r="F24" s="116" t="s">
        <v>74</v>
      </c>
      <c r="G24" s="116"/>
      <c r="H24" s="116"/>
      <c r="I24" s="116"/>
      <c r="J24" s="116" t="s">
        <v>45</v>
      </c>
      <c r="K24" s="116"/>
      <c r="L24" s="116"/>
      <c r="M24" s="116"/>
      <c r="N24" s="116"/>
    </row>
    <row r="25" spans="1:14" ht="14.1" customHeight="1">
      <c r="F25" s="116" t="s">
        <v>47</v>
      </c>
      <c r="G25" s="116"/>
      <c r="H25" s="116" t="s">
        <v>76</v>
      </c>
      <c r="I25" s="116"/>
      <c r="J25" s="116" t="s">
        <v>48</v>
      </c>
      <c r="K25" s="116"/>
      <c r="L25" s="116" t="s">
        <v>27</v>
      </c>
      <c r="M25" s="116"/>
      <c r="N25" s="116" t="s">
        <v>29</v>
      </c>
    </row>
    <row r="26" spans="1:14" ht="14.1" customHeight="1">
      <c r="D26" s="72" t="s">
        <v>161</v>
      </c>
      <c r="F26" s="120" t="s">
        <v>31</v>
      </c>
      <c r="G26" s="116"/>
      <c r="H26" s="120" t="s">
        <v>31</v>
      </c>
      <c r="I26" s="116"/>
      <c r="J26" s="120" t="s">
        <v>31</v>
      </c>
      <c r="K26" s="116"/>
      <c r="L26" s="120" t="s">
        <v>31</v>
      </c>
      <c r="M26" s="116"/>
      <c r="N26" s="120" t="s">
        <v>31</v>
      </c>
    </row>
    <row r="27" spans="1:14" ht="6" customHeight="1">
      <c r="A27" s="59"/>
      <c r="F27" s="32"/>
      <c r="G27" s="32"/>
      <c r="H27" s="32"/>
      <c r="I27" s="32"/>
      <c r="J27" s="32"/>
      <c r="K27" s="32"/>
      <c r="L27" s="32"/>
      <c r="M27" s="32"/>
      <c r="N27" s="32"/>
    </row>
    <row r="28" spans="1:14" ht="14.1" customHeight="1">
      <c r="A28" s="59" t="s">
        <v>138</v>
      </c>
      <c r="F28" s="36">
        <v>303947800</v>
      </c>
      <c r="G28" s="30"/>
      <c r="H28" s="36">
        <v>1382233778</v>
      </c>
      <c r="I28" s="30"/>
      <c r="J28" s="36">
        <v>30394780</v>
      </c>
      <c r="K28" s="30"/>
      <c r="L28" s="36">
        <v>192807990</v>
      </c>
      <c r="M28" s="30"/>
      <c r="N28" s="30">
        <f>SUM(F28:L28)</f>
        <v>1909384348</v>
      </c>
    </row>
    <row r="29" spans="1:14" ht="14.1" customHeight="1">
      <c r="A29" s="59" t="s">
        <v>58</v>
      </c>
      <c r="F29" s="35"/>
      <c r="G29" s="30"/>
      <c r="H29" s="35"/>
      <c r="I29" s="30"/>
      <c r="J29" s="35"/>
      <c r="K29" s="30"/>
      <c r="L29" s="35"/>
      <c r="M29" s="30"/>
      <c r="N29" s="30"/>
    </row>
    <row r="30" spans="1:14" ht="14.1" customHeight="1">
      <c r="A30" s="122" t="s">
        <v>147</v>
      </c>
      <c r="D30" s="61">
        <v>16</v>
      </c>
      <c r="F30" s="35">
        <v>0</v>
      </c>
      <c r="G30" s="30"/>
      <c r="H30" s="35">
        <v>0</v>
      </c>
      <c r="I30" s="30"/>
      <c r="J30" s="35">
        <v>0</v>
      </c>
      <c r="K30" s="30"/>
      <c r="L30" s="35">
        <v>-188447611</v>
      </c>
      <c r="M30" s="30"/>
      <c r="N30" s="30">
        <f>SUM(F30:L30)</f>
        <v>-188447611</v>
      </c>
    </row>
    <row r="31" spans="1:14" ht="14.1" customHeight="1">
      <c r="A31" s="60" t="s">
        <v>64</v>
      </c>
      <c r="F31" s="13">
        <v>0</v>
      </c>
      <c r="G31" s="30"/>
      <c r="H31" s="35">
        <v>0</v>
      </c>
      <c r="I31" s="32"/>
      <c r="J31" s="35">
        <v>0</v>
      </c>
      <c r="K31" s="32"/>
      <c r="L31" s="44">
        <v>79120224</v>
      </c>
      <c r="M31" s="32"/>
      <c r="N31" s="30">
        <f>SUM(F31:L31)</f>
        <v>79120224</v>
      </c>
    </row>
    <row r="32" spans="1:14" ht="6" customHeight="1">
      <c r="F32" s="31"/>
      <c r="G32" s="32"/>
      <c r="H32" s="31"/>
      <c r="I32" s="32"/>
      <c r="J32" s="31"/>
      <c r="K32" s="32"/>
      <c r="L32" s="31"/>
      <c r="M32" s="32"/>
      <c r="N32" s="31"/>
    </row>
    <row r="33" spans="1:14" ht="14.1" customHeight="1" thickBot="1">
      <c r="A33" s="123" t="s">
        <v>175</v>
      </c>
      <c r="F33" s="34">
        <f>SUM(F28:F31)</f>
        <v>303947800</v>
      </c>
      <c r="G33" s="32"/>
      <c r="H33" s="34">
        <f>SUM(H28:H31)</f>
        <v>1382233778</v>
      </c>
      <c r="I33" s="32"/>
      <c r="J33" s="34">
        <f>SUM(J28:J31)</f>
        <v>30394780</v>
      </c>
      <c r="K33" s="32"/>
      <c r="L33" s="34">
        <f>SUM(L28:L31)</f>
        <v>83480603</v>
      </c>
      <c r="M33" s="32"/>
      <c r="N33" s="34">
        <f>SUM(N28:N31)</f>
        <v>1800056961</v>
      </c>
    </row>
    <row r="34" spans="1:14" ht="12.75" customHeight="1" thickTop="1">
      <c r="A34" s="59"/>
      <c r="F34" s="30"/>
      <c r="G34" s="32"/>
      <c r="H34" s="30"/>
      <c r="I34" s="32"/>
      <c r="J34" s="30"/>
      <c r="K34" s="32"/>
      <c r="L34" s="30"/>
      <c r="M34" s="32"/>
      <c r="N34" s="30"/>
    </row>
    <row r="35" spans="1:14" ht="14.1" customHeight="1">
      <c r="A35" s="59"/>
      <c r="F35" s="30"/>
      <c r="G35" s="32"/>
      <c r="H35" s="30"/>
      <c r="I35" s="32"/>
      <c r="J35" s="30"/>
      <c r="K35" s="32"/>
      <c r="L35" s="30"/>
      <c r="M35" s="32"/>
      <c r="N35" s="30"/>
    </row>
    <row r="36" spans="1:14" ht="8.25" customHeight="1">
      <c r="A36" s="59"/>
      <c r="F36" s="30"/>
      <c r="G36" s="32"/>
      <c r="H36" s="30"/>
      <c r="I36" s="32"/>
      <c r="J36" s="30"/>
      <c r="K36" s="32"/>
      <c r="L36" s="30"/>
      <c r="M36" s="32"/>
      <c r="N36" s="30"/>
    </row>
    <row r="37" spans="1:14" ht="14.1" customHeight="1">
      <c r="A37" s="81" t="s">
        <v>189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</row>
    <row r="38" spans="1:14" ht="14.1" customHeight="1">
      <c r="A38" s="113" t="s">
        <v>190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</row>
    <row r="39" spans="1:14" ht="14.1" customHeight="1">
      <c r="A39" s="89"/>
      <c r="B39" s="89"/>
      <c r="C39" s="89"/>
      <c r="D39" s="80"/>
      <c r="E39" s="89"/>
      <c r="F39" s="89"/>
      <c r="G39" s="89"/>
      <c r="H39" s="89"/>
      <c r="I39" s="89"/>
      <c r="J39" s="89"/>
      <c r="K39" s="89"/>
      <c r="L39" s="89"/>
      <c r="M39" s="89"/>
      <c r="N39" s="89"/>
    </row>
    <row r="40" spans="1:14" s="127" customFormat="1" ht="21.95" customHeight="1">
      <c r="A40" s="126" t="s">
        <v>162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</row>
  </sheetData>
  <mergeCells count="7">
    <mergeCell ref="A40:N40"/>
    <mergeCell ref="F6:N6"/>
    <mergeCell ref="J8:L8"/>
    <mergeCell ref="F21:N21"/>
    <mergeCell ref="J23:L23"/>
    <mergeCell ref="A37:N37"/>
    <mergeCell ref="A38:N38"/>
  </mergeCells>
  <pageMargins left="1.1000000000000001" right="1.100000000000000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364A-E6C5-4C57-8714-F2B00ECF35C5}">
  <sheetPr codeName="Sheet6"/>
  <dimension ref="A1:P111"/>
  <sheetViews>
    <sheetView topLeftCell="A21" zoomScaleNormal="100" workbookViewId="0">
      <selection activeCell="A64" sqref="A64:N64"/>
    </sheetView>
  </sheetViews>
  <sheetFormatPr defaultColWidth="8.85546875" defaultRowHeight="16.5" customHeight="1"/>
  <cols>
    <col min="1" max="3" width="1.140625" style="60" customWidth="1"/>
    <col min="4" max="4" width="37.28515625" style="60" customWidth="1"/>
    <col min="5" max="5" width="5.28515625" style="61" customWidth="1"/>
    <col min="6" max="6" width="0.7109375" style="60" customWidth="1"/>
    <col min="7" max="7" width="12.7109375" style="90" customWidth="1"/>
    <col min="8" max="8" width="0.7109375" style="90" customWidth="1"/>
    <col min="9" max="9" width="12.7109375" style="90" customWidth="1"/>
    <col min="10" max="10" width="0.7109375" style="90" customWidth="1"/>
    <col min="11" max="11" width="12.7109375" style="90" customWidth="1"/>
    <col min="12" max="12" width="0.7109375" style="90" customWidth="1"/>
    <col min="13" max="13" width="12.7109375" style="90" customWidth="1"/>
    <col min="14" max="16384" width="8.85546875" style="60"/>
  </cols>
  <sheetData>
    <row r="1" spans="1:13" ht="16.5" customHeight="1">
      <c r="A1" s="59" t="s">
        <v>122</v>
      </c>
    </row>
    <row r="2" spans="1:13" ht="16.5" customHeight="1">
      <c r="A2" s="59" t="s">
        <v>141</v>
      </c>
    </row>
    <row r="3" spans="1:13" ht="16.5" customHeight="1">
      <c r="A3" s="91" t="str">
        <f>'PL6 (9M)'!A3</f>
        <v>For the nine-month period ended 30 September 2025</v>
      </c>
      <c r="B3" s="64"/>
      <c r="C3" s="64"/>
      <c r="D3" s="64"/>
      <c r="E3" s="65"/>
      <c r="F3" s="64"/>
      <c r="G3" s="92"/>
      <c r="H3" s="92"/>
      <c r="I3" s="92"/>
      <c r="J3" s="92"/>
      <c r="K3" s="92"/>
      <c r="L3" s="92"/>
      <c r="M3" s="92"/>
    </row>
    <row r="6" spans="1:13" ht="15.95" customHeight="1">
      <c r="G6" s="128" t="s">
        <v>1</v>
      </c>
      <c r="H6" s="128"/>
      <c r="I6" s="128"/>
      <c r="J6" s="129"/>
      <c r="K6" s="128" t="s">
        <v>2</v>
      </c>
      <c r="L6" s="128"/>
      <c r="M6" s="128"/>
    </row>
    <row r="7" spans="1:13" ht="15.95" customHeight="1">
      <c r="G7" s="114" t="s">
        <v>3</v>
      </c>
      <c r="H7" s="114"/>
      <c r="I7" s="114"/>
      <c r="J7" s="129"/>
      <c r="K7" s="114" t="s">
        <v>3</v>
      </c>
      <c r="L7" s="114"/>
      <c r="M7" s="114"/>
    </row>
    <row r="8" spans="1:13" ht="15.95" customHeight="1">
      <c r="G8" s="116" t="s">
        <v>4</v>
      </c>
      <c r="H8" s="130"/>
      <c r="I8" s="116" t="s">
        <v>4</v>
      </c>
      <c r="J8" s="130"/>
      <c r="K8" s="116" t="s">
        <v>4</v>
      </c>
      <c r="L8" s="130"/>
      <c r="M8" s="116" t="s">
        <v>4</v>
      </c>
    </row>
    <row r="9" spans="1:13" ht="15.95" customHeight="1">
      <c r="G9" s="131" t="s">
        <v>172</v>
      </c>
      <c r="H9" s="132"/>
      <c r="I9" s="131" t="s">
        <v>172</v>
      </c>
      <c r="J9" s="132"/>
      <c r="K9" s="131" t="s">
        <v>172</v>
      </c>
      <c r="L9" s="132"/>
      <c r="M9" s="131" t="s">
        <v>172</v>
      </c>
    </row>
    <row r="10" spans="1:13" ht="15.95" customHeight="1">
      <c r="G10" s="71" t="s">
        <v>137</v>
      </c>
      <c r="H10" s="116"/>
      <c r="I10" s="71" t="s">
        <v>124</v>
      </c>
      <c r="J10" s="116"/>
      <c r="K10" s="71" t="s">
        <v>137</v>
      </c>
      <c r="L10" s="116"/>
      <c r="M10" s="71" t="s">
        <v>124</v>
      </c>
    </row>
    <row r="11" spans="1:13" ht="15.95" customHeight="1">
      <c r="E11" s="72" t="s">
        <v>5</v>
      </c>
      <c r="G11" s="120" t="s">
        <v>31</v>
      </c>
      <c r="H11" s="116"/>
      <c r="I11" s="120" t="s">
        <v>31</v>
      </c>
      <c r="J11" s="129"/>
      <c r="K11" s="120" t="s">
        <v>31</v>
      </c>
      <c r="L11" s="116"/>
      <c r="M11" s="120" t="s">
        <v>31</v>
      </c>
    </row>
    <row r="12" spans="1:13" ht="12" customHeight="1">
      <c r="E12" s="84"/>
      <c r="L12" s="116"/>
      <c r="M12" s="116"/>
    </row>
    <row r="13" spans="1:13" ht="15.95" customHeight="1">
      <c r="A13" s="59" t="s">
        <v>50</v>
      </c>
    </row>
    <row r="14" spans="1:13" ht="15.95" customHeight="1">
      <c r="A14" s="60" t="s">
        <v>36</v>
      </c>
      <c r="G14" s="83">
        <v>125387307</v>
      </c>
      <c r="H14" s="30"/>
      <c r="I14" s="30">
        <v>182391684</v>
      </c>
      <c r="J14" s="30"/>
      <c r="K14" s="83">
        <v>99841619</v>
      </c>
      <c r="L14" s="30"/>
      <c r="M14" s="30">
        <v>151993996</v>
      </c>
    </row>
    <row r="15" spans="1:13" ht="15.95" customHeight="1">
      <c r="A15" s="60" t="s">
        <v>107</v>
      </c>
      <c r="G15" s="83"/>
      <c r="H15" s="30"/>
      <c r="I15" s="30"/>
      <c r="J15" s="30"/>
      <c r="K15" s="83"/>
      <c r="L15" s="30"/>
      <c r="M15" s="30"/>
    </row>
    <row r="16" spans="1:13" ht="15.95" customHeight="1">
      <c r="B16" s="60" t="s">
        <v>142</v>
      </c>
      <c r="E16" s="61">
        <v>8</v>
      </c>
      <c r="G16" s="83">
        <v>-753440</v>
      </c>
      <c r="H16" s="30"/>
      <c r="I16" s="30">
        <v>578414</v>
      </c>
      <c r="J16" s="30"/>
      <c r="K16" s="83">
        <v>0</v>
      </c>
      <c r="L16" s="30"/>
      <c r="M16" s="42">
        <v>0</v>
      </c>
    </row>
    <row r="17" spans="2:13" ht="15.95" customHeight="1">
      <c r="B17" s="60" t="s">
        <v>111</v>
      </c>
      <c r="G17" s="83">
        <v>847389</v>
      </c>
      <c r="H17" s="30"/>
      <c r="I17" s="30">
        <v>2294638</v>
      </c>
      <c r="J17" s="30"/>
      <c r="K17" s="83">
        <v>86609</v>
      </c>
      <c r="L17" s="30"/>
      <c r="M17" s="30">
        <v>15663</v>
      </c>
    </row>
    <row r="18" spans="2:13" ht="15.95" customHeight="1">
      <c r="B18" s="60" t="s">
        <v>104</v>
      </c>
      <c r="E18" s="61">
        <v>9</v>
      </c>
      <c r="G18" s="83">
        <v>20298804</v>
      </c>
      <c r="H18" s="30"/>
      <c r="I18" s="30">
        <v>32823183</v>
      </c>
      <c r="J18" s="30"/>
      <c r="K18" s="83">
        <v>14820216</v>
      </c>
      <c r="L18" s="30"/>
      <c r="M18" s="30">
        <v>30444943</v>
      </c>
    </row>
    <row r="19" spans="2:13" ht="15.95" customHeight="1">
      <c r="B19" s="60" t="s">
        <v>105</v>
      </c>
      <c r="E19" s="61">
        <v>10</v>
      </c>
      <c r="G19" s="83">
        <v>13394008</v>
      </c>
      <c r="H19" s="30"/>
      <c r="I19" s="30">
        <v>12855928</v>
      </c>
      <c r="J19" s="30"/>
      <c r="K19" s="83">
        <v>12434351</v>
      </c>
      <c r="L19" s="30"/>
      <c r="M19" s="30">
        <v>11896046</v>
      </c>
    </row>
    <row r="20" spans="2:13" ht="15.95" customHeight="1">
      <c r="B20" s="60" t="s">
        <v>108</v>
      </c>
      <c r="E20" s="61">
        <v>11</v>
      </c>
      <c r="G20" s="83">
        <v>1560033</v>
      </c>
      <c r="H20" s="30"/>
      <c r="I20" s="30">
        <v>1257016</v>
      </c>
      <c r="J20" s="30"/>
      <c r="K20" s="83">
        <v>1162742</v>
      </c>
      <c r="L20" s="30"/>
      <c r="M20" s="30">
        <v>995956</v>
      </c>
    </row>
    <row r="21" spans="2:13" ht="15.95" customHeight="1">
      <c r="B21" s="60" t="s">
        <v>115</v>
      </c>
      <c r="G21" s="83">
        <v>0</v>
      </c>
      <c r="H21" s="30"/>
      <c r="I21" s="30">
        <v>3552</v>
      </c>
      <c r="J21" s="30"/>
      <c r="K21" s="83">
        <v>0</v>
      </c>
      <c r="L21" s="30"/>
      <c r="M21" s="30">
        <v>3545</v>
      </c>
    </row>
    <row r="22" spans="2:13" ht="15.95" customHeight="1">
      <c r="B22" s="60" t="s">
        <v>170</v>
      </c>
      <c r="G22" s="83">
        <v>-6495</v>
      </c>
      <c r="H22" s="30"/>
      <c r="I22" s="30">
        <v>-545418</v>
      </c>
      <c r="J22" s="30"/>
      <c r="K22" s="83">
        <v>-6495</v>
      </c>
      <c r="L22" s="30"/>
      <c r="M22" s="30">
        <v>-545418</v>
      </c>
    </row>
    <row r="23" spans="2:13" ht="15.95" customHeight="1">
      <c r="B23" s="60" t="s">
        <v>96</v>
      </c>
      <c r="E23" s="61">
        <v>15</v>
      </c>
      <c r="G23" s="83">
        <v>2885341</v>
      </c>
      <c r="H23" s="30"/>
      <c r="I23" s="30">
        <v>2635723</v>
      </c>
      <c r="J23" s="30"/>
      <c r="K23" s="83">
        <v>2461122</v>
      </c>
      <c r="L23" s="30"/>
      <c r="M23" s="30">
        <v>2308681</v>
      </c>
    </row>
    <row r="24" spans="2:13" ht="15.95" customHeight="1">
      <c r="B24" s="60" t="s">
        <v>186</v>
      </c>
      <c r="G24" s="30"/>
      <c r="H24" s="30"/>
      <c r="I24" s="30"/>
      <c r="J24" s="30"/>
      <c r="K24" s="30"/>
      <c r="L24" s="30"/>
      <c r="M24" s="30"/>
    </row>
    <row r="25" spans="2:13" ht="15.95" customHeight="1">
      <c r="C25" s="60" t="s">
        <v>157</v>
      </c>
      <c r="G25" s="30"/>
      <c r="H25" s="30"/>
      <c r="I25" s="30"/>
      <c r="J25" s="30"/>
      <c r="K25" s="30"/>
      <c r="L25" s="30"/>
      <c r="M25" s="30"/>
    </row>
    <row r="26" spans="2:13" ht="15.95" customHeight="1">
      <c r="C26" s="60" t="s">
        <v>156</v>
      </c>
      <c r="E26" s="61">
        <v>7</v>
      </c>
      <c r="G26" s="83">
        <v>-10223657</v>
      </c>
      <c r="H26" s="30"/>
      <c r="I26" s="30">
        <v>-3660384</v>
      </c>
      <c r="J26" s="30"/>
      <c r="K26" s="83">
        <v>-10223657</v>
      </c>
      <c r="L26" s="30"/>
      <c r="M26" s="30">
        <v>-3660384</v>
      </c>
    </row>
    <row r="27" spans="2:13" ht="15.95" customHeight="1">
      <c r="B27" s="60" t="s">
        <v>148</v>
      </c>
      <c r="G27" s="83">
        <v>-2001789</v>
      </c>
      <c r="H27" s="30"/>
      <c r="I27" s="30">
        <v>-3673987</v>
      </c>
      <c r="J27" s="30"/>
      <c r="K27" s="83">
        <v>-1872688</v>
      </c>
      <c r="L27" s="30"/>
      <c r="M27" s="30">
        <v>-3437607</v>
      </c>
    </row>
    <row r="28" spans="2:13" ht="15" customHeight="1">
      <c r="B28" s="60" t="s">
        <v>180</v>
      </c>
      <c r="G28" s="83">
        <v>347</v>
      </c>
      <c r="H28" s="30"/>
      <c r="I28" s="83">
        <v>0</v>
      </c>
      <c r="J28" s="30"/>
      <c r="K28" s="83">
        <v>347</v>
      </c>
      <c r="L28" s="30"/>
      <c r="M28" s="83">
        <v>0</v>
      </c>
    </row>
    <row r="29" spans="2:13" ht="15.95" customHeight="1">
      <c r="B29" s="60" t="s">
        <v>112</v>
      </c>
      <c r="G29" s="83">
        <v>2140150</v>
      </c>
      <c r="H29" s="30"/>
      <c r="I29" s="30">
        <v>2305172</v>
      </c>
      <c r="J29" s="30"/>
      <c r="K29" s="83">
        <v>1917237</v>
      </c>
      <c r="L29" s="30"/>
      <c r="M29" s="30">
        <v>2037848</v>
      </c>
    </row>
    <row r="30" spans="2:13" ht="15.95" customHeight="1">
      <c r="B30" s="60" t="s">
        <v>158</v>
      </c>
      <c r="G30" s="30"/>
      <c r="H30" s="30"/>
      <c r="I30" s="30"/>
      <c r="J30" s="30"/>
      <c r="K30" s="30"/>
      <c r="L30" s="30"/>
      <c r="M30" s="30"/>
    </row>
    <row r="31" spans="2:13" ht="15.95" customHeight="1">
      <c r="C31" s="60" t="s">
        <v>159</v>
      </c>
      <c r="G31" s="133">
        <v>506869</v>
      </c>
      <c r="H31" s="30"/>
      <c r="I31" s="30">
        <v>487552</v>
      </c>
      <c r="J31" s="30"/>
      <c r="K31" s="133">
        <v>411295</v>
      </c>
      <c r="L31" s="30"/>
      <c r="M31" s="30">
        <v>396119</v>
      </c>
    </row>
    <row r="32" spans="2:13" ht="12" customHeight="1">
      <c r="G32" s="31"/>
      <c r="H32" s="32"/>
      <c r="I32" s="31"/>
      <c r="J32" s="32"/>
      <c r="K32" s="31"/>
      <c r="L32" s="32"/>
      <c r="M32" s="31"/>
    </row>
    <row r="33" spans="1:13" ht="15.95" customHeight="1">
      <c r="G33" s="30">
        <f>SUM(G14:G31)</f>
        <v>154034867</v>
      </c>
      <c r="H33" s="30"/>
      <c r="I33" s="30">
        <f>SUM(I14:I31)</f>
        <v>229753073</v>
      </c>
      <c r="J33" s="30"/>
      <c r="K33" s="30">
        <f>SUM(K14:K31)</f>
        <v>121032698</v>
      </c>
      <c r="L33" s="30"/>
      <c r="M33" s="30">
        <f>SUM(M14:M31)</f>
        <v>192449388</v>
      </c>
    </row>
    <row r="34" spans="1:13" ht="15.95" customHeight="1">
      <c r="A34" s="60" t="s">
        <v>67</v>
      </c>
      <c r="G34" s="30"/>
      <c r="H34" s="30"/>
      <c r="I34" s="30"/>
      <c r="J34" s="30"/>
      <c r="K34" s="30"/>
      <c r="L34" s="30"/>
      <c r="M34" s="30"/>
    </row>
    <row r="35" spans="1:13" ht="15.95" customHeight="1">
      <c r="B35" s="60" t="s">
        <v>146</v>
      </c>
      <c r="G35" s="83">
        <v>4184612</v>
      </c>
      <c r="H35" s="83"/>
      <c r="I35" s="83">
        <v>-6711236</v>
      </c>
      <c r="J35" s="83"/>
      <c r="K35" s="83">
        <v>408257</v>
      </c>
      <c r="L35" s="30"/>
      <c r="M35" s="30">
        <v>-2125825</v>
      </c>
    </row>
    <row r="36" spans="1:13" ht="15.95" customHeight="1">
      <c r="B36" s="60" t="s">
        <v>56</v>
      </c>
      <c r="G36" s="83">
        <v>-840841</v>
      </c>
      <c r="H36" s="83"/>
      <c r="I36" s="83">
        <v>25532468</v>
      </c>
      <c r="J36" s="83"/>
      <c r="K36" s="83">
        <v>2988800</v>
      </c>
      <c r="L36" s="30"/>
      <c r="M36" s="30">
        <v>2665939</v>
      </c>
    </row>
    <row r="37" spans="1:13" ht="15.95" customHeight="1">
      <c r="B37" s="60" t="s">
        <v>11</v>
      </c>
      <c r="G37" s="83">
        <v>-768411</v>
      </c>
      <c r="H37" s="83"/>
      <c r="I37" s="83">
        <v>547685</v>
      </c>
      <c r="J37" s="83"/>
      <c r="K37" s="83">
        <v>-201806</v>
      </c>
      <c r="L37" s="30"/>
      <c r="M37" s="30">
        <v>607685</v>
      </c>
    </row>
    <row r="38" spans="1:13" ht="15.95" customHeight="1">
      <c r="B38" s="60" t="s">
        <v>126</v>
      </c>
      <c r="G38" s="83">
        <v>8226436</v>
      </c>
      <c r="H38" s="83"/>
      <c r="I38" s="83">
        <v>-4605072</v>
      </c>
      <c r="J38" s="83"/>
      <c r="K38" s="83">
        <v>2778245</v>
      </c>
      <c r="L38" s="30"/>
      <c r="M38" s="30">
        <v>-6772001</v>
      </c>
    </row>
    <row r="39" spans="1:13" ht="15.95" customHeight="1">
      <c r="B39" s="60" t="s">
        <v>16</v>
      </c>
      <c r="G39" s="83">
        <v>-306293</v>
      </c>
      <c r="H39" s="83"/>
      <c r="I39" s="83">
        <v>-778968</v>
      </c>
      <c r="J39" s="83"/>
      <c r="K39" s="83">
        <v>68764</v>
      </c>
      <c r="L39" s="30"/>
      <c r="M39" s="30">
        <v>-774642</v>
      </c>
    </row>
    <row r="40" spans="1:13" ht="15.95" customHeight="1">
      <c r="B40" s="60" t="s">
        <v>153</v>
      </c>
      <c r="E40" s="61">
        <v>15</v>
      </c>
      <c r="G40" s="133">
        <v>-727800</v>
      </c>
      <c r="H40" s="83"/>
      <c r="I40" s="133">
        <v>0</v>
      </c>
      <c r="J40" s="83"/>
      <c r="K40" s="133">
        <v>-727800</v>
      </c>
      <c r="L40" s="30"/>
      <c r="M40" s="14">
        <v>0</v>
      </c>
    </row>
    <row r="41" spans="1:13" ht="12" customHeight="1">
      <c r="G41" s="31"/>
      <c r="H41" s="30"/>
      <c r="I41" s="31"/>
      <c r="J41" s="30"/>
      <c r="K41" s="31"/>
      <c r="L41" s="30"/>
      <c r="M41" s="31"/>
    </row>
    <row r="42" spans="1:13" ht="15.95" customHeight="1">
      <c r="A42" s="60" t="s">
        <v>132</v>
      </c>
    </row>
    <row r="43" spans="1:13" ht="15.95" customHeight="1">
      <c r="B43" s="60" t="s">
        <v>133</v>
      </c>
      <c r="G43" s="30">
        <f>SUM(G33:G40)</f>
        <v>163802570</v>
      </c>
      <c r="H43" s="30"/>
      <c r="I43" s="30">
        <f>SUM(I33:I40)</f>
        <v>243737950</v>
      </c>
      <c r="J43" s="30"/>
      <c r="K43" s="30">
        <f>SUM(K33:K40)</f>
        <v>126347158</v>
      </c>
      <c r="L43" s="30"/>
      <c r="M43" s="30">
        <f>SUM(M33:M40)</f>
        <v>186050544</v>
      </c>
    </row>
    <row r="44" spans="1:13" ht="15.95" customHeight="1">
      <c r="A44" s="60" t="s">
        <v>179</v>
      </c>
      <c r="G44" s="30">
        <v>-347</v>
      </c>
      <c r="H44" s="30"/>
      <c r="I44" s="83">
        <v>0</v>
      </c>
      <c r="J44" s="30"/>
      <c r="K44" s="30">
        <v>-347</v>
      </c>
      <c r="L44" s="30"/>
      <c r="M44" s="83">
        <v>0</v>
      </c>
    </row>
    <row r="45" spans="1:13" ht="15.95" customHeight="1">
      <c r="A45" s="60" t="s">
        <v>51</v>
      </c>
      <c r="G45" s="133">
        <v>-33925893</v>
      </c>
      <c r="H45" s="83"/>
      <c r="I45" s="133">
        <v>-50747042</v>
      </c>
      <c r="J45" s="83"/>
      <c r="K45" s="133">
        <v>-27074142</v>
      </c>
      <c r="L45" s="30"/>
      <c r="M45" s="133">
        <v>-38970435</v>
      </c>
    </row>
    <row r="46" spans="1:13" ht="12" customHeight="1">
      <c r="G46" s="31"/>
      <c r="H46" s="30"/>
      <c r="I46" s="31"/>
      <c r="J46" s="30"/>
      <c r="K46" s="31"/>
      <c r="L46" s="30"/>
      <c r="M46" s="31"/>
    </row>
    <row r="47" spans="1:13" ht="15.95" customHeight="1">
      <c r="A47" s="59" t="s">
        <v>52</v>
      </c>
      <c r="G47" s="33">
        <f>SUM(G43:G45)</f>
        <v>129876330</v>
      </c>
      <c r="H47" s="30"/>
      <c r="I47" s="33">
        <f>SUM(I43:I45)</f>
        <v>192990908</v>
      </c>
      <c r="J47" s="30"/>
      <c r="K47" s="33">
        <f>SUM(K43:K45)</f>
        <v>99272669</v>
      </c>
      <c r="L47" s="30"/>
      <c r="M47" s="33">
        <f>SUM(M43:M45)</f>
        <v>147080109</v>
      </c>
    </row>
    <row r="48" spans="1:13" ht="15" customHeight="1">
      <c r="G48" s="32"/>
      <c r="H48" s="30"/>
      <c r="I48" s="32"/>
      <c r="J48" s="30"/>
      <c r="K48" s="32"/>
      <c r="L48" s="30"/>
      <c r="M48" s="32"/>
    </row>
    <row r="49" spans="1:13" ht="15" customHeight="1">
      <c r="G49" s="32"/>
      <c r="H49" s="30"/>
      <c r="I49" s="32"/>
      <c r="J49" s="30"/>
      <c r="K49" s="32"/>
      <c r="L49" s="30"/>
      <c r="M49" s="32"/>
    </row>
    <row r="50" spans="1:13" ht="15" customHeight="1">
      <c r="G50" s="32"/>
      <c r="H50" s="30"/>
      <c r="I50" s="32"/>
      <c r="J50" s="30"/>
      <c r="K50" s="32"/>
      <c r="L50" s="30"/>
      <c r="M50" s="32"/>
    </row>
    <row r="51" spans="1:13" ht="15" customHeight="1">
      <c r="G51" s="32"/>
      <c r="H51" s="30"/>
      <c r="I51" s="32"/>
      <c r="J51" s="30"/>
      <c r="K51" s="32"/>
      <c r="L51" s="30"/>
      <c r="M51" s="32"/>
    </row>
    <row r="52" spans="1:13" ht="15" customHeight="1">
      <c r="A52" s="81" t="s">
        <v>134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</row>
    <row r="53" spans="1:13" ht="15" customHeight="1">
      <c r="A53" s="113" t="s">
        <v>183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</row>
    <row r="54" spans="1:13" ht="17.25" customHeight="1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</row>
    <row r="55" spans="1:13" ht="18" customHeight="1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</row>
    <row r="56" spans="1:13" ht="21.95" customHeight="1">
      <c r="A56" s="82" t="s">
        <v>162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</row>
    <row r="57" spans="1:13" ht="16.5" customHeight="1">
      <c r="A57" s="59" t="str">
        <f>A1</f>
        <v>Safe Fertility Group Public Company Limited</v>
      </c>
    </row>
    <row r="58" spans="1:13" ht="16.5" customHeight="1">
      <c r="A58" s="59" t="str">
        <f>A2</f>
        <v xml:space="preserve">Statement of Cash Flows </v>
      </c>
    </row>
    <row r="59" spans="1:13" ht="16.5" customHeight="1">
      <c r="A59" s="91" t="str">
        <f>A3</f>
        <v>For the nine-month period ended 30 September 2025</v>
      </c>
      <c r="B59" s="64"/>
      <c r="C59" s="64"/>
      <c r="D59" s="64"/>
      <c r="E59" s="65"/>
      <c r="F59" s="64"/>
      <c r="G59" s="92"/>
      <c r="H59" s="92"/>
      <c r="I59" s="92"/>
      <c r="J59" s="92"/>
      <c r="K59" s="92"/>
      <c r="L59" s="92"/>
      <c r="M59" s="92"/>
    </row>
    <row r="60" spans="1:13" ht="15.95" customHeight="1"/>
    <row r="61" spans="1:13" ht="15.95" customHeight="1"/>
    <row r="62" spans="1:13" ht="15.95" customHeight="1">
      <c r="G62" s="128" t="s">
        <v>1</v>
      </c>
      <c r="H62" s="128"/>
      <c r="I62" s="128"/>
      <c r="J62" s="129"/>
      <c r="K62" s="128" t="s">
        <v>2</v>
      </c>
      <c r="L62" s="128"/>
      <c r="M62" s="128"/>
    </row>
    <row r="63" spans="1:13" ht="15.95" customHeight="1">
      <c r="G63" s="114" t="s">
        <v>3</v>
      </c>
      <c r="H63" s="114"/>
      <c r="I63" s="114"/>
      <c r="J63" s="129"/>
      <c r="K63" s="114" t="s">
        <v>3</v>
      </c>
      <c r="L63" s="114"/>
      <c r="M63" s="114"/>
    </row>
    <row r="64" spans="1:13" ht="15.95" customHeight="1">
      <c r="G64" s="116" t="s">
        <v>4</v>
      </c>
      <c r="H64" s="130"/>
      <c r="I64" s="116" t="s">
        <v>4</v>
      </c>
      <c r="J64" s="130"/>
      <c r="K64" s="116" t="s">
        <v>4</v>
      </c>
      <c r="L64" s="130"/>
      <c r="M64" s="116" t="s">
        <v>4</v>
      </c>
    </row>
    <row r="65" spans="1:16" ht="15.95" customHeight="1">
      <c r="G65" s="131" t="s">
        <v>172</v>
      </c>
      <c r="H65" s="132"/>
      <c r="I65" s="131" t="s">
        <v>172</v>
      </c>
      <c r="J65" s="132"/>
      <c r="K65" s="131" t="s">
        <v>172</v>
      </c>
      <c r="L65" s="132"/>
      <c r="M65" s="131" t="s">
        <v>172</v>
      </c>
    </row>
    <row r="66" spans="1:16" ht="15.95" customHeight="1">
      <c r="G66" s="71" t="s">
        <v>137</v>
      </c>
      <c r="H66" s="116"/>
      <c r="I66" s="71" t="s">
        <v>124</v>
      </c>
      <c r="J66" s="116"/>
      <c r="K66" s="71" t="s">
        <v>137</v>
      </c>
      <c r="L66" s="116"/>
      <c r="M66" s="71" t="s">
        <v>124</v>
      </c>
    </row>
    <row r="67" spans="1:16" ht="15.95" customHeight="1">
      <c r="E67" s="72" t="s">
        <v>5</v>
      </c>
      <c r="G67" s="120" t="s">
        <v>31</v>
      </c>
      <c r="H67" s="116"/>
      <c r="I67" s="120" t="s">
        <v>31</v>
      </c>
      <c r="J67" s="129"/>
      <c r="K67" s="120" t="s">
        <v>31</v>
      </c>
      <c r="L67" s="116"/>
      <c r="M67" s="120" t="s">
        <v>31</v>
      </c>
    </row>
    <row r="68" spans="1:16" ht="15.95" customHeight="1">
      <c r="E68" s="84"/>
      <c r="L68" s="116"/>
      <c r="M68" s="116"/>
    </row>
    <row r="69" spans="1:16" ht="15.95" customHeight="1">
      <c r="A69" s="59" t="s">
        <v>53</v>
      </c>
    </row>
    <row r="70" spans="1:16" ht="15.95" customHeight="1">
      <c r="A70" s="122" t="s">
        <v>188</v>
      </c>
      <c r="G70" s="90">
        <v>-1000000</v>
      </c>
      <c r="I70" s="14">
        <v>0</v>
      </c>
      <c r="K70" s="14">
        <v>0</v>
      </c>
      <c r="M70" s="14">
        <v>0</v>
      </c>
    </row>
    <row r="71" spans="1:16" ht="15.95" customHeight="1">
      <c r="A71" s="122" t="s">
        <v>154</v>
      </c>
    </row>
    <row r="72" spans="1:16" ht="15.95" customHeight="1">
      <c r="A72" s="59"/>
      <c r="B72" s="122" t="s">
        <v>187</v>
      </c>
      <c r="E72" s="61">
        <v>7</v>
      </c>
      <c r="G72" s="83">
        <v>-650000000</v>
      </c>
      <c r="I72" s="14">
        <v>0</v>
      </c>
      <c r="K72" s="83">
        <v>-650000000</v>
      </c>
      <c r="M72" s="14">
        <v>0</v>
      </c>
    </row>
    <row r="73" spans="1:16" ht="15.95" customHeight="1">
      <c r="A73" s="60" t="s">
        <v>145</v>
      </c>
      <c r="G73" s="83">
        <v>-2552576</v>
      </c>
      <c r="H73" s="83"/>
      <c r="I73" s="83">
        <v>-27376778</v>
      </c>
      <c r="J73" s="83"/>
      <c r="K73" s="83">
        <v>-1395344</v>
      </c>
      <c r="L73" s="32"/>
      <c r="M73" s="83">
        <v>-20731071</v>
      </c>
      <c r="P73" s="14"/>
    </row>
    <row r="74" spans="1:16" ht="15.95" customHeight="1">
      <c r="A74" s="60" t="s">
        <v>116</v>
      </c>
      <c r="G74" s="83">
        <v>-275000</v>
      </c>
      <c r="H74" s="32"/>
      <c r="I74" s="32">
        <v>-2205240</v>
      </c>
      <c r="J74" s="32"/>
      <c r="K74" s="83">
        <v>0</v>
      </c>
      <c r="L74" s="32"/>
      <c r="M74" s="32">
        <v>-1520239</v>
      </c>
    </row>
    <row r="75" spans="1:16" ht="15.95" customHeight="1">
      <c r="A75" s="60" t="s">
        <v>177</v>
      </c>
      <c r="G75" s="83">
        <v>0</v>
      </c>
      <c r="H75" s="32"/>
      <c r="I75" s="32">
        <v>-2292513</v>
      </c>
      <c r="J75" s="32"/>
      <c r="K75" s="83">
        <v>0</v>
      </c>
      <c r="L75" s="32"/>
      <c r="M75" s="32">
        <v>-2292513</v>
      </c>
    </row>
    <row r="76" spans="1:16" ht="15.95" customHeight="1">
      <c r="A76" s="60" t="s">
        <v>149</v>
      </c>
      <c r="G76" s="83">
        <v>0</v>
      </c>
      <c r="H76" s="32"/>
      <c r="I76" s="14">
        <v>0</v>
      </c>
      <c r="J76" s="32"/>
      <c r="K76" s="83">
        <v>0</v>
      </c>
      <c r="L76" s="32"/>
      <c r="M76" s="32">
        <v>-6000000</v>
      </c>
    </row>
    <row r="77" spans="1:16" ht="15.95" customHeight="1">
      <c r="A77" s="60" t="s">
        <v>123</v>
      </c>
      <c r="G77" s="83">
        <v>6500</v>
      </c>
      <c r="H77" s="32"/>
      <c r="I77" s="32">
        <v>543000</v>
      </c>
      <c r="J77" s="32"/>
      <c r="K77" s="83">
        <v>6500</v>
      </c>
      <c r="L77" s="32"/>
      <c r="M77" s="32">
        <v>543000</v>
      </c>
    </row>
    <row r="78" spans="1:16" ht="15.95" customHeight="1">
      <c r="A78" s="60" t="s">
        <v>150</v>
      </c>
      <c r="G78" s="133">
        <v>2001789</v>
      </c>
      <c r="H78" s="30"/>
      <c r="I78" s="33">
        <v>3673987</v>
      </c>
      <c r="J78" s="30"/>
      <c r="K78" s="133">
        <v>1872688</v>
      </c>
      <c r="L78" s="30"/>
      <c r="M78" s="33">
        <v>3437607</v>
      </c>
    </row>
    <row r="79" spans="1:16" ht="15.95" customHeight="1">
      <c r="G79" s="30"/>
      <c r="H79" s="30"/>
      <c r="I79" s="30"/>
      <c r="J79" s="30"/>
      <c r="K79" s="30"/>
      <c r="L79" s="30"/>
      <c r="M79" s="30"/>
    </row>
    <row r="80" spans="1:16" ht="15.95" customHeight="1">
      <c r="A80" s="59" t="s">
        <v>143</v>
      </c>
      <c r="B80" s="59"/>
      <c r="G80" s="33">
        <f>SUM(G70:G78)</f>
        <v>-651819287</v>
      </c>
      <c r="H80" s="32"/>
      <c r="I80" s="33">
        <f>SUM(I70:I78)</f>
        <v>-27657544</v>
      </c>
      <c r="J80" s="32"/>
      <c r="K80" s="33">
        <f>SUM(K70:K78)</f>
        <v>-649516156</v>
      </c>
      <c r="L80" s="32"/>
      <c r="M80" s="33">
        <f>SUM(M70:M78)</f>
        <v>-26563216</v>
      </c>
    </row>
    <row r="81" spans="1:13" ht="15.95" customHeight="1"/>
    <row r="82" spans="1:13" ht="15.95" customHeight="1">
      <c r="A82" s="59" t="s">
        <v>54</v>
      </c>
      <c r="G82" s="32"/>
      <c r="H82" s="32"/>
      <c r="I82" s="32"/>
      <c r="J82" s="32"/>
      <c r="K82" s="32"/>
      <c r="L82" s="32"/>
      <c r="M82" s="32"/>
    </row>
    <row r="83" spans="1:13" ht="15.95" customHeight="1">
      <c r="A83" s="60" t="s">
        <v>103</v>
      </c>
      <c r="G83" s="83">
        <v>-10394821</v>
      </c>
      <c r="H83" s="83"/>
      <c r="I83" s="83">
        <v>-18098242</v>
      </c>
      <c r="J83" s="83"/>
      <c r="K83" s="83">
        <v>-9485946</v>
      </c>
      <c r="L83" s="32"/>
      <c r="M83" s="43">
        <v>-17233728</v>
      </c>
    </row>
    <row r="84" spans="1:13" ht="15.95" customHeight="1">
      <c r="A84" s="60" t="s">
        <v>113</v>
      </c>
      <c r="G84" s="83">
        <v>-2145512</v>
      </c>
      <c r="H84" s="83"/>
      <c r="I84" s="83">
        <v>-2312065</v>
      </c>
      <c r="J84" s="83"/>
      <c r="K84" s="83">
        <v>-1921692</v>
      </c>
      <c r="L84" s="32"/>
      <c r="M84" s="43">
        <v>-2043885</v>
      </c>
    </row>
    <row r="85" spans="1:13" ht="15.95" customHeight="1">
      <c r="A85" s="60" t="s">
        <v>151</v>
      </c>
      <c r="G85" s="83">
        <v>0</v>
      </c>
      <c r="H85" s="83"/>
      <c r="I85" s="83">
        <v>14000000</v>
      </c>
      <c r="J85" s="83"/>
      <c r="K85" s="83">
        <v>0</v>
      </c>
      <c r="L85" s="32"/>
      <c r="M85" s="14">
        <v>0</v>
      </c>
    </row>
    <row r="86" spans="1:13" ht="15.95" customHeight="1">
      <c r="A86" s="60" t="s">
        <v>152</v>
      </c>
      <c r="E86" s="61">
        <v>16</v>
      </c>
      <c r="G86" s="133">
        <v>-188447611</v>
      </c>
      <c r="H86" s="83"/>
      <c r="I86" s="133">
        <v>-45592170</v>
      </c>
      <c r="J86" s="83"/>
      <c r="K86" s="133">
        <v>-188447611</v>
      </c>
      <c r="L86" s="32"/>
      <c r="M86" s="33">
        <v>-45592170</v>
      </c>
    </row>
    <row r="87" spans="1:13" ht="15.95" customHeight="1">
      <c r="G87" s="30"/>
      <c r="H87" s="30"/>
      <c r="I87" s="30"/>
      <c r="J87" s="30"/>
      <c r="K87" s="30"/>
      <c r="L87" s="30"/>
      <c r="M87" s="30"/>
    </row>
    <row r="88" spans="1:13" ht="15.95" customHeight="1">
      <c r="A88" s="59" t="s">
        <v>97</v>
      </c>
      <c r="B88" s="59"/>
      <c r="G88" s="33">
        <f>SUM(G83:G87)</f>
        <v>-200987944</v>
      </c>
      <c r="H88" s="32"/>
      <c r="I88" s="33">
        <f>SUM(I83:I87)</f>
        <v>-52002477</v>
      </c>
      <c r="J88" s="32"/>
      <c r="K88" s="33">
        <f>SUM(K83:K87)</f>
        <v>-199855249</v>
      </c>
      <c r="L88" s="32"/>
      <c r="M88" s="33">
        <f>SUM(M83:M87)</f>
        <v>-64869783</v>
      </c>
    </row>
    <row r="89" spans="1:13" ht="15.95" customHeight="1">
      <c r="G89" s="32"/>
      <c r="H89" s="32"/>
      <c r="I89" s="32"/>
      <c r="J89" s="32"/>
      <c r="K89" s="32"/>
      <c r="L89" s="32"/>
      <c r="M89" s="32"/>
    </row>
    <row r="90" spans="1:13" ht="15.95" customHeight="1">
      <c r="A90" s="59" t="s">
        <v>93</v>
      </c>
      <c r="B90" s="59"/>
      <c r="G90" s="32">
        <f>SUM(G47,G80,G88)</f>
        <v>-722930901</v>
      </c>
      <c r="H90" s="32"/>
      <c r="I90" s="32">
        <f>SUM(I47,I80,I88)</f>
        <v>113330887</v>
      </c>
      <c r="J90" s="32"/>
      <c r="K90" s="32">
        <f>SUM(K47,K80,K88)</f>
        <v>-750098736</v>
      </c>
      <c r="L90" s="32"/>
      <c r="M90" s="32">
        <f>SUM(M47,M80,M88)</f>
        <v>55647110</v>
      </c>
    </row>
    <row r="91" spans="1:13" ht="15.95" customHeight="1">
      <c r="A91" s="60" t="s">
        <v>55</v>
      </c>
      <c r="G91" s="133">
        <v>1091119230</v>
      </c>
      <c r="H91" s="83"/>
      <c r="I91" s="133">
        <v>1251019964</v>
      </c>
      <c r="J91" s="83"/>
      <c r="K91" s="133">
        <v>1029127656</v>
      </c>
      <c r="L91" s="32"/>
      <c r="M91" s="33">
        <v>1185750046</v>
      </c>
    </row>
    <row r="92" spans="1:13" ht="15.95" customHeight="1">
      <c r="G92" s="30"/>
      <c r="H92" s="30"/>
      <c r="I92" s="30"/>
      <c r="J92" s="30"/>
      <c r="K92" s="30"/>
      <c r="L92" s="30"/>
      <c r="M92" s="30"/>
    </row>
    <row r="93" spans="1:13" ht="15.95" customHeight="1" thickBot="1">
      <c r="A93" s="59" t="s">
        <v>82</v>
      </c>
      <c r="G93" s="34">
        <f>SUM(G90:G91)</f>
        <v>368188329</v>
      </c>
      <c r="H93" s="32"/>
      <c r="I93" s="34">
        <f>SUM(I90:I91)</f>
        <v>1364350851</v>
      </c>
      <c r="J93" s="32"/>
      <c r="K93" s="34">
        <f>SUM(K90:K91)</f>
        <v>279028920</v>
      </c>
      <c r="L93" s="32"/>
      <c r="M93" s="34">
        <f>SUM(M90:M91)</f>
        <v>1241397156</v>
      </c>
    </row>
    <row r="94" spans="1:13" ht="15.95" customHeight="1" thickTop="1">
      <c r="G94" s="32"/>
      <c r="H94" s="32"/>
      <c r="I94" s="32"/>
      <c r="J94" s="32"/>
      <c r="K94" s="32"/>
      <c r="L94" s="32"/>
      <c r="M94" s="32"/>
    </row>
    <row r="95" spans="1:13" ht="15.95" customHeight="1">
      <c r="A95" s="59" t="s">
        <v>109</v>
      </c>
      <c r="G95" s="32"/>
      <c r="H95" s="32"/>
      <c r="I95" s="32"/>
      <c r="J95" s="32"/>
      <c r="K95" s="32"/>
      <c r="L95" s="32"/>
      <c r="M95" s="32"/>
    </row>
    <row r="96" spans="1:13" ht="15.95" customHeight="1">
      <c r="G96" s="32"/>
      <c r="H96" s="32"/>
      <c r="I96" s="32"/>
      <c r="J96" s="32"/>
      <c r="K96" s="32"/>
      <c r="L96" s="32"/>
      <c r="M96" s="32"/>
    </row>
    <row r="97" spans="1:13" ht="15.95" customHeight="1">
      <c r="A97" s="60" t="s">
        <v>110</v>
      </c>
      <c r="G97" s="134">
        <v>432778</v>
      </c>
      <c r="H97" s="83"/>
      <c r="I97" s="134">
        <v>16024892</v>
      </c>
      <c r="J97" s="83"/>
      <c r="K97" s="83">
        <v>36678</v>
      </c>
      <c r="L97" s="32"/>
      <c r="M97" s="32">
        <v>245551</v>
      </c>
    </row>
    <row r="98" spans="1:13" ht="15.95" customHeight="1">
      <c r="A98" s="60" t="s">
        <v>160</v>
      </c>
      <c r="G98" s="134">
        <v>511000</v>
      </c>
      <c r="H98" s="83"/>
      <c r="I98" s="83">
        <v>253891</v>
      </c>
      <c r="J98" s="83"/>
      <c r="K98" s="83">
        <v>511000</v>
      </c>
      <c r="L98" s="32"/>
      <c r="M98" s="83">
        <v>0</v>
      </c>
    </row>
    <row r="99" spans="1:13" ht="15.95" customHeight="1">
      <c r="A99" s="60" t="s">
        <v>118</v>
      </c>
      <c r="E99" s="60"/>
      <c r="G99" s="83">
        <v>111049</v>
      </c>
      <c r="H99" s="134"/>
      <c r="I99" s="83">
        <v>125947</v>
      </c>
      <c r="J99" s="134"/>
      <c r="K99" s="83">
        <v>101723</v>
      </c>
      <c r="L99" s="32"/>
      <c r="M99" s="14">
        <v>115420</v>
      </c>
    </row>
    <row r="100" spans="1:13" ht="15.95" customHeight="1">
      <c r="G100" s="14"/>
      <c r="H100" s="32"/>
      <c r="I100" s="14"/>
      <c r="J100" s="32"/>
      <c r="K100" s="14"/>
      <c r="L100" s="32"/>
      <c r="M100" s="14"/>
    </row>
    <row r="101" spans="1:13" ht="15.95" customHeight="1">
      <c r="G101" s="14"/>
      <c r="H101" s="32"/>
      <c r="I101" s="14"/>
      <c r="J101" s="32"/>
      <c r="K101" s="14"/>
      <c r="L101" s="32"/>
      <c r="M101" s="14"/>
    </row>
    <row r="102" spans="1:13" ht="15.95" customHeight="1">
      <c r="G102" s="14"/>
      <c r="H102" s="32"/>
      <c r="I102" s="14"/>
      <c r="J102" s="32"/>
      <c r="K102" s="14"/>
      <c r="L102" s="32"/>
      <c r="M102" s="14"/>
    </row>
    <row r="103" spans="1:13" ht="15.95" customHeight="1">
      <c r="G103" s="14"/>
      <c r="H103" s="32"/>
      <c r="I103" s="14"/>
      <c r="J103" s="32"/>
      <c r="K103" s="14"/>
      <c r="L103" s="32"/>
      <c r="M103" s="14"/>
    </row>
    <row r="104" spans="1:13" ht="15.95" customHeight="1"/>
    <row r="105" spans="1:13" ht="15.95" customHeight="1"/>
    <row r="106" spans="1:13" ht="15.95" customHeight="1"/>
    <row r="107" spans="1:13" ht="15.95" customHeight="1">
      <c r="A107" s="81" t="s">
        <v>134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</row>
    <row r="108" spans="1:13" ht="15.95" customHeight="1">
      <c r="A108" s="113" t="s">
        <v>183</v>
      </c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</row>
    <row r="109" spans="1:13" ht="15.95" customHeight="1">
      <c r="A109" s="89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</row>
    <row r="110" spans="1:13" ht="13.5" customHeight="1"/>
    <row r="111" spans="1:13" ht="21.95" customHeight="1">
      <c r="A111" s="82" t="s">
        <v>162</v>
      </c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</row>
  </sheetData>
  <mergeCells count="14">
    <mergeCell ref="A108:M108"/>
    <mergeCell ref="A111:M111"/>
    <mergeCell ref="A56:M56"/>
    <mergeCell ref="G62:I62"/>
    <mergeCell ref="K62:M62"/>
    <mergeCell ref="G63:I63"/>
    <mergeCell ref="K63:M63"/>
    <mergeCell ref="A107:M107"/>
    <mergeCell ref="A53:M53"/>
    <mergeCell ref="G6:I6"/>
    <mergeCell ref="K6:M6"/>
    <mergeCell ref="G7:I7"/>
    <mergeCell ref="K7:M7"/>
    <mergeCell ref="A52:M52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BS2-4</vt:lpstr>
      <vt:lpstr>PL5 (3M)</vt:lpstr>
      <vt:lpstr>PL6 (9M)</vt:lpstr>
      <vt:lpstr>Equity7</vt:lpstr>
      <vt:lpstr>Equity8</vt:lpstr>
      <vt:lpstr>CF9-10</vt:lpstr>
      <vt:lpstr>'PL6 (9M)'!Print_Area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Praphensri Puttaluck (TH)</cp:lastModifiedBy>
  <cp:lastPrinted>2025-11-06T09:16:06Z</cp:lastPrinted>
  <dcterms:created xsi:type="dcterms:W3CDTF">2019-11-12T02:51:24Z</dcterms:created>
  <dcterms:modified xsi:type="dcterms:W3CDTF">2025-11-06T09:17:15Z</dcterms:modified>
</cp:coreProperties>
</file>