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Proud Real Estate\2025\Ye12'2025\PROUD\"/>
    </mc:Choice>
  </mc:AlternateContent>
  <xr:revisionPtr revIDLastSave="0" documentId="13_ncr:1_{86395847-DA66-4036-ABF4-487C9FF82E53}" xr6:coauthVersionLast="47" xr6:coauthVersionMax="47" xr10:uidLastSave="{00000000-0000-0000-0000-000000000000}"/>
  <bookViews>
    <workbookView xWindow="-108" yWindow="-108" windowWidth="23256" windowHeight="12456" tabRatio="750" xr2:uid="{00000000-000D-0000-FFFF-FFFF00000000}"/>
  </bookViews>
  <sheets>
    <sheet name="BS" sheetId="1" r:id="rId1"/>
    <sheet name="PL" sheetId="5" r:id="rId2"/>
    <sheet name="CE" sheetId="2" r:id="rId3"/>
    <sheet name="CF" sheetId="6" r:id="rId4"/>
  </sheets>
  <definedNames>
    <definedName name="_xlnm.Print_Area" localSheetId="0">BS!$A$1:$L$98</definedName>
    <definedName name="_xlnm.Print_Area" localSheetId="2">CE!$A$1:$N$51</definedName>
    <definedName name="_xlnm.Print_Area" localSheetId="3">CF!$A$1:$L$83</definedName>
    <definedName name="_xlnm.Print_Area" localSheetId="1">PL!$A$1:$L$41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7" i="1" l="1"/>
  <c r="I67" i="1"/>
  <c r="G67" i="1"/>
  <c r="E67" i="1"/>
  <c r="E25" i="1"/>
  <c r="I51" i="1" l="1"/>
  <c r="E52" i="1" l="1"/>
  <c r="I39" i="1" l="1"/>
  <c r="E72" i="6" l="1"/>
  <c r="G72" i="6"/>
  <c r="K72" i="6" l="1"/>
  <c r="I72" i="6"/>
  <c r="K33" i="5" l="1"/>
  <c r="G33" i="5"/>
  <c r="I32" i="5"/>
  <c r="I33" i="5" s="1"/>
  <c r="K45" i="2" s="1"/>
  <c r="E32" i="5"/>
  <c r="E33" i="5" s="1"/>
  <c r="K19" i="2" s="1"/>
  <c r="K48" i="2" l="1"/>
  <c r="M40" i="2"/>
  <c r="I43" i="2"/>
  <c r="I23" i="2"/>
  <c r="K22" i="2"/>
  <c r="I17" i="2"/>
  <c r="G58" i="6"/>
  <c r="I58" i="6"/>
  <c r="K58" i="6"/>
  <c r="G13" i="5"/>
  <c r="I13" i="5"/>
  <c r="K13" i="5"/>
  <c r="G18" i="5"/>
  <c r="I18" i="5"/>
  <c r="K18" i="5"/>
  <c r="G52" i="1"/>
  <c r="I52" i="1"/>
  <c r="K52" i="1"/>
  <c r="G17" i="1"/>
  <c r="I17" i="1"/>
  <c r="K17" i="1"/>
  <c r="K14" i="2"/>
  <c r="E58" i="6"/>
  <c r="G19" i="5" l="1"/>
  <c r="G22" i="5" s="1"/>
  <c r="K19" i="5"/>
  <c r="K22" i="5" s="1"/>
  <c r="I19" i="5"/>
  <c r="I22" i="5" s="1"/>
  <c r="I26" i="1"/>
  <c r="M14" i="2"/>
  <c r="M22" i="2"/>
  <c r="M19" i="2"/>
  <c r="E20" i="2"/>
  <c r="M45" i="2"/>
  <c r="M37" i="2"/>
  <c r="M35" i="2"/>
  <c r="M11" i="2"/>
  <c r="M9" i="2"/>
  <c r="M48" i="2" l="1"/>
  <c r="E18" i="5" l="1"/>
  <c r="E13" i="5"/>
  <c r="E19" i="5" l="1"/>
  <c r="I68" i="1"/>
  <c r="E22" i="5" l="1"/>
  <c r="E24" i="5" s="1"/>
  <c r="I24" i="5"/>
  <c r="E26" i="1"/>
  <c r="E17" i="1"/>
  <c r="E12" i="2"/>
  <c r="G46" i="2"/>
  <c r="E46" i="2"/>
  <c r="G38" i="2"/>
  <c r="G41" i="2" s="1"/>
  <c r="E38" i="2"/>
  <c r="E41" i="2" s="1"/>
  <c r="G12" i="2"/>
  <c r="G20" i="2"/>
  <c r="G26" i="1"/>
  <c r="K26" i="1"/>
  <c r="E35" i="5" l="1"/>
  <c r="I35" i="5"/>
  <c r="K44" i="2"/>
  <c r="E8" i="6"/>
  <c r="E23" i="6" s="1"/>
  <c r="E37" i="6" s="1"/>
  <c r="E41" i="6" s="1"/>
  <c r="K18" i="2"/>
  <c r="K20" i="2" s="1"/>
  <c r="G15" i="2"/>
  <c r="G17" i="2" s="1"/>
  <c r="G23" i="2" s="1"/>
  <c r="E85" i="1" s="1"/>
  <c r="E15" i="2"/>
  <c r="E17" i="2" s="1"/>
  <c r="E23" i="2" s="1"/>
  <c r="E84" i="1" s="1"/>
  <c r="E39" i="5" s="1"/>
  <c r="G43" i="2"/>
  <c r="K85" i="1"/>
  <c r="E43" i="2"/>
  <c r="E49" i="2" s="1"/>
  <c r="K84" i="1"/>
  <c r="K24" i="5"/>
  <c r="K35" i="5" s="1"/>
  <c r="I8" i="6"/>
  <c r="I23" i="6" s="1"/>
  <c r="I37" i="6" s="1"/>
  <c r="G24" i="5"/>
  <c r="G35" i="5" s="1"/>
  <c r="K27" i="1"/>
  <c r="G27" i="1"/>
  <c r="I27" i="1"/>
  <c r="K68" i="1"/>
  <c r="G85" i="1"/>
  <c r="G68" i="1"/>
  <c r="E68" i="1"/>
  <c r="E27" i="1"/>
  <c r="K8" i="6"/>
  <c r="K23" i="6" s="1"/>
  <c r="K37" i="6" s="1"/>
  <c r="M18" i="2" l="1"/>
  <c r="K10" i="2"/>
  <c r="K36" i="2"/>
  <c r="M36" i="2" s="1"/>
  <c r="K46" i="2"/>
  <c r="M44" i="2"/>
  <c r="G84" i="1"/>
  <c r="G49" i="2"/>
  <c r="I85" i="1" s="1"/>
  <c r="I84" i="1"/>
  <c r="I39" i="5" s="1"/>
  <c r="G8" i="6"/>
  <c r="G23" i="6" s="1"/>
  <c r="G37" i="6" s="1"/>
  <c r="K41" i="6"/>
  <c r="K73" i="6" s="1"/>
  <c r="I41" i="6"/>
  <c r="I73" i="6" s="1"/>
  <c r="I38" i="2"/>
  <c r="K38" i="2" l="1"/>
  <c r="K41" i="2" s="1"/>
  <c r="K43" i="2" s="1"/>
  <c r="M38" i="2"/>
  <c r="M41" i="2" s="1"/>
  <c r="K12" i="2"/>
  <c r="M10" i="2"/>
  <c r="M12" i="2" s="1"/>
  <c r="M15" i="2" s="1"/>
  <c r="K15" i="2"/>
  <c r="I41" i="2"/>
  <c r="K87" i="1" s="1"/>
  <c r="E73" i="6"/>
  <c r="G41" i="6"/>
  <c r="G73" i="6" s="1"/>
  <c r="K75" i="6"/>
  <c r="I74" i="6" s="1"/>
  <c r="I75" i="6" s="1"/>
  <c r="I76" i="6" s="1"/>
  <c r="M20" i="2"/>
  <c r="I20" i="2"/>
  <c r="I12" i="2"/>
  <c r="I46" i="2"/>
  <c r="G75" i="6" l="1"/>
  <c r="E74" i="6" s="1"/>
  <c r="E75" i="6" s="1"/>
  <c r="E76" i="6" s="1"/>
  <c r="K49" i="2"/>
  <c r="I88" i="1" s="1"/>
  <c r="K88" i="1"/>
  <c r="K89" i="1" s="1"/>
  <c r="K90" i="1" s="1"/>
  <c r="K91" i="1" s="1"/>
  <c r="K92" i="1" s="1"/>
  <c r="K17" i="2"/>
  <c r="K23" i="2" s="1"/>
  <c r="E88" i="1" s="1"/>
  <c r="G88" i="1"/>
  <c r="I49" i="2"/>
  <c r="I15" i="2"/>
  <c r="G87" i="1" s="1"/>
  <c r="M46" i="2"/>
  <c r="I87" i="1" l="1"/>
  <c r="I89" i="1" s="1"/>
  <c r="M17" i="2"/>
  <c r="M23" i="2" s="1"/>
  <c r="M43" i="2"/>
  <c r="M49" i="2" s="1"/>
  <c r="G89" i="1"/>
  <c r="G90" i="1" s="1"/>
  <c r="G91" i="1" s="1"/>
  <c r="G92" i="1" s="1"/>
  <c r="I90" i="1" l="1"/>
  <c r="E87" i="1" l="1"/>
  <c r="E89" i="1" s="1"/>
  <c r="E90" i="1" s="1"/>
  <c r="E91" i="1" s="1"/>
  <c r="I91" i="1"/>
  <c r="E92" i="1" l="1"/>
  <c r="I92" i="1"/>
</calcChain>
</file>

<file path=xl/sharedStrings.xml><?xml version="1.0" encoding="utf-8"?>
<sst xmlns="http://schemas.openxmlformats.org/spreadsheetml/2006/main" count="286" uniqueCount="197">
  <si>
    <t>บริษัท พราว เรียล เอสเตท จำกัด (มหาชน) และบริษัทย่อย</t>
  </si>
  <si>
    <t>งบฐานะการเงิน</t>
  </si>
  <si>
    <t>ณ วันที่ 31 ธันวาคม 2568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</si>
  <si>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</si>
  <si>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</si>
  <si>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</si>
  <si>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</si>
  <si>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2568</t>
  </si>
  <si>
    <t>2567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</si>
  <si>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</si>
  <si>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</si>
  <si>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</si>
  <si>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ลูกหนี้หมุนเวียนอื่น</t>
  </si>
  <si>
    <t>เงินให้กู้ยืมระยะสั้นแก่กิจการที่เกี่ยวข้องกัน</t>
  </si>
  <si>
    <t>ส่วนของเงินให้กู้ยืมระยะยาวแก่กิจการที่เกี่ยวข้องกัน</t>
  </si>
  <si>
    <t xml:space="preserve">   ที่ถึงกำหนดรับชำระภายในหนึ่งปี</t>
  </si>
  <si>
    <t>ต้นทุนการพัฒนาอสังหาริมทรัพย์</t>
  </si>
  <si>
    <t>สินทรัพย์ภาษีเงินได้ของงวดปัจจุบัน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</si>
  <si>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</si>
  <si>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</si>
  <si>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</si>
  <si>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</si>
  <si>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อาคารและอุปกรณ์ </t>
  </si>
  <si>
    <t>สินทรัพย์สิทธิการใช้</t>
  </si>
  <si>
    <t>สินทรัพย์ไม่มีตัวตน</t>
  </si>
  <si>
    <t>สินทรัพย์ภาษีเงินได้รอการตัดบัญชี</t>
  </si>
  <si>
    <t>สินทรัพย์ทางการเงินไม่หมุนเวียนอื่น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</si>
  <si>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</si>
  <si>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</si>
  <si>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</si>
  <si>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</si>
  <si>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งบฐานะการเงิน (ต่อ)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</si>
  <si>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</si>
  <si>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</si>
  <si>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</si>
  <si>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เงินกู้ยืมระยะสั้นจากกิจการที่เกี่ยวข้องกัน</t>
  </si>
  <si>
    <t>เงินกู้ยืมระยะยาวจากกิจการและบุคคลที่ไม่เกี่ยวข้องกัน</t>
  </si>
  <si>
    <t xml:space="preserve">   ที่ถึงกำหนดชำระภายในหนึ่งปี</t>
  </si>
  <si>
    <t>ส่วนของเงินกู้ยืมระยะยาวจากสถาบันการเงิน</t>
  </si>
  <si>
    <t>ส่วนของหนี้สินตามสัญญาเช่าที่ถึงกำหนดชำระ</t>
  </si>
  <si>
    <t xml:space="preserve">   ภายในหนึ่งปี</t>
  </si>
  <si>
    <t>รายได้รับล่วงหน้าจากการขายอสังหาริมทรัพย์</t>
  </si>
  <si>
    <t>ค่าใช้จ่ายสำหรับโครงการค้างจ่าย</t>
  </si>
  <si>
    <t>เจ้าหนี้เงินประกันผลงาน - หมุนเวียน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</si>
  <si>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</si>
  <si>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</si>
  <si>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</si>
  <si>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</si>
  <si>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 - สุทธิจากส่วนที่</t>
  </si>
  <si>
    <t xml:space="preserve">   ถึงกำหนดชำระภายในหนึ่งปี</t>
  </si>
  <si>
    <t>หู้นกู้</t>
  </si>
  <si>
    <t>หนี้สินตามสัญญาเช่า - สุทธิจากส่วนที่</t>
  </si>
  <si>
    <t xml:space="preserve">หุ้นบุริมสิทธิชนิดสะสมเงินปันผลและไถ่ถอนได้ </t>
  </si>
  <si>
    <t>ประมาณการหนี้สินไม่หมุนเวียนสำหรับ</t>
  </si>
  <si>
    <t xml:space="preserve">   ผลประโยชน์พนักงาน</t>
  </si>
  <si>
    <t>ประมาณการหนี้สินสำหรับต้นทุนในการรื้อถอน</t>
  </si>
  <si>
    <t>เจ้าหนี้เงินประกันผลงาน - ไม่หมุนเวียน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</si>
  <si>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</si>
  <si>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</si>
  <si>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</si>
  <si>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</si>
  <si>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</si>
  <si>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t xml:space="preserve">   ทุนจดทะเบียน</t>
  </si>
  <si>
    <t xml:space="preserve">       หุ้นสามัญ 1,217,517,512 หุ้น มูลค่าหุ้นละ 1 บาท</t>
  </si>
  <si>
    <t xml:space="preserve">   ทุนออกจำหน่ายและชำระเต็มมูลค่าแล้ว</t>
  </si>
  <si>
    <t xml:space="preserve">      หุ้นสามัญ 974,014,010 หุ้น มูลค่าหุ้นละ 1 บาท</t>
  </si>
  <si>
    <t>ส่วนเกินมูลค่าหุ้นสามัญ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</si>
  <si>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</si>
  <si>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</si>
  <si>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</si>
  <si>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</si>
  <si>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</si>
  <si>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</si>
  <si>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</si>
  <si>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งบกำไรขาดทุนเบ็ดเสร็จ</t>
  </si>
  <si>
    <t>สำหรับปีสิ้นสุดวันที่ 31 ธันวาคม 2568</t>
  </si>
  <si>
    <t>กำไรขาดทุน</t>
  </si>
  <si>
    <t>รายได้</t>
  </si>
  <si>
    <t>รายได้จากการขายอสังหาริมทรัพย์</t>
  </si>
  <si>
    <t xml:space="preserve">รายได้ค่าบริหารจัดการ </t>
  </si>
  <si>
    <t>รายได้เงินปันผล</t>
  </si>
  <si>
    <t>รายได้อื่น</t>
  </si>
  <si>
    <t>รวมรายได้</t>
  </si>
  <si>
    <t>ค่าใช้จ่าย</t>
  </si>
  <si>
    <t>ค่าใช้จ่ายในการขายและจัดจำหน่าย</t>
  </si>
  <si>
    <t>ค่าใช้จ่ายในการบริหาร</t>
  </si>
  <si>
    <t>รวมค่าใช้จ่าย</t>
  </si>
  <si>
    <t>กำไรจากการดำเนินงาน</t>
  </si>
  <si>
    <t>รายได้ทางการเงิน</t>
  </si>
  <si>
    <t>ต้นทุนทางการเงิน</t>
  </si>
  <si>
    <t>กำไรก่อนรายได้(ค่าใช้จ่าย)ภาษีเงินได้</t>
  </si>
  <si>
    <t>รายได้(ค่าใช้จ่าย)ภาษีเงินได้</t>
  </si>
  <si>
    <t>กำไรสำหรับปี</t>
  </si>
  <si>
    <t>กำไรขาดทุนเบ็ดเสร็จอื่น</t>
  </si>
  <si>
    <t>รายการที่จะไม่ถูกบันทึกในส่วนของกำไรหรือขาดทุนในภายหลัง</t>
  </si>
  <si>
    <t xml:space="preserve">   - สุทธิจากภาษีเงินได้</t>
  </si>
  <si>
    <t>กำไรขาดทุนเบ็ดเสร็จอื่นสำหรับปี</t>
  </si>
  <si>
    <t>กำไรต่อหุ้น</t>
  </si>
  <si>
    <t xml:space="preserve">กำไรต่อหุ้นขั้นพื้นฐาน </t>
  </si>
  <si>
    <t xml:space="preserve">   กำไร</t>
  </si>
  <si>
    <t>งบการเปลี่ยนแปลงส่วนของผู้ถือหุ้น</t>
  </si>
  <si>
    <t>ทุนเรือนหุ้นที่ออก</t>
  </si>
  <si>
    <t>ส่วนเกินมูลค่า</t>
  </si>
  <si>
    <t>จัดสรรแล้ว -</t>
  </si>
  <si>
    <t>รวมส่วน</t>
  </si>
  <si>
    <t>และชำระแล้ว</t>
  </si>
  <si>
    <t>หุ้นสามัญ</t>
  </si>
  <si>
    <t>สำรองตามกฎหมาย</t>
  </si>
  <si>
    <t>ยังไม่ได้จัดสรร</t>
  </si>
  <si>
    <t>ของผู้ถือหุ้น</t>
  </si>
  <si>
    <t>ยอดคงเหลือ ณ วันที่ 1 มกราคม 2567</t>
  </si>
  <si>
    <t>กำไรเบ็ดเสร็จรวมสำหรับปี</t>
  </si>
  <si>
    <t>โอนกำไรสะสมที่ยังไม่ได้จัดสรรไปเป็น</t>
  </si>
  <si>
    <t>ยอดคงเหลือ ณ วันที่ 31 ธันวาคม 2567</t>
  </si>
  <si>
    <t>ยอดคงเหลือ ณ วันที่ 1 มกราคม 2568</t>
  </si>
  <si>
    <t>ยอดคงเหลือ ณ วันที่ 31 ธันวาคม 2568</t>
  </si>
  <si>
    <t>งบการเปลี่ยนแปลงส่วนของผู้ถือหุ้น (ต่อ)</t>
  </si>
  <si>
    <t>งบกระแสเงินสด</t>
  </si>
  <si>
    <t>กระแสเงินสดจากกิจกรรมดำเนินงาน</t>
  </si>
  <si>
    <t>กำไรก่อนภาษี</t>
  </si>
  <si>
    <t>รายการปรับกระทบยอดกำไรก่อนภาษีเป็นเงินสดรับ (จ่าย)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</si>
  <si>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</si>
  <si>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</si>
  <si>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ขาดทุนจากการจำหน่ายและตัดจำหน่ายอุปกรณ์</t>
  </si>
  <si>
    <t xml:space="preserve">   ขาดทุนจากการด้อยค่าของสินทรัพย์ (โอนกลับ)</t>
  </si>
  <si>
    <t xml:space="preserve">   ตัดจำหน่ายค่าธรรมเนียมในการจัดหาเงินกู้ยืม</t>
  </si>
  <si>
    <t xml:space="preserve">   ตัดจำหน่ายค่าธรรมเนียมในการออกหุ้นกู้</t>
  </si>
  <si>
    <t xml:space="preserve">   ค่าตัดจำหน่ายดอกเบี้ยของหนี้สินตามสัญญาเช่า</t>
  </si>
  <si>
    <t xml:space="preserve">   เงินปันผลรับ</t>
  </si>
  <si>
    <t xml:space="preserve">   ตัดจำหน่ายภาษีเงินได้ถูกหัก ณ ที่จ่าย</t>
  </si>
  <si>
    <t xml:space="preserve">   รายได้ทางการเงิน</t>
  </si>
  <si>
    <t xml:space="preserve">   ต้นทุนทางการเงิน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</si>
  <si>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</si>
  <si>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</si>
  <si>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ลูกหนี้หมุนเวียนอื่น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</si>
  <si>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</si>
  <si>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</si>
  <si>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</si>
  <si>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</si>
  <si>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  สินทรัพย์ทางการเงินไม่หมุนเวียนอื่น</t>
  </si>
  <si>
    <t>หนี้สินดำเนินงานเพิ่มขึ้น (ลดลง)</t>
  </si>
  <si>
    <t xml:space="preserve">   เจ้าหนี้การค้าและเจ้าหนี้อื่น</t>
  </si>
  <si>
    <t xml:space="preserve">   รายได้รับล่วงหน้าจากการขายอสังหาริมทรัพย์</t>
  </si>
  <si>
    <t xml:space="preserve">   ค่าใช้จ่ายสำหรับโครงการค้างจ่าย</t>
  </si>
  <si>
    <t xml:space="preserve">   เจ้าหนี้เงินประกันผลงาน</t>
  </si>
  <si>
    <t xml:space="preserve">   หนี้สินหมุนเวียนอื่น</t>
  </si>
  <si>
    <t xml:space="preserve">   เงินสดรับค่าดอกเบี้ย</t>
  </si>
  <si>
    <t xml:space="preserve">   เงินสดจ่ายดอกเบี้ย</t>
  </si>
  <si>
    <t xml:space="preserve">   เงินสดจ่ายภาษีเงินได้</t>
  </si>
  <si>
    <t>งบกระแสเงินสด (ต่อ)</t>
  </si>
  <si>
    <t>กระแสเงินสดจากกิจกรรมลงทุน</t>
  </si>
  <si>
    <t>เงินสดรับคืนจากการให้กู้ยืมระยะสั้นแก่กิจการที่เกี่ยวข้องกัน</t>
  </si>
  <si>
    <t>เงินสดจ่ายเพื่อให้กู้ยืมระยะสั้นแก่กิจการที่เกี่ยวข้องกัน</t>
  </si>
  <si>
    <t>เงินสดจ่ายเพื่อซื้อเงินลงทุนในบริษัทย่อย</t>
  </si>
  <si>
    <t>เงินสดรับจากเงินปันผล</t>
  </si>
  <si>
    <t>เงินสดจ่ายซื้ออุปกรณ์</t>
  </si>
  <si>
    <t>เงินสดจ่ายซื้อสินทรัพย์ไม่มีตัวตน</t>
  </si>
  <si>
    <t>กระแสเงินสดสุทธิจาก (ใช้ไปใน) กิจกรรมลงทุน</t>
  </si>
  <si>
    <t>กระแสเงินสดจากกิจกรรมจัดหาเงิน</t>
  </si>
  <si>
    <t>เงินเบิกเกินบัญชีธนาคารเพิ่มขึ้น(ลดลง)</t>
  </si>
  <si>
    <t>เงินสดรับจากการกู้ยืมระยะสั้นจากกิจการที่เกี่ยวข้องกัน</t>
  </si>
  <si>
    <t>เงินสดจ่ายชำระคืนเงินกู้ยืมระยะสั้นจากกิจการที่เกี่ยวข้องกัน</t>
  </si>
  <si>
    <t>เงินสดรับจากการกู้ยืมระยะยาวจากกิจการและบุคคลที่ไม่เกี่ยวข้องกัน</t>
  </si>
  <si>
    <t>เงินสดจ่ายชำระคืนเงินกู้ยืมระยะยาวจากกิจการที่ไม่เกี่ยวข้องกัน</t>
  </si>
  <si>
    <t>เงินสดรับจากการกู้ยืมระยะยาวจากสถาบันการเงิน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</si>
  <si>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</si>
  <si>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เงินสดจ่ายค่าธรรมเนียมในการจัดหาเงินกู้ยืม</t>
  </si>
  <si>
    <t>ชำระคืนเงินต้นของหนี้สินตามสัญญาเช่า</t>
  </si>
  <si>
    <t>เงินสดจ่ายค่าไถ่ถอนหุ้นบุริมสิทธิชนิดสะสมเงินปันผลและไถ่ถอนได้</t>
  </si>
  <si>
    <t>เงินสดรับจากการออกหุ้นกู้</t>
  </si>
  <si>
    <t>เงินสดจ่ายค่าธรรมเนียมในการออกหุ้นกู้</t>
  </si>
  <si>
    <t>กระแสเงินสดสุทธิจาก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</si>
  <si>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</si>
  <si>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เงินสดและรายการเทียบเท่าเงินสดต้นปี</t>
  </si>
  <si>
    <t xml:space="preserve">เงินสดและรายการเทียบเท่าเงินสดปลายปี  </t>
  </si>
  <si>
    <t>ข้อมูลกระแสเงินสดเปิดเผยเพิ่มเติม</t>
  </si>
  <si>
    <t>รายการที่ไม่ใช่เงินสด</t>
  </si>
  <si>
    <t xml:space="preserve">   เจ้าหนี้ค่าอุปกรณ์เพิ่มขึ้น</t>
  </si>
  <si>
    <t>หัก: ผลกระทบของภาษีเงินได้</t>
  </si>
  <si>
    <t>กระแสเงินสดจาก (ใช้ไปใน) กิจกรรมดำเนินงาน</t>
  </si>
  <si>
    <t>กระแสเงินสดสุทธิจาก (ใช้ไปใน) กิจกรรมดำเนินงาน</t>
  </si>
  <si>
    <t>เงินกู้ยืมระยะยาวจากกิจการและบุคคลที่ไม่เกี่ยวข้องกัน -</t>
  </si>
  <si>
    <t xml:space="preserve">   สุทธิจากส่วนที่ถึงกำหนดชำระภายในหนึ่งปี</t>
  </si>
  <si>
    <t>ผลขาดทุนจากการวัดมูลค่าใหม่ของผลประโยชน์พนักงาน</t>
  </si>
  <si>
    <t xml:space="preserve">   ที่กำหนดไว้</t>
  </si>
  <si>
    <t>กำไรจากการดำเนินงานก่อนการเปลี่ยนแปลงในสินทรัพย์</t>
  </si>
  <si>
    <t>เงินฝากธนาคารที่มีภาระค้ำประกันลดลง</t>
  </si>
  <si>
    <t>เงินเบิกเกินบัญชีธนาคาร</t>
  </si>
  <si>
    <t xml:space="preserve">          (2567: หุ้นสามัญ 997,840,729 หุ้น มูลค่าหุ้นละ 1 บาท)</t>
  </si>
  <si>
    <t>ต้นทุนจากการขายอสังหาริมทรัพย์</t>
  </si>
  <si>
    <t>ขาดทุนเบ็ดเสร็จอื่นสำหรับปี</t>
  </si>
  <si>
    <t>กำไรเบ็ดเสร็จอื่นสำหรับปี</t>
  </si>
  <si>
    <t xml:space="preserve">   สำรองตามกฎหมาย (หมายเหตุ 25)</t>
  </si>
  <si>
    <t xml:space="preserve">   ประมาณการหนี้สินสำหรับผลประโยชน์พนักงาน</t>
  </si>
  <si>
    <t>เงินกู้ยืมระยะยาวจากบุคคลที่เกี่ยวข้องกัน</t>
  </si>
  <si>
    <t xml:space="preserve">   โอนเปลี่ยนประเภทเงินกู้ยืมระยะยาวจากบุคคลที่ไม่เกี่ยวข้องกันเป็น</t>
  </si>
  <si>
    <t xml:space="preserve">      เงินกู้ยืมระยะยาวจากบุคคลที่เกี่ยวข้องกัน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</si>
</sst>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3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(* #,##0_);_(* \(#,##0\);_(* &quot;-&quot;??_);_(@_)"/>
    <numFmt numFmtId="168" formatCode="0.0%"/>
    <numFmt numFmtId="169" formatCode="0.00_)"/>
    <numFmt numFmtId="170" formatCode="dd\-mmm\-yy_)"/>
    <numFmt numFmtId="171" formatCode="#,##0.00\ &quot;F&quot;;\-#,##0.00\ &quot;F&quot;"/>
    <numFmt numFmtId="172" formatCode="#,##0.0_);[Red]\(#,##0.0\)"/>
    <numFmt numFmtId="173" formatCode="#,##0;\(#,##0\)"/>
    <numFmt numFmtId="174" formatCode="\$#,##0.00;\(\$#,##0.00\)"/>
    <numFmt numFmtId="175" formatCode="\$#,##0;\(\$#,##0\)"/>
    <numFmt numFmtId="176" formatCode="_-[$€-2]* #,##0.00_-;\-[$€-2]* #,##0.00_-;_-[$€-2]* &quot;-&quot;??_-"/>
    <numFmt numFmtId="177" formatCode="0.000"/>
    <numFmt numFmtId="178" formatCode="_(* #,##0.00_);_(* \(#,##0.00\);_(* \-??_);_(@_)"/>
    <numFmt numFmtId="179" formatCode="&quot;฿&quot;#,##0.00_);\(&quot;฿&quot;#,##0.00\)"/>
    <numFmt numFmtId="180" formatCode=";;;"/>
    <numFmt numFmtId="181" formatCode="#,##0.0;[Red]\-#,##0.0"/>
    <numFmt numFmtId="182" formatCode="0.00_);[Red]\(0.00\)"/>
    <numFmt numFmtId="183" formatCode="_-* #,##0.00\ _€_-;\-* #,##0.00\ _€_-;_-* &quot;-&quot;??\ _€_-;_-@_-"/>
    <numFmt numFmtId="184" formatCode="[$-1010000]d/m/yy;@"/>
    <numFmt numFmtId="185" formatCode="_(* #,##0_);_(* \(#,##0\);_(* \-_);_(@_)"/>
    <numFmt numFmtId="186" formatCode="_-* #,##0.00_-;\-* #,##0.00_-;_-* \-??_-;_-@_-"/>
    <numFmt numFmtId="187" formatCode="_(&quot;฿&quot;* #,##0_);_(&quot;฿&quot;* \(#,##0\);_(&quot;฿&quot;* &quot;-&quot;_);_(@_)"/>
    <numFmt numFmtId="188" formatCode="_(&quot;฿&quot;* #,##0.00_);_(&quot;฿&quot;* \(#,##0.00\);_(&quot;฿&quot;* &quot;-&quot;??_);_(@_)"/>
    <numFmt numFmtId="189" formatCode="[$-41E]d\ mmmm\ yyyy"/>
    <numFmt numFmtId="190" formatCode="#,##0.00;\(#,##0.00\);\-\ \ \ "/>
    <numFmt numFmtId="191" formatCode="#,##0.00;\(#,##0.00\);\-\ \ "/>
    <numFmt numFmtId="192" formatCode="&quot; &quot;#,##0.00;[Red]\-&quot; &quot;#,##0.00"/>
    <numFmt numFmtId="193" formatCode="&quot; &quot;#,##0;[Red]\-&quot; &quot;#,##0"/>
    <numFmt numFmtId="194" formatCode="#,##0\ &quot;F&quot;;[Red]\-#,##0\ &quot;F&quot;"/>
    <numFmt numFmtId="195" formatCode="&quot;0&quot;#.0"/>
    <numFmt numFmtId="196" formatCode="&quot;0&quot;#"/>
    <numFmt numFmtId="197" formatCode="&quot;฿&quot;\t#,##0_);[Red]\(&quot;฿&quot;\t#,##0\)"/>
    <numFmt numFmtId="198" formatCode="#,##0\ &quot;FB&quot;;\-#,##0\ &quot;FB&quot;"/>
    <numFmt numFmtId="199" formatCode="General_)"/>
    <numFmt numFmtId="200" formatCode="[$-409]dddd\,\ mmmm\ dd\,\ yyyy"/>
    <numFmt numFmtId="201" formatCode="_ * #,##0_ ;_ * \-#,##0_ ;_ * &quot;-&quot;_ ;_ @_ "/>
    <numFmt numFmtId="202" formatCode="#,##0,,;\(#,##0,,\)"/>
    <numFmt numFmtId="203" formatCode="_-* #,##0.000_-;\-* #,##0.000_-;_-* &quot;-&quot;??_-;_-@_-"/>
    <numFmt numFmtId="204" formatCode="\t&quot; &quot;#,##0_);[Red]\(\t&quot; &quot;#,##0\)"/>
    <numFmt numFmtId="205" formatCode="&quot;$&quot;#,##0;\-&quot;$&quot;#,##0"/>
    <numFmt numFmtId="206" formatCode="_ * #,##0.00_ ;_ * \-#,##0.00_ ;_ * &quot;-&quot;??_ ;_ @_ "/>
    <numFmt numFmtId="207" formatCode="_ &quot;\&quot;* #,##0_ ;_ &quot;\&quot;* \-#,##0_ ;_ &quot;\&quot;* &quot;-&quot;_ ;_ @_ "/>
    <numFmt numFmtId="208" formatCode="_ &quot;\&quot;* #,##0.00_ ;_ &quot;\&quot;* \-#,##0.00_ ;_ &quot;\&quot;* &quot;-&quot;??_ ;_ @_ "/>
    <numFmt numFmtId="209" formatCode="_(* #,##0.00_);_(* \(#,##0.00\);_(* &quot;-&quot;_);_(@_)"/>
  </numFmts>
  <fonts count="20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6"/>
      <name val="Wingdings 2"/>
      <family val="1"/>
      <charset val="2"/>
    </font>
    <font>
      <b/>
      <i/>
      <sz val="18"/>
      <name val="Angsana New"/>
      <family val="1"/>
    </font>
    <font>
      <sz val="14"/>
      <name val="CordiaUPC"/>
      <family val="2"/>
      <charset val="222"/>
    </font>
    <font>
      <sz val="12"/>
      <name val="EucrosiaUPC"/>
      <family val="1"/>
      <charset val="222"/>
    </font>
    <font>
      <sz val="14"/>
      <name val="CordiaUPC"/>
      <family val="1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pFont"/>
    </font>
    <font>
      <sz val="10"/>
      <name val="Times New Roman"/>
      <family val="1"/>
    </font>
    <font>
      <sz val="15"/>
      <name val="CordiaUPC"/>
      <family val="1"/>
    </font>
    <font>
      <sz val="14"/>
      <name val="AngsanaUPC"/>
      <family val="1"/>
    </font>
    <font>
      <sz val="14"/>
      <name val="BrowalliaUPC"/>
      <family val="2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2"/>
      <name val="Times New Roman"/>
      <family val="1"/>
    </font>
    <font>
      <sz val="12"/>
      <name val="Tms Rmn"/>
    </font>
    <font>
      <sz val="11"/>
      <name val="ＭＳ Ｐゴシック"/>
      <family val="3"/>
      <charset val="128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i/>
      <sz val="16"/>
      <color rgb="FFFF0000"/>
      <name val="Angsana New"/>
      <family val="1"/>
    </font>
    <font>
      <sz val="16"/>
      <color theme="1"/>
      <name val="Angsana New"/>
      <family val="1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EYInterstate Light"/>
    </font>
    <font>
      <sz val="10"/>
      <color indexed="0"/>
      <name val="Arial"/>
      <family val="2"/>
    </font>
    <font>
      <sz val="10"/>
      <name val="Tms Rmn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2"/>
      <name val="Tms Rmn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6"/>
      <name val="Palatino"/>
      <family val="1"/>
      <charset val="222"/>
    </font>
    <font>
      <sz val="6"/>
      <name val="Palatino"/>
      <family val="1"/>
    </font>
    <font>
      <sz val="10"/>
      <name val="Helvetica-Black"/>
      <charset val="222"/>
    </font>
    <font>
      <sz val="28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u/>
      <sz val="10.5"/>
      <color indexed="12"/>
      <name val="CordiaUPC"/>
      <family val="2"/>
      <charset val="22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10.5"/>
      <color indexed="36"/>
      <name val="CordiaUPC"/>
      <family val="2"/>
      <charset val="222"/>
    </font>
    <font>
      <sz val="10"/>
      <color theme="1"/>
      <name val="Tahoma"/>
      <family val="2"/>
    </font>
    <font>
      <sz val="10"/>
      <color theme="1"/>
      <name val="EYInterstate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</font>
    <font>
      <sz val="12"/>
      <name val="Times New Roman"/>
      <family val="1"/>
      <charset val="222"/>
    </font>
    <font>
      <sz val="11"/>
      <color indexed="9"/>
      <name val="Tahoma"/>
      <family val="2"/>
      <charset val="222"/>
    </font>
    <font>
      <sz val="10"/>
      <name val="Arial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name val="SWISS-1"/>
    </font>
    <font>
      <sz val="11"/>
      <color rgb="FF000000"/>
      <name val="Calibri"/>
      <family val="2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8"/>
      <name val="Arial"/>
      <family val="2"/>
      <charset val="1"/>
    </font>
    <font>
      <sz val="11"/>
      <color indexed="8"/>
      <name val="Calibri"/>
      <family val="2"/>
      <charset val="1"/>
    </font>
    <font>
      <sz val="17"/>
      <color theme="0"/>
      <name val="Calibri"/>
      <family val="2"/>
      <scheme val="minor"/>
    </font>
    <font>
      <sz val="11"/>
      <color rgb="FF0B744D"/>
      <name val="Calibri"/>
      <family val="2"/>
      <scheme val="minor"/>
    </font>
    <font>
      <sz val="72"/>
      <color theme="0"/>
      <name val="Cambria"/>
      <family val="2"/>
      <scheme val="major"/>
    </font>
    <font>
      <sz val="11"/>
      <color theme="1"/>
      <name val="Calibri"/>
      <family val="2"/>
    </font>
    <font>
      <sz val="10"/>
      <color indexed="8"/>
      <name val="Times New Roman"/>
      <family val="1"/>
    </font>
    <font>
      <sz val="11"/>
      <color indexed="8"/>
      <name val="Calibri"/>
      <family val="2"/>
      <charset val="222"/>
    </font>
    <font>
      <sz val="14"/>
      <color theme="1"/>
      <name val="Cordia New"/>
      <family val="2"/>
      <charset val="222"/>
    </font>
    <font>
      <u/>
      <sz val="12"/>
      <color theme="10"/>
      <name val="Calibri"/>
      <family val="2"/>
      <scheme val="minor"/>
    </font>
    <font>
      <sz val="10"/>
      <color indexed="8"/>
      <name val="MS Sans Serif"/>
    </font>
    <font>
      <sz val="10"/>
      <color indexed="8"/>
      <name val="MS Sans Serif"/>
      <charset val="222"/>
    </font>
    <font>
      <sz val="18"/>
      <name val="Helvetica-Black"/>
      <charset val="222"/>
    </font>
    <font>
      <sz val="10"/>
      <color indexed="8"/>
      <name val="Arial"/>
      <family val="2"/>
    </font>
    <font>
      <b/>
      <sz val="11"/>
      <color indexed="10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sz val="14"/>
      <name val="BrowalliaUPC"/>
      <family val="2"/>
      <charset val="222"/>
    </font>
    <font>
      <b/>
      <sz val="18"/>
      <color indexed="62"/>
      <name val="Tahoma"/>
      <family val="2"/>
      <charset val="222"/>
    </font>
    <font>
      <sz val="10"/>
      <name val="Helv"/>
      <charset val="204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1"/>
      <color indexed="9"/>
      <name val="Tahoma"/>
      <family val="2"/>
    </font>
    <font>
      <sz val="11"/>
      <color indexed="9"/>
      <name val="Calibri"/>
      <family val="2"/>
    </font>
    <font>
      <sz val="11"/>
      <color indexed="20"/>
      <name val="Tahoma"/>
      <family val="2"/>
    </font>
    <font>
      <sz val="11"/>
      <color indexed="20"/>
      <name val="Calibri"/>
      <family val="2"/>
    </font>
    <font>
      <b/>
      <sz val="11"/>
      <color indexed="52"/>
      <name val="Tahoma"/>
      <family val="2"/>
    </font>
    <font>
      <b/>
      <sz val="11"/>
      <color indexed="52"/>
      <name val="Calibri"/>
      <family val="2"/>
    </font>
    <font>
      <sz val="14"/>
      <name val="FreesiaUPC"/>
      <family val="2"/>
      <charset val="222"/>
    </font>
    <font>
      <b/>
      <sz val="11"/>
      <color indexed="9"/>
      <name val="Tahoma"/>
      <family val="2"/>
    </font>
    <font>
      <b/>
      <sz val="11"/>
      <color indexed="9"/>
      <name val="Calibri"/>
      <family val="2"/>
    </font>
    <font>
      <b/>
      <sz val="16"/>
      <color indexed="9"/>
      <name val="AngsanaUPC"/>
      <family val="2"/>
      <charset val="222"/>
    </font>
    <font>
      <b/>
      <sz val="10"/>
      <name val="Tms Rmn"/>
      <charset val="222"/>
    </font>
    <font>
      <sz val="9"/>
      <color indexed="8"/>
      <name val="Arial"/>
      <family val="2"/>
      <charset val="222"/>
    </font>
    <font>
      <sz val="10"/>
      <name val="Verdana"/>
      <family val="2"/>
    </font>
    <font>
      <sz val="6"/>
      <name val="Arial"/>
      <family val="2"/>
    </font>
    <font>
      <i/>
      <sz val="11"/>
      <color indexed="23"/>
      <name val="Tahoma"/>
      <family val="2"/>
    </font>
    <font>
      <i/>
      <sz val="11"/>
      <color indexed="23"/>
      <name val="Calibri"/>
      <family val="2"/>
    </font>
    <font>
      <sz val="12"/>
      <name val="Arial"/>
      <family val="2"/>
    </font>
    <font>
      <sz val="11"/>
      <color indexed="17"/>
      <name val="Tahoma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</font>
    <font>
      <b/>
      <sz val="15"/>
      <color indexed="56"/>
      <name val="Calibri"/>
      <family val="2"/>
    </font>
    <font>
      <b/>
      <sz val="13"/>
      <color indexed="56"/>
      <name val="Tahoma"/>
      <family val="2"/>
    </font>
    <font>
      <b/>
      <sz val="13"/>
      <color indexed="56"/>
      <name val="Calibri"/>
      <family val="2"/>
    </font>
    <font>
      <b/>
      <sz val="11"/>
      <color indexed="56"/>
      <name val="Tahoma"/>
      <family val="2"/>
    </font>
    <font>
      <b/>
      <sz val="11"/>
      <color indexed="56"/>
      <name val="Calibri"/>
      <family val="2"/>
    </font>
    <font>
      <b/>
      <sz val="12"/>
      <name val="Helv"/>
    </font>
    <font>
      <b/>
      <sz val="10"/>
      <name val="Helv"/>
    </font>
    <font>
      <b/>
      <i/>
      <sz val="11"/>
      <name val="Helv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</font>
    <font>
      <sz val="11"/>
      <color indexed="62"/>
      <name val="Calibri"/>
      <family val="2"/>
    </font>
    <font>
      <sz val="11"/>
      <color indexed="52"/>
      <name val="Tahoma"/>
      <family val="2"/>
    </font>
    <font>
      <sz val="11"/>
      <color indexed="52"/>
      <name val="Calibri"/>
      <family val="2"/>
    </font>
    <font>
      <sz val="10"/>
      <name val="MS Sans Serif"/>
      <family val="2"/>
      <charset val="222"/>
    </font>
    <font>
      <sz val="11"/>
      <color indexed="60"/>
      <name val="Tahoma"/>
      <family val="2"/>
    </font>
    <font>
      <sz val="11"/>
      <color indexed="60"/>
      <name val="Calibri"/>
      <family val="2"/>
    </font>
    <font>
      <b/>
      <sz val="11"/>
      <color indexed="63"/>
      <name val="Tahoma"/>
      <family val="2"/>
    </font>
    <font>
      <b/>
      <sz val="11"/>
      <color indexed="63"/>
      <name val="Calibri"/>
      <family val="2"/>
    </font>
    <font>
      <sz val="10"/>
      <name val="Helv"/>
      <charset val="177"/>
    </font>
    <font>
      <b/>
      <sz val="16"/>
      <color indexed="8"/>
      <name val="AngsanaUPC"/>
      <family val="1"/>
      <charset val="222"/>
    </font>
    <font>
      <u/>
      <sz val="16"/>
      <color indexed="8"/>
      <name val="AngsanaUPC"/>
      <family val="1"/>
      <charset val="222"/>
    </font>
    <font>
      <sz val="12"/>
      <color indexed="8"/>
      <name val="AngsanaUPC"/>
      <family val="1"/>
      <charset val="222"/>
    </font>
    <font>
      <sz val="16"/>
      <color indexed="8"/>
      <name val="AngsanaUPC"/>
      <family val="1"/>
      <charset val="222"/>
    </font>
    <font>
      <sz val="1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23"/>
      <name val="Arial"/>
      <family val="2"/>
    </font>
    <font>
      <u/>
      <sz val="9"/>
      <name val="Helv"/>
    </font>
    <font>
      <sz val="10"/>
      <name val="Courier"/>
      <family val="3"/>
    </font>
    <font>
      <b/>
      <i/>
      <sz val="16"/>
      <color indexed="12"/>
      <name val="AngsanaUPC"/>
      <family val="1"/>
      <charset val="222"/>
    </font>
    <font>
      <sz val="14"/>
      <color indexed="8"/>
      <name val="AngsanaUPC"/>
      <family val="1"/>
      <charset val="222"/>
    </font>
    <font>
      <b/>
      <sz val="12"/>
      <color indexed="8"/>
      <name val="AngsanaUPC"/>
      <family val="1"/>
      <charset val="222"/>
    </font>
    <font>
      <b/>
      <sz val="11"/>
      <name val="Times New Roman"/>
      <family val="1"/>
    </font>
    <font>
      <b/>
      <sz val="18"/>
      <color indexed="56"/>
      <name val="Tahoma"/>
      <family val="2"/>
    </font>
    <font>
      <b/>
      <sz val="18"/>
      <color indexed="56"/>
      <name val="Cambria"/>
      <family val="2"/>
    </font>
    <font>
      <b/>
      <sz val="11"/>
      <color indexed="8"/>
      <name val="Tahoma"/>
      <family val="2"/>
    </font>
    <font>
      <b/>
      <sz val="11"/>
      <color indexed="8"/>
      <name val="Calibri"/>
      <family val="2"/>
    </font>
    <font>
      <sz val="11"/>
      <color indexed="10"/>
      <name val="Tahoma"/>
      <family val="2"/>
    </font>
    <font>
      <sz val="11"/>
      <color indexed="10"/>
      <name val="Calibri"/>
      <family val="2"/>
    </font>
    <font>
      <sz val="16"/>
      <name val="AngsanaUPC"/>
      <family val="1"/>
      <charset val="222"/>
    </font>
    <font>
      <u/>
      <sz val="14"/>
      <color indexed="12"/>
      <name val="BrowalliaUPC"/>
      <family val="2"/>
      <charset val="222"/>
    </font>
    <font>
      <u/>
      <sz val="14"/>
      <color indexed="36"/>
      <name val="BrowalliaUPC"/>
      <family val="2"/>
      <charset val="222"/>
    </font>
    <font>
      <sz val="12"/>
      <name val="นูลมรผ"/>
    </font>
    <font>
      <sz val="11"/>
      <name val="ตธฟ๒"/>
      <family val="3"/>
      <charset val="129"/>
    </font>
    <font>
      <sz val="10"/>
      <name val="Helv"/>
      <family val="2"/>
    </font>
    <font>
      <sz val="12"/>
      <name val="돋움체"/>
      <family val="3"/>
      <charset val="129"/>
    </font>
    <font>
      <sz val="10"/>
      <name val="MS Sans Serif"/>
      <family val="2"/>
    </font>
    <font>
      <sz val="14"/>
      <name val="Cordia New"/>
      <family val="2"/>
      <charset val="222"/>
    </font>
    <font>
      <sz val="11"/>
      <color theme="1"/>
      <name val="Calibri"/>
      <family val="2"/>
      <charset val="222"/>
    </font>
    <font>
      <sz val="14"/>
      <color theme="1"/>
      <name val="Angsana New"/>
      <family val="1"/>
      <charset val="222"/>
    </font>
    <font>
      <sz val="12"/>
      <color theme="1"/>
      <name val="Angsana New"/>
      <family val="1"/>
      <charset val="222"/>
    </font>
    <font>
      <i/>
      <sz val="16"/>
      <name val="Angsana New"/>
      <family val="1"/>
      <charset val="222"/>
    </font>
  </fonts>
  <fills count="7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3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rgb="FFF4B183"/>
      </left>
      <right style="thick">
        <color rgb="FFF4B183"/>
      </right>
      <top style="thick">
        <color rgb="FFF4B183"/>
      </top>
      <bottom style="thick">
        <color rgb="FFF4B183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116">
    <xf numFmtId="0" fontId="0" fillId="0" borderId="0"/>
    <xf numFmtId="43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13" fillId="0" borderId="0" applyFont="0" applyFill="0" applyBorder="0" applyAlignment="0" applyProtection="0"/>
    <xf numFmtId="4" fontId="17" fillId="0" borderId="0" applyFont="0" applyFill="0" applyBorder="0" applyAlignment="0" applyProtection="0"/>
    <xf numFmtId="166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12" fillId="0" borderId="0" applyFont="0" applyFill="0" applyBorder="0" applyAlignment="0" applyProtection="0"/>
    <xf numFmtId="40" fontId="26" fillId="0" borderId="0" applyFont="0" applyFill="0" applyBorder="0" applyAlignment="0" applyProtection="0">
      <alignment vertical="center"/>
    </xf>
    <xf numFmtId="166" fontId="2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7" fillId="0" borderId="0" applyFont="0" applyFill="0" applyBorder="0" applyAlignment="0" applyProtection="0"/>
    <xf numFmtId="171" fontId="13" fillId="0" borderId="0"/>
    <xf numFmtId="173" fontId="18" fillId="0" borderId="0"/>
    <xf numFmtId="170" fontId="13" fillId="0" borderId="0"/>
    <xf numFmtId="174" fontId="18" fillId="0" borderId="0"/>
    <xf numFmtId="168" fontId="13" fillId="0" borderId="0"/>
    <xf numFmtId="175" fontId="18" fillId="0" borderId="0"/>
    <xf numFmtId="0" fontId="25" fillId="0" borderId="0" applyNumberFormat="0" applyFill="0" applyBorder="0" applyAlignment="0" applyProtection="0"/>
    <xf numFmtId="38" fontId="14" fillId="2" borderId="0" applyNumberFormat="0" applyBorder="0" applyAlignment="0" applyProtection="0"/>
    <xf numFmtId="10" fontId="14" fillId="3" borderId="1" applyNumberFormat="0" applyBorder="0" applyAlignment="0" applyProtection="0"/>
    <xf numFmtId="37" fontId="15" fillId="0" borderId="0"/>
    <xf numFmtId="169" fontId="16" fillId="0" borderId="0"/>
    <xf numFmtId="172" fontId="19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7" fillId="0" borderId="0"/>
    <xf numFmtId="0" fontId="12" fillId="0" borderId="0"/>
    <xf numFmtId="0" fontId="24" fillId="0" borderId="0"/>
    <xf numFmtId="0" fontId="17" fillId="0" borderId="0"/>
    <xf numFmtId="0" fontId="20" fillId="0" borderId="0"/>
    <xf numFmtId="176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39" fontId="11" fillId="0" borderId="0"/>
    <xf numFmtId="0" fontId="24" fillId="0" borderId="0"/>
    <xf numFmtId="0" fontId="29" fillId="0" borderId="0"/>
    <xf numFmtId="39" fontId="11" fillId="0" borderId="0"/>
    <xf numFmtId="0" fontId="24" fillId="0" borderId="0"/>
    <xf numFmtId="0" fontId="27" fillId="0" borderId="0"/>
    <xf numFmtId="39" fontId="11" fillId="0" borderId="0"/>
    <xf numFmtId="39" fontId="11" fillId="0" borderId="0"/>
    <xf numFmtId="0" fontId="17" fillId="0" borderId="0"/>
    <xf numFmtId="0" fontId="28" fillId="0" borderId="0"/>
    <xf numFmtId="0" fontId="17" fillId="0" borderId="0"/>
    <xf numFmtId="0" fontId="17" fillId="0" borderId="0"/>
    <xf numFmtId="0" fontId="9" fillId="0" borderId="0"/>
    <xf numFmtId="0" fontId="13" fillId="0" borderId="0"/>
    <xf numFmtId="10" fontId="12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  <xf numFmtId="0" fontId="27" fillId="0" borderId="0"/>
    <xf numFmtId="0" fontId="33" fillId="0" borderId="13" applyNumberFormat="0" applyFill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8" fillId="0" borderId="52" applyAlignment="0">
      <alignment horizontal="centerContinuous"/>
    </xf>
    <xf numFmtId="0" fontId="2" fillId="0" borderId="0"/>
    <xf numFmtId="0" fontId="18" fillId="0" borderId="45" applyAlignment="0">
      <alignment horizontal="centerContinuous"/>
    </xf>
    <xf numFmtId="43" fontId="12" fillId="0" borderId="0" applyFont="0" applyFill="0" applyBorder="0" applyAlignment="0" applyProtection="0"/>
    <xf numFmtId="0" fontId="35" fillId="0" borderId="0">
      <alignment vertical="center"/>
    </xf>
    <xf numFmtId="0" fontId="13" fillId="0" borderId="0"/>
    <xf numFmtId="41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0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27" fillId="0" borderId="0"/>
    <xf numFmtId="0" fontId="35" fillId="0" borderId="0">
      <alignment vertical="center"/>
    </xf>
    <xf numFmtId="0" fontId="12" fillId="0" borderId="0"/>
    <xf numFmtId="0" fontId="26" fillId="0" borderId="0">
      <alignment vertical="center"/>
    </xf>
    <xf numFmtId="43" fontId="13" fillId="0" borderId="0" applyFont="0" applyFill="0" applyBorder="0" applyAlignment="0" applyProtection="0"/>
    <xf numFmtId="40" fontId="26" fillId="0" borderId="0" applyFont="0" applyFill="0" applyBorder="0" applyAlignment="0" applyProtection="0">
      <alignment vertical="center"/>
    </xf>
    <xf numFmtId="43" fontId="24" fillId="0" borderId="0" applyFont="0" applyFill="0" applyBorder="0" applyAlignment="0" applyProtection="0"/>
    <xf numFmtId="0" fontId="27" fillId="0" borderId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6" fillId="0" borderId="0"/>
    <xf numFmtId="0" fontId="2" fillId="0" borderId="0"/>
    <xf numFmtId="9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Border="0" applyAlignment="0"/>
    <xf numFmtId="172" fontId="37" fillId="0" borderId="0" applyFill="0" applyBorder="0" applyAlignment="0" applyProtection="0"/>
    <xf numFmtId="40" fontId="37" fillId="0" borderId="0" applyFill="0" applyBorder="0" applyAlignment="0" applyProtection="0"/>
    <xf numFmtId="179" fontId="9" fillId="36" borderId="0" applyFill="0" applyBorder="0" applyAlignment="0">
      <alignment vertical="top"/>
    </xf>
    <xf numFmtId="177" fontId="9" fillId="0" borderId="0" applyFill="0" applyBorder="0" applyAlignment="0" applyProtection="0"/>
    <xf numFmtId="176" fontId="38" fillId="0" borderId="0">
      <alignment horizontal="left"/>
    </xf>
    <xf numFmtId="176" fontId="39" fillId="0" borderId="0"/>
    <xf numFmtId="176" fontId="40" fillId="0" borderId="0">
      <alignment horizontal="left"/>
    </xf>
    <xf numFmtId="176" fontId="9" fillId="36" borderId="4" applyFill="0" applyBorder="0" applyAlignment="0">
      <alignment horizontal="right"/>
    </xf>
    <xf numFmtId="176" fontId="41" fillId="0" borderId="0" applyNumberFormat="0" applyFill="0" applyBorder="0" applyAlignment="0" applyProtection="0"/>
    <xf numFmtId="176" fontId="23" fillId="0" borderId="0" applyFont="0" applyFill="0" applyBorder="0" applyAlignment="0" applyProtection="0"/>
    <xf numFmtId="176" fontId="42" fillId="0" borderId="0">
      <alignment horizontal="left"/>
    </xf>
    <xf numFmtId="176" fontId="43" fillId="0" borderId="0">
      <alignment horizontal="left"/>
    </xf>
    <xf numFmtId="176" fontId="44" fillId="0" borderId="0">
      <alignment horizontal="left"/>
    </xf>
    <xf numFmtId="176" fontId="44" fillId="0" borderId="0">
      <alignment horizontal="left"/>
    </xf>
    <xf numFmtId="176" fontId="45" fillId="0" borderId="0">
      <alignment horizontal="left"/>
    </xf>
    <xf numFmtId="176" fontId="46" fillId="0" borderId="0">
      <alignment horizontal="left"/>
    </xf>
    <xf numFmtId="176" fontId="46" fillId="0" borderId="0">
      <alignment horizontal="left"/>
    </xf>
    <xf numFmtId="176" fontId="47" fillId="0" borderId="0">
      <alignment horizontal="left"/>
    </xf>
    <xf numFmtId="176" fontId="48" fillId="0" borderId="0">
      <alignment horizontal="left"/>
    </xf>
    <xf numFmtId="176" fontId="49" fillId="0" borderId="17">
      <alignment horizontal="left" vertical="top"/>
    </xf>
    <xf numFmtId="176" fontId="50" fillId="0" borderId="0">
      <alignment horizontal="left"/>
    </xf>
    <xf numFmtId="176" fontId="51" fillId="0" borderId="17">
      <alignment horizontal="left" vertical="top"/>
    </xf>
    <xf numFmtId="176" fontId="52" fillId="0" borderId="0">
      <alignment horizontal="left"/>
    </xf>
    <xf numFmtId="180" fontId="37" fillId="0" borderId="0" applyFill="0" applyBorder="0" applyAlignment="0" applyProtection="0"/>
    <xf numFmtId="176" fontId="53" fillId="0" borderId="0"/>
    <xf numFmtId="176" fontId="54" fillId="0" borderId="0">
      <alignment horizontal="left"/>
    </xf>
    <xf numFmtId="176" fontId="9" fillId="36" borderId="0" applyFill="0" applyBorder="0" applyAlignment="0" applyProtection="0">
      <protection locked="0"/>
    </xf>
    <xf numFmtId="181" fontId="9" fillId="36" borderId="0" applyFill="0" applyBorder="0" applyAlignment="0" applyProtection="0">
      <alignment vertical="top"/>
    </xf>
    <xf numFmtId="182" fontId="9" fillId="0" borderId="0" applyFill="0" applyBorder="0" applyAlignment="0" applyProtection="0"/>
    <xf numFmtId="9" fontId="23" fillId="0" borderId="0" applyFont="0" applyFill="0" applyBorder="0" applyAlignment="0" applyProtection="0"/>
    <xf numFmtId="0" fontId="20" fillId="0" borderId="0"/>
    <xf numFmtId="176" fontId="43" fillId="0" borderId="18">
      <alignment vertical="center"/>
    </xf>
    <xf numFmtId="176" fontId="55" fillId="0" borderId="0">
      <alignment horizontal="left"/>
    </xf>
    <xf numFmtId="176" fontId="44" fillId="0" borderId="0">
      <alignment horizontal="left"/>
    </xf>
    <xf numFmtId="176" fontId="50" fillId="0" borderId="0"/>
    <xf numFmtId="176" fontId="48" fillId="0" borderId="0"/>
    <xf numFmtId="176" fontId="44" fillId="0" borderId="0"/>
    <xf numFmtId="176" fontId="56" fillId="0" borderId="0" applyNumberFormat="0" applyFill="0" applyBorder="0" applyAlignment="0" applyProtection="0"/>
    <xf numFmtId="176" fontId="57" fillId="0" borderId="0"/>
    <xf numFmtId="176" fontId="57" fillId="0" borderId="0"/>
    <xf numFmtId="176" fontId="58" fillId="0" borderId="0"/>
    <xf numFmtId="176" fontId="58" fillId="0" borderId="0"/>
    <xf numFmtId="176" fontId="57" fillId="0" borderId="0"/>
    <xf numFmtId="176" fontId="57" fillId="0" borderId="0"/>
    <xf numFmtId="176" fontId="58" fillId="0" borderId="0"/>
    <xf numFmtId="176" fontId="57" fillId="0" borderId="0"/>
    <xf numFmtId="176" fontId="59" fillId="0" borderId="0" applyNumberFormat="0" applyFill="0" applyBorder="0" applyAlignment="0" applyProtection="0">
      <alignment vertical="top"/>
      <protection locked="0"/>
    </xf>
    <xf numFmtId="176" fontId="60" fillId="0" borderId="0"/>
    <xf numFmtId="164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2" fontId="61" fillId="0" borderId="0" applyFont="0" applyFill="0" applyBorder="0" applyAlignment="0" applyProtection="0"/>
    <xf numFmtId="44" fontId="61" fillId="0" borderId="0" applyFont="0" applyFill="0" applyBorder="0" applyAlignment="0" applyProtection="0"/>
    <xf numFmtId="176" fontId="62" fillId="0" borderId="0" applyNumberFormat="0" applyFill="0" applyBorder="0" applyAlignment="0" applyProtection="0">
      <alignment vertical="top"/>
      <protection locked="0"/>
    </xf>
    <xf numFmtId="43" fontId="12" fillId="0" borderId="0" applyFont="0" applyFill="0" applyBorder="0" applyAlignment="0" applyProtection="0"/>
    <xf numFmtId="0" fontId="12" fillId="0" borderId="0"/>
    <xf numFmtId="43" fontId="23" fillId="0" borderId="0" applyFont="0" applyFill="0" applyBorder="0" applyAlignment="0" applyProtection="0"/>
    <xf numFmtId="0" fontId="23" fillId="0" borderId="0"/>
    <xf numFmtId="0" fontId="24" fillId="0" borderId="0"/>
    <xf numFmtId="43" fontId="2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23" fillId="0" borderId="0"/>
    <xf numFmtId="0" fontId="12" fillId="0" borderId="0"/>
    <xf numFmtId="43" fontId="2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3" fillId="0" borderId="0"/>
    <xf numFmtId="0" fontId="63" fillId="0" borderId="0"/>
    <xf numFmtId="43" fontId="6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12" fillId="0" borderId="0"/>
    <xf numFmtId="43" fontId="2" fillId="0" borderId="0" applyFont="0" applyFill="0" applyBorder="0" applyAlignment="0" applyProtection="0"/>
    <xf numFmtId="0" fontId="4" fillId="0" borderId="0"/>
    <xf numFmtId="0" fontId="24" fillId="0" borderId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2" fillId="0" borderId="0"/>
    <xf numFmtId="0" fontId="27" fillId="0" borderId="0"/>
    <xf numFmtId="43" fontId="64" fillId="0" borderId="0" applyFont="0" applyFill="0" applyBorder="0" applyAlignment="0" applyProtection="0"/>
    <xf numFmtId="0" fontId="64" fillId="0" borderId="0"/>
    <xf numFmtId="0" fontId="12" fillId="0" borderId="0"/>
    <xf numFmtId="0" fontId="12" fillId="0" borderId="0"/>
    <xf numFmtId="0" fontId="29" fillId="0" borderId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/>
    <xf numFmtId="9" fontId="27" fillId="0" borderId="0" applyFont="0" applyFill="0" applyBorder="0" applyAlignment="0" applyProtection="0"/>
    <xf numFmtId="0" fontId="2" fillId="0" borderId="0"/>
    <xf numFmtId="0" fontId="12" fillId="0" borderId="0"/>
    <xf numFmtId="43" fontId="2" fillId="0" borderId="0" applyFont="0" applyFill="0" applyBorder="0" applyAlignment="0" applyProtection="0"/>
    <xf numFmtId="0" fontId="12" fillId="0" borderId="0"/>
    <xf numFmtId="0" fontId="1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65" fillId="0" borderId="0"/>
    <xf numFmtId="43" fontId="65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1" fillId="0" borderId="0"/>
    <xf numFmtId="0" fontId="2" fillId="0" borderId="0"/>
    <xf numFmtId="0" fontId="2" fillId="0" borderId="0"/>
    <xf numFmtId="166" fontId="29" fillId="0" borderId="0" applyFont="0" applyFill="0" applyBorder="0" applyAlignment="0" applyProtection="0"/>
    <xf numFmtId="168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6" fillId="0" borderId="0"/>
    <xf numFmtId="0" fontId="29" fillId="0" borderId="0"/>
    <xf numFmtId="0" fontId="27" fillId="0" borderId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10" borderId="15" applyNumberFormat="0" applyFont="0" applyAlignment="0" applyProtection="0"/>
    <xf numFmtId="43" fontId="2" fillId="0" borderId="0" applyFont="0" applyFill="0" applyBorder="0" applyAlignment="0" applyProtection="0"/>
    <xf numFmtId="0" fontId="20" fillId="0" borderId="0"/>
    <xf numFmtId="43" fontId="12" fillId="0" borderId="0" applyFont="0" applyFill="0" applyBorder="0" applyAlignment="0" applyProtection="0"/>
    <xf numFmtId="0" fontId="2" fillId="0" borderId="0"/>
    <xf numFmtId="0" fontId="32" fillId="8" borderId="12" applyNumberFormat="0" applyAlignment="0" applyProtection="0"/>
    <xf numFmtId="0" fontId="23" fillId="0" borderId="0"/>
    <xf numFmtId="0" fontId="12" fillId="0" borderId="0"/>
    <xf numFmtId="0" fontId="67" fillId="0" borderId="0"/>
    <xf numFmtId="0" fontId="23" fillId="0" borderId="0"/>
    <xf numFmtId="183" fontId="12" fillId="0" borderId="0" applyFont="0" applyFill="0" applyBorder="0" applyAlignment="0" applyProtection="0"/>
    <xf numFmtId="0" fontId="68" fillId="0" borderId="0"/>
    <xf numFmtId="42" fontId="12" fillId="0" borderId="0" applyFill="0" applyBorder="0" applyAlignment="0" applyProtection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2" fillId="0" borderId="0"/>
    <xf numFmtId="43" fontId="27" fillId="0" borderId="0" applyFont="0" applyFill="0" applyBorder="0" applyAlignment="0" applyProtection="0"/>
    <xf numFmtId="0" fontId="12" fillId="0" borderId="0"/>
    <xf numFmtId="0" fontId="27" fillId="0" borderId="0"/>
    <xf numFmtId="0" fontId="24" fillId="0" borderId="0"/>
    <xf numFmtId="43" fontId="27" fillId="0" borderId="0" applyFont="0" applyFill="0" applyBorder="0" applyAlignment="0" applyProtection="0"/>
    <xf numFmtId="176" fontId="23" fillId="0" borderId="0"/>
    <xf numFmtId="43" fontId="1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9" fontId="29" fillId="0" borderId="0" applyFont="0" applyFill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3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22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47" borderId="0" applyNumberFormat="0" applyBorder="0" applyAlignment="0" applyProtection="0"/>
    <xf numFmtId="0" fontId="69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9" fillId="51" borderId="0" applyNumberFormat="0" applyBorder="0" applyAlignment="0" applyProtection="0"/>
    <xf numFmtId="0" fontId="69" fillId="52" borderId="0" applyNumberFormat="0" applyBorder="0" applyAlignment="0" applyProtection="0"/>
    <xf numFmtId="0" fontId="69" fillId="52" borderId="0" applyNumberFormat="0" applyBorder="0" applyAlignment="0" applyProtection="0"/>
    <xf numFmtId="0" fontId="69" fillId="53" borderId="0" applyNumberFormat="0" applyBorder="0" applyAlignment="0" applyProtection="0"/>
    <xf numFmtId="0" fontId="69" fillId="53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54" borderId="0" applyNumberFormat="0" applyBorder="0" applyAlignment="0" applyProtection="0"/>
    <xf numFmtId="0" fontId="69" fillId="54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75" fillId="56" borderId="22" applyNumberFormat="0" applyAlignment="0" applyProtection="0"/>
    <xf numFmtId="0" fontId="75" fillId="56" borderId="22" applyNumberFormat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3" fillId="0" borderId="0" applyFont="0" applyFill="0" applyBorder="0" applyAlignment="0" applyProtection="0"/>
    <xf numFmtId="41" fontId="12" fillId="0" borderId="0" applyNumberFormat="0" applyFill="0" applyBorder="0" applyAlignment="0" applyProtection="0"/>
    <xf numFmtId="184" fontId="12" fillId="0" borderId="0" applyNumberFormat="0" applyFill="0" applyBorder="0" applyAlignment="0" applyProtection="0"/>
    <xf numFmtId="184" fontId="12" fillId="0" borderId="0" applyNumberForma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7" fillId="39" borderId="0" applyNumberFormat="0" applyBorder="0" applyAlignment="0" applyProtection="0"/>
    <xf numFmtId="0" fontId="77" fillId="39" borderId="0" applyNumberFormat="0" applyBorder="0" applyAlignment="0" applyProtection="0"/>
    <xf numFmtId="0" fontId="83" fillId="0" borderId="23" applyNumberFormat="0" applyFill="0" applyAlignment="0" applyProtection="0"/>
    <xf numFmtId="0" fontId="83" fillId="0" borderId="23" applyNumberFormat="0" applyFill="0" applyAlignment="0" applyProtection="0"/>
    <xf numFmtId="0" fontId="84" fillId="0" borderId="24" applyNumberFormat="0" applyFill="0" applyAlignment="0" applyProtection="0"/>
    <xf numFmtId="0" fontId="84" fillId="0" borderId="24" applyNumberFormat="0" applyFill="0" applyAlignment="0" applyProtection="0"/>
    <xf numFmtId="0" fontId="85" fillId="0" borderId="25" applyNumberFormat="0" applyFill="0" applyAlignment="0" applyProtection="0"/>
    <xf numFmtId="0" fontId="85" fillId="0" borderId="25" applyNumberFormat="0" applyFill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78" fillId="42" borderId="21" applyNumberFormat="0" applyAlignment="0" applyProtection="0"/>
    <xf numFmtId="0" fontId="78" fillId="42" borderId="21" applyNumberFormat="0" applyAlignment="0" applyProtection="0"/>
    <xf numFmtId="0" fontId="76" fillId="0" borderId="26" applyNumberFormat="0" applyFill="0" applyAlignment="0" applyProtection="0"/>
    <xf numFmtId="0" fontId="76" fillId="0" borderId="26" applyNumberFormat="0" applyFill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23" fillId="0" borderId="0"/>
    <xf numFmtId="0" fontId="70" fillId="0" borderId="0"/>
    <xf numFmtId="0" fontId="7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70" fillId="0" borderId="0"/>
    <xf numFmtId="0" fontId="12" fillId="0" borderId="0"/>
    <xf numFmtId="0" fontId="23" fillId="0" borderId="0"/>
    <xf numFmtId="0" fontId="12" fillId="58" borderId="27" applyNumberFormat="0" applyFont="0" applyAlignment="0" applyProtection="0"/>
    <xf numFmtId="0" fontId="12" fillId="58" borderId="27" applyNumberFormat="0" applyFont="0" applyAlignment="0" applyProtection="0"/>
    <xf numFmtId="0" fontId="82" fillId="55" borderId="28" applyNumberFormat="0" applyAlignment="0" applyProtection="0"/>
    <xf numFmtId="0" fontId="82" fillId="55" borderId="28" applyNumberFormat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80" fillId="0" borderId="29" applyNumberFormat="0" applyFill="0" applyAlignment="0" applyProtection="0"/>
    <xf numFmtId="0" fontId="80" fillId="0" borderId="29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1" fillId="55" borderId="21" applyNumberFormat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75" fillId="56" borderId="22" applyNumberFormat="0" applyAlignment="0" applyProtection="0"/>
    <xf numFmtId="0" fontId="76" fillId="0" borderId="26" applyNumberFormat="0" applyFill="0" applyAlignment="0" applyProtection="0"/>
    <xf numFmtId="0" fontId="77" fillId="39" borderId="0" applyNumberFormat="0" applyBorder="0" applyAlignment="0" applyProtection="0"/>
    <xf numFmtId="0" fontId="23" fillId="0" borderId="0"/>
    <xf numFmtId="0" fontId="78" fillId="42" borderId="21" applyNumberFormat="0" applyAlignment="0" applyProtection="0"/>
    <xf numFmtId="0" fontId="79" fillId="57" borderId="0" applyNumberFormat="0" applyBorder="0" applyAlignment="0" applyProtection="0"/>
    <xf numFmtId="0" fontId="80" fillId="0" borderId="29" applyNumberFormat="0" applyFill="0" applyAlignment="0" applyProtection="0"/>
    <xf numFmtId="0" fontId="81" fillId="38" borderId="0" applyNumberFormat="0" applyBorder="0" applyAlignment="0" applyProtection="0"/>
    <xf numFmtId="0" fontId="69" fillId="51" borderId="0" applyNumberFormat="0" applyBorder="0" applyAlignment="0" applyProtection="0"/>
    <xf numFmtId="0" fontId="69" fillId="52" borderId="0" applyNumberFormat="0" applyBorder="0" applyAlignment="0" applyProtection="0"/>
    <xf numFmtId="0" fontId="69" fillId="53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54" borderId="0" applyNumberFormat="0" applyBorder="0" applyAlignment="0" applyProtection="0"/>
    <xf numFmtId="0" fontId="82" fillId="55" borderId="28" applyNumberFormat="0" applyAlignment="0" applyProtection="0"/>
    <xf numFmtId="0" fontId="12" fillId="58" borderId="27" applyNumberFormat="0" applyFont="0" applyAlignment="0" applyProtection="0"/>
    <xf numFmtId="0" fontId="12" fillId="58" borderId="27" applyNumberFormat="0" applyFont="0" applyAlignment="0" applyProtection="0"/>
    <xf numFmtId="0" fontId="12" fillId="58" borderId="27" applyNumberFormat="0" applyFont="0" applyAlignment="0" applyProtection="0"/>
    <xf numFmtId="0" fontId="83" fillId="0" borderId="23" applyNumberFormat="0" applyFill="0" applyAlignment="0" applyProtection="0"/>
    <xf numFmtId="0" fontId="84" fillId="0" borderId="24" applyNumberFormat="0" applyFill="0" applyAlignment="0" applyProtection="0"/>
    <xf numFmtId="0" fontId="85" fillId="0" borderId="25" applyNumberFormat="0" applyFill="0" applyAlignment="0" applyProtection="0"/>
    <xf numFmtId="0" fontId="85" fillId="0" borderId="0" applyNumberForma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23" fillId="0" borderId="0"/>
    <xf numFmtId="166" fontId="23" fillId="0" borderId="0" applyFont="0" applyFill="0" applyBorder="0" applyAlignment="0" applyProtection="0"/>
    <xf numFmtId="0" fontId="23" fillId="0" borderId="0"/>
    <xf numFmtId="166" fontId="23" fillId="0" borderId="0" applyFont="0" applyFill="0" applyBorder="0" applyAlignment="0" applyProtection="0"/>
    <xf numFmtId="0" fontId="23" fillId="0" borderId="0"/>
    <xf numFmtId="166" fontId="23" fillId="0" borderId="0" applyFont="0" applyFill="0" applyBorder="0" applyAlignment="0" applyProtection="0"/>
    <xf numFmtId="0" fontId="29" fillId="0" borderId="0"/>
    <xf numFmtId="0" fontId="2" fillId="0" borderId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0"/>
    <xf numFmtId="0" fontId="66" fillId="0" borderId="0"/>
    <xf numFmtId="43" fontId="66" fillId="0" borderId="0" applyFont="0" applyFill="0" applyBorder="0" applyAlignment="0" applyProtection="0"/>
    <xf numFmtId="0" fontId="2" fillId="0" borderId="0"/>
    <xf numFmtId="0" fontId="29" fillId="0" borderId="0"/>
    <xf numFmtId="166" fontId="2" fillId="0" borderId="0" applyFont="0" applyFill="0" applyBorder="0" applyAlignment="0" applyProtection="0"/>
    <xf numFmtId="0" fontId="2" fillId="0" borderId="0"/>
    <xf numFmtId="166" fontId="66" fillId="0" borderId="0" applyFont="0" applyFill="0" applyBorder="0" applyAlignment="0" applyProtection="0"/>
    <xf numFmtId="39" fontId="86" fillId="0" borderId="0"/>
    <xf numFmtId="0" fontId="12" fillId="0" borderId="0"/>
    <xf numFmtId="0" fontId="12" fillId="0" borderId="0"/>
    <xf numFmtId="43" fontId="29" fillId="0" borderId="0" applyFont="0" applyFill="0" applyBorder="0" applyAlignment="0" applyProtection="0"/>
    <xf numFmtId="43" fontId="87" fillId="0" borderId="0" applyFont="0" applyFill="0" applyBorder="0" applyAlignment="0" applyProtection="0"/>
    <xf numFmtId="43" fontId="66" fillId="0" borderId="0" applyFont="0" applyFill="0" applyBorder="0" applyAlignment="0" applyProtection="0"/>
    <xf numFmtId="0" fontId="66" fillId="0" borderId="0"/>
    <xf numFmtId="0" fontId="88" fillId="0" borderId="0" applyNumberFormat="0" applyFill="0" applyBorder="0" applyAlignment="0" applyProtection="0"/>
    <xf numFmtId="0" fontId="89" fillId="0" borderId="8" applyNumberFormat="0" applyFill="0" applyAlignment="0" applyProtection="0"/>
    <xf numFmtId="0" fontId="90" fillId="0" borderId="9" applyNumberFormat="0" applyFill="0" applyAlignment="0" applyProtection="0"/>
    <xf numFmtId="0" fontId="91" fillId="0" borderId="10" applyNumberFormat="0" applyFill="0" applyAlignment="0" applyProtection="0"/>
    <xf numFmtId="0" fontId="91" fillId="0" borderId="0" applyNumberFormat="0" applyFill="0" applyBorder="0" applyAlignment="0" applyProtection="0"/>
    <xf numFmtId="0" fontId="92" fillId="4" borderId="0" applyNumberFormat="0" applyBorder="0" applyAlignment="0" applyProtection="0"/>
    <xf numFmtId="0" fontId="93" fillId="5" borderId="0" applyNumberFormat="0" applyBorder="0" applyAlignment="0" applyProtection="0"/>
    <xf numFmtId="0" fontId="94" fillId="6" borderId="0" applyNumberFormat="0" applyBorder="0" applyAlignment="0" applyProtection="0"/>
    <xf numFmtId="0" fontId="95" fillId="7" borderId="11" applyNumberFormat="0" applyAlignment="0" applyProtection="0"/>
    <xf numFmtId="0" fontId="96" fillId="8" borderId="12" applyNumberFormat="0" applyAlignment="0" applyProtection="0"/>
    <xf numFmtId="0" fontId="97" fillId="8" borderId="11" applyNumberFormat="0" applyAlignment="0" applyProtection="0"/>
    <xf numFmtId="0" fontId="98" fillId="0" borderId="13" applyNumberFormat="0" applyFill="0" applyAlignment="0" applyProtection="0"/>
    <xf numFmtId="0" fontId="99" fillId="9" borderId="14" applyNumberFormat="0" applyAlignment="0" applyProtection="0"/>
    <xf numFmtId="0" fontId="100" fillId="0" borderId="0" applyNumberFormat="0" applyFill="0" applyBorder="0" applyAlignment="0" applyProtection="0"/>
    <xf numFmtId="0" fontId="66" fillId="10" borderId="15" applyNumberFormat="0" applyFont="0" applyAlignment="0" applyProtection="0"/>
    <xf numFmtId="0" fontId="101" fillId="0" borderId="0" applyNumberFormat="0" applyFill="0" applyBorder="0" applyAlignment="0" applyProtection="0"/>
    <xf numFmtId="0" fontId="102" fillId="0" borderId="16" applyNumberFormat="0" applyFill="0" applyAlignment="0" applyProtection="0"/>
    <xf numFmtId="0" fontId="103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103" fillId="14" borderId="0" applyNumberFormat="0" applyBorder="0" applyAlignment="0" applyProtection="0"/>
    <xf numFmtId="0" fontId="103" fillId="15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103" fillId="18" borderId="0" applyNumberFormat="0" applyBorder="0" applyAlignment="0" applyProtection="0"/>
    <xf numFmtId="0" fontId="103" fillId="19" borderId="0" applyNumberFormat="0" applyBorder="0" applyAlignment="0" applyProtection="0"/>
    <xf numFmtId="0" fontId="66" fillId="20" borderId="0" applyNumberFormat="0" applyBorder="0" applyAlignment="0" applyProtection="0"/>
    <xf numFmtId="0" fontId="66" fillId="21" borderId="0" applyNumberFormat="0" applyBorder="0" applyAlignment="0" applyProtection="0"/>
    <xf numFmtId="0" fontId="103" fillId="22" borderId="0" applyNumberFormat="0" applyBorder="0" applyAlignment="0" applyProtection="0"/>
    <xf numFmtId="0" fontId="103" fillId="23" borderId="0" applyNumberFormat="0" applyBorder="0" applyAlignment="0" applyProtection="0"/>
    <xf numFmtId="0" fontId="66" fillId="24" borderId="0" applyNumberFormat="0" applyBorder="0" applyAlignment="0" applyProtection="0"/>
    <xf numFmtId="0" fontId="66" fillId="25" borderId="0" applyNumberFormat="0" applyBorder="0" applyAlignment="0" applyProtection="0"/>
    <xf numFmtId="0" fontId="103" fillId="26" borderId="0" applyNumberFormat="0" applyBorder="0" applyAlignment="0" applyProtection="0"/>
    <xf numFmtId="0" fontId="103" fillId="27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103" fillId="30" borderId="0" applyNumberFormat="0" applyBorder="0" applyAlignment="0" applyProtection="0"/>
    <xf numFmtId="0" fontId="103" fillId="31" borderId="0" applyNumberFormat="0" applyBorder="0" applyAlignment="0" applyProtection="0"/>
    <xf numFmtId="0" fontId="66" fillId="32" borderId="0" applyNumberFormat="0" applyBorder="0" applyAlignment="0" applyProtection="0"/>
    <xf numFmtId="0" fontId="66" fillId="33" borderId="0" applyNumberFormat="0" applyBorder="0" applyAlignment="0" applyProtection="0"/>
    <xf numFmtId="0" fontId="103" fillId="34" borderId="0" applyNumberFormat="0" applyBorder="0" applyAlignment="0" applyProtection="0"/>
    <xf numFmtId="166" fontId="66" fillId="0" borderId="0" applyFont="0" applyFill="0" applyBorder="0" applyAlignment="0" applyProtection="0"/>
    <xf numFmtId="0" fontId="104" fillId="0" borderId="0"/>
    <xf numFmtId="178" fontId="105" fillId="0" borderId="0" applyFill="0" applyBorder="0" applyProtection="0"/>
    <xf numFmtId="40" fontId="105" fillId="0" borderId="0" applyFill="0" applyBorder="0" applyProtection="0"/>
    <xf numFmtId="43" fontId="105" fillId="0" borderId="0" applyFont="0" applyFill="0" applyBorder="0" applyAlignment="0" applyProtection="0"/>
    <xf numFmtId="185" fontId="105" fillId="0" borderId="0" applyFill="0" applyBorder="0" applyProtection="0"/>
    <xf numFmtId="43" fontId="12" fillId="0" borderId="0" applyNumberFormat="0" applyFill="0" applyBorder="0" applyAlignment="0" applyProtection="0"/>
    <xf numFmtId="166" fontId="12" fillId="0" borderId="0" applyNumberFormat="0" applyFill="0" applyBorder="0" applyAlignment="0" applyProtection="0"/>
    <xf numFmtId="0" fontId="2" fillId="0" borderId="0"/>
    <xf numFmtId="0" fontId="106" fillId="61" borderId="0" applyNumberFormat="0" applyProtection="0">
      <alignment horizontal="left" wrapText="1" indent="4"/>
    </xf>
    <xf numFmtId="0" fontId="107" fillId="61" borderId="0" applyNumberFormat="0" applyProtection="0">
      <alignment horizontal="left" wrapText="1" indent="4"/>
    </xf>
    <xf numFmtId="0" fontId="108" fillId="61" borderId="0" applyNumberFormat="0" applyBorder="0" applyProtection="0">
      <alignment horizontal="left" indent="1"/>
    </xf>
    <xf numFmtId="0" fontId="109" fillId="0" borderId="0"/>
    <xf numFmtId="0" fontId="2" fillId="60" borderId="15"/>
    <xf numFmtId="0" fontId="2" fillId="59" borderId="0"/>
    <xf numFmtId="0" fontId="34" fillId="62" borderId="0" applyNumberFormat="0" applyBorder="0" applyProtection="0"/>
    <xf numFmtId="0" fontId="2" fillId="59" borderId="30"/>
    <xf numFmtId="0" fontId="2" fillId="0" borderId="0"/>
    <xf numFmtId="0" fontId="34" fillId="0" borderId="0"/>
    <xf numFmtId="0" fontId="2" fillId="0" borderId="0"/>
    <xf numFmtId="3" fontId="110" fillId="63" borderId="1">
      <alignment horizontal="left" vertical="top" wrapText="1"/>
      <protection locked="0"/>
    </xf>
    <xf numFmtId="0" fontId="27" fillId="0" borderId="0"/>
    <xf numFmtId="39" fontId="11" fillId="0" borderId="0"/>
    <xf numFmtId="40" fontId="10" fillId="0" borderId="0" applyFont="0" applyFill="0" applyBorder="0" applyAlignment="0" applyProtection="0"/>
    <xf numFmtId="1" fontId="12" fillId="0" borderId="2" applyNumberFormat="0" applyFill="0" applyAlignment="0" applyProtection="0">
      <alignment horizontal="center" vertical="center"/>
    </xf>
    <xf numFmtId="39" fontId="11" fillId="0" borderId="0"/>
    <xf numFmtId="39" fontId="11" fillId="0" borderId="0"/>
    <xf numFmtId="39" fontId="11" fillId="0" borderId="0"/>
    <xf numFmtId="0" fontId="17" fillId="0" borderId="0"/>
    <xf numFmtId="4" fontId="17" fillId="0" borderId="0" applyFont="0" applyFill="0" applyBorder="0" applyAlignment="0" applyProtection="0"/>
    <xf numFmtId="0" fontId="17" fillId="0" borderId="0"/>
    <xf numFmtId="0" fontId="17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17" fillId="0" borderId="0"/>
    <xf numFmtId="9" fontId="2" fillId="0" borderId="0" applyFont="0" applyFill="0" applyBorder="0" applyAlignment="0" applyProtection="0"/>
    <xf numFmtId="0" fontId="20" fillId="0" borderId="0"/>
    <xf numFmtId="9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29" fillId="0" borderId="0"/>
    <xf numFmtId="166" fontId="22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7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" fillId="0" borderId="0"/>
    <xf numFmtId="166" fontId="12" fillId="0" borderId="0" applyFont="0" applyFill="0" applyBorder="0" applyAlignment="0" applyProtection="0"/>
    <xf numFmtId="166" fontId="111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20" fillId="0" borderId="0"/>
    <xf numFmtId="43" fontId="13" fillId="0" borderId="0" applyFont="0" applyFill="0" applyBorder="0" applyAlignment="0" applyProtection="0"/>
    <xf numFmtId="176" fontId="49" fillId="0" borderId="17">
      <alignment horizontal="left" vertical="top"/>
    </xf>
    <xf numFmtId="176" fontId="51" fillId="0" borderId="17">
      <alignment horizontal="left" vertical="top"/>
    </xf>
    <xf numFmtId="43" fontId="2" fillId="0" borderId="0" applyFont="0" applyFill="0" applyBorder="0" applyAlignment="0" applyProtection="0"/>
    <xf numFmtId="0" fontId="12" fillId="0" borderId="0"/>
    <xf numFmtId="41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0" borderId="0"/>
    <xf numFmtId="0" fontId="24" fillId="0" borderId="0"/>
    <xf numFmtId="9" fontId="12" fillId="0" borderId="0" applyFont="0" applyFill="0" applyBorder="0" applyAlignment="0" applyProtection="0"/>
    <xf numFmtId="0" fontId="23" fillId="0" borderId="0"/>
    <xf numFmtId="43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0" fontId="12" fillId="0" borderId="0"/>
    <xf numFmtId="0" fontId="12" fillId="0" borderId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12" fillId="0" borderId="0"/>
    <xf numFmtId="9" fontId="27" fillId="0" borderId="0" applyFont="0" applyFill="0" applyBorder="0" applyAlignment="0" applyProtection="0"/>
    <xf numFmtId="0" fontId="12" fillId="0" borderId="0"/>
    <xf numFmtId="0" fontId="27" fillId="0" borderId="0"/>
    <xf numFmtId="0" fontId="113" fillId="0" borderId="0" applyNumberFormat="0" applyFill="0" applyBorder="0" applyAlignment="0" applyProtection="0"/>
    <xf numFmtId="0" fontId="12" fillId="0" borderId="0"/>
    <xf numFmtId="9" fontId="29" fillId="0" borderId="0" applyFont="0" applyFill="0" applyBorder="0" applyAlignment="0" applyProtection="0"/>
    <xf numFmtId="43" fontId="12" fillId="0" borderId="0" applyNumberFormat="0" applyFill="0" applyBorder="0" applyAlignment="0" applyProtection="0"/>
    <xf numFmtId="166" fontId="12" fillId="0" borderId="0" applyNumberFormat="0" applyFill="0" applyBorder="0" applyAlignment="0" applyProtection="0"/>
    <xf numFmtId="0" fontId="70" fillId="0" borderId="0"/>
    <xf numFmtId="0" fontId="12" fillId="0" borderId="0"/>
    <xf numFmtId="0" fontId="70" fillId="0" borderId="0"/>
    <xf numFmtId="168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109" fillId="0" borderId="0"/>
    <xf numFmtId="40" fontId="10" fillId="0" borderId="0" applyFont="0" applyFill="0" applyBorder="0" applyAlignment="0" applyProtection="0"/>
    <xf numFmtId="39" fontId="11" fillId="0" borderId="0"/>
    <xf numFmtId="39" fontId="11" fillId="0" borderId="0"/>
    <xf numFmtId="0" fontId="17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21" fillId="0" borderId="0"/>
    <xf numFmtId="166" fontId="29" fillId="0" borderId="0" applyFont="0" applyFill="0" applyBorder="0" applyAlignment="0" applyProtection="0"/>
    <xf numFmtId="0" fontId="24" fillId="0" borderId="0"/>
    <xf numFmtId="0" fontId="2" fillId="0" borderId="0"/>
    <xf numFmtId="43" fontId="27" fillId="0" borderId="0" applyFont="0" applyFill="0" applyBorder="0" applyAlignment="0" applyProtection="0"/>
    <xf numFmtId="0" fontId="29" fillId="0" borderId="0"/>
    <xf numFmtId="9" fontId="12" fillId="0" borderId="0" applyFont="0" applyFill="0" applyBorder="0" applyAlignment="0" applyProtection="0"/>
    <xf numFmtId="0" fontId="36" fillId="0" borderId="0"/>
    <xf numFmtId="43" fontId="12" fillId="0" borderId="0" applyFont="0" applyFill="0" applyBorder="0" applyAlignment="0" applyProtection="0"/>
    <xf numFmtId="0" fontId="36" fillId="0" borderId="0"/>
    <xf numFmtId="43" fontId="2" fillId="0" borderId="0" applyFont="0" applyFill="0" applyBorder="0" applyAlignment="0" applyProtection="0"/>
    <xf numFmtId="0" fontId="112" fillId="0" borderId="0"/>
    <xf numFmtId="0" fontId="66" fillId="0" borderId="0"/>
    <xf numFmtId="9" fontId="2" fillId="0" borderId="0" applyFont="0" applyFill="0" applyBorder="0" applyAlignment="0" applyProtection="0"/>
    <xf numFmtId="0" fontId="66" fillId="0" borderId="0"/>
    <xf numFmtId="166" fontId="6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41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0" fillId="0" borderId="0"/>
    <xf numFmtId="43" fontId="12" fillId="0" borderId="0" applyFont="0" applyFill="0" applyBorder="0" applyAlignment="0" applyProtection="0"/>
    <xf numFmtId="0" fontId="27" fillId="0" borderId="0"/>
    <xf numFmtId="43" fontId="13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3" fillId="0" borderId="0"/>
    <xf numFmtId="0" fontId="24" fillId="0" borderId="0"/>
    <xf numFmtId="43" fontId="2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23" fillId="0" borderId="0"/>
    <xf numFmtId="0" fontId="12" fillId="0" borderId="0"/>
    <xf numFmtId="43" fontId="23" fillId="0" borderId="0" applyFont="0" applyFill="0" applyBorder="0" applyAlignment="0" applyProtection="0"/>
    <xf numFmtId="0" fontId="23" fillId="0" borderId="0"/>
    <xf numFmtId="0" fontId="63" fillId="0" borderId="0"/>
    <xf numFmtId="43" fontId="6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2" fillId="0" borderId="0"/>
    <xf numFmtId="0" fontId="4" fillId="0" borderId="0"/>
    <xf numFmtId="0" fontId="24" fillId="0" borderId="0"/>
    <xf numFmtId="43" fontId="2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7" fillId="0" borderId="0"/>
    <xf numFmtId="43" fontId="64" fillId="0" borderId="0" applyFont="0" applyFill="0" applyBorder="0" applyAlignment="0" applyProtection="0"/>
    <xf numFmtId="0" fontId="12" fillId="0" borderId="0"/>
    <xf numFmtId="0" fontId="12" fillId="0" borderId="0"/>
    <xf numFmtId="0" fontId="29" fillId="0" borderId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2" fillId="0" borderId="0"/>
    <xf numFmtId="0" fontId="12" fillId="0" borderId="0"/>
    <xf numFmtId="0" fontId="65" fillId="0" borderId="0"/>
    <xf numFmtId="9" fontId="27" fillId="0" borderId="0" applyFont="0" applyFill="0" applyBorder="0" applyAlignment="0" applyProtection="0"/>
    <xf numFmtId="0" fontId="2" fillId="0" borderId="0"/>
    <xf numFmtId="166" fontId="29" fillId="0" borderId="0" applyFont="0" applyFill="0" applyBorder="0" applyAlignment="0" applyProtection="0"/>
    <xf numFmtId="0" fontId="12" fillId="0" borderId="0"/>
    <xf numFmtId="0" fontId="67" fillId="0" borderId="0"/>
    <xf numFmtId="0" fontId="68" fillId="0" borderId="0"/>
    <xf numFmtId="9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12" fillId="0" borderId="0"/>
    <xf numFmtId="0" fontId="27" fillId="0" borderId="0"/>
    <xf numFmtId="176" fontId="23" fillId="0" borderId="0"/>
    <xf numFmtId="0" fontId="27" fillId="0" borderId="0"/>
    <xf numFmtId="166" fontId="23" fillId="0" borderId="0" applyFont="0" applyFill="0" applyBorder="0" applyAlignment="0" applyProtection="0"/>
    <xf numFmtId="0" fontId="83" fillId="0" borderId="23" applyNumberFormat="0" applyFill="0" applyAlignment="0" applyProtection="0"/>
    <xf numFmtId="0" fontId="84" fillId="0" borderId="24" applyNumberFormat="0" applyFill="0" applyAlignment="0" applyProtection="0"/>
    <xf numFmtId="0" fontId="85" fillId="0" borderId="25" applyNumberFormat="0" applyFill="0" applyAlignment="0" applyProtection="0"/>
    <xf numFmtId="0" fontId="23" fillId="0" borderId="0"/>
    <xf numFmtId="0" fontId="74" fillId="0" borderId="0" applyNumberFormat="0" applyFill="0" applyBorder="0" applyAlignment="0" applyProtection="0"/>
    <xf numFmtId="0" fontId="71" fillId="55" borderId="21" applyNumberFormat="0" applyAlignment="0" applyProtection="0"/>
    <xf numFmtId="0" fontId="78" fillId="42" borderId="21" applyNumberFormat="0" applyAlignment="0" applyProtection="0"/>
    <xf numFmtId="0" fontId="80" fillId="0" borderId="29" applyNumberFormat="0" applyFill="0" applyAlignment="0" applyProtection="0"/>
    <xf numFmtId="0" fontId="82" fillId="55" borderId="28" applyNumberFormat="0" applyAlignment="0" applyProtection="0"/>
    <xf numFmtId="0" fontId="12" fillId="58" borderId="27" applyNumberFormat="0" applyFont="0" applyAlignment="0" applyProtection="0"/>
    <xf numFmtId="0" fontId="12" fillId="58" borderId="27" applyNumberFormat="0" applyFont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/>
    <xf numFmtId="0" fontId="29" fillId="0" borderId="0"/>
    <xf numFmtId="0" fontId="109" fillId="0" borderId="0"/>
    <xf numFmtId="9" fontId="17" fillId="0" borderId="0" applyFont="0" applyFill="0" applyBorder="0" applyAlignment="0" applyProtection="0"/>
    <xf numFmtId="176" fontId="49" fillId="0" borderId="17">
      <alignment horizontal="left" vertical="top"/>
    </xf>
    <xf numFmtId="176" fontId="51" fillId="0" borderId="17">
      <alignment horizontal="left" vertical="top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186" fontId="12" fillId="0" borderId="0" applyFill="0" applyBorder="0" applyAlignment="0" applyProtection="0"/>
    <xf numFmtId="0" fontId="2" fillId="0" borderId="0"/>
    <xf numFmtId="43" fontId="27" fillId="0" borderId="0" applyFont="0" applyFill="0" applyBorder="0" applyAlignment="0" applyProtection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0" borderId="0">
      <alignment vertical="center"/>
    </xf>
    <xf numFmtId="0" fontId="13" fillId="0" borderId="0"/>
    <xf numFmtId="41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0" fillId="0" borderId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43" fontId="23" fillId="0" borderId="0" applyFont="0" applyFill="0" applyBorder="0" applyAlignment="0" applyProtection="0"/>
    <xf numFmtId="0" fontId="23" fillId="0" borderId="0"/>
    <xf numFmtId="0" fontId="63" fillId="0" borderId="0"/>
    <xf numFmtId="43" fontId="2" fillId="0" borderId="0" applyFont="0" applyFill="0" applyBorder="0" applyAlignment="0" applyProtection="0"/>
    <xf numFmtId="0" fontId="2" fillId="0" borderId="0"/>
    <xf numFmtId="0" fontId="12" fillId="0" borderId="0"/>
    <xf numFmtId="0" fontId="4" fillId="0" borderId="0"/>
    <xf numFmtId="0" fontId="24" fillId="0" borderId="0"/>
    <xf numFmtId="0" fontId="27" fillId="0" borderId="0"/>
    <xf numFmtId="43" fontId="64" fillId="0" borderId="0" applyFont="0" applyFill="0" applyBorder="0" applyAlignment="0" applyProtection="0"/>
    <xf numFmtId="0" fontId="12" fillId="0" borderId="0"/>
    <xf numFmtId="0" fontId="12" fillId="0" borderId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2" fillId="0" borderId="0"/>
    <xf numFmtId="9" fontId="27" fillId="0" borderId="0" applyFont="0" applyFill="0" applyBorder="0" applyAlignment="0" applyProtection="0"/>
    <xf numFmtId="0" fontId="2" fillId="0" borderId="0"/>
    <xf numFmtId="0" fontId="67" fillId="0" borderId="0"/>
    <xf numFmtId="0" fontId="12" fillId="0" borderId="0"/>
    <xf numFmtId="176" fontId="23" fillId="0" borderId="0"/>
    <xf numFmtId="0" fontId="83" fillId="0" borderId="23" applyNumberFormat="0" applyFill="0" applyAlignment="0" applyProtection="0"/>
    <xf numFmtId="0" fontId="84" fillId="0" borderId="24" applyNumberFormat="0" applyFill="0" applyAlignment="0" applyProtection="0"/>
    <xf numFmtId="0" fontId="85" fillId="0" borderId="25" applyNumberFormat="0" applyFill="0" applyAlignment="0" applyProtection="0"/>
    <xf numFmtId="0" fontId="12" fillId="0" borderId="0"/>
    <xf numFmtId="0" fontId="23" fillId="0" borderId="0"/>
    <xf numFmtId="0" fontId="74" fillId="0" borderId="0" applyNumberFormat="0" applyFill="0" applyBorder="0" applyAlignment="0" applyProtection="0"/>
    <xf numFmtId="1" fontId="12" fillId="0" borderId="2" applyNumberFormat="0" applyFill="0" applyAlignment="0" applyProtection="0">
      <alignment horizontal="center" vertical="center"/>
    </xf>
    <xf numFmtId="9" fontId="2" fillId="0" borderId="0" applyFont="0" applyFill="0" applyBorder="0" applyAlignment="0" applyProtection="0"/>
    <xf numFmtId="0" fontId="27" fillId="0" borderId="0"/>
    <xf numFmtId="43" fontId="12" fillId="0" borderId="0" applyFont="0" applyFill="0" applyBorder="0" applyAlignment="0" applyProtection="0"/>
    <xf numFmtId="0" fontId="114" fillId="0" borderId="0"/>
    <xf numFmtId="9" fontId="13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7" fillId="0" borderId="0"/>
    <xf numFmtId="0" fontId="95" fillId="7" borderId="11" applyNumberFormat="0" applyAlignment="0" applyProtection="0"/>
    <xf numFmtId="0" fontId="95" fillId="7" borderId="11" applyNumberFormat="0" applyAlignment="0" applyProtection="0"/>
    <xf numFmtId="0" fontId="66" fillId="0" borderId="0"/>
    <xf numFmtId="0" fontId="66" fillId="0" borderId="0"/>
    <xf numFmtId="0" fontId="95" fillId="7" borderId="11" applyNumberFormat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176" fontId="49" fillId="0" borderId="17">
      <alignment horizontal="left" vertical="top"/>
    </xf>
    <xf numFmtId="176" fontId="51" fillId="0" borderId="17">
      <alignment horizontal="left" vertical="top"/>
    </xf>
    <xf numFmtId="1" fontId="12" fillId="0" borderId="2" applyNumberFormat="0" applyFill="0" applyAlignment="0" applyProtection="0">
      <alignment horizontal="center" vertical="center"/>
    </xf>
    <xf numFmtId="0" fontId="29" fillId="0" borderId="0"/>
    <xf numFmtId="166" fontId="29" fillId="0" borderId="0" applyFont="0" applyFill="0" applyBorder="0" applyAlignment="0" applyProtection="0"/>
    <xf numFmtId="0" fontId="2" fillId="0" borderId="0"/>
    <xf numFmtId="0" fontId="66" fillId="0" borderId="0"/>
    <xf numFmtId="43" fontId="2" fillId="0" borderId="0" applyFont="0" applyFill="0" applyBorder="0" applyAlignment="0" applyProtection="0"/>
    <xf numFmtId="0" fontId="29" fillId="0" borderId="0"/>
    <xf numFmtId="166" fontId="29" fillId="0" borderId="0" applyFont="0" applyFill="0" applyBorder="0" applyAlignment="0" applyProtection="0"/>
    <xf numFmtId="0" fontId="29" fillId="0" borderId="0"/>
    <xf numFmtId="166" fontId="29" fillId="0" borderId="0" applyFont="0" applyFill="0" applyBorder="0" applyAlignment="0" applyProtection="0"/>
    <xf numFmtId="0" fontId="20" fillId="0" borderId="0"/>
    <xf numFmtId="0" fontId="29" fillId="0" borderId="0"/>
    <xf numFmtId="166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9" fillId="0" borderId="0"/>
    <xf numFmtId="166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115" fillId="0" borderId="0"/>
    <xf numFmtId="0" fontId="23" fillId="0" borderId="0"/>
    <xf numFmtId="166" fontId="29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0" fontId="38" fillId="0" borderId="0">
      <alignment horizontal="left"/>
    </xf>
    <xf numFmtId="0" fontId="39" fillId="0" borderId="0"/>
    <xf numFmtId="0" fontId="40" fillId="0" borderId="0">
      <alignment horizontal="left"/>
    </xf>
    <xf numFmtId="0" fontId="9" fillId="36" borderId="4" applyFill="0" applyBorder="0" applyAlignment="0">
      <alignment horizontal="right"/>
    </xf>
    <xf numFmtId="0" fontId="41" fillId="0" borderId="0" applyNumberFormat="0" applyFill="0" applyBorder="0" applyAlignment="0" applyProtection="0"/>
    <xf numFmtId="0" fontId="42" fillId="0" borderId="0">
      <alignment horizontal="left"/>
    </xf>
    <xf numFmtId="0" fontId="43" fillId="0" borderId="0">
      <alignment horizontal="left"/>
    </xf>
    <xf numFmtId="0" fontId="44" fillId="0" borderId="0">
      <alignment horizontal="left"/>
    </xf>
    <xf numFmtId="0" fontId="44" fillId="0" borderId="0">
      <alignment horizontal="left"/>
    </xf>
    <xf numFmtId="0" fontId="46" fillId="0" borderId="0">
      <alignment horizontal="left"/>
    </xf>
    <xf numFmtId="0" fontId="46" fillId="0" borderId="0">
      <alignment horizontal="left"/>
    </xf>
    <xf numFmtId="0" fontId="49" fillId="0" borderId="17">
      <alignment horizontal="left" vertical="top"/>
    </xf>
    <xf numFmtId="0" fontId="48" fillId="0" borderId="0">
      <alignment horizontal="left"/>
    </xf>
    <xf numFmtId="0" fontId="49" fillId="0" borderId="17">
      <alignment horizontal="left" vertical="top"/>
    </xf>
    <xf numFmtId="0" fontId="116" fillId="0" borderId="17">
      <alignment horizontal="left" vertical="top"/>
    </xf>
    <xf numFmtId="0" fontId="50" fillId="0" borderId="0">
      <alignment horizontal="left"/>
    </xf>
    <xf numFmtId="0" fontId="51" fillId="0" borderId="17">
      <alignment horizontal="left" vertical="top"/>
    </xf>
    <xf numFmtId="0" fontId="52" fillId="0" borderId="0">
      <alignment horizontal="left"/>
    </xf>
    <xf numFmtId="0" fontId="52" fillId="0" borderId="0">
      <alignment horizontal="left"/>
    </xf>
    <xf numFmtId="0" fontId="78" fillId="42" borderId="21" applyNumberFormat="0" applyAlignment="0" applyProtection="0"/>
    <xf numFmtId="0" fontId="53" fillId="0" borderId="0"/>
    <xf numFmtId="0" fontId="24" fillId="58" borderId="27" applyNumberFormat="0" applyFont="0" applyAlignment="0" applyProtection="0"/>
    <xf numFmtId="0" fontId="54" fillId="0" borderId="0">
      <alignment horizontal="left"/>
    </xf>
    <xf numFmtId="0" fontId="9" fillId="36" borderId="0" applyFill="0" applyBorder="0" applyAlignment="0" applyProtection="0">
      <protection locked="0"/>
    </xf>
    <xf numFmtId="0" fontId="43" fillId="0" borderId="18">
      <alignment vertical="center"/>
    </xf>
    <xf numFmtId="0" fontId="55" fillId="0" borderId="0">
      <alignment horizontal="left"/>
    </xf>
    <xf numFmtId="0" fontId="44" fillId="0" borderId="0">
      <alignment horizontal="left"/>
    </xf>
    <xf numFmtId="0" fontId="50" fillId="0" borderId="0"/>
    <xf numFmtId="0" fontId="48" fillId="0" borderId="0"/>
    <xf numFmtId="0" fontId="44" fillId="0" borderId="0"/>
    <xf numFmtId="0" fontId="56" fillId="0" borderId="0" applyNumberFormat="0" applyFill="0" applyBorder="0" applyAlignment="0" applyProtection="0"/>
    <xf numFmtId="0" fontId="57" fillId="0" borderId="0"/>
    <xf numFmtId="0" fontId="57" fillId="0" borderId="0"/>
    <xf numFmtId="0" fontId="58" fillId="0" borderId="0"/>
    <xf numFmtId="0" fontId="58" fillId="0" borderId="0"/>
    <xf numFmtId="0" fontId="57" fillId="0" borderId="0"/>
    <xf numFmtId="0" fontId="57" fillId="0" borderId="0"/>
    <xf numFmtId="0" fontId="58" fillId="0" borderId="0"/>
    <xf numFmtId="0" fontId="57" fillId="0" borderId="0"/>
    <xf numFmtId="0" fontId="59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4" fillId="0" borderId="0"/>
    <xf numFmtId="0" fontId="35" fillId="0" borderId="0">
      <alignment vertical="center"/>
    </xf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63" fillId="0" borderId="0"/>
    <xf numFmtId="43" fontId="63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0" fontId="2" fillId="0" borderId="0"/>
    <xf numFmtId="0" fontId="27" fillId="0" borderId="0"/>
    <xf numFmtId="0" fontId="117" fillId="0" borderId="0">
      <alignment vertical="top"/>
    </xf>
    <xf numFmtId="0" fontId="24" fillId="0" borderId="0"/>
    <xf numFmtId="43" fontId="24" fillId="0" borderId="0" applyFont="0" applyFill="0" applyBorder="0" applyAlignment="0" applyProtection="0"/>
    <xf numFmtId="0" fontId="24" fillId="0" borderId="0"/>
    <xf numFmtId="0" fontId="63" fillId="0" borderId="0"/>
    <xf numFmtId="43" fontId="2" fillId="0" borderId="0" applyFont="0" applyFill="0" applyBorder="0" applyAlignment="0" applyProtection="0"/>
    <xf numFmtId="166" fontId="29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7" fillId="0" borderId="0"/>
    <xf numFmtId="9" fontId="23" fillId="0" borderId="0" applyFont="0" applyFill="0" applyBorder="0" applyAlignment="0" applyProtection="0"/>
    <xf numFmtId="0" fontId="23" fillId="0" borderId="0"/>
    <xf numFmtId="43" fontId="27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6" fontId="29" fillId="0" borderId="0" applyFont="0" applyFill="0" applyBorder="0" applyAlignment="0" applyProtection="0"/>
    <xf numFmtId="166" fontId="12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6" fillId="0" borderId="0">
      <alignment vertical="center"/>
    </xf>
    <xf numFmtId="0" fontId="2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25" fillId="0" borderId="0"/>
    <xf numFmtId="0" fontId="125" fillId="0" borderId="0"/>
    <xf numFmtId="0" fontId="125" fillId="0" borderId="0"/>
    <xf numFmtId="0" fontId="24" fillId="0" borderId="0"/>
    <xf numFmtId="0" fontId="24" fillId="0" borderId="0"/>
    <xf numFmtId="0" fontId="125" fillId="0" borderId="0"/>
    <xf numFmtId="0" fontId="24" fillId="0" borderId="0"/>
    <xf numFmtId="0" fontId="24" fillId="0" borderId="0"/>
    <xf numFmtId="0" fontId="125" fillId="0" borderId="0"/>
    <xf numFmtId="0" fontId="24" fillId="0" borderId="0"/>
    <xf numFmtId="0" fontId="2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43" borderId="0" applyNumberFormat="0" applyBorder="0" applyAlignment="0" applyProtection="0"/>
    <xf numFmtId="0" fontId="126" fillId="37" borderId="0" applyNumberFormat="0" applyBorder="0" applyAlignment="0" applyProtection="0"/>
    <xf numFmtId="0" fontId="126" fillId="37" borderId="0" applyNumberFormat="0" applyBorder="0" applyAlignment="0" applyProtection="0"/>
    <xf numFmtId="0" fontId="22" fillId="43" borderId="0" applyNumberFormat="0" applyBorder="0" applyAlignment="0" applyProtection="0"/>
    <xf numFmtId="0" fontId="126" fillId="37" borderId="0" applyNumberFormat="0" applyBorder="0" applyAlignment="0" applyProtection="0"/>
    <xf numFmtId="0" fontId="127" fillId="37" borderId="0" applyNumberFormat="0" applyBorder="0" applyAlignment="0" applyProtection="0"/>
    <xf numFmtId="0" fontId="22" fillId="44" borderId="0" applyNumberFormat="0" applyBorder="0" applyAlignment="0" applyProtection="0"/>
    <xf numFmtId="0" fontId="126" fillId="38" borderId="0" applyNumberFormat="0" applyBorder="0" applyAlignment="0" applyProtection="0"/>
    <xf numFmtId="0" fontId="126" fillId="38" borderId="0" applyNumberFormat="0" applyBorder="0" applyAlignment="0" applyProtection="0"/>
    <xf numFmtId="0" fontId="22" fillId="44" borderId="0" applyNumberFormat="0" applyBorder="0" applyAlignment="0" applyProtection="0"/>
    <xf numFmtId="0" fontId="126" fillId="38" borderId="0" applyNumberFormat="0" applyBorder="0" applyAlignment="0" applyProtection="0"/>
    <xf numFmtId="0" fontId="127" fillId="38" borderId="0" applyNumberFormat="0" applyBorder="0" applyAlignment="0" applyProtection="0"/>
    <xf numFmtId="0" fontId="22" fillId="58" borderId="0" applyNumberFormat="0" applyBorder="0" applyAlignment="0" applyProtection="0"/>
    <xf numFmtId="0" fontId="126" fillId="39" borderId="0" applyNumberFormat="0" applyBorder="0" applyAlignment="0" applyProtection="0"/>
    <xf numFmtId="0" fontId="126" fillId="39" borderId="0" applyNumberFormat="0" applyBorder="0" applyAlignment="0" applyProtection="0"/>
    <xf numFmtId="0" fontId="22" fillId="58" borderId="0" applyNumberFormat="0" applyBorder="0" applyAlignment="0" applyProtection="0"/>
    <xf numFmtId="0" fontId="126" fillId="39" borderId="0" applyNumberFormat="0" applyBorder="0" applyAlignment="0" applyProtection="0"/>
    <xf numFmtId="0" fontId="127" fillId="39" borderId="0" applyNumberFormat="0" applyBorder="0" applyAlignment="0" applyProtection="0"/>
    <xf numFmtId="0" fontId="22" fillId="42" borderId="0" applyNumberFormat="0" applyBorder="0" applyAlignment="0" applyProtection="0"/>
    <xf numFmtId="0" fontId="126" fillId="40" borderId="0" applyNumberFormat="0" applyBorder="0" applyAlignment="0" applyProtection="0"/>
    <xf numFmtId="0" fontId="126" fillId="40" borderId="0" applyNumberFormat="0" applyBorder="0" applyAlignment="0" applyProtection="0"/>
    <xf numFmtId="0" fontId="22" fillId="42" borderId="0" applyNumberFormat="0" applyBorder="0" applyAlignment="0" applyProtection="0"/>
    <xf numFmtId="0" fontId="126" fillId="40" borderId="0" applyNumberFormat="0" applyBorder="0" applyAlignment="0" applyProtection="0"/>
    <xf numFmtId="0" fontId="127" fillId="40" borderId="0" applyNumberFormat="0" applyBorder="0" applyAlignment="0" applyProtection="0"/>
    <xf numFmtId="0" fontId="126" fillId="41" borderId="0" applyNumberFormat="0" applyBorder="0" applyAlignment="0" applyProtection="0"/>
    <xf numFmtId="0" fontId="126" fillId="41" borderId="0" applyNumberFormat="0" applyBorder="0" applyAlignment="0" applyProtection="0"/>
    <xf numFmtId="0" fontId="22" fillId="41" borderId="0" applyNumberFormat="0" applyBorder="0" applyAlignment="0" applyProtection="0"/>
    <xf numFmtId="0" fontId="126" fillId="41" borderId="0" applyNumberFormat="0" applyBorder="0" applyAlignment="0" applyProtection="0"/>
    <xf numFmtId="0" fontId="127" fillId="41" borderId="0" applyNumberFormat="0" applyBorder="0" applyAlignment="0" applyProtection="0"/>
    <xf numFmtId="0" fontId="22" fillId="58" borderId="0" applyNumberFormat="0" applyBorder="0" applyAlignment="0" applyProtection="0"/>
    <xf numFmtId="0" fontId="126" fillId="42" borderId="0" applyNumberFormat="0" applyBorder="0" applyAlignment="0" applyProtection="0"/>
    <xf numFmtId="0" fontId="126" fillId="42" borderId="0" applyNumberFormat="0" applyBorder="0" applyAlignment="0" applyProtection="0"/>
    <xf numFmtId="0" fontId="22" fillId="58" borderId="0" applyNumberFormat="0" applyBorder="0" applyAlignment="0" applyProtection="0"/>
    <xf numFmtId="0" fontId="126" fillId="42" borderId="0" applyNumberFormat="0" applyBorder="0" applyAlignment="0" applyProtection="0"/>
    <xf numFmtId="0" fontId="127" fillId="42" borderId="0" applyNumberFormat="0" applyBorder="0" applyAlignment="0" applyProtection="0"/>
    <xf numFmtId="0" fontId="22" fillId="37" borderId="0" applyNumberFormat="0" applyBorder="0" applyAlignment="0" applyProtection="0"/>
    <xf numFmtId="0" fontId="126" fillId="37" borderId="0" applyNumberFormat="0" applyBorder="0" applyAlignment="0" applyProtection="0"/>
    <xf numFmtId="0" fontId="22" fillId="38" borderId="0" applyNumberFormat="0" applyBorder="0" applyAlignment="0" applyProtection="0"/>
    <xf numFmtId="0" fontId="126" fillId="38" borderId="0" applyNumberFormat="0" applyBorder="0" applyAlignment="0" applyProtection="0"/>
    <xf numFmtId="0" fontId="22" fillId="39" borderId="0" applyNumberFormat="0" applyBorder="0" applyAlignment="0" applyProtection="0"/>
    <xf numFmtId="0" fontId="126" fillId="39" borderId="0" applyNumberFormat="0" applyBorder="0" applyAlignment="0" applyProtection="0"/>
    <xf numFmtId="0" fontId="22" fillId="40" borderId="0" applyNumberFormat="0" applyBorder="0" applyAlignment="0" applyProtection="0"/>
    <xf numFmtId="0" fontId="126" fillId="40" borderId="0" applyNumberFormat="0" applyBorder="0" applyAlignment="0" applyProtection="0"/>
    <xf numFmtId="0" fontId="22" fillId="41" borderId="0" applyNumberFormat="0" applyBorder="0" applyAlignment="0" applyProtection="0"/>
    <xf numFmtId="0" fontId="126" fillId="41" borderId="0" applyNumberFormat="0" applyBorder="0" applyAlignment="0" applyProtection="0"/>
    <xf numFmtId="0" fontId="22" fillId="42" borderId="0" applyNumberFormat="0" applyBorder="0" applyAlignment="0" applyProtection="0"/>
    <xf numFmtId="0" fontId="126" fillId="42" borderId="0" applyNumberFormat="0" applyBorder="0" applyAlignment="0" applyProtection="0"/>
    <xf numFmtId="0" fontId="22" fillId="41" borderId="0" applyNumberFormat="0" applyBorder="0" applyAlignment="0" applyProtection="0"/>
    <xf numFmtId="0" fontId="126" fillId="43" borderId="0" applyNumberFormat="0" applyBorder="0" applyAlignment="0" applyProtection="0"/>
    <xf numFmtId="0" fontId="126" fillId="43" borderId="0" applyNumberFormat="0" applyBorder="0" applyAlignment="0" applyProtection="0"/>
    <xf numFmtId="0" fontId="22" fillId="41" borderId="0" applyNumberFormat="0" applyBorder="0" applyAlignment="0" applyProtection="0"/>
    <xf numFmtId="0" fontId="126" fillId="43" borderId="0" applyNumberFormat="0" applyBorder="0" applyAlignment="0" applyProtection="0"/>
    <xf numFmtId="0" fontId="127" fillId="43" borderId="0" applyNumberFormat="0" applyBorder="0" applyAlignment="0" applyProtection="0"/>
    <xf numFmtId="0" fontId="126" fillId="44" borderId="0" applyNumberFormat="0" applyBorder="0" applyAlignment="0" applyProtection="0"/>
    <xf numFmtId="0" fontId="126" fillId="44" borderId="0" applyNumberFormat="0" applyBorder="0" applyAlignment="0" applyProtection="0"/>
    <xf numFmtId="0" fontId="22" fillId="44" borderId="0" applyNumberFormat="0" applyBorder="0" applyAlignment="0" applyProtection="0"/>
    <xf numFmtId="0" fontId="126" fillId="44" borderId="0" applyNumberFormat="0" applyBorder="0" applyAlignment="0" applyProtection="0"/>
    <xf numFmtId="0" fontId="127" fillId="44" borderId="0" applyNumberFormat="0" applyBorder="0" applyAlignment="0" applyProtection="0"/>
    <xf numFmtId="0" fontId="22" fillId="57" borderId="0" applyNumberFormat="0" applyBorder="0" applyAlignment="0" applyProtection="0"/>
    <xf numFmtId="0" fontId="126" fillId="45" borderId="0" applyNumberFormat="0" applyBorder="0" applyAlignment="0" applyProtection="0"/>
    <xf numFmtId="0" fontId="126" fillId="45" borderId="0" applyNumberFormat="0" applyBorder="0" applyAlignment="0" applyProtection="0"/>
    <xf numFmtId="0" fontId="22" fillId="57" borderId="0" applyNumberFormat="0" applyBorder="0" applyAlignment="0" applyProtection="0"/>
    <xf numFmtId="0" fontId="126" fillId="45" borderId="0" applyNumberFormat="0" applyBorder="0" applyAlignment="0" applyProtection="0"/>
    <xf numFmtId="0" fontId="127" fillId="45" borderId="0" applyNumberFormat="0" applyBorder="0" applyAlignment="0" applyProtection="0"/>
    <xf numFmtId="0" fontId="22" fillId="38" borderId="0" applyNumberFormat="0" applyBorder="0" applyAlignment="0" applyProtection="0"/>
    <xf numFmtId="0" fontId="126" fillId="40" borderId="0" applyNumberFormat="0" applyBorder="0" applyAlignment="0" applyProtection="0"/>
    <xf numFmtId="0" fontId="126" fillId="40" borderId="0" applyNumberFormat="0" applyBorder="0" applyAlignment="0" applyProtection="0"/>
    <xf numFmtId="0" fontId="22" fillId="38" borderId="0" applyNumberFormat="0" applyBorder="0" applyAlignment="0" applyProtection="0"/>
    <xf numFmtId="0" fontId="126" fillId="40" borderId="0" applyNumberFormat="0" applyBorder="0" applyAlignment="0" applyProtection="0"/>
    <xf numFmtId="0" fontId="127" fillId="40" borderId="0" applyNumberFormat="0" applyBorder="0" applyAlignment="0" applyProtection="0"/>
    <xf numFmtId="0" fontId="22" fillId="41" borderId="0" applyNumberFormat="0" applyBorder="0" applyAlignment="0" applyProtection="0"/>
    <xf numFmtId="0" fontId="126" fillId="43" borderId="0" applyNumberFormat="0" applyBorder="0" applyAlignment="0" applyProtection="0"/>
    <xf numFmtId="0" fontId="126" fillId="43" borderId="0" applyNumberFormat="0" applyBorder="0" applyAlignment="0" applyProtection="0"/>
    <xf numFmtId="0" fontId="22" fillId="41" borderId="0" applyNumberFormat="0" applyBorder="0" applyAlignment="0" applyProtection="0"/>
    <xf numFmtId="0" fontId="126" fillId="43" borderId="0" applyNumberFormat="0" applyBorder="0" applyAlignment="0" applyProtection="0"/>
    <xf numFmtId="0" fontId="127" fillId="43" borderId="0" applyNumberFormat="0" applyBorder="0" applyAlignment="0" applyProtection="0"/>
    <xf numFmtId="0" fontId="22" fillId="58" borderId="0" applyNumberFormat="0" applyBorder="0" applyAlignment="0" applyProtection="0"/>
    <xf numFmtId="0" fontId="126" fillId="46" borderId="0" applyNumberFormat="0" applyBorder="0" applyAlignment="0" applyProtection="0"/>
    <xf numFmtId="0" fontId="126" fillId="46" borderId="0" applyNumberFormat="0" applyBorder="0" applyAlignment="0" applyProtection="0"/>
    <xf numFmtId="0" fontId="22" fillId="58" borderId="0" applyNumberFormat="0" applyBorder="0" applyAlignment="0" applyProtection="0"/>
    <xf numFmtId="0" fontId="126" fillId="46" borderId="0" applyNumberFormat="0" applyBorder="0" applyAlignment="0" applyProtection="0"/>
    <xf numFmtId="0" fontId="127" fillId="46" borderId="0" applyNumberFormat="0" applyBorder="0" applyAlignment="0" applyProtection="0"/>
    <xf numFmtId="0" fontId="22" fillId="43" borderId="0" applyNumberFormat="0" applyBorder="0" applyAlignment="0" applyProtection="0"/>
    <xf numFmtId="0" fontId="126" fillId="43" borderId="0" applyNumberFormat="0" applyBorder="0" applyAlignment="0" applyProtection="0"/>
    <xf numFmtId="0" fontId="22" fillId="44" borderId="0" applyNumberFormat="0" applyBorder="0" applyAlignment="0" applyProtection="0"/>
    <xf numFmtId="0" fontId="126" fillId="44" borderId="0" applyNumberFormat="0" applyBorder="0" applyAlignment="0" applyProtection="0"/>
    <xf numFmtId="0" fontId="22" fillId="45" borderId="0" applyNumberFormat="0" applyBorder="0" applyAlignment="0" applyProtection="0"/>
    <xf numFmtId="0" fontId="126" fillId="45" borderId="0" applyNumberFormat="0" applyBorder="0" applyAlignment="0" applyProtection="0"/>
    <xf numFmtId="0" fontId="22" fillId="40" borderId="0" applyNumberFormat="0" applyBorder="0" applyAlignment="0" applyProtection="0"/>
    <xf numFmtId="0" fontId="126" fillId="40" borderId="0" applyNumberFormat="0" applyBorder="0" applyAlignment="0" applyProtection="0"/>
    <xf numFmtId="0" fontId="22" fillId="43" borderId="0" applyNumberFormat="0" applyBorder="0" applyAlignment="0" applyProtection="0"/>
    <xf numFmtId="0" fontId="126" fillId="43" borderId="0" applyNumberFormat="0" applyBorder="0" applyAlignment="0" applyProtection="0"/>
    <xf numFmtId="0" fontId="22" fillId="46" borderId="0" applyNumberFormat="0" applyBorder="0" applyAlignment="0" applyProtection="0"/>
    <xf numFmtId="0" fontId="126" fillId="46" borderId="0" applyNumberFormat="0" applyBorder="0" applyAlignment="0" applyProtection="0"/>
    <xf numFmtId="0" fontId="69" fillId="41" borderId="0" applyNumberFormat="0" applyBorder="0" applyAlignment="0" applyProtection="0"/>
    <xf numFmtId="0" fontId="128" fillId="47" borderId="0" applyNumberFormat="0" applyBorder="0" applyAlignment="0" applyProtection="0"/>
    <xf numFmtId="0" fontId="128" fillId="47" borderId="0" applyNumberFormat="0" applyBorder="0" applyAlignment="0" applyProtection="0"/>
    <xf numFmtId="0" fontId="69" fillId="41" borderId="0" applyNumberFormat="0" applyBorder="0" applyAlignment="0" applyProtection="0"/>
    <xf numFmtId="0" fontId="128" fillId="47" borderId="0" applyNumberFormat="0" applyBorder="0" applyAlignment="0" applyProtection="0"/>
    <xf numFmtId="0" fontId="129" fillId="47" borderId="0" applyNumberFormat="0" applyBorder="0" applyAlignment="0" applyProtection="0"/>
    <xf numFmtId="0" fontId="69" fillId="54" borderId="0" applyNumberFormat="0" applyBorder="0" applyAlignment="0" applyProtection="0"/>
    <xf numFmtId="0" fontId="128" fillId="44" borderId="0" applyNumberFormat="0" applyBorder="0" applyAlignment="0" applyProtection="0"/>
    <xf numFmtId="0" fontId="128" fillId="44" borderId="0" applyNumberFormat="0" applyBorder="0" applyAlignment="0" applyProtection="0"/>
    <xf numFmtId="0" fontId="69" fillId="54" borderId="0" applyNumberFormat="0" applyBorder="0" applyAlignment="0" applyProtection="0"/>
    <xf numFmtId="0" fontId="128" fillId="44" borderId="0" applyNumberFormat="0" applyBorder="0" applyAlignment="0" applyProtection="0"/>
    <xf numFmtId="0" fontId="129" fillId="44" borderId="0" applyNumberFormat="0" applyBorder="0" applyAlignment="0" applyProtection="0"/>
    <xf numFmtId="0" fontId="69" fillId="46" borderId="0" applyNumberFormat="0" applyBorder="0" applyAlignment="0" applyProtection="0"/>
    <xf numFmtId="0" fontId="128" fillId="45" borderId="0" applyNumberFormat="0" applyBorder="0" applyAlignment="0" applyProtection="0"/>
    <xf numFmtId="0" fontId="128" fillId="45" borderId="0" applyNumberFormat="0" applyBorder="0" applyAlignment="0" applyProtection="0"/>
    <xf numFmtId="0" fontId="69" fillId="46" borderId="0" applyNumberFormat="0" applyBorder="0" applyAlignment="0" applyProtection="0"/>
    <xf numFmtId="0" fontId="128" fillId="45" borderId="0" applyNumberFormat="0" applyBorder="0" applyAlignment="0" applyProtection="0"/>
    <xf numFmtId="0" fontId="129" fillId="45" borderId="0" applyNumberFormat="0" applyBorder="0" applyAlignment="0" applyProtection="0"/>
    <xf numFmtId="0" fontId="69" fillId="38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69" fillId="38" borderId="0" applyNumberFormat="0" applyBorder="0" applyAlignment="0" applyProtection="0"/>
    <xf numFmtId="0" fontId="128" fillId="48" borderId="0" applyNumberFormat="0" applyBorder="0" applyAlignment="0" applyProtection="0"/>
    <xf numFmtId="0" fontId="129" fillId="48" borderId="0" applyNumberFormat="0" applyBorder="0" applyAlignment="0" applyProtection="0"/>
    <xf numFmtId="0" fontId="69" fillId="41" borderId="0" applyNumberFormat="0" applyBorder="0" applyAlignment="0" applyProtection="0"/>
    <xf numFmtId="0" fontId="128" fillId="49" borderId="0" applyNumberFormat="0" applyBorder="0" applyAlignment="0" applyProtection="0"/>
    <xf numFmtId="0" fontId="128" fillId="49" borderId="0" applyNumberFormat="0" applyBorder="0" applyAlignment="0" applyProtection="0"/>
    <xf numFmtId="0" fontId="69" fillId="41" borderId="0" applyNumberFormat="0" applyBorder="0" applyAlignment="0" applyProtection="0"/>
    <xf numFmtId="0" fontId="128" fillId="49" borderId="0" applyNumberFormat="0" applyBorder="0" applyAlignment="0" applyProtection="0"/>
    <xf numFmtId="0" fontId="129" fillId="49" borderId="0" applyNumberFormat="0" applyBorder="0" applyAlignment="0" applyProtection="0"/>
    <xf numFmtId="0" fontId="69" fillId="44" borderId="0" applyNumberFormat="0" applyBorder="0" applyAlignment="0" applyProtection="0"/>
    <xf numFmtId="0" fontId="128" fillId="50" borderId="0" applyNumberFormat="0" applyBorder="0" applyAlignment="0" applyProtection="0"/>
    <xf numFmtId="0" fontId="128" fillId="50" borderId="0" applyNumberFormat="0" applyBorder="0" applyAlignment="0" applyProtection="0"/>
    <xf numFmtId="0" fontId="69" fillId="44" borderId="0" applyNumberFormat="0" applyBorder="0" applyAlignment="0" applyProtection="0"/>
    <xf numFmtId="0" fontId="128" fillId="50" borderId="0" applyNumberFormat="0" applyBorder="0" applyAlignment="0" applyProtection="0"/>
    <xf numFmtId="0" fontId="129" fillId="50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128" fillId="47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128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128" fillId="45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128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12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128" fillId="50" borderId="0" applyNumberFormat="0" applyBorder="0" applyAlignment="0" applyProtection="0"/>
    <xf numFmtId="9" fontId="13" fillId="0" borderId="0"/>
    <xf numFmtId="0" fontId="69" fillId="64" borderId="0" applyNumberFormat="0" applyBorder="0" applyAlignment="0" applyProtection="0"/>
    <xf numFmtId="0" fontId="128" fillId="51" borderId="0" applyNumberFormat="0" applyBorder="0" applyAlignment="0" applyProtection="0"/>
    <xf numFmtId="0" fontId="128" fillId="51" borderId="0" applyNumberFormat="0" applyBorder="0" applyAlignment="0" applyProtection="0"/>
    <xf numFmtId="0" fontId="69" fillId="64" borderId="0" applyNumberFormat="0" applyBorder="0" applyAlignment="0" applyProtection="0"/>
    <xf numFmtId="0" fontId="128" fillId="51" borderId="0" applyNumberFormat="0" applyBorder="0" applyAlignment="0" applyProtection="0"/>
    <xf numFmtId="0" fontId="129" fillId="51" borderId="0" applyNumberFormat="0" applyBorder="0" applyAlignment="0" applyProtection="0"/>
    <xf numFmtId="0" fontId="69" fillId="54" borderId="0" applyNumberFormat="0" applyBorder="0" applyAlignment="0" applyProtection="0"/>
    <xf numFmtId="0" fontId="128" fillId="52" borderId="0" applyNumberFormat="0" applyBorder="0" applyAlignment="0" applyProtection="0"/>
    <xf numFmtId="0" fontId="128" fillId="52" borderId="0" applyNumberFormat="0" applyBorder="0" applyAlignment="0" applyProtection="0"/>
    <xf numFmtId="0" fontId="69" fillId="54" borderId="0" applyNumberFormat="0" applyBorder="0" applyAlignment="0" applyProtection="0"/>
    <xf numFmtId="0" fontId="128" fillId="52" borderId="0" applyNumberFormat="0" applyBorder="0" applyAlignment="0" applyProtection="0"/>
    <xf numFmtId="0" fontId="129" fillId="52" borderId="0" applyNumberFormat="0" applyBorder="0" applyAlignment="0" applyProtection="0"/>
    <xf numFmtId="0" fontId="69" fillId="46" borderId="0" applyNumberFormat="0" applyBorder="0" applyAlignment="0" applyProtection="0"/>
    <xf numFmtId="0" fontId="128" fillId="53" borderId="0" applyNumberFormat="0" applyBorder="0" applyAlignment="0" applyProtection="0"/>
    <xf numFmtId="0" fontId="128" fillId="53" borderId="0" applyNumberFormat="0" applyBorder="0" applyAlignment="0" applyProtection="0"/>
    <xf numFmtId="0" fontId="69" fillId="46" borderId="0" applyNumberFormat="0" applyBorder="0" applyAlignment="0" applyProtection="0"/>
    <xf numFmtId="0" fontId="128" fillId="53" borderId="0" applyNumberFormat="0" applyBorder="0" applyAlignment="0" applyProtection="0"/>
    <xf numFmtId="0" fontId="129" fillId="53" borderId="0" applyNumberFormat="0" applyBorder="0" applyAlignment="0" applyProtection="0"/>
    <xf numFmtId="0" fontId="69" fillId="65" borderId="0" applyNumberFormat="0" applyBorder="0" applyAlignment="0" applyProtection="0"/>
    <xf numFmtId="0" fontId="128" fillId="48" borderId="0" applyNumberFormat="0" applyBorder="0" applyAlignment="0" applyProtection="0"/>
    <xf numFmtId="0" fontId="128" fillId="48" borderId="0" applyNumberFormat="0" applyBorder="0" applyAlignment="0" applyProtection="0"/>
    <xf numFmtId="0" fontId="69" fillId="65" borderId="0" applyNumberFormat="0" applyBorder="0" applyAlignment="0" applyProtection="0"/>
    <xf numFmtId="0" fontId="128" fillId="48" borderId="0" applyNumberFormat="0" applyBorder="0" applyAlignment="0" applyProtection="0"/>
    <xf numFmtId="0" fontId="129" fillId="48" borderId="0" applyNumberFormat="0" applyBorder="0" applyAlignment="0" applyProtection="0"/>
    <xf numFmtId="0" fontId="128" fillId="49" borderId="0" applyNumberFormat="0" applyBorder="0" applyAlignment="0" applyProtection="0"/>
    <xf numFmtId="0" fontId="128" fillId="49" borderId="0" applyNumberFormat="0" applyBorder="0" applyAlignment="0" applyProtection="0"/>
    <xf numFmtId="0" fontId="69" fillId="49" borderId="0" applyNumberFormat="0" applyBorder="0" applyAlignment="0" applyProtection="0"/>
    <xf numFmtId="0" fontId="128" fillId="49" borderId="0" applyNumberFormat="0" applyBorder="0" applyAlignment="0" applyProtection="0"/>
    <xf numFmtId="0" fontId="129" fillId="49" borderId="0" applyNumberFormat="0" applyBorder="0" applyAlignment="0" applyProtection="0"/>
    <xf numFmtId="0" fontId="69" fillId="52" borderId="0" applyNumberFormat="0" applyBorder="0" applyAlignment="0" applyProtection="0"/>
    <xf numFmtId="0" fontId="128" fillId="54" borderId="0" applyNumberFormat="0" applyBorder="0" applyAlignment="0" applyProtection="0"/>
    <xf numFmtId="0" fontId="128" fillId="54" borderId="0" applyNumberFormat="0" applyBorder="0" applyAlignment="0" applyProtection="0"/>
    <xf numFmtId="0" fontId="69" fillId="52" borderId="0" applyNumberFormat="0" applyBorder="0" applyAlignment="0" applyProtection="0"/>
    <xf numFmtId="0" fontId="128" fillId="54" borderId="0" applyNumberFormat="0" applyBorder="0" applyAlignment="0" applyProtection="0"/>
    <xf numFmtId="0" fontId="129" fillId="54" borderId="0" applyNumberFormat="0" applyBorder="0" applyAlignment="0" applyProtection="0"/>
    <xf numFmtId="0" fontId="81" fillId="40" borderId="0" applyNumberFormat="0" applyBorder="0" applyAlignment="0" applyProtection="0"/>
    <xf numFmtId="0" fontId="130" fillId="38" borderId="0" applyNumberFormat="0" applyBorder="0" applyAlignment="0" applyProtection="0"/>
    <xf numFmtId="0" fontId="130" fillId="38" borderId="0" applyNumberFormat="0" applyBorder="0" applyAlignment="0" applyProtection="0"/>
    <xf numFmtId="0" fontId="81" fillId="40" borderId="0" applyNumberFormat="0" applyBorder="0" applyAlignment="0" applyProtection="0"/>
    <xf numFmtId="0" fontId="130" fillId="38" borderId="0" applyNumberFormat="0" applyBorder="0" applyAlignment="0" applyProtection="0"/>
    <xf numFmtId="0" fontId="131" fillId="38" borderId="0" applyNumberFormat="0" applyBorder="0" applyAlignment="0" applyProtection="0"/>
    <xf numFmtId="190" fontId="23" fillId="0" borderId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18" fillId="36" borderId="21" applyNumberFormat="0" applyAlignment="0" applyProtection="0"/>
    <xf numFmtId="0" fontId="132" fillId="55" borderId="21" applyNumberFormat="0" applyAlignment="0" applyProtection="0"/>
    <xf numFmtId="0" fontId="132" fillId="55" borderId="21" applyNumberFormat="0" applyAlignment="0" applyProtection="0"/>
    <xf numFmtId="0" fontId="118" fillId="36" borderId="21" applyNumberFormat="0" applyAlignment="0" applyProtection="0"/>
    <xf numFmtId="0" fontId="132" fillId="55" borderId="21" applyNumberFormat="0" applyAlignment="0" applyProtection="0"/>
    <xf numFmtId="0" fontId="133" fillId="55" borderId="21" applyNumberFormat="0" applyAlignment="0" applyProtection="0"/>
    <xf numFmtId="37" fontId="134" fillId="0" borderId="0"/>
    <xf numFmtId="0" fontId="135" fillId="56" borderId="22" applyNumberFormat="0" applyAlignment="0" applyProtection="0"/>
    <xf numFmtId="0" fontId="136" fillId="56" borderId="22" applyNumberFormat="0" applyAlignment="0" applyProtection="0"/>
    <xf numFmtId="0" fontId="135" fillId="56" borderId="22" applyNumberFormat="0" applyAlignment="0" applyProtection="0"/>
    <xf numFmtId="0" fontId="136" fillId="56" borderId="22" applyNumberFormat="0" applyAlignment="0" applyProtection="0"/>
    <xf numFmtId="0" fontId="136" fillId="56" borderId="22" applyNumberFormat="0" applyAlignment="0" applyProtection="0"/>
    <xf numFmtId="0" fontId="75" fillId="56" borderId="22" applyNumberFormat="0" applyAlignment="0" applyProtection="0"/>
    <xf numFmtId="0" fontId="135" fillId="56" borderId="22" applyNumberFormat="0" applyAlignment="0" applyProtection="0"/>
    <xf numFmtId="0" fontId="136" fillId="56" borderId="22" applyNumberFormat="0" applyAlignment="0" applyProtection="0"/>
    <xf numFmtId="0" fontId="136" fillId="56" borderId="22" applyNumberFormat="0" applyAlignment="0" applyProtection="0"/>
    <xf numFmtId="0" fontId="136" fillId="56" borderId="22" applyNumberFormat="0" applyAlignment="0" applyProtection="0"/>
    <xf numFmtId="0" fontId="136" fillId="56" borderId="22" applyNumberFormat="0" applyAlignment="0" applyProtection="0"/>
    <xf numFmtId="0" fontId="136" fillId="56" borderId="22" applyNumberFormat="0" applyAlignment="0" applyProtection="0"/>
    <xf numFmtId="0" fontId="137" fillId="56" borderId="22" applyNumberFormat="0" applyAlignment="0" applyProtection="0"/>
    <xf numFmtId="0" fontId="137" fillId="56" borderId="22" applyNumberFormat="0" applyAlignment="0" applyProtection="0"/>
    <xf numFmtId="43" fontId="21" fillId="0" borderId="0" applyFont="0" applyFill="0" applyBorder="0" applyAlignment="0" applyProtection="0"/>
    <xf numFmtId="0" fontId="13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166" fontId="23" fillId="0" borderId="0" applyFont="0" applyFill="0" applyBorder="0" applyAlignment="0" applyProtection="0"/>
    <xf numFmtId="191" fontId="23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3" fillId="0" borderId="0" applyFont="0" applyFill="0" applyBorder="0" applyAlignment="0" applyProtection="0"/>
    <xf numFmtId="166" fontId="139" fillId="0" borderId="0" applyFont="0" applyFill="0" applyBorder="0" applyAlignment="0" applyProtection="0"/>
    <xf numFmtId="166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7" fontId="21" fillId="0" borderId="0" applyFill="0" applyBorder="0" applyAlignment="0" applyProtection="0"/>
    <xf numFmtId="43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166" fontId="23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166" fontId="23" fillId="0" borderId="0" applyFont="0" applyFill="0" applyBorder="0" applyAlignment="0" applyProtection="0"/>
    <xf numFmtId="192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166" fontId="111" fillId="0" borderId="0" applyFont="0" applyFill="0" applyBorder="0" applyAlignment="0" applyProtection="0"/>
    <xf numFmtId="186" fontId="70" fillId="0" borderId="0" applyFill="0" applyBorder="0" applyAlignment="0" applyProtection="0"/>
    <xf numFmtId="0" fontId="123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166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2" fontId="23" fillId="0" borderId="0" applyFont="0" applyFill="0" applyBorder="0" applyAlignment="0" applyProtection="0"/>
    <xf numFmtId="166" fontId="12" fillId="0" borderId="0" applyFont="0" applyFill="0" applyBorder="0" applyAlignment="0" applyProtection="0"/>
    <xf numFmtId="22" fontId="23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3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3" fillId="0" borderId="0" applyFont="0" applyFill="0" applyBorder="0" applyAlignment="0" applyProtection="0"/>
    <xf numFmtId="166" fontId="23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40" fillId="0" borderId="0" applyFont="0" applyFill="0" applyBorder="0" applyAlignment="0" applyProtection="0"/>
    <xf numFmtId="43" fontId="123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140" fillId="0" borderId="0" applyFont="0" applyFill="0" applyBorder="0" applyAlignment="0" applyProtection="0"/>
    <xf numFmtId="193" fontId="21" fillId="0" borderId="0" applyFont="0" applyFill="0" applyBorder="0" applyAlignment="0" applyProtection="0"/>
    <xf numFmtId="166" fontId="140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40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2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2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71" fontId="20" fillId="0" borderId="0"/>
    <xf numFmtId="171" fontId="20" fillId="0" borderId="0"/>
    <xf numFmtId="171" fontId="20" fillId="0" borderId="0"/>
    <xf numFmtId="171" fontId="20" fillId="0" borderId="0"/>
    <xf numFmtId="173" fontId="18" fillId="0" borderId="0"/>
    <xf numFmtId="173" fontId="18" fillId="0" borderId="0"/>
    <xf numFmtId="171" fontId="20" fillId="0" borderId="0"/>
    <xf numFmtId="173" fontId="18" fillId="0" borderId="0"/>
    <xf numFmtId="171" fontId="20" fillId="0" borderId="0"/>
    <xf numFmtId="3" fontId="141" fillId="0" borderId="0" applyFont="0" applyFill="0" applyBorder="0" applyAlignment="0" applyProtection="0"/>
    <xf numFmtId="0" fontId="138" fillId="0" borderId="0"/>
    <xf numFmtId="0" fontId="138" fillId="0" borderId="0"/>
    <xf numFmtId="0" fontId="12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141" fillId="0" borderId="0" applyFont="0" applyFill="0" applyBorder="0" applyAlignment="0" applyProtection="0"/>
    <xf numFmtId="170" fontId="20" fillId="0" borderId="0"/>
    <xf numFmtId="170" fontId="20" fillId="0" borderId="0"/>
    <xf numFmtId="170" fontId="20" fillId="0" borderId="0"/>
    <xf numFmtId="170" fontId="20" fillId="0" borderId="0"/>
    <xf numFmtId="169" fontId="13" fillId="0" borderId="0"/>
    <xf numFmtId="169" fontId="13" fillId="0" borderId="0"/>
    <xf numFmtId="170" fontId="20" fillId="0" borderId="0"/>
    <xf numFmtId="169" fontId="13" fillId="0" borderId="0"/>
    <xf numFmtId="170" fontId="20" fillId="0" borderId="0"/>
    <xf numFmtId="15" fontId="12" fillId="0" borderId="20" applyBorder="0">
      <protection locked="0"/>
    </xf>
    <xf numFmtId="14" fontId="117" fillId="0" borderId="0" applyFill="0" applyBorder="0" applyAlignment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68" fontId="20" fillId="0" borderId="0"/>
    <xf numFmtId="168" fontId="20" fillId="0" borderId="0"/>
    <xf numFmtId="168" fontId="20" fillId="0" borderId="0"/>
    <xf numFmtId="168" fontId="20" fillId="0" borderId="0"/>
    <xf numFmtId="194" fontId="13" fillId="0" borderId="0"/>
    <xf numFmtId="194" fontId="13" fillId="0" borderId="0"/>
    <xf numFmtId="168" fontId="20" fillId="0" borderId="0"/>
    <xf numFmtId="194" fontId="13" fillId="0" borderId="0"/>
    <xf numFmtId="168" fontId="20" fillId="0" borderId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42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2" fontId="144" fillId="0" borderId="0" applyProtection="0"/>
    <xf numFmtId="0" fontId="77" fillId="41" borderId="0" applyNumberFormat="0" applyBorder="0" applyAlignment="0" applyProtection="0"/>
    <xf numFmtId="0" fontId="145" fillId="39" borderId="0" applyNumberFormat="0" applyBorder="0" applyAlignment="0" applyProtection="0"/>
    <xf numFmtId="0" fontId="145" fillId="39" borderId="0" applyNumberFormat="0" applyBorder="0" applyAlignment="0" applyProtection="0"/>
    <xf numFmtId="0" fontId="77" fillId="41" borderId="0" applyNumberFormat="0" applyBorder="0" applyAlignment="0" applyProtection="0"/>
    <xf numFmtId="0" fontId="145" fillId="39" borderId="0" applyNumberFormat="0" applyBorder="0" applyAlignment="0" applyProtection="0"/>
    <xf numFmtId="0" fontId="146" fillId="39" borderId="0" applyNumberFormat="0" applyBorder="0" applyAlignment="0" applyProtection="0"/>
    <xf numFmtId="0" fontId="147" fillId="0" borderId="34" applyNumberFormat="0" applyAlignment="0" applyProtection="0">
      <alignment horizontal="left" vertical="center"/>
    </xf>
    <xf numFmtId="0" fontId="147" fillId="0" borderId="5">
      <alignment horizontal="left" vertical="center"/>
    </xf>
    <xf numFmtId="0" fontId="119" fillId="0" borderId="35" applyNumberFormat="0" applyFill="0" applyAlignment="0" applyProtection="0"/>
    <xf numFmtId="0" fontId="148" fillId="0" borderId="23" applyNumberFormat="0" applyFill="0" applyAlignment="0" applyProtection="0"/>
    <xf numFmtId="0" fontId="148" fillId="0" borderId="23" applyNumberFormat="0" applyFill="0" applyAlignment="0" applyProtection="0"/>
    <xf numFmtId="0" fontId="119" fillId="0" borderId="35" applyNumberFormat="0" applyFill="0" applyAlignment="0" applyProtection="0"/>
    <xf numFmtId="0" fontId="148" fillId="0" borderId="23" applyNumberFormat="0" applyFill="0" applyAlignment="0" applyProtection="0"/>
    <xf numFmtId="0" fontId="149" fillId="0" borderId="23" applyNumberFormat="0" applyFill="0" applyAlignment="0" applyProtection="0"/>
    <xf numFmtId="0" fontId="120" fillId="0" borderId="36" applyNumberFormat="0" applyFill="0" applyAlignment="0" applyProtection="0"/>
    <xf numFmtId="0" fontId="150" fillId="0" borderId="24" applyNumberFormat="0" applyFill="0" applyAlignment="0" applyProtection="0"/>
    <xf numFmtId="0" fontId="150" fillId="0" borderId="24" applyNumberFormat="0" applyFill="0" applyAlignment="0" applyProtection="0"/>
    <xf numFmtId="0" fontId="120" fillId="0" borderId="36" applyNumberFormat="0" applyFill="0" applyAlignment="0" applyProtection="0"/>
    <xf numFmtId="0" fontId="150" fillId="0" borderId="24" applyNumberFormat="0" applyFill="0" applyAlignment="0" applyProtection="0"/>
    <xf numFmtId="0" fontId="151" fillId="0" borderId="24" applyNumberFormat="0" applyFill="0" applyAlignment="0" applyProtection="0"/>
    <xf numFmtId="0" fontId="121" fillId="0" borderId="37" applyNumberFormat="0" applyFill="0" applyAlignment="0" applyProtection="0"/>
    <xf numFmtId="0" fontId="152" fillId="0" borderId="25" applyNumberFormat="0" applyFill="0" applyAlignment="0" applyProtection="0"/>
    <xf numFmtId="0" fontId="152" fillId="0" borderId="25" applyNumberFormat="0" applyFill="0" applyAlignment="0" applyProtection="0"/>
    <xf numFmtId="0" fontId="121" fillId="0" borderId="37" applyNumberFormat="0" applyFill="0" applyAlignment="0" applyProtection="0"/>
    <xf numFmtId="0" fontId="152" fillId="0" borderId="25" applyNumberFormat="0" applyFill="0" applyAlignment="0" applyProtection="0"/>
    <xf numFmtId="0" fontId="153" fillId="0" borderId="25" applyNumberFormat="0" applyFill="0" applyAlignment="0" applyProtection="0"/>
    <xf numFmtId="0" fontId="121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3" fillId="0" borderId="0" applyNumberFormat="0" applyFill="0" applyBorder="0" applyAlignment="0" applyProtection="0"/>
    <xf numFmtId="195" fontId="154" fillId="0" borderId="31">
      <alignment horizontal="left"/>
    </xf>
    <xf numFmtId="196" fontId="155" fillId="0" borderId="19">
      <alignment horizontal="left"/>
    </xf>
    <xf numFmtId="0" fontId="156" fillId="0" borderId="32">
      <alignment horizontal="right"/>
    </xf>
    <xf numFmtId="0" fontId="154" fillId="1" borderId="19">
      <alignment horizontal="left"/>
    </xf>
    <xf numFmtId="0" fontId="157" fillId="0" borderId="0" applyProtection="0"/>
    <xf numFmtId="0" fontId="147" fillId="0" borderId="0" applyProtection="0"/>
    <xf numFmtId="0" fontId="158" fillId="0" borderId="0" applyNumberFormat="0" applyFill="0" applyBorder="0" applyAlignment="0" applyProtection="0">
      <alignment vertical="top"/>
      <protection locked="0"/>
    </xf>
    <xf numFmtId="0" fontId="78" fillId="57" borderId="21" applyNumberFormat="0" applyAlignment="0" applyProtection="0"/>
    <xf numFmtId="0" fontId="159" fillId="42" borderId="21" applyNumberFormat="0" applyAlignment="0" applyProtection="0"/>
    <xf numFmtId="0" fontId="159" fillId="42" borderId="21" applyNumberFormat="0" applyAlignment="0" applyProtection="0"/>
    <xf numFmtId="0" fontId="78" fillId="57" borderId="21" applyNumberFormat="0" applyAlignment="0" applyProtection="0"/>
    <xf numFmtId="0" fontId="159" fillId="42" borderId="21" applyNumberFormat="0" applyAlignment="0" applyProtection="0"/>
    <xf numFmtId="0" fontId="160" fillId="42" borderId="21" applyNumberFormat="0" applyAlignment="0" applyProtection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72" fillId="0" borderId="38" applyNumberFormat="0" applyFill="0" applyAlignment="0" applyProtection="0"/>
    <xf numFmtId="0" fontId="161" fillId="0" borderId="26" applyNumberFormat="0" applyFill="0" applyAlignment="0" applyProtection="0"/>
    <xf numFmtId="0" fontId="161" fillId="0" borderId="26" applyNumberFormat="0" applyFill="0" applyAlignment="0" applyProtection="0"/>
    <xf numFmtId="0" fontId="72" fillId="0" borderId="38" applyNumberFormat="0" applyFill="0" applyAlignment="0" applyProtection="0"/>
    <xf numFmtId="0" fontId="161" fillId="0" borderId="26" applyNumberFormat="0" applyFill="0" applyAlignment="0" applyProtection="0"/>
    <xf numFmtId="0" fontId="162" fillId="0" borderId="26" applyNumberFormat="0" applyFill="0" applyAlignment="0" applyProtection="0"/>
    <xf numFmtId="197" fontId="9" fillId="0" borderId="0" applyFont="0" applyFill="0" applyBorder="0" applyAlignment="0" applyProtection="0"/>
    <xf numFmtId="38" fontId="163" fillId="0" borderId="0" applyFont="0" applyFill="0" applyBorder="0" applyAlignment="0" applyProtection="0"/>
    <xf numFmtId="40" fontId="163" fillId="0" borderId="0" applyFont="0" applyFill="0" applyBorder="0" applyAlignment="0" applyProtection="0"/>
    <xf numFmtId="6" fontId="163" fillId="0" borderId="0" applyFont="0" applyFill="0" applyBorder="0" applyAlignment="0" applyProtection="0"/>
    <xf numFmtId="8" fontId="163" fillId="0" borderId="0" applyFont="0" applyFill="0" applyBorder="0" applyAlignment="0" applyProtection="0"/>
    <xf numFmtId="0" fontId="122" fillId="57" borderId="0" applyNumberFormat="0" applyBorder="0" applyAlignment="0" applyProtection="0"/>
    <xf numFmtId="0" fontId="164" fillId="57" borderId="0" applyNumberFormat="0" applyBorder="0" applyAlignment="0" applyProtection="0"/>
    <xf numFmtId="0" fontId="164" fillId="57" borderId="0" applyNumberFormat="0" applyBorder="0" applyAlignment="0" applyProtection="0"/>
    <xf numFmtId="0" fontId="122" fillId="57" borderId="0" applyNumberFormat="0" applyBorder="0" applyAlignment="0" applyProtection="0"/>
    <xf numFmtId="0" fontId="164" fillId="57" borderId="0" applyNumberFormat="0" applyBorder="0" applyAlignment="0" applyProtection="0"/>
    <xf numFmtId="0" fontId="165" fillId="57" borderId="0" applyNumberFormat="0" applyBorder="0" applyAlignment="0" applyProtection="0"/>
    <xf numFmtId="37" fontId="15" fillId="0" borderId="0"/>
    <xf numFmtId="37" fontId="15" fillId="0" borderId="0"/>
    <xf numFmtId="37" fontId="15" fillId="0" borderId="0"/>
    <xf numFmtId="37" fontId="15" fillId="0" borderId="0"/>
    <xf numFmtId="37" fontId="15" fillId="0" borderId="0"/>
    <xf numFmtId="169" fontId="16" fillId="0" borderId="0"/>
    <xf numFmtId="169" fontId="16" fillId="0" borderId="0"/>
    <xf numFmtId="169" fontId="16" fillId="0" borderId="0"/>
    <xf numFmtId="198" fontId="13" fillId="0" borderId="0"/>
    <xf numFmtId="198" fontId="13" fillId="0" borderId="0"/>
    <xf numFmtId="169" fontId="16" fillId="0" borderId="0"/>
    <xf numFmtId="169" fontId="16" fillId="0" borderId="0"/>
    <xf numFmtId="198" fontId="20" fillId="0" borderId="0"/>
    <xf numFmtId="0" fontId="138" fillId="0" borderId="0"/>
    <xf numFmtId="199" fontId="12" fillId="0" borderId="0"/>
    <xf numFmtId="199" fontId="12" fillId="0" borderId="0"/>
    <xf numFmtId="199" fontId="12" fillId="0" borderId="0"/>
    <xf numFmtId="0" fontId="21" fillId="0" borderId="0"/>
    <xf numFmtId="0" fontId="12" fillId="0" borderId="0"/>
    <xf numFmtId="0" fontId="12" fillId="0" borderId="0"/>
    <xf numFmtId="0" fontId="22" fillId="0" borderId="0"/>
    <xf numFmtId="0" fontId="117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12" fillId="0" borderId="0"/>
    <xf numFmtId="0" fontId="21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" fillId="0" borderId="0"/>
    <xf numFmtId="0" fontId="21" fillId="0" borderId="0"/>
    <xf numFmtId="0" fontId="23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27" fillId="0" borderId="0"/>
    <xf numFmtId="0" fontId="21" fillId="0" borderId="0"/>
    <xf numFmtId="199" fontId="21" fillId="0" borderId="0"/>
    <xf numFmtId="0" fontId="12" fillId="0" borderId="0"/>
    <xf numFmtId="0" fontId="123" fillId="0" borderId="0"/>
    <xf numFmtId="0" fontId="123" fillId="0" borderId="0"/>
    <xf numFmtId="0" fontId="12" fillId="0" borderId="0"/>
    <xf numFmtId="0" fontId="12" fillId="0" borderId="0"/>
    <xf numFmtId="0" fontId="12" fillId="0" borderId="0"/>
    <xf numFmtId="0" fontId="29" fillId="0" borderId="0"/>
    <xf numFmtId="0" fontId="12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12" fillId="0" borderId="0"/>
    <xf numFmtId="0" fontId="123" fillId="0" borderId="0"/>
    <xf numFmtId="0" fontId="123" fillId="0" borderId="0"/>
    <xf numFmtId="0" fontId="20" fillId="0" borderId="0"/>
    <xf numFmtId="0" fontId="21" fillId="0" borderId="0"/>
    <xf numFmtId="0" fontId="12" fillId="0" borderId="0"/>
    <xf numFmtId="0" fontId="22" fillId="0" borderId="0"/>
    <xf numFmtId="0" fontId="4" fillId="0" borderId="0"/>
    <xf numFmtId="0" fontId="29" fillId="0" borderId="0"/>
    <xf numFmtId="0" fontId="12" fillId="0" borderId="0"/>
    <xf numFmtId="0" fontId="111" fillId="0" borderId="0"/>
    <xf numFmtId="0" fontId="23" fillId="0" borderId="0"/>
    <xf numFmtId="0" fontId="12" fillId="0" borderId="0"/>
    <xf numFmtId="0" fontId="127" fillId="0" borderId="0"/>
    <xf numFmtId="0" fontId="140" fillId="0" borderId="0"/>
    <xf numFmtId="0" fontId="140" fillId="0" borderId="0"/>
    <xf numFmtId="0" fontId="140" fillId="0" borderId="0"/>
    <xf numFmtId="0" fontId="12" fillId="0" borderId="0"/>
    <xf numFmtId="0" fontId="21" fillId="0" borderId="0"/>
    <xf numFmtId="0" fontId="21" fillId="0" borderId="0"/>
    <xf numFmtId="0" fontId="19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" fillId="0" borderId="0"/>
    <xf numFmtId="0" fontId="12" fillId="0" borderId="0"/>
    <xf numFmtId="189" fontId="12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3" fillId="58" borderId="27" applyNumberFormat="0" applyFont="0" applyAlignment="0" applyProtection="0"/>
    <xf numFmtId="0" fontId="22" fillId="10" borderId="15" applyNumberFormat="0" applyFont="0" applyAlignment="0" applyProtection="0"/>
    <xf numFmtId="0" fontId="23" fillId="58" borderId="27" applyNumberFormat="0" applyFont="0" applyAlignment="0" applyProtection="0"/>
    <xf numFmtId="0" fontId="22" fillId="10" borderId="15" applyNumberFormat="0" applyFont="0" applyAlignment="0" applyProtection="0"/>
    <xf numFmtId="0" fontId="23" fillId="58" borderId="27" applyNumberFormat="0" applyFont="0" applyAlignment="0" applyProtection="0"/>
    <xf numFmtId="0" fontId="123" fillId="58" borderId="27" applyNumberFormat="0" applyFont="0" applyAlignment="0" applyProtection="0"/>
    <xf numFmtId="0" fontId="22" fillId="10" borderId="15" applyNumberFormat="0" applyFont="0" applyAlignment="0" applyProtection="0"/>
    <xf numFmtId="0" fontId="22" fillId="10" borderId="15" applyNumberFormat="0" applyFont="0" applyAlignment="0" applyProtection="0"/>
    <xf numFmtId="0" fontId="22" fillId="10" borderId="15" applyNumberFormat="0" applyFont="0" applyAlignment="0" applyProtection="0"/>
    <xf numFmtId="0" fontId="82" fillId="36" borderId="28" applyNumberFormat="0" applyAlignment="0" applyProtection="0"/>
    <xf numFmtId="0" fontId="166" fillId="55" borderId="28" applyNumberFormat="0" applyAlignment="0" applyProtection="0"/>
    <xf numFmtId="0" fontId="166" fillId="55" borderId="28" applyNumberFormat="0" applyAlignment="0" applyProtection="0"/>
    <xf numFmtId="0" fontId="82" fillId="36" borderId="28" applyNumberFormat="0" applyAlignment="0" applyProtection="0"/>
    <xf numFmtId="0" fontId="166" fillId="55" borderId="28" applyNumberFormat="0" applyAlignment="0" applyProtection="0"/>
    <xf numFmtId="0" fontId="167" fillId="55" borderId="28" applyNumberFormat="0" applyAlignment="0" applyProtection="0"/>
    <xf numFmtId="9" fontId="2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2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63" fillId="0" borderId="20" applyNumberFormat="0" applyBorder="0"/>
    <xf numFmtId="43" fontId="12" fillId="0" borderId="0" applyFont="0" applyFill="0" applyBorder="0" applyAlignment="0" applyProtection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2" fontId="168" fillId="0" borderId="0">
      <alignment horizontal="right"/>
      <protection hidden="1"/>
    </xf>
    <xf numFmtId="37" fontId="24" fillId="0" borderId="0"/>
    <xf numFmtId="41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0" fontId="12" fillId="0" borderId="0">
      <alignment vertical="justify"/>
    </xf>
    <xf numFmtId="0" fontId="12" fillId="0" borderId="0">
      <alignment vertical="justify"/>
    </xf>
    <xf numFmtId="1" fontId="12" fillId="0" borderId="2" applyNumberFormat="0" applyFill="0" applyAlignment="0" applyProtection="0">
      <alignment horizontal="center" vertical="center"/>
    </xf>
    <xf numFmtId="1" fontId="12" fillId="0" borderId="2" applyNumberFormat="0" applyFill="0" applyAlignment="0" applyProtection="0">
      <alignment horizontal="center" vertical="center"/>
    </xf>
    <xf numFmtId="1" fontId="12" fillId="0" borderId="2" applyNumberFormat="0" applyFill="0" applyAlignment="0" applyProtection="0">
      <alignment horizontal="center" vertical="center"/>
    </xf>
    <xf numFmtId="1" fontId="12" fillId="0" borderId="2" applyNumberFormat="0" applyFill="0" applyAlignment="0" applyProtection="0">
      <alignment horizontal="center" vertical="center"/>
    </xf>
    <xf numFmtId="1" fontId="12" fillId="0" borderId="2" applyNumberFormat="0" applyFill="0" applyAlignment="0" applyProtection="0">
      <alignment horizontal="center" vertical="center"/>
    </xf>
    <xf numFmtId="1" fontId="12" fillId="0" borderId="2" applyNumberFormat="0" applyFill="0" applyAlignment="0" applyProtection="0">
      <alignment horizontal="center" vertical="center"/>
    </xf>
    <xf numFmtId="1" fontId="12" fillId="0" borderId="2" applyNumberFormat="0" applyFill="0" applyAlignment="0" applyProtection="0">
      <alignment horizontal="center" vertical="center"/>
    </xf>
    <xf numFmtId="1" fontId="12" fillId="0" borderId="2" applyNumberFormat="0" applyFill="0" applyAlignment="0" applyProtection="0">
      <alignment horizontal="center" vertical="center"/>
    </xf>
    <xf numFmtId="0" fontId="169" fillId="35" borderId="0">
      <alignment horizontal="center" vertical="top"/>
    </xf>
    <xf numFmtId="0" fontId="170" fillId="35" borderId="0">
      <alignment horizontal="center" vertical="top"/>
    </xf>
    <xf numFmtId="0" fontId="170" fillId="35" borderId="0">
      <alignment horizontal="left" vertical="top"/>
    </xf>
    <xf numFmtId="0" fontId="170" fillId="35" borderId="0">
      <alignment horizontal="right" vertical="top"/>
    </xf>
    <xf numFmtId="0" fontId="171" fillId="35" borderId="0">
      <alignment horizontal="right" vertical="top"/>
    </xf>
    <xf numFmtId="0" fontId="172" fillId="35" borderId="0">
      <alignment horizontal="center" vertical="top"/>
    </xf>
    <xf numFmtId="0" fontId="172" fillId="35" borderId="0">
      <alignment horizontal="left" vertical="top"/>
    </xf>
    <xf numFmtId="0" fontId="172" fillId="35" borderId="0">
      <alignment horizontal="right" vertical="top"/>
    </xf>
    <xf numFmtId="0" fontId="169" fillId="35" borderId="0">
      <alignment horizontal="right" vertical="top"/>
    </xf>
    <xf numFmtId="0" fontId="173" fillId="35" borderId="0">
      <alignment horizontal="left" vertical="top"/>
    </xf>
    <xf numFmtId="4" fontId="117" fillId="63" borderId="28" applyNumberFormat="0" applyProtection="0">
      <alignment vertical="center"/>
    </xf>
    <xf numFmtId="4" fontId="117" fillId="63" borderId="28" applyNumberFormat="0" applyProtection="0">
      <alignment horizontal="left" vertical="center" indent="1"/>
    </xf>
    <xf numFmtId="0" fontId="12" fillId="66" borderId="28" applyNumberFormat="0" applyProtection="0">
      <alignment horizontal="left" vertical="center" indent="1"/>
    </xf>
    <xf numFmtId="4" fontId="174" fillId="67" borderId="28" applyNumberFormat="0" applyProtection="0">
      <alignment horizontal="left" vertical="center" indent="1"/>
    </xf>
    <xf numFmtId="4" fontId="117" fillId="68" borderId="28" applyNumberFormat="0" applyProtection="0">
      <alignment horizontal="left" vertical="center" indent="1"/>
    </xf>
    <xf numFmtId="4" fontId="117" fillId="69" borderId="28" applyNumberFormat="0" applyProtection="0">
      <alignment horizontal="left" vertical="center" indent="1"/>
    </xf>
    <xf numFmtId="4" fontId="117" fillId="68" borderId="28" applyNumberFormat="0" applyProtection="0">
      <alignment horizontal="right" vertical="center"/>
    </xf>
    <xf numFmtId="0" fontId="12" fillId="66" borderId="28" applyNumberFormat="0" applyProtection="0">
      <alignment horizontal="left" vertical="center" indent="1"/>
    </xf>
    <xf numFmtId="0" fontId="12" fillId="66" borderId="28" applyNumberFormat="0" applyProtection="0">
      <alignment horizontal="left" vertical="center" indent="1"/>
    </xf>
    <xf numFmtId="0" fontId="175" fillId="0" borderId="0"/>
    <xf numFmtId="0" fontId="176" fillId="0" borderId="0">
      <alignment horizontal="left"/>
    </xf>
    <xf numFmtId="0" fontId="18" fillId="0" borderId="33" applyAlignment="0">
      <alignment horizontal="centerContinuous"/>
    </xf>
    <xf numFmtId="0" fontId="12" fillId="0" borderId="0"/>
    <xf numFmtId="200" fontId="17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3" fillId="0" borderId="0"/>
    <xf numFmtId="0" fontId="178" fillId="0" borderId="0" applyNumberFormat="0" applyBorder="0" applyAlignment="0"/>
    <xf numFmtId="0" fontId="179" fillId="0" borderId="0" applyNumberFormat="0" applyBorder="0" applyAlignment="0"/>
    <xf numFmtId="0" fontId="180" fillId="0" borderId="0" applyNumberFormat="0" applyBorder="0" applyAlignment="0"/>
    <xf numFmtId="0" fontId="21" fillId="0" borderId="0"/>
    <xf numFmtId="49" fontId="117" fillId="0" borderId="0" applyFill="0" applyBorder="0" applyAlignment="0"/>
    <xf numFmtId="0" fontId="12" fillId="0" borderId="0" applyFill="0" applyBorder="0" applyAlignment="0"/>
    <xf numFmtId="201" fontId="12" fillId="0" borderId="0" applyFill="0" applyBorder="0" applyAlignment="0"/>
    <xf numFmtId="40" fontId="181" fillId="0" borderId="0"/>
    <xf numFmtId="0" fontId="124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183" fillId="0" borderId="0" applyNumberFormat="0" applyFill="0" applyBorder="0" applyAlignment="0" applyProtection="0"/>
    <xf numFmtId="0" fontId="80" fillId="0" borderId="39" applyNumberFormat="0" applyFill="0" applyAlignment="0" applyProtection="0"/>
    <xf numFmtId="0" fontId="184" fillId="0" borderId="29" applyNumberFormat="0" applyFill="0" applyAlignment="0" applyProtection="0"/>
    <xf numFmtId="0" fontId="184" fillId="0" borderId="29" applyNumberFormat="0" applyFill="0" applyAlignment="0" applyProtection="0"/>
    <xf numFmtId="0" fontId="80" fillId="0" borderId="39" applyNumberFormat="0" applyFill="0" applyAlignment="0" applyProtection="0"/>
    <xf numFmtId="0" fontId="184" fillId="0" borderId="29" applyNumberFormat="0" applyFill="0" applyAlignment="0" applyProtection="0"/>
    <xf numFmtId="0" fontId="185" fillId="0" borderId="29" applyNumberFormat="0" applyFill="0" applyAlignment="0" applyProtection="0"/>
    <xf numFmtId="6" fontId="163" fillId="0" borderId="0" applyFont="0" applyFill="0" applyBorder="0" applyAlignment="0" applyProtection="0"/>
    <xf numFmtId="202" fontId="12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7" fillId="0" borderId="0" applyNumberForma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9" fontId="13" fillId="0" borderId="0" applyFill="0" applyBorder="0" applyAlignment="0" applyProtection="0"/>
    <xf numFmtId="203" fontId="12" fillId="0" borderId="0" applyFont="0" applyFill="0" applyBorder="0" applyAlignment="0" applyProtection="0"/>
    <xf numFmtId="203" fontId="12" fillId="0" borderId="0" applyFont="0" applyFill="0" applyBorder="0" applyAlignment="0" applyProtection="0"/>
    <xf numFmtId="203" fontId="12" fillId="0" borderId="0" applyFont="0" applyFill="0" applyBorder="0" applyAlignment="0" applyProtection="0"/>
    <xf numFmtId="203" fontId="12" fillId="0" borderId="0" applyFont="0" applyFill="0" applyBorder="0" applyAlignment="0" applyProtection="0"/>
    <xf numFmtId="204" fontId="12" fillId="0" borderId="0" applyFont="0" applyFill="0" applyBorder="0" applyAlignment="0" applyProtection="0"/>
    <xf numFmtId="204" fontId="12" fillId="0" borderId="0" applyFont="0" applyFill="0" applyBorder="0" applyAlignment="0" applyProtection="0"/>
    <xf numFmtId="204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205" fontId="127" fillId="0" borderId="0" applyFont="0" applyFill="0" applyBorder="0" applyAlignment="0" applyProtection="0"/>
    <xf numFmtId="173" fontId="21" fillId="0" borderId="0" applyFont="0" applyFill="0" applyBorder="0" applyAlignment="0" applyProtection="0"/>
    <xf numFmtId="166" fontId="111" fillId="0" borderId="0" applyFont="0" applyFill="0" applyBorder="0" applyAlignment="0" applyProtection="0"/>
    <xf numFmtId="166" fontId="127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167" fontId="18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3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3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22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7" fillId="0" borderId="0" applyFont="0" applyFill="0" applyBorder="0" applyAlignment="0" applyProtection="0"/>
    <xf numFmtId="203" fontId="12" fillId="0" borderId="0" applyFont="0" applyFill="0" applyBorder="0" applyAlignment="0" applyProtection="0"/>
    <xf numFmtId="188" fontId="123" fillId="0" borderId="0" applyFont="0" applyFill="0" applyBorder="0" applyAlignment="0" applyProtection="0"/>
    <xf numFmtId="0" fontId="189" fillId="0" borderId="0" applyNumberFormat="0" applyFill="0" applyBorder="0" applyAlignment="0" applyProtection="0">
      <alignment vertical="top"/>
      <protection locked="0"/>
    </xf>
    <xf numFmtId="0" fontId="75" fillId="56" borderId="22" applyNumberFormat="0" applyAlignment="0" applyProtection="0"/>
    <xf numFmtId="0" fontId="75" fillId="56" borderId="22" applyNumberFormat="0" applyAlignment="0" applyProtection="0"/>
    <xf numFmtId="0" fontId="75" fillId="56" borderId="22" applyNumberFormat="0" applyAlignment="0" applyProtection="0"/>
    <xf numFmtId="0" fontId="75" fillId="56" borderId="22" applyNumberFormat="0" applyAlignment="0" applyProtection="0"/>
    <xf numFmtId="0" fontId="75" fillId="56" borderId="22" applyNumberFormat="0" applyAlignment="0" applyProtection="0"/>
    <xf numFmtId="0" fontId="75" fillId="56" borderId="22" applyNumberFormat="0" applyAlignment="0" applyProtection="0"/>
    <xf numFmtId="0" fontId="75" fillId="56" borderId="22" applyNumberFormat="0" applyAlignment="0" applyProtection="0"/>
    <xf numFmtId="0" fontId="75" fillId="56" borderId="22" applyNumberFormat="0" applyAlignment="0" applyProtection="0"/>
    <xf numFmtId="0" fontId="75" fillId="56" borderId="22" applyNumberFormat="0" applyAlignment="0" applyProtection="0"/>
    <xf numFmtId="0" fontId="135" fillId="56" borderId="22" applyNumberFormat="0" applyAlignment="0" applyProtection="0"/>
    <xf numFmtId="0" fontId="135" fillId="56" borderId="22" applyNumberFormat="0" applyAlignment="0" applyProtection="0"/>
    <xf numFmtId="0" fontId="135" fillId="56" borderId="22" applyNumberFormat="0" applyAlignment="0" applyProtection="0"/>
    <xf numFmtId="0" fontId="76" fillId="0" borderId="26" applyNumberFormat="0" applyFill="0" applyAlignment="0" applyProtection="0"/>
    <xf numFmtId="0" fontId="76" fillId="0" borderId="26" applyNumberFormat="0" applyFill="0" applyAlignment="0" applyProtection="0"/>
    <xf numFmtId="0" fontId="76" fillId="0" borderId="26" applyNumberFormat="0" applyFill="0" applyAlignment="0" applyProtection="0"/>
    <xf numFmtId="0" fontId="161" fillId="0" borderId="26" applyNumberFormat="0" applyFill="0" applyAlignment="0" applyProtection="0"/>
    <xf numFmtId="9" fontId="13" fillId="0" borderId="0" applyFont="0" applyFill="0" applyBorder="0" applyAlignment="0" applyProtection="0"/>
    <xf numFmtId="9" fontId="123" fillId="0" borderId="0" applyFont="0" applyFill="0" applyBorder="0" applyAlignment="0" applyProtection="0"/>
    <xf numFmtId="9" fontId="123" fillId="0" borderId="0" applyFont="0" applyFill="0" applyBorder="0" applyAlignment="0" applyProtection="0"/>
    <xf numFmtId="9" fontId="12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3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81" fillId="38" borderId="0" applyNumberFormat="0" applyBorder="0" applyAlignment="0" applyProtection="0"/>
    <xf numFmtId="0" fontId="130" fillId="38" borderId="0" applyNumberFormat="0" applyBorder="0" applyAlignment="0" applyProtection="0"/>
    <xf numFmtId="0" fontId="82" fillId="55" borderId="28" applyNumberFormat="0" applyAlignment="0" applyProtection="0"/>
    <xf numFmtId="0" fontId="82" fillId="55" borderId="28" applyNumberFormat="0" applyAlignment="0" applyProtection="0"/>
    <xf numFmtId="0" fontId="166" fillId="55" borderId="28" applyNumberFormat="0" applyAlignment="0" applyProtection="0"/>
    <xf numFmtId="0" fontId="71" fillId="55" borderId="21" applyNumberFormat="0" applyAlignment="0" applyProtection="0"/>
    <xf numFmtId="0" fontId="71" fillId="55" borderId="21" applyNumberFormat="0" applyAlignment="0" applyProtection="0"/>
    <xf numFmtId="0" fontId="132" fillId="55" borderId="21" applyNumberFormat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77" fillId="39" borderId="0" applyNumberFormat="0" applyBorder="0" applyAlignment="0" applyProtection="0"/>
    <xf numFmtId="0" fontId="77" fillId="39" borderId="0" applyNumberFormat="0" applyBorder="0" applyAlignment="0" applyProtection="0"/>
    <xf numFmtId="0" fontId="77" fillId="39" borderId="0" applyNumberFormat="0" applyBorder="0" applyAlignment="0" applyProtection="0"/>
    <xf numFmtId="0" fontId="145" fillId="39" borderId="0" applyNumberFormat="0" applyBorder="0" applyAlignment="0" applyProtection="0"/>
    <xf numFmtId="0" fontId="190" fillId="0" borderId="0" applyNumberFormat="0" applyFill="0" applyBorder="0" applyAlignment="0" applyProtection="0">
      <alignment vertical="top"/>
      <protection locked="0"/>
    </xf>
    <xf numFmtId="9" fontId="191" fillId="0" borderId="0" applyFont="0" applyFill="0" applyBorder="0" applyAlignment="0" applyProtection="0"/>
    <xf numFmtId="0" fontId="29" fillId="0" borderId="0"/>
    <xf numFmtId="0" fontId="12" fillId="0" borderId="0"/>
    <xf numFmtId="0" fontId="12" fillId="0" borderId="0"/>
    <xf numFmtId="0" fontId="1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3" fillId="0" borderId="0"/>
    <xf numFmtId="0" fontId="1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23" fillId="0" borderId="0"/>
    <xf numFmtId="0" fontId="12" fillId="0" borderId="0"/>
    <xf numFmtId="0" fontId="2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3" fillId="0" borderId="0"/>
    <xf numFmtId="0" fontId="12" fillId="0" borderId="0"/>
    <xf numFmtId="0" fontId="12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23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3" fillId="0" borderId="0"/>
    <xf numFmtId="0" fontId="123" fillId="0" borderId="0"/>
    <xf numFmtId="0" fontId="1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3" fillId="0" borderId="0"/>
    <xf numFmtId="0" fontId="29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78" fillId="42" borderId="21" applyNumberFormat="0" applyAlignment="0" applyProtection="0"/>
    <xf numFmtId="0" fontId="78" fillId="42" borderId="21" applyNumberFormat="0" applyAlignment="0" applyProtection="0"/>
    <xf numFmtId="0" fontId="159" fillId="42" borderId="21" applyNumberFormat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79" fillId="57" borderId="0" applyNumberFormat="0" applyBorder="0" applyAlignment="0" applyProtection="0"/>
    <xf numFmtId="0" fontId="164" fillId="57" borderId="0" applyNumberFormat="0" applyBorder="0" applyAlignment="0" applyProtection="0"/>
    <xf numFmtId="0" fontId="80" fillId="0" borderId="29" applyNumberFormat="0" applyFill="0" applyAlignment="0" applyProtection="0"/>
    <xf numFmtId="0" fontId="80" fillId="0" borderId="29" applyNumberFormat="0" applyFill="0" applyAlignment="0" applyProtection="0"/>
    <xf numFmtId="0" fontId="184" fillId="0" borderId="29" applyNumberFormat="0" applyFill="0" applyAlignment="0" applyProtection="0"/>
    <xf numFmtId="201" fontId="192" fillId="0" borderId="0" applyFont="0" applyFill="0" applyBorder="0" applyAlignment="0" applyProtection="0"/>
    <xf numFmtId="206" fontId="192" fillId="0" borderId="0" applyFont="0" applyFill="0" applyBorder="0" applyAlignment="0" applyProtection="0"/>
    <xf numFmtId="207" fontId="192" fillId="0" borderId="0" applyFont="0" applyFill="0" applyBorder="0" applyAlignment="0" applyProtection="0"/>
    <xf numFmtId="208" fontId="192" fillId="0" borderId="0" applyFont="0" applyFill="0" applyBorder="0" applyAlignment="0" applyProtection="0"/>
    <xf numFmtId="0" fontId="193" fillId="0" borderId="0"/>
    <xf numFmtId="0" fontId="12" fillId="0" borderId="0"/>
    <xf numFmtId="0" fontId="191" fillId="0" borderId="0"/>
    <xf numFmtId="0" fontId="69" fillId="51" borderId="0" applyNumberFormat="0" applyBorder="0" applyAlignment="0" applyProtection="0"/>
    <xf numFmtId="0" fontId="69" fillId="51" borderId="0" applyNumberFormat="0" applyBorder="0" applyAlignment="0" applyProtection="0"/>
    <xf numFmtId="0" fontId="69" fillId="51" borderId="0" applyNumberFormat="0" applyBorder="0" applyAlignment="0" applyProtection="0"/>
    <xf numFmtId="0" fontId="128" fillId="51" borderId="0" applyNumberFormat="0" applyBorder="0" applyAlignment="0" applyProtection="0"/>
    <xf numFmtId="0" fontId="69" fillId="52" borderId="0" applyNumberFormat="0" applyBorder="0" applyAlignment="0" applyProtection="0"/>
    <xf numFmtId="0" fontId="69" fillId="52" borderId="0" applyNumberFormat="0" applyBorder="0" applyAlignment="0" applyProtection="0"/>
    <xf numFmtId="0" fontId="69" fillId="52" borderId="0" applyNumberFormat="0" applyBorder="0" applyAlignment="0" applyProtection="0"/>
    <xf numFmtId="0" fontId="128" fillId="52" borderId="0" applyNumberFormat="0" applyBorder="0" applyAlignment="0" applyProtection="0"/>
    <xf numFmtId="0" fontId="69" fillId="53" borderId="0" applyNumberFormat="0" applyBorder="0" applyAlignment="0" applyProtection="0"/>
    <xf numFmtId="0" fontId="69" fillId="53" borderId="0" applyNumberFormat="0" applyBorder="0" applyAlignment="0" applyProtection="0"/>
    <xf numFmtId="0" fontId="69" fillId="53" borderId="0" applyNumberFormat="0" applyBorder="0" applyAlignment="0" applyProtection="0"/>
    <xf numFmtId="0" fontId="128" fillId="53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128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128" fillId="49" borderId="0" applyNumberFormat="0" applyBorder="0" applyAlignment="0" applyProtection="0"/>
    <xf numFmtId="0" fontId="69" fillId="54" borderId="0" applyNumberFormat="0" applyBorder="0" applyAlignment="0" applyProtection="0"/>
    <xf numFmtId="0" fontId="69" fillId="54" borderId="0" applyNumberFormat="0" applyBorder="0" applyAlignment="0" applyProtection="0"/>
    <xf numFmtId="0" fontId="69" fillId="54" borderId="0" applyNumberFormat="0" applyBorder="0" applyAlignment="0" applyProtection="0"/>
    <xf numFmtId="0" fontId="128" fillId="54" borderId="0" applyNumberFormat="0" applyBorder="0" applyAlignment="0" applyProtection="0"/>
    <xf numFmtId="0" fontId="22" fillId="58" borderId="27" applyNumberFormat="0" applyFont="0" applyAlignment="0" applyProtection="0"/>
    <xf numFmtId="0" fontId="22" fillId="58" borderId="27" applyNumberFormat="0" applyFont="0" applyAlignment="0" applyProtection="0"/>
    <xf numFmtId="0" fontId="83" fillId="0" borderId="23" applyNumberFormat="0" applyFill="0" applyAlignment="0" applyProtection="0"/>
    <xf numFmtId="0" fontId="83" fillId="0" borderId="23" applyNumberFormat="0" applyFill="0" applyAlignment="0" applyProtection="0"/>
    <xf numFmtId="0" fontId="83" fillId="0" borderId="23" applyNumberFormat="0" applyFill="0" applyAlignment="0" applyProtection="0"/>
    <xf numFmtId="0" fontId="148" fillId="0" borderId="23" applyNumberFormat="0" applyFill="0" applyAlignment="0" applyProtection="0"/>
    <xf numFmtId="0" fontId="84" fillId="0" borderId="24" applyNumberFormat="0" applyFill="0" applyAlignment="0" applyProtection="0"/>
    <xf numFmtId="0" fontId="84" fillId="0" borderId="24" applyNumberFormat="0" applyFill="0" applyAlignment="0" applyProtection="0"/>
    <xf numFmtId="0" fontId="84" fillId="0" borderId="24" applyNumberFormat="0" applyFill="0" applyAlignment="0" applyProtection="0"/>
    <xf numFmtId="0" fontId="150" fillId="0" borderId="24" applyNumberFormat="0" applyFill="0" applyAlignment="0" applyProtection="0"/>
    <xf numFmtId="0" fontId="85" fillId="0" borderId="25" applyNumberFormat="0" applyFill="0" applyAlignment="0" applyProtection="0"/>
    <xf numFmtId="0" fontId="85" fillId="0" borderId="25" applyNumberFormat="0" applyFill="0" applyAlignment="0" applyProtection="0"/>
    <xf numFmtId="0" fontId="85" fillId="0" borderId="25" applyNumberFormat="0" applyFill="0" applyAlignment="0" applyProtection="0"/>
    <xf numFmtId="0" fontId="152" fillId="0" borderId="25" applyNumberFormat="0" applyFill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94" fillId="0" borderId="0"/>
    <xf numFmtId="0" fontId="12" fillId="0" borderId="0"/>
    <xf numFmtId="0" fontId="195" fillId="0" borderId="0"/>
    <xf numFmtId="0" fontId="196" fillId="0" borderId="0"/>
    <xf numFmtId="0" fontId="21" fillId="0" borderId="0"/>
    <xf numFmtId="0" fontId="2" fillId="0" borderId="0"/>
    <xf numFmtId="43" fontId="2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/>
    <xf numFmtId="166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78" fillId="57" borderId="21" applyNumberForma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78" fillId="57" borderId="21" applyNumberFormat="0" applyAlignment="0" applyProtection="0"/>
    <xf numFmtId="0" fontId="78" fillId="57" borderId="21" applyNumberForma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0" fontId="78" fillId="57" borderId="21" applyNumberFormat="0" applyAlignment="0" applyProtection="0"/>
    <xf numFmtId="0" fontId="18" fillId="0" borderId="43" applyAlignment="0">
      <alignment horizontal="centerContinuous"/>
    </xf>
    <xf numFmtId="43" fontId="2" fillId="0" borderId="0" applyFont="0" applyFill="0" applyBorder="0" applyAlignment="0" applyProtection="0"/>
    <xf numFmtId="0" fontId="18" fillId="0" borderId="53" applyAlignment="0">
      <alignment horizontal="centerContinuous"/>
    </xf>
    <xf numFmtId="9" fontId="2" fillId="0" borderId="0" applyFont="0" applyFill="0" applyBorder="0" applyAlignment="0" applyProtection="0"/>
    <xf numFmtId="0" fontId="18" fillId="0" borderId="49" applyAlignment="0">
      <alignment horizontal="centerContinuous"/>
    </xf>
    <xf numFmtId="43" fontId="2" fillId="0" borderId="0" applyFont="0" applyFill="0" applyBorder="0" applyAlignment="0" applyProtection="0"/>
    <xf numFmtId="0" fontId="20" fillId="0" borderId="0"/>
    <xf numFmtId="0" fontId="20" fillId="0" borderId="0"/>
    <xf numFmtId="0" fontId="18" fillId="0" borderId="50" applyAlignment="0">
      <alignment horizontal="centerContinuous"/>
    </xf>
    <xf numFmtId="0" fontId="18" fillId="0" borderId="42" applyAlignment="0">
      <alignment horizontal="centerContinuous"/>
    </xf>
    <xf numFmtId="9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0" fillId="0" borderId="0"/>
    <xf numFmtId="0" fontId="2" fillId="0" borderId="0"/>
    <xf numFmtId="0" fontId="18" fillId="0" borderId="51" applyAlignment="0">
      <alignment horizontal="centerContinuous"/>
    </xf>
    <xf numFmtId="0" fontId="2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8" fillId="0" borderId="48" applyAlignment="0">
      <alignment horizontal="centerContinuous"/>
    </xf>
    <xf numFmtId="0" fontId="2" fillId="0" borderId="0"/>
    <xf numFmtId="0" fontId="20" fillId="0" borderId="0"/>
    <xf numFmtId="0" fontId="2" fillId="0" borderId="0"/>
    <xf numFmtId="0" fontId="18" fillId="0" borderId="41" applyAlignment="0">
      <alignment horizontal="centerContinuous"/>
    </xf>
    <xf numFmtId="43" fontId="2" fillId="0" borderId="0" applyFont="0" applyFill="0" applyBorder="0" applyAlignment="0" applyProtection="0"/>
    <xf numFmtId="0" fontId="18" fillId="0" borderId="44" applyAlignment="0">
      <alignment horizontal="centerContinuous"/>
    </xf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8" fillId="0" borderId="46" applyAlignment="0">
      <alignment horizontal="centerContinuous"/>
    </xf>
    <xf numFmtId="43" fontId="2" fillId="0" borderId="0" applyFont="0" applyFill="0" applyBorder="0" applyAlignment="0" applyProtection="0"/>
    <xf numFmtId="0" fontId="20" fillId="0" borderId="0"/>
    <xf numFmtId="0" fontId="2" fillId="0" borderId="0"/>
    <xf numFmtId="9" fontId="2" fillId="0" borderId="0" applyFont="0" applyFill="0" applyBorder="0" applyAlignment="0" applyProtection="0"/>
    <xf numFmtId="0" fontId="18" fillId="0" borderId="40" applyAlignment="0">
      <alignment horizontal="centerContinuous"/>
    </xf>
    <xf numFmtId="0" fontId="20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8" fillId="0" borderId="47" applyAlignment="0">
      <alignment horizontal="centerContinuous"/>
    </xf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/>
    <xf numFmtId="0" fontId="20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7" fillId="0" borderId="0" applyFont="0" applyFill="0" applyBorder="0" applyAlignment="0" applyProtection="0"/>
  </cellStyleXfs>
  <cellXfs count="90">
    <xf numFmtId="0" fontId="0" fillId="0" borderId="0" xfId="0"/>
    <xf numFmtId="43" fontId="4" fillId="0" borderId="0" xfId="2115" applyFont="1" applyFill="1" applyAlignment="1">
      <alignment horizontal="right"/>
    </xf>
    <xf numFmtId="0" fontId="3" fillId="0" borderId="0" xfId="0" quotePrefix="1" applyFont="1" applyAlignment="1">
      <alignment horizontal="left"/>
    </xf>
    <xf numFmtId="167" fontId="4" fillId="0" borderId="0" xfId="0" quotePrefix="1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 applyAlignment="1">
      <alignment horizontal="left"/>
    </xf>
    <xf numFmtId="37" fontId="3" fillId="0" borderId="0" xfId="0" applyNumberFormat="1" applyFont="1" applyAlignment="1">
      <alignment horizontal="left"/>
    </xf>
    <xf numFmtId="0" fontId="3" fillId="0" borderId="0" xfId="0" applyFont="1"/>
    <xf numFmtId="37" fontId="4" fillId="0" borderId="0" xfId="58" applyNumberFormat="1" applyFont="1"/>
    <xf numFmtId="37" fontId="4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/>
    <xf numFmtId="167" fontId="4" fillId="0" borderId="6" xfId="0" applyNumberFormat="1" applyFont="1" applyBorder="1" applyAlignment="1">
      <alignment horizontal="center"/>
    </xf>
    <xf numFmtId="167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7" fontId="4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4" fillId="0" borderId="0" xfId="0" applyNumberFormat="1" applyFont="1"/>
    <xf numFmtId="0" fontId="6" fillId="0" borderId="0" xfId="0" applyFont="1" applyAlignment="1">
      <alignment horizontal="center"/>
    </xf>
    <xf numFmtId="41" fontId="4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7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41" fontId="4" fillId="0" borderId="5" xfId="0" applyNumberFormat="1" applyFont="1" applyBorder="1" applyAlignment="1">
      <alignment horizontal="right"/>
    </xf>
    <xf numFmtId="41" fontId="4" fillId="0" borderId="6" xfId="0" applyNumberFormat="1" applyFont="1" applyBorder="1" applyAlignment="1">
      <alignment horizontal="right"/>
    </xf>
    <xf numFmtId="41" fontId="4" fillId="0" borderId="4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41" fontId="4" fillId="0" borderId="0" xfId="0" applyNumberFormat="1" applyFont="1" applyAlignment="1">
      <alignment horizontal="center"/>
    </xf>
    <xf numFmtId="41" fontId="4" fillId="0" borderId="5" xfId="0" applyNumberFormat="1" applyFont="1" applyBorder="1" applyAlignment="1">
      <alignment horizontal="center"/>
    </xf>
    <xf numFmtId="41" fontId="4" fillId="0" borderId="6" xfId="0" applyNumberFormat="1" applyFont="1" applyBorder="1" applyAlignment="1">
      <alignment horizontal="center"/>
    </xf>
    <xf numFmtId="41" fontId="4" fillId="0" borderId="3" xfId="0" applyNumberFormat="1" applyFont="1" applyBorder="1" applyAlignment="1">
      <alignment horizontal="right"/>
    </xf>
    <xf numFmtId="41" fontId="4" fillId="0" borderId="0" xfId="0" applyNumberFormat="1" applyFont="1"/>
    <xf numFmtId="0" fontId="4" fillId="0" borderId="0" xfId="0" quotePrefix="1" applyFont="1" applyAlignment="1">
      <alignment horizontal="center"/>
    </xf>
    <xf numFmtId="0" fontId="4" fillId="0" borderId="0" xfId="0" quotePrefix="1" applyFont="1" applyAlignment="1">
      <alignment horizontal="right"/>
    </xf>
    <xf numFmtId="0" fontId="4" fillId="0" borderId="7" xfId="0" applyFont="1" applyBorder="1"/>
    <xf numFmtId="0" fontId="4" fillId="0" borderId="0" xfId="0" applyFont="1" applyAlignment="1">
      <alignment horizontal="center"/>
    </xf>
    <xf numFmtId="167" fontId="5" fillId="0" borderId="0" xfId="0" applyNumberFormat="1" applyFont="1" applyAlignment="1">
      <alignment horizontal="right"/>
    </xf>
    <xf numFmtId="167" fontId="3" fillId="0" borderId="0" xfId="0" applyNumberFormat="1" applyFont="1"/>
    <xf numFmtId="41" fontId="4" fillId="0" borderId="3" xfId="0" applyNumberFormat="1" applyFont="1" applyBorder="1" applyAlignment="1">
      <alignment horizontal="center"/>
    </xf>
    <xf numFmtId="41" fontId="4" fillId="0" borderId="4" xfId="0" applyNumberFormat="1" applyFont="1" applyBorder="1" applyAlignment="1">
      <alignment horizontal="center"/>
    </xf>
    <xf numFmtId="38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right"/>
    </xf>
    <xf numFmtId="167" fontId="4" fillId="0" borderId="6" xfId="0" quotePrefix="1" applyNumberFormat="1" applyFont="1" applyBorder="1" applyAlignment="1">
      <alignment horizontal="center"/>
    </xf>
    <xf numFmtId="167" fontId="8" fillId="0" borderId="0" xfId="0" applyNumberFormat="1" applyFont="1"/>
    <xf numFmtId="167" fontId="7" fillId="0" borderId="0" xfId="0" applyNumberFormat="1" applyFont="1"/>
    <xf numFmtId="167" fontId="4" fillId="0" borderId="0" xfId="0" applyNumberFormat="1" applyFont="1" applyAlignment="1">
      <alignment horizontal="left" vertical="top"/>
    </xf>
    <xf numFmtId="4" fontId="4" fillId="0" borderId="0" xfId="0" applyNumberFormat="1" applyFont="1"/>
    <xf numFmtId="43" fontId="4" fillId="0" borderId="0" xfId="0" applyNumberFormat="1" applyFont="1"/>
    <xf numFmtId="167" fontId="5" fillId="0" borderId="0" xfId="0" applyNumberFormat="1" applyFont="1" applyAlignment="1">
      <alignment horizontal="center"/>
    </xf>
    <xf numFmtId="0" fontId="30" fillId="0" borderId="0" xfId="0" applyFont="1" applyAlignment="1">
      <alignment horizontal="left"/>
    </xf>
    <xf numFmtId="167" fontId="6" fillId="0" borderId="0" xfId="0" applyNumberFormat="1" applyFont="1"/>
    <xf numFmtId="4" fontId="3" fillId="0" borderId="0" xfId="0" applyNumberFormat="1" applyFont="1" applyAlignment="1">
      <alignment horizontal="left"/>
    </xf>
    <xf numFmtId="43" fontId="4" fillId="0" borderId="0" xfId="0" applyNumberFormat="1" applyFont="1" applyAlignment="1">
      <alignment horizontal="right"/>
    </xf>
    <xf numFmtId="43" fontId="4" fillId="0" borderId="3" xfId="0" applyNumberFormat="1" applyFont="1" applyBorder="1"/>
    <xf numFmtId="37" fontId="6" fillId="0" borderId="0" xfId="59" applyNumberFormat="1" applyFont="1" applyAlignment="1">
      <alignment horizontal="center"/>
    </xf>
    <xf numFmtId="43" fontId="4" fillId="0" borderId="0" xfId="2115" applyFont="1" applyAlignment="1">
      <alignment horizontal="right"/>
    </xf>
    <xf numFmtId="43" fontId="4" fillId="0" borderId="6" xfId="2115" applyFont="1" applyBorder="1" applyAlignment="1">
      <alignment horizontal="center"/>
    </xf>
    <xf numFmtId="41" fontId="31" fillId="0" borderId="0" xfId="0" applyNumberFormat="1" applyFont="1" applyAlignment="1">
      <alignment horizontal="right"/>
    </xf>
    <xf numFmtId="37" fontId="4" fillId="0" borderId="0" xfId="0" applyNumberFormat="1" applyFont="1"/>
    <xf numFmtId="37" fontId="4" fillId="0" borderId="0" xfId="0" applyNumberFormat="1" applyFont="1" applyAlignment="1">
      <alignment horizontal="left"/>
    </xf>
    <xf numFmtId="37" fontId="3" fillId="0" borderId="0" xfId="0" quotePrefix="1" applyNumberFormat="1" applyFont="1" applyAlignment="1">
      <alignment horizontal="left"/>
    </xf>
    <xf numFmtId="209" fontId="4" fillId="0" borderId="0" xfId="0" applyNumberFormat="1" applyFont="1" applyAlignment="1">
      <alignment horizontal="right"/>
    </xf>
    <xf numFmtId="209" fontId="4" fillId="0" borderId="0" xfId="0" applyNumberFormat="1" applyFont="1"/>
    <xf numFmtId="3" fontId="198" fillId="0" borderId="0" xfId="0" applyNumberFormat="1" applyFont="1"/>
    <xf numFmtId="3" fontId="198" fillId="0" borderId="0" xfId="0" applyNumberFormat="1" applyFont="1" applyAlignment="1">
      <alignment horizontal="justify" vertical="center" wrapText="1"/>
    </xf>
    <xf numFmtId="0" fontId="198" fillId="0" borderId="0" xfId="0" applyFont="1" applyAlignment="1">
      <alignment horizontal="justify" vertical="center" wrapText="1"/>
    </xf>
    <xf numFmtId="209" fontId="4" fillId="0" borderId="0" xfId="0" applyNumberFormat="1" applyFont="1" applyAlignment="1">
      <alignment horizontal="center"/>
    </xf>
    <xf numFmtId="3" fontId="198" fillId="0" borderId="0" xfId="0" applyNumberFormat="1" applyFont="1" applyAlignment="1">
      <alignment horizontal="center" vertical="center" wrapText="1"/>
    </xf>
    <xf numFmtId="3" fontId="198" fillId="0" borderId="0" xfId="0" applyNumberFormat="1" applyFont="1" applyAlignment="1">
      <alignment vertical="center" wrapText="1"/>
    </xf>
    <xf numFmtId="43" fontId="198" fillId="0" borderId="0" xfId="2115" applyFont="1" applyAlignment="1">
      <alignment vertical="center" wrapText="1"/>
    </xf>
    <xf numFmtId="43" fontId="4" fillId="0" borderId="0" xfId="2115" applyFont="1"/>
    <xf numFmtId="43" fontId="198" fillId="0" borderId="0" xfId="2115" applyFont="1"/>
    <xf numFmtId="43" fontId="198" fillId="0" borderId="0" xfId="2115" applyFont="1" applyAlignment="1">
      <alignment horizontal="justify" vertical="center" wrapText="1"/>
    </xf>
    <xf numFmtId="43" fontId="198" fillId="0" borderId="0" xfId="2115" applyFont="1" applyAlignment="1">
      <alignment horizontal="center" vertical="center" wrapText="1"/>
    </xf>
    <xf numFmtId="0" fontId="198" fillId="0" borderId="0" xfId="0" applyFont="1" applyAlignment="1">
      <alignment vertical="center" wrapText="1"/>
    </xf>
    <xf numFmtId="0" fontId="198" fillId="0" borderId="0" xfId="0" applyFont="1" applyAlignment="1">
      <alignment horizontal="center" vertical="center" wrapText="1"/>
    </xf>
    <xf numFmtId="3" fontId="198" fillId="0" borderId="0" xfId="0" applyNumberFormat="1" applyFont="1" applyAlignment="1">
      <alignment horizontal="right" vertical="center" wrapText="1"/>
    </xf>
    <xf numFmtId="0" fontId="198" fillId="0" borderId="0" xfId="0" applyFont="1" applyAlignment="1">
      <alignment horizontal="right" vertical="center" wrapText="1"/>
    </xf>
    <xf numFmtId="3" fontId="199" fillId="0" borderId="0" xfId="0" applyNumberFormat="1" applyFont="1" applyAlignment="1">
      <alignment horizontal="justify" vertical="center" wrapText="1"/>
    </xf>
    <xf numFmtId="0" fontId="199" fillId="0" borderId="0" xfId="0" applyFont="1" applyAlignment="1">
      <alignment horizontal="justify" vertical="center" wrapText="1"/>
    </xf>
    <xf numFmtId="0" fontId="199" fillId="0" borderId="0" xfId="0" applyFont="1" applyAlignment="1">
      <alignment vertical="center" wrapText="1"/>
    </xf>
    <xf numFmtId="3" fontId="199" fillId="0" borderId="0" xfId="0" applyNumberFormat="1" applyFont="1" applyAlignment="1">
      <alignment vertical="center" wrapText="1"/>
    </xf>
    <xf numFmtId="167" fontId="4" fillId="0" borderId="6" xfId="0" applyNumberFormat="1" applyFont="1" applyBorder="1" applyAlignment="1">
      <alignment horizontal="right"/>
    </xf>
    <xf numFmtId="43" fontId="4" fillId="0" borderId="6" xfId="2115" applyFont="1" applyBorder="1" applyAlignment="1">
      <alignment horizontal="right"/>
    </xf>
    <xf numFmtId="0" fontId="200" fillId="0" borderId="0" xfId="0" applyFont="1" applyAlignment="1">
      <alignment horizontal="center"/>
    </xf>
    <xf numFmtId="167" fontId="4" fillId="0" borderId="6" xfId="0" applyNumberFormat="1" applyFont="1" applyBorder="1" applyAlignment="1">
      <alignment horizontal="center"/>
    </xf>
    <xf numFmtId="167" fontId="4" fillId="0" borderId="5" xfId="0" applyNumberFormat="1" applyFont="1" applyBorder="1" applyAlignment="1">
      <alignment horizontal="center"/>
    </xf>
  </cellXfs>
  <cellStyles count="2116">
    <cellStyle name="_121908 New Co-Term" xfId="961" xr:uid="{B0998B1B-3A5C-4ABE-B3EE-7046FA091291}"/>
    <cellStyle name="_ATC Training Price List Apr 16 2008" xfId="962" xr:uid="{A3615C92-2543-48B0-8274-F57CCF75FBE7}"/>
    <cellStyle name="_Book3" xfId="963" xr:uid="{5ED7D67A-66E3-4D75-9B5D-0CEFB593334F}"/>
    <cellStyle name="_Complete L3 Model" xfId="964" xr:uid="{E49DD448-C45E-4BC0-AD8E-3A57EE4B4681}"/>
    <cellStyle name="_FDBS PriceList 6 13 08" xfId="965" xr:uid="{1174D2A3-EB9E-46DC-A718-A6599A375F6A}"/>
    <cellStyle name="_FG-30B Global Price List July 16 2008" xfId="966" xr:uid="{2C5FC9C6-2C0A-4729-B2EA-C69934D4F59B}"/>
    <cellStyle name="_FortiClient" xfId="967" xr:uid="{6DEFF339-A27A-481C-8BAB-B09396E2F227}"/>
    <cellStyle name="_Fortinet 24x7 Bundles" xfId="968" xr:uid="{444E1D04-1F3E-4E8B-A816-BA9DFD32F462}"/>
    <cellStyle name="_Fortinet FDBS PriceList 8 12 08" xfId="969" xr:uid="{5DD14F37-1DD1-4FEA-9EB3-59C1F169E39E}"/>
    <cellStyle name="_IRF Forticlient Q308 Security Suite Business Model change with phone support" xfId="970" xr:uid="{241C60B6-2DDE-40F9-BBEB-4388F55F2D15}"/>
    <cellStyle name="_L3 China support pricing 12 15 08" xfId="971" xr:uid="{A6CB1476-A9EC-4FE1-99AC-891C4C205828}"/>
    <cellStyle name="_non published Pricelist 051109" xfId="972" xr:uid="{2C7C6173-9913-4574-98E5-6AEAE2ADFF30}"/>
    <cellStyle name="_non published Pricelist 051909 with COGS" xfId="973" xr:uid="{6278DF9F-2C1C-4619-AC77-41EBC4AFD536}"/>
    <cellStyle name="_non published Pricelist 121708" xfId="974" xr:uid="{803858D9-D324-4E2E-A191-43471A6C6602}"/>
    <cellStyle name="_proposed changes tab" xfId="975" xr:uid="{3E4B2DE3-3DAA-4A30-9B5A-AFA9CAD643F0}"/>
    <cellStyle name="_ProProtect and FortiGuard Low-End for Japan&amp;Korea" xfId="976" xr:uid="{AACE5BFB-6214-4756-B56C-B9AE675AA4EC}"/>
    <cellStyle name="_ProService" xfId="977" xr:uid="{7BF1A2FD-482D-4999-BCD7-BE0DC3C70F11}"/>
    <cellStyle name="_q1 09 pricing model temp" xfId="978" xr:uid="{38289B86-0A2A-4DBC-949E-F789E65168A1}"/>
    <cellStyle name="_Q1 2009 Americas Price List 020509 WITH COGS" xfId="979" xr:uid="{FD116B11-1376-4E82-803B-0E8BBC0B91D5}"/>
    <cellStyle name="_Q2 2009 JAPAN&amp;KOREA exceptions" xfId="980" xr:uid="{F29A2315-942D-472F-83CF-E74F501817D7}"/>
    <cellStyle name="_Training Partner Promo -Q1-09" xfId="981" xr:uid="{93E7D2D2-519A-4FD7-9828-6F9805C9B0D9}"/>
    <cellStyle name="_VDOM" xfId="982" xr:uid="{F174D674-07F4-4803-92F0-2AD039FDACC3}"/>
    <cellStyle name="0,0_x000a__x000a_NA_x000a__x000a_" xfId="983" xr:uid="{E3E061BA-E70C-4625-AB6D-92C98B0152FC}"/>
    <cellStyle name="0,0_x000d__x000a_NA_x000d__x000a_" xfId="984" xr:uid="{48D5ECE3-A5C3-4CD0-BAF6-A3DBC6F835EF}"/>
    <cellStyle name="0,0_x000d__x000a_NA_x000d__x000a_ 2" xfId="985" xr:uid="{72CD75A3-C36F-464C-91A0-4F417BB232EA}"/>
    <cellStyle name="0,0_x000d__x000a_NA_x000d__x000a_ 3" xfId="986" xr:uid="{C0F8D4C3-C0B4-486D-B187-957639197C37}"/>
    <cellStyle name="20% - Accent1" xfId="287" builtinId="30" customBuiltin="1"/>
    <cellStyle name="20% - Accent1 2" xfId="275" xr:uid="{61517126-B8F1-4C50-B4D7-7B8B3AE63FA2}"/>
    <cellStyle name="20% - Accent1 2 2" xfId="276" xr:uid="{32B2C834-0E03-4E88-AB0B-7A8C042D4F75}"/>
    <cellStyle name="20% - Accent1 2 2 2" xfId="989" xr:uid="{18A226FA-B930-4B72-A7E2-E14B795F473F}"/>
    <cellStyle name="20% - Accent1 2 3" xfId="492" xr:uid="{14D14747-D327-4304-8A49-D49DB652C2C1}"/>
    <cellStyle name="20% - Accent1 2 3 2" xfId="990" xr:uid="{C91E88D8-61CE-4B55-990D-AE83A96D7CB2}"/>
    <cellStyle name="20% - Accent1 2 4" xfId="988" xr:uid="{0C82DC75-3AF5-4272-B5FD-F747720C3DF8}"/>
    <cellStyle name="20% - Accent1 3" xfId="991" xr:uid="{579CFD8B-BEDB-4A39-97CA-11EB0596A421}"/>
    <cellStyle name="20% - Accent1 4" xfId="992" xr:uid="{E63A0DD1-4B86-41FF-8AEA-BFEC9F7678E7}"/>
    <cellStyle name="20% - Accent1 5" xfId="987" xr:uid="{F3666CF9-ADA0-489E-AC7D-BB5477F2607A}"/>
    <cellStyle name="20% - Accent2" xfId="290" builtinId="34" customBuiltin="1"/>
    <cellStyle name="20% - Accent2 2" xfId="277" xr:uid="{94BD38F7-8B5D-4D57-A1A8-7C6C950C6B3A}"/>
    <cellStyle name="20% - Accent2 2 2" xfId="278" xr:uid="{579461F8-C687-44F7-9704-6B875D156547}"/>
    <cellStyle name="20% - Accent2 2 2 2" xfId="995" xr:uid="{39B11155-0C14-4C2F-A5C6-D3F7A056D2E0}"/>
    <cellStyle name="20% - Accent2 2 3" xfId="496" xr:uid="{F973EDCD-8454-447A-B036-F1D4ABB9A871}"/>
    <cellStyle name="20% - Accent2 2 3 2" xfId="996" xr:uid="{87A74081-85F3-4765-BEBF-C497D05741B3}"/>
    <cellStyle name="20% - Accent2 2 4" xfId="994" xr:uid="{94F6B699-3454-4247-90AB-4AB64114E614}"/>
    <cellStyle name="20% - Accent2 3" xfId="997" xr:uid="{3B9D77DB-CCE7-42CB-8587-7DD8F408C4CE}"/>
    <cellStyle name="20% - Accent2 4" xfId="998" xr:uid="{45DAE1D6-35ED-4519-8A34-86409E0B130F}"/>
    <cellStyle name="20% - Accent2 5" xfId="993" xr:uid="{8A01A3BC-2B92-4E11-92F9-DF67DA1A8CD1}"/>
    <cellStyle name="20% - Accent3" xfId="293" builtinId="38" customBuiltin="1"/>
    <cellStyle name="20% - Accent3 2" xfId="279" xr:uid="{7EB1F67D-A9C4-4775-B77A-61A447A67A36}"/>
    <cellStyle name="20% - Accent3 2 2" xfId="280" xr:uid="{AC8FF59D-C665-4A17-BF4A-82F81D77F5ED}"/>
    <cellStyle name="20% - Accent3 2 2 2" xfId="1001" xr:uid="{01579045-259A-4B06-83B6-8BE9CAE1F92D}"/>
    <cellStyle name="20% - Accent3 2 3" xfId="500" xr:uid="{BA5BAE3C-6C49-4AB2-9C7B-733136F0BE56}"/>
    <cellStyle name="20% - Accent3 2 3 2" xfId="1002" xr:uid="{DCB63CD8-B619-4A55-A487-DD7BFA551B53}"/>
    <cellStyle name="20% - Accent3 2 4" xfId="1000" xr:uid="{3D0C535B-0C6B-4F7E-801A-FD054A0B677C}"/>
    <cellStyle name="20% - Accent3 3" xfId="1003" xr:uid="{D3C74226-E1F9-427E-A9F0-D679A5969B0A}"/>
    <cellStyle name="20% - Accent3 4" xfId="1004" xr:uid="{2CAFA97F-0CDA-4AB9-8003-380902BF4350}"/>
    <cellStyle name="20% - Accent3 5" xfId="999" xr:uid="{02F08664-5922-4941-A640-8F92EA0EC627}"/>
    <cellStyle name="20% - Accent4" xfId="296" builtinId="42" customBuiltin="1"/>
    <cellStyle name="20% - Accent4 2" xfId="281" xr:uid="{E4A7FE86-1899-4EE8-8CBD-4147597E8241}"/>
    <cellStyle name="20% - Accent4 2 2" xfId="282" xr:uid="{48A89F79-F313-4DF2-9E49-44BE181368A7}"/>
    <cellStyle name="20% - Accent4 2 2 2" xfId="1007" xr:uid="{4418AF64-4EE8-4DFD-8A98-C227F5228FE5}"/>
    <cellStyle name="20% - Accent4 2 3" xfId="504" xr:uid="{44083FE6-B82D-4D69-8856-6696D87E3E85}"/>
    <cellStyle name="20% - Accent4 2 3 2" xfId="1008" xr:uid="{98DE16E3-23DD-45E0-8443-B19450634A92}"/>
    <cellStyle name="20% - Accent4 2 4" xfId="1006" xr:uid="{D86FEED1-6C62-4555-BDE8-670C4B381F50}"/>
    <cellStyle name="20% - Accent4 3" xfId="1009" xr:uid="{D15C8DAC-FE6D-408C-9920-9FAFB82B0F1A}"/>
    <cellStyle name="20% - Accent4 4" xfId="1010" xr:uid="{506CB9F6-C899-401F-B8E8-929F995A5EDC}"/>
    <cellStyle name="20% - Accent4 5" xfId="1005" xr:uid="{3A6516FF-48A3-4701-8252-2D7FD1E26B1D}"/>
    <cellStyle name="20% - Accent5" xfId="299" builtinId="46" customBuiltin="1"/>
    <cellStyle name="20% - Accent5 2" xfId="283" xr:uid="{9A5594A6-C129-47FD-8256-C5C84724DC85}"/>
    <cellStyle name="20% - Accent5 2 2" xfId="284" xr:uid="{920EE728-8319-4147-91AD-441BD4BF72FE}"/>
    <cellStyle name="20% - Accent5 2 2 2" xfId="1012" xr:uid="{6F0B65D5-3CE3-48A8-B6AB-81C12148736B}"/>
    <cellStyle name="20% - Accent5 2 3" xfId="508" xr:uid="{7C04D64A-5F4F-4B64-8F3E-7A9FD4029325}"/>
    <cellStyle name="20% - Accent5 2 3 2" xfId="1013" xr:uid="{2265DBE9-3561-4E89-8D61-945E89083FE1}"/>
    <cellStyle name="20% - Accent5 2 4" xfId="1011" xr:uid="{6BA4D3B7-DDB0-463A-90D0-4B89D37A360F}"/>
    <cellStyle name="20% - Accent5 3" xfId="1014" xr:uid="{4CAFA2DF-AF95-414B-843F-E05EDB7713A3}"/>
    <cellStyle name="20% - Accent5 4" xfId="1015" xr:uid="{5D982609-3AF8-414A-8769-EE33CEEB3C00}"/>
    <cellStyle name="20% - Accent6" xfId="302" builtinId="50" customBuiltin="1"/>
    <cellStyle name="20% - Accent6 2" xfId="285" xr:uid="{DCB3E924-52EA-4912-B965-6940FE313FBC}"/>
    <cellStyle name="20% - Accent6 2 2" xfId="286" xr:uid="{E781F421-0DDC-40BF-91E4-46E0A6C09127}"/>
    <cellStyle name="20% - Accent6 2 2 2" xfId="1018" xr:uid="{764530C5-755D-4311-B65C-5CF09EB19F4A}"/>
    <cellStyle name="20% - Accent6 2 3" xfId="512" xr:uid="{C7C58D12-EF8B-49AD-881D-5F51FDB27BF7}"/>
    <cellStyle name="20% - Accent6 2 3 2" xfId="1019" xr:uid="{58F8E6DD-CF46-495D-AC72-75B959BA819A}"/>
    <cellStyle name="20% - Accent6 2 4" xfId="1017" xr:uid="{AFA1E625-6FD6-428C-A861-21F8B03888D3}"/>
    <cellStyle name="20% - Accent6 3" xfId="1020" xr:uid="{D4561F44-BCBB-4076-86D4-27B1C99550FC}"/>
    <cellStyle name="20% - Accent6 4" xfId="1021" xr:uid="{5D879D96-583F-41CB-A4E9-DF0F48DEA646}"/>
    <cellStyle name="20% - Accent6 5" xfId="1016" xr:uid="{5569A2CD-3C40-430A-B09B-0DAF17DE7963}"/>
    <cellStyle name="20% - ส่วนที่ถูกเน้น1 2" xfId="288" xr:uid="{40F03A33-FF8C-407D-AAEF-E5FD7B5FC53D}"/>
    <cellStyle name="20% - ส่วนที่ถูกเน้น1 3" xfId="289" xr:uid="{D3A4F1DE-3889-4FD0-A5D1-A71C1BB9CEDB}"/>
    <cellStyle name="20% - ส่วนที่ถูกเน้น1 4" xfId="1022" xr:uid="{FCDB9FF6-AF14-4E47-AC03-AEB39CE1F41A}"/>
    <cellStyle name="20% - ส่วนที่ถูกเน้น1 5" xfId="1023" xr:uid="{15303BA3-87A3-4938-8DB1-92FA9C33ADB7}"/>
    <cellStyle name="20% - ส่วนที่ถูกเน้น2 2" xfId="291" xr:uid="{6B618FF2-2BB3-4E87-8B1B-9C7ABCC91479}"/>
    <cellStyle name="20% - ส่วนที่ถูกเน้น2 3" xfId="292" xr:uid="{36A5AFCF-EC0C-470D-882B-7710A875A087}"/>
    <cellStyle name="20% - ส่วนที่ถูกเน้น2 4" xfId="1024" xr:uid="{F707C0BF-98BA-43AA-9259-B360678BD0E8}"/>
    <cellStyle name="20% - ส่วนที่ถูกเน้น2 5" xfId="1025" xr:uid="{C945D231-D36A-4A04-939C-D9186E36E4CE}"/>
    <cellStyle name="20% - ส่วนที่ถูกเน้น3 2" xfId="294" xr:uid="{D205F85E-4B15-421D-B1D6-6123319EB738}"/>
    <cellStyle name="20% - ส่วนที่ถูกเน้น3 3" xfId="295" xr:uid="{29337484-0037-4F18-95A4-D6475E79B246}"/>
    <cellStyle name="20% - ส่วนที่ถูกเน้น3 4" xfId="1026" xr:uid="{F41BE431-6380-4DC6-8AEC-C0D387ACA20A}"/>
    <cellStyle name="20% - ส่วนที่ถูกเน้น3 5" xfId="1027" xr:uid="{159C69AA-B3BE-4039-B6FC-8ABBDD47D61E}"/>
    <cellStyle name="20% - ส่วนที่ถูกเน้น4 2" xfId="297" xr:uid="{11A774AF-F589-4BE3-93C3-A62A5DBE26C0}"/>
    <cellStyle name="20% - ส่วนที่ถูกเน้น4 3" xfId="298" xr:uid="{5EDACDEC-8D55-4DA3-9896-F6A530469343}"/>
    <cellStyle name="20% - ส่วนที่ถูกเน้น4 4" xfId="1028" xr:uid="{C32540AD-3A0A-40C8-9237-673F5B2D73B7}"/>
    <cellStyle name="20% - ส่วนที่ถูกเน้น4 5" xfId="1029" xr:uid="{46F6AA2B-AB6F-4ABE-A3D4-695A34DEB90D}"/>
    <cellStyle name="20% - ส่วนที่ถูกเน้น5 2" xfId="300" xr:uid="{3FABB571-6383-4194-B9C3-E8AD62499352}"/>
    <cellStyle name="20% - ส่วนที่ถูกเน้น5 3" xfId="301" xr:uid="{E87037D2-76BF-41B7-A6EB-59F33AF3A071}"/>
    <cellStyle name="20% - ส่วนที่ถูกเน้น5 4" xfId="1030" xr:uid="{A8904E8D-715B-469D-B592-2F86A418B8B5}"/>
    <cellStyle name="20% - ส่วนที่ถูกเน้น5 5" xfId="1031" xr:uid="{D9927416-ACC2-4846-B89A-2BAE399C619C}"/>
    <cellStyle name="20% - ส่วนที่ถูกเน้น6 2" xfId="303" xr:uid="{72370E82-324B-4CC5-BC40-43BB26CE7296}"/>
    <cellStyle name="20% - ส่วนที่ถูกเน้น6 3" xfId="304" xr:uid="{9D32980B-7486-4114-B678-8CDEC5CA8C20}"/>
    <cellStyle name="20% - ส่วนที่ถูกเน้น6 4" xfId="1032" xr:uid="{FFD9E83C-1D36-4559-BEE2-39EE00E2DE45}"/>
    <cellStyle name="20% - ส่วนที่ถูกเน้น6 5" xfId="1033" xr:uid="{74EC34D8-3A5F-4848-9EE5-4CFD1C07BE55}"/>
    <cellStyle name="40% - Accent1" xfId="317" builtinId="31" customBuiltin="1"/>
    <cellStyle name="40% - Accent1 2" xfId="305" xr:uid="{6EC7DF23-828C-42F7-85AB-6393C2ADD537}"/>
    <cellStyle name="40% - Accent1 2 2" xfId="306" xr:uid="{0D9ACA3F-2924-40F2-A15F-5CD7754A17C0}"/>
    <cellStyle name="40% - Accent1 2 2 2" xfId="1036" xr:uid="{B0BCB54A-7908-4840-A583-618DD572A642}"/>
    <cellStyle name="40% - Accent1 2 3" xfId="493" xr:uid="{8E724DF2-088D-4EBF-BDCA-0A259444F41A}"/>
    <cellStyle name="40% - Accent1 2 3 2" xfId="1037" xr:uid="{691EFCA1-B3D4-40EE-A079-075A8477378D}"/>
    <cellStyle name="40% - Accent1 2 4" xfId="1035" xr:uid="{A0423A1C-F341-4E26-A727-4D0DB6717705}"/>
    <cellStyle name="40% - Accent1 3" xfId="1038" xr:uid="{D749B753-12B7-460D-AB8D-E4C3DB57FE69}"/>
    <cellStyle name="40% - Accent1 4" xfId="1039" xr:uid="{F4CC2DD2-96EB-42A3-BB97-75BACF1EBA8D}"/>
    <cellStyle name="40% - Accent1 5" xfId="1034" xr:uid="{3A8B7BB4-E76C-422D-9539-EE606810B1B7}"/>
    <cellStyle name="40% - Accent2" xfId="320" builtinId="35" customBuiltin="1"/>
    <cellStyle name="40% - Accent2 2" xfId="307" xr:uid="{F09E52BB-92CF-4D45-9711-631AA5108B13}"/>
    <cellStyle name="40% - Accent2 2 2" xfId="308" xr:uid="{47E117A9-48B4-4DD4-B81A-47978FE33553}"/>
    <cellStyle name="40% - Accent2 2 2 2" xfId="1041" xr:uid="{00F92B90-AE7A-4741-8BBC-3A171DF87B2A}"/>
    <cellStyle name="40% - Accent2 2 3" xfId="497" xr:uid="{76ADD811-9336-47FB-B4E0-361414789DB0}"/>
    <cellStyle name="40% - Accent2 2 3 2" xfId="1042" xr:uid="{585258E6-DB99-4ADB-90D0-03E2D0A1CFB0}"/>
    <cellStyle name="40% - Accent2 2 4" xfId="1040" xr:uid="{DA1C58C2-2CD7-47AF-8344-7EB70179CCBF}"/>
    <cellStyle name="40% - Accent2 3" xfId="1043" xr:uid="{4BCBF473-0836-4537-A7A7-B162B70AD9BB}"/>
    <cellStyle name="40% - Accent2 4" xfId="1044" xr:uid="{BE2DCA86-4014-4EAD-8C86-8731FCA4D1A7}"/>
    <cellStyle name="40% - Accent3" xfId="323" builtinId="39" customBuiltin="1"/>
    <cellStyle name="40% - Accent3 2" xfId="309" xr:uid="{0EEAD53C-BC71-40E4-86C9-CD226D236B4B}"/>
    <cellStyle name="40% - Accent3 2 2" xfId="310" xr:uid="{D3064C69-1EBD-4E98-9722-46039B6C3773}"/>
    <cellStyle name="40% - Accent3 2 2 2" xfId="1047" xr:uid="{06F7E7D6-A52F-4D0B-A304-4FB9B51918A1}"/>
    <cellStyle name="40% - Accent3 2 3" xfId="501" xr:uid="{DB63DDD1-0DA9-4323-B80E-58CCB2E4779E}"/>
    <cellStyle name="40% - Accent3 2 3 2" xfId="1048" xr:uid="{6BCF4EFA-6167-422E-A6F9-76378181EBE2}"/>
    <cellStyle name="40% - Accent3 2 4" xfId="1046" xr:uid="{DD197BA6-BB15-46CA-94A9-919291902D9A}"/>
    <cellStyle name="40% - Accent3 3" xfId="1049" xr:uid="{BB1DEAF7-9F11-43B3-BF15-02BEF9CB5702}"/>
    <cellStyle name="40% - Accent3 4" xfId="1050" xr:uid="{582EF652-EECA-4ABC-A700-3B4E5D8400F2}"/>
    <cellStyle name="40% - Accent3 5" xfId="1045" xr:uid="{6D666798-AF28-4634-8BB5-A8A568D736EA}"/>
    <cellStyle name="40% - Accent4" xfId="326" builtinId="43" customBuiltin="1"/>
    <cellStyle name="40% - Accent4 2" xfId="311" xr:uid="{416E7D1B-B34C-4E38-B37A-846572C4201F}"/>
    <cellStyle name="40% - Accent4 2 2" xfId="312" xr:uid="{881B282E-7EEA-466B-8825-1EAAC6163F88}"/>
    <cellStyle name="40% - Accent4 2 2 2" xfId="1053" xr:uid="{94268A8D-9A30-40D8-A703-514011C6A9D2}"/>
    <cellStyle name="40% - Accent4 2 3" xfId="505" xr:uid="{A645DBAE-BAE5-41E5-A552-DD897B506301}"/>
    <cellStyle name="40% - Accent4 2 3 2" xfId="1054" xr:uid="{0539FD81-04F3-4EB4-824F-6E1A816B61BC}"/>
    <cellStyle name="40% - Accent4 2 4" xfId="1052" xr:uid="{F161068A-DE5F-47CF-9D8F-EEAB34A8A1E4}"/>
    <cellStyle name="40% - Accent4 3" xfId="1055" xr:uid="{F6EE0B0A-B9CF-46F7-9932-C53C322B8098}"/>
    <cellStyle name="40% - Accent4 4" xfId="1056" xr:uid="{304853B7-3A1E-4A35-8632-8B0D70C9794D}"/>
    <cellStyle name="40% - Accent4 5" xfId="1051" xr:uid="{180789AD-1629-4811-8E52-91AED26031CA}"/>
    <cellStyle name="40% - Accent5" xfId="329" builtinId="47" customBuiltin="1"/>
    <cellStyle name="40% - Accent5 2" xfId="313" xr:uid="{5375B79A-0C88-47B6-ABAA-D03F208800C8}"/>
    <cellStyle name="40% - Accent5 2 2" xfId="314" xr:uid="{FF0E5268-208D-45DF-9A23-B29CC8A9B6F4}"/>
    <cellStyle name="40% - Accent5 2 2 2" xfId="1059" xr:uid="{0B15BFD2-7AA5-4492-BFF8-77C0AF52FA2B}"/>
    <cellStyle name="40% - Accent5 2 3" xfId="509" xr:uid="{E1E0C982-F7DD-40F0-BB5D-E257F215AAA3}"/>
    <cellStyle name="40% - Accent5 2 3 2" xfId="1060" xr:uid="{C3F87829-0852-406F-8B8B-FD3F301A515A}"/>
    <cellStyle name="40% - Accent5 2 4" xfId="1058" xr:uid="{5DCC322C-BD90-4C29-8CBE-DE262328DD41}"/>
    <cellStyle name="40% - Accent5 3" xfId="1061" xr:uid="{7146B340-E72E-4BDA-9124-D0A83EC44B1B}"/>
    <cellStyle name="40% - Accent5 4" xfId="1062" xr:uid="{1C6810BF-2526-43CD-990E-24D69278C363}"/>
    <cellStyle name="40% - Accent5 5" xfId="1057" xr:uid="{6C7E8303-43DB-4647-A938-5B865EF1467E}"/>
    <cellStyle name="40% - Accent6" xfId="332" builtinId="51" customBuiltin="1"/>
    <cellStyle name="40% - Accent6 2" xfId="315" xr:uid="{DC68345D-A062-4BFB-A34A-4CBB21DA5B8B}"/>
    <cellStyle name="40% - Accent6 2 2" xfId="316" xr:uid="{488B4232-2700-45E4-9E14-9055916D50DD}"/>
    <cellStyle name="40% - Accent6 2 2 2" xfId="1065" xr:uid="{9EB9625B-4CE2-4296-9BCF-5AC5B4979F7A}"/>
    <cellStyle name="40% - Accent6 2 3" xfId="513" xr:uid="{0E05F4E2-116D-417D-B509-59816405E9B9}"/>
    <cellStyle name="40% - Accent6 2 3 2" xfId="1066" xr:uid="{9EC815D5-E6E6-4D34-BF17-1C025C2FFAFC}"/>
    <cellStyle name="40% - Accent6 2 4" xfId="1064" xr:uid="{D2EA27BA-B570-4C67-BAB0-6C49D48DFB98}"/>
    <cellStyle name="40% - Accent6 3" xfId="1067" xr:uid="{0513F24A-07D0-4B72-862C-346C4CE129D3}"/>
    <cellStyle name="40% - Accent6 4" xfId="1068" xr:uid="{34B2AC7D-3567-4CCF-BF26-5C6CF535D52D}"/>
    <cellStyle name="40% - Accent6 5" xfId="1063" xr:uid="{B0CD7AE7-4F65-45C6-AB0B-79FB25C93C2A}"/>
    <cellStyle name="40% - ส่วนที่ถูกเน้น1 2" xfId="318" xr:uid="{AFD48823-8402-41B0-90BB-97F76286028A}"/>
    <cellStyle name="40% - ส่วนที่ถูกเน้น1 3" xfId="319" xr:uid="{5B8357AD-D85C-4066-B31F-52EDC75AE5BB}"/>
    <cellStyle name="40% - ส่วนที่ถูกเน้น1 4" xfId="1069" xr:uid="{FA67DF1D-2211-44CD-AE24-BEB83BB0EFCE}"/>
    <cellStyle name="40% - ส่วนที่ถูกเน้น1 5" xfId="1070" xr:uid="{B77A69AC-CB11-470B-B6F5-0B5EB35E702B}"/>
    <cellStyle name="40% - ส่วนที่ถูกเน้น2 2" xfId="321" xr:uid="{593707E6-1362-438C-AB0E-11CFF184A58C}"/>
    <cellStyle name="40% - ส่วนที่ถูกเน้น2 3" xfId="322" xr:uid="{B8C33C31-9DAE-4844-9C7E-739622F0E7CF}"/>
    <cellStyle name="40% - ส่วนที่ถูกเน้น2 4" xfId="1071" xr:uid="{83E32411-C1BC-4AE9-98A5-0F297F87C420}"/>
    <cellStyle name="40% - ส่วนที่ถูกเน้น2 5" xfId="1072" xr:uid="{5AAB023D-AD35-4245-8FEF-DAF122BB8A60}"/>
    <cellStyle name="40% - ส่วนที่ถูกเน้น3 2" xfId="324" xr:uid="{3E7D081B-5311-4F58-B4F9-3D46B56188A4}"/>
    <cellStyle name="40% - ส่วนที่ถูกเน้น3 3" xfId="325" xr:uid="{9340CEAB-482F-4698-9543-11D077CBF7AB}"/>
    <cellStyle name="40% - ส่วนที่ถูกเน้น3 4" xfId="1073" xr:uid="{8D6E13BC-2348-4E82-9CDB-B13C3E1B2D15}"/>
    <cellStyle name="40% - ส่วนที่ถูกเน้น3 5" xfId="1074" xr:uid="{EB0F8ABA-3FA2-4D35-A13E-C55A20001123}"/>
    <cellStyle name="40% - ส่วนที่ถูกเน้น4 2" xfId="327" xr:uid="{28093F87-EEC2-4EED-A0CC-850CD96ADC47}"/>
    <cellStyle name="40% - ส่วนที่ถูกเน้น4 3" xfId="328" xr:uid="{637BF07E-97AC-49C5-AC5F-46D5A5056D70}"/>
    <cellStyle name="40% - ส่วนที่ถูกเน้น4 4" xfId="1075" xr:uid="{C16F95CE-5E4A-4CF5-A82E-A90120DE5492}"/>
    <cellStyle name="40% - ส่วนที่ถูกเน้น4 5" xfId="1076" xr:uid="{63400F55-16DD-4EB7-AF6C-A632CFCB8AB8}"/>
    <cellStyle name="40% - ส่วนที่ถูกเน้น5 2" xfId="330" xr:uid="{6CE0E850-8FC8-4C23-AC55-884326C50849}"/>
    <cellStyle name="40% - ส่วนที่ถูกเน้น5 3" xfId="331" xr:uid="{4B88B2C1-E435-4EE4-A928-3269F7C40092}"/>
    <cellStyle name="40% - ส่วนที่ถูกเน้น5 4" xfId="1077" xr:uid="{0002E3B5-498B-4BA1-8B60-3677F1762ABF}"/>
    <cellStyle name="40% - ส่วนที่ถูกเน้น5 5" xfId="1078" xr:uid="{5248E15E-7D3D-4327-A971-5601D888AE33}"/>
    <cellStyle name="40% - ส่วนที่ถูกเน้น6 2" xfId="333" xr:uid="{3E7342A3-617A-4107-8709-4A5CEB5D72F3}"/>
    <cellStyle name="40% - ส่วนที่ถูกเน้น6 3" xfId="334" xr:uid="{09E56BC5-C22A-4DE8-905D-3212A8BFCF11}"/>
    <cellStyle name="40% - ส่วนที่ถูกเน้น6 4" xfId="1079" xr:uid="{DA55B5A2-ABAB-45C4-8199-780D94FEAA2E}"/>
    <cellStyle name="40% - ส่วนที่ถูกเน้น6 5" xfId="1080" xr:uid="{127CE0C9-99F7-469A-BBAB-4098DB3C5602}"/>
    <cellStyle name="60% - Accent1" xfId="347" builtinId="32" customBuiltin="1"/>
    <cellStyle name="60% - Accent1 2" xfId="335" xr:uid="{4837F928-FD8F-484D-B2F0-2FFD1A65382A}"/>
    <cellStyle name="60% - Accent1 2 2" xfId="336" xr:uid="{CB160775-0114-4CD8-9C6C-DB8AC4D9B019}"/>
    <cellStyle name="60% - Accent1 2 2 2" xfId="1083" xr:uid="{440809FD-8971-4F9A-88BF-D241B861A0AF}"/>
    <cellStyle name="60% - Accent1 2 3" xfId="494" xr:uid="{50B30B2C-111D-4BBF-9DFC-561AAB24C288}"/>
    <cellStyle name="60% - Accent1 2 3 2" xfId="1084" xr:uid="{3CE8E313-6CE2-42C5-AA60-A92050B58508}"/>
    <cellStyle name="60% - Accent1 2 4" xfId="1082" xr:uid="{6F10DFA0-3529-4445-AB96-7D61A1813EB2}"/>
    <cellStyle name="60% - Accent1 3" xfId="1085" xr:uid="{23E981B6-947B-48AC-A974-1219F9575C28}"/>
    <cellStyle name="60% - Accent1 4" xfId="1086" xr:uid="{3A3CFAF3-B51D-445A-ACFF-28AC0B09E324}"/>
    <cellStyle name="60% - Accent1 5" xfId="1081" xr:uid="{F7BD383F-D924-4026-9BE9-D81F74E8D505}"/>
    <cellStyle name="60% - Accent2" xfId="348" builtinId="36" customBuiltin="1"/>
    <cellStyle name="60% - Accent2 2" xfId="337" xr:uid="{7E307E81-271D-4A23-B6B7-85579181FD68}"/>
    <cellStyle name="60% - Accent2 2 2" xfId="338" xr:uid="{6EC34F9A-D7C8-403C-934B-D08B3EE68AB1}"/>
    <cellStyle name="60% - Accent2 2 2 2" xfId="1089" xr:uid="{7EC86554-8C3A-44C3-90B3-E25EF6DDFB56}"/>
    <cellStyle name="60% - Accent2 2 3" xfId="498" xr:uid="{37D9EC08-0821-4316-BDC1-EDDDD2F00238}"/>
    <cellStyle name="60% - Accent2 2 3 2" xfId="1090" xr:uid="{73909B62-0E39-405F-9011-73E8606EC3B0}"/>
    <cellStyle name="60% - Accent2 2 4" xfId="1088" xr:uid="{DF77CEA5-9E36-4A53-9A33-7ED2A2C1C58E}"/>
    <cellStyle name="60% - Accent2 3" xfId="1091" xr:uid="{F860A72C-077A-4231-8BBB-F1FEFECCF818}"/>
    <cellStyle name="60% - Accent2 4" xfId="1092" xr:uid="{72AD4749-AA9E-4371-97E5-689280311810}"/>
    <cellStyle name="60% - Accent2 5" xfId="1087" xr:uid="{877C8C60-BE84-40DD-AF1F-B1B44B119BD7}"/>
    <cellStyle name="60% - Accent3" xfId="349" builtinId="40" customBuiltin="1"/>
    <cellStyle name="60% - Accent3 2" xfId="339" xr:uid="{33A49958-F5F8-4C58-89AB-4431AF1C18EA}"/>
    <cellStyle name="60% - Accent3 2 2" xfId="340" xr:uid="{03C4393C-AA2C-4F21-814E-C5697076433F}"/>
    <cellStyle name="60% - Accent3 2 2 2" xfId="1095" xr:uid="{1D3F7424-9308-44B1-A5D5-BF8F30DA1331}"/>
    <cellStyle name="60% - Accent3 2 3" xfId="502" xr:uid="{BE9E35C2-ECB6-4525-9C21-A537A9ECBA3C}"/>
    <cellStyle name="60% - Accent3 2 3 2" xfId="1096" xr:uid="{354E76B9-0AA9-4E74-A4B7-59AE535EF384}"/>
    <cellStyle name="60% - Accent3 2 4" xfId="1094" xr:uid="{3333B372-13D7-4225-8948-06551AEB4311}"/>
    <cellStyle name="60% - Accent3 3" xfId="1097" xr:uid="{757C1DFB-634A-4CC9-9021-6E83DAE9E0DB}"/>
    <cellStyle name="60% - Accent3 4" xfId="1098" xr:uid="{6B641592-EAC7-4892-8E89-C4705D91AE30}"/>
    <cellStyle name="60% - Accent3 5" xfId="1093" xr:uid="{761A01D2-3D2C-450C-B187-95BED11E77BC}"/>
    <cellStyle name="60% - Accent4" xfId="350" builtinId="44" customBuiltin="1"/>
    <cellStyle name="60% - Accent4 2" xfId="341" xr:uid="{69504BDE-CC98-46BC-9BCF-B6D13DB159FF}"/>
    <cellStyle name="60% - Accent4 2 2" xfId="342" xr:uid="{D310AB62-B741-4B01-898F-D959C2B06027}"/>
    <cellStyle name="60% - Accent4 2 2 2" xfId="1101" xr:uid="{8288DA1E-E791-46C8-84B4-EFEB96A5F0F3}"/>
    <cellStyle name="60% - Accent4 2 3" xfId="506" xr:uid="{1CCCC6A3-37EE-4EDF-940E-8EBC4445FE2C}"/>
    <cellStyle name="60% - Accent4 2 3 2" xfId="1102" xr:uid="{3615CB01-CD1C-4C39-BDE1-0CC93FD956D3}"/>
    <cellStyle name="60% - Accent4 2 4" xfId="1100" xr:uid="{796BA68F-6702-48F3-B14A-84846986D99B}"/>
    <cellStyle name="60% - Accent4 3" xfId="1103" xr:uid="{C84AE2DB-E14F-4B55-8C19-0918B222BE62}"/>
    <cellStyle name="60% - Accent4 4" xfId="1104" xr:uid="{22634207-710F-4E7A-9945-73EDF5A98E3C}"/>
    <cellStyle name="60% - Accent4 5" xfId="1099" xr:uid="{94C246BD-86A4-4F09-8ACA-A44F55E7690A}"/>
    <cellStyle name="60% - Accent5" xfId="351" builtinId="48" customBuiltin="1"/>
    <cellStyle name="60% - Accent5 2" xfId="343" xr:uid="{C7321CCB-CA4C-47A4-BFD0-B84774D1D599}"/>
    <cellStyle name="60% - Accent5 2 2" xfId="344" xr:uid="{663222AE-5389-468F-9AEB-E1A877878ADB}"/>
    <cellStyle name="60% - Accent5 2 2 2" xfId="1107" xr:uid="{21F1C9CE-1F92-4903-8FD8-455BB18E7302}"/>
    <cellStyle name="60% - Accent5 2 3" xfId="510" xr:uid="{7EBA1A81-9B8A-4C7E-99A1-9E3ACC406F4E}"/>
    <cellStyle name="60% - Accent5 2 3 2" xfId="1108" xr:uid="{434A91F7-00BA-4DAC-BE40-35279C19C752}"/>
    <cellStyle name="60% - Accent5 2 4" xfId="1106" xr:uid="{0132AD1E-E015-402A-8AEC-E22334E6B78A}"/>
    <cellStyle name="60% - Accent5 3" xfId="1109" xr:uid="{B5C90C28-35FF-4A3D-8242-8BE59B0D2CEE}"/>
    <cellStyle name="60% - Accent5 4" xfId="1110" xr:uid="{843ED4F9-31AE-4908-963B-816C3B4F613C}"/>
    <cellStyle name="60% - Accent5 5" xfId="1105" xr:uid="{2198E866-2F0F-4992-AA7E-BF4F4568E1FE}"/>
    <cellStyle name="60% - Accent6" xfId="352" builtinId="52" customBuiltin="1"/>
    <cellStyle name="60% - Accent6 2" xfId="345" xr:uid="{ACFCC8F8-441B-44BC-92BE-E4E5351ED60B}"/>
    <cellStyle name="60% - Accent6 2 2" xfId="346" xr:uid="{236D68D0-7915-413A-9AE6-C4E03077B3E4}"/>
    <cellStyle name="60% - Accent6 2 2 2" xfId="1113" xr:uid="{957E279C-7C7B-4540-A6AE-7F1F6AB3E0FA}"/>
    <cellStyle name="60% - Accent6 2 3" xfId="514" xr:uid="{C61D74D7-251F-417A-8A44-A7A4118B11F8}"/>
    <cellStyle name="60% - Accent6 2 3 2" xfId="1114" xr:uid="{45C6CE3F-08CD-481A-AC0A-C26C72AF6B4E}"/>
    <cellStyle name="60% - Accent6 2 4" xfId="1112" xr:uid="{5D4B762F-6531-473A-8D1A-CABABCE999B4}"/>
    <cellStyle name="60% - Accent6 3" xfId="1115" xr:uid="{EB54D199-5A4B-4BBF-BB5F-8AA8AE6538AE}"/>
    <cellStyle name="60% - Accent6 4" xfId="1116" xr:uid="{C0434EF4-6CA3-447C-88C0-94ACBD25ED67}"/>
    <cellStyle name="60% - Accent6 5" xfId="1111" xr:uid="{5BB106CF-B98C-470B-BA91-BA4C00B6EB7E}"/>
    <cellStyle name="60% - ส่วนที่ถูกเน้น1 2" xfId="1117" xr:uid="{00DDFDEE-C8AF-4C76-A808-BAF7719E18A8}"/>
    <cellStyle name="60% - ส่วนที่ถูกเน้น1 3" xfId="1118" xr:uid="{91A454A2-1AB3-476D-9496-F6A748B9769D}"/>
    <cellStyle name="60% - ส่วนที่ถูกเน้น1 4" xfId="1119" xr:uid="{CBC98EAF-DE64-4EE4-A46A-7DA2C2C7A099}"/>
    <cellStyle name="60% - ส่วนที่ถูกเน้น1 5" xfId="1120" xr:uid="{BEF5434E-4E2A-4CD5-8A7E-8BCF9A072779}"/>
    <cellStyle name="60% - ส่วนที่ถูกเน้น2 2" xfId="1121" xr:uid="{8DC67C15-419F-426E-83A4-4B9CCB9AE71B}"/>
    <cellStyle name="60% - ส่วนที่ถูกเน้น2 3" xfId="1122" xr:uid="{26C08892-292D-4C62-A909-5418D1EF0B9C}"/>
    <cellStyle name="60% - ส่วนที่ถูกเน้น2 4" xfId="1123" xr:uid="{FEF5883E-3961-4A70-8759-D586C26C5B88}"/>
    <cellStyle name="60% - ส่วนที่ถูกเน้น2 5" xfId="1124" xr:uid="{771E3558-08C3-4F16-B950-7FB351846B4B}"/>
    <cellStyle name="60% - ส่วนที่ถูกเน้น3 2" xfId="1125" xr:uid="{C1FBB7F9-37F1-4FCB-8BD4-03D5FE36FDA7}"/>
    <cellStyle name="60% - ส่วนที่ถูกเน้น3 3" xfId="1126" xr:uid="{2642CCEC-277D-4702-8696-4AD169423DB7}"/>
    <cellStyle name="60% - ส่วนที่ถูกเน้น3 4" xfId="1127" xr:uid="{87BD1C50-691A-4989-AF7A-2B931A55719A}"/>
    <cellStyle name="60% - ส่วนที่ถูกเน้น3 5" xfId="1128" xr:uid="{86274F19-1FCD-4C45-A2E6-87DDBE137109}"/>
    <cellStyle name="60% - ส่วนที่ถูกเน้น4 2" xfId="1129" xr:uid="{8D80550B-C736-464F-83AB-0A4251877599}"/>
    <cellStyle name="60% - ส่วนที่ถูกเน้น4 3" xfId="1130" xr:uid="{4A5AC85B-708D-4D38-AC3E-CDDB9C0FB3BA}"/>
    <cellStyle name="60% - ส่วนที่ถูกเน้น4 4" xfId="1131" xr:uid="{E34DC2A3-FEBE-47FC-B106-22DEECAFFF3C}"/>
    <cellStyle name="60% - ส่วนที่ถูกเน้น4 5" xfId="1132" xr:uid="{7BD0F267-4AD7-4BD8-BE5F-A595BB2D955A}"/>
    <cellStyle name="60% - ส่วนที่ถูกเน้น5 2" xfId="1133" xr:uid="{A499C5FB-92D0-4584-8C99-92AA256B7F60}"/>
    <cellStyle name="60% - ส่วนที่ถูกเน้น5 3" xfId="1134" xr:uid="{6EEB6FF0-8CB0-4683-9183-68DAF59D05A2}"/>
    <cellStyle name="60% - ส่วนที่ถูกเน้น5 4" xfId="1135" xr:uid="{DEB39E01-F715-4ED5-AF81-B0B9DE28BA89}"/>
    <cellStyle name="60% - ส่วนที่ถูกเน้น5 5" xfId="1136" xr:uid="{7C56C369-E71B-49D2-B119-43B0DB78CDE3}"/>
    <cellStyle name="60% - ส่วนที่ถูกเน้น6 2" xfId="1137" xr:uid="{1750214D-B351-4F0D-B883-830495CEBC9F}"/>
    <cellStyle name="60% - ส่วนที่ถูกเน้น6 3" xfId="1138" xr:uid="{229DD972-AF04-4309-A93F-2D01795DEB45}"/>
    <cellStyle name="60% - ส่วนที่ถูกเน้น6 4" xfId="1139" xr:uid="{B00CB766-41B7-4C1D-A0A3-1A513F66CBA5}"/>
    <cellStyle name="60% - ส่วนที่ถูกเน้น6 5" xfId="1140" xr:uid="{070E6D24-B32E-419D-8473-1B194A8A0031}"/>
    <cellStyle name="75" xfId="1141" xr:uid="{EF2ABB11-A099-4AA6-BA87-DF0B8207E2D0}"/>
    <cellStyle name="Accent1" xfId="431" builtinId="29" customBuiltin="1"/>
    <cellStyle name="Accent1 2" xfId="353" xr:uid="{C873FBA9-0752-4381-9B3E-D7A4E0EDF8F6}"/>
    <cellStyle name="Accent1 2 2" xfId="354" xr:uid="{9C3B5212-B237-41B5-8CBB-57D0457D36F3}"/>
    <cellStyle name="Accent1 2 2 2" xfId="1144" xr:uid="{86FF05B6-2542-4D3F-90C6-9A02080C57FA}"/>
    <cellStyle name="Accent1 2 3" xfId="491" xr:uid="{E249E0FD-4258-46C6-9A64-9BA021AC1668}"/>
    <cellStyle name="Accent1 2 3 2" xfId="1145" xr:uid="{BC9AC07C-6802-4E40-BA5B-FC108E49C1E9}"/>
    <cellStyle name="Accent1 2 4" xfId="1143" xr:uid="{C1E2BA80-F7D4-4803-8390-4329B25454D5}"/>
    <cellStyle name="Accent1 3" xfId="1146" xr:uid="{62C308A4-9742-409F-89D6-334B6704EA9B}"/>
    <cellStyle name="Accent1 4" xfId="1147" xr:uid="{AD90FB1D-4D2D-4BF5-A830-2FF545110FF4}"/>
    <cellStyle name="Accent1 5" xfId="1142" xr:uid="{AA7F7E0C-5B71-4A61-B5F7-5948C18537DA}"/>
    <cellStyle name="Accent2" xfId="432" builtinId="33" customBuiltin="1"/>
    <cellStyle name="Accent2 2" xfId="355" xr:uid="{5973AF45-5498-4FA7-9535-47364CCDFEBA}"/>
    <cellStyle name="Accent2 2 2" xfId="356" xr:uid="{4AE36A46-2C47-489E-A07A-90971CE7A97F}"/>
    <cellStyle name="Accent2 2 2 2" xfId="1150" xr:uid="{4A3426E4-DA33-467B-8891-C59C5D648F82}"/>
    <cellStyle name="Accent2 2 3" xfId="495" xr:uid="{186AF109-A328-4F35-B824-ABDFA6C1B136}"/>
    <cellStyle name="Accent2 2 3 2" xfId="1151" xr:uid="{D6DFD5E2-7B71-4A68-9087-0A750EA855BE}"/>
    <cellStyle name="Accent2 2 4" xfId="1149" xr:uid="{27062B81-F229-4EC7-BF53-A71AA90A3092}"/>
    <cellStyle name="Accent2 3" xfId="1152" xr:uid="{CC3645EE-3F73-4582-9F7B-888F95705D12}"/>
    <cellStyle name="Accent2 4" xfId="1153" xr:uid="{060F04F3-BC4E-4F42-97C4-3A411464BC99}"/>
    <cellStyle name="Accent2 5" xfId="1148" xr:uid="{AEE6AEF5-7D69-4461-B4BF-32AE28ED3FF7}"/>
    <cellStyle name="Accent3" xfId="433" builtinId="37" customBuiltin="1"/>
    <cellStyle name="Accent3 2" xfId="357" xr:uid="{0B9E65F9-7085-404A-AF05-22AC5CE5A743}"/>
    <cellStyle name="Accent3 2 2" xfId="358" xr:uid="{2402010E-846C-479C-BAAB-6B8F763AA950}"/>
    <cellStyle name="Accent3 2 2 2" xfId="1156" xr:uid="{0CCCB6FB-BD5A-47ED-ACC0-8F06A5CE2D61}"/>
    <cellStyle name="Accent3 2 3" xfId="499" xr:uid="{6C8493AE-5FB3-463D-A318-0BF9486517BF}"/>
    <cellStyle name="Accent3 2 3 2" xfId="1157" xr:uid="{5C36DB99-C6B7-4B7F-8017-D06D52CC631C}"/>
    <cellStyle name="Accent3 2 4" xfId="1155" xr:uid="{6198E106-58FF-4792-973E-55DA3255954F}"/>
    <cellStyle name="Accent3 3" xfId="1158" xr:uid="{94EA25FE-2820-4620-836A-54C85284B1CA}"/>
    <cellStyle name="Accent3 4" xfId="1159" xr:uid="{B3CBF4E3-357E-46BD-83DB-0ECB9537B8EA}"/>
    <cellStyle name="Accent3 5" xfId="1154" xr:uid="{188C454F-62DA-4C56-BEAE-1E63B6ECDDD5}"/>
    <cellStyle name="Accent4" xfId="434" builtinId="41" customBuiltin="1"/>
    <cellStyle name="Accent4 2" xfId="359" xr:uid="{3E60E10C-B5AC-4B6A-AF7C-B799F54576EA}"/>
    <cellStyle name="Accent4 2 2" xfId="360" xr:uid="{4CCCD9F3-451F-4359-ACBA-A98C1076D8D9}"/>
    <cellStyle name="Accent4 2 2 2" xfId="1162" xr:uid="{77816CF7-9FCB-4C33-8886-829213DFF5ED}"/>
    <cellStyle name="Accent4 2 3" xfId="503" xr:uid="{8B6819F1-C89C-49B2-BA69-2466B2DB1DD4}"/>
    <cellStyle name="Accent4 2 3 2" xfId="1163" xr:uid="{7ED2EA81-B081-4BBF-911E-E48D4BC53A6B}"/>
    <cellStyle name="Accent4 2 4" xfId="1161" xr:uid="{9DFD0FAB-8D56-495A-955C-5D07B56D7197}"/>
    <cellStyle name="Accent4 3" xfId="1164" xr:uid="{8D25E7F7-4655-429D-8F4A-3C058C732C87}"/>
    <cellStyle name="Accent4 4" xfId="1165" xr:uid="{ABCD9C0A-4B75-446E-8D8E-9569C4EB6AB1}"/>
    <cellStyle name="Accent4 5" xfId="1160" xr:uid="{951A3B6E-DFBD-41C4-BCCB-D342BDCD1C3D}"/>
    <cellStyle name="Accent5" xfId="435" builtinId="45" customBuiltin="1"/>
    <cellStyle name="Accent5 2" xfId="361" xr:uid="{0D3CEE9C-D416-4C2A-8770-65BD22949256}"/>
    <cellStyle name="Accent5 2 2" xfId="362" xr:uid="{FD1FD8AD-6D1F-430C-8D8B-B352A7D855E3}"/>
    <cellStyle name="Accent5 2 2 2" xfId="1167" xr:uid="{71EA0FA8-33AD-461F-B67D-35A847A1129D}"/>
    <cellStyle name="Accent5 2 3" xfId="507" xr:uid="{F4C6D019-A464-4CEC-949C-72EAE408A909}"/>
    <cellStyle name="Accent5 2 3 2" xfId="1168" xr:uid="{C85C0D67-91F3-428D-9635-CEF1013F5481}"/>
    <cellStyle name="Accent5 2 4" xfId="1166" xr:uid="{574F2F7D-B5E2-4C6D-A284-042CA54FF5B8}"/>
    <cellStyle name="Accent5 3" xfId="1169" xr:uid="{EFB08E8A-4AF5-45E9-8DBB-0400E36DB644}"/>
    <cellStyle name="Accent5 4" xfId="1170" xr:uid="{3A3BF651-FF47-4BBB-8162-9B0D8FDE0024}"/>
    <cellStyle name="Accent6" xfId="436" builtinId="49" customBuiltin="1"/>
    <cellStyle name="Accent6 2" xfId="363" xr:uid="{0608FC46-C4FE-47B3-B317-979D24F3D9DE}"/>
    <cellStyle name="Accent6 2 2" xfId="364" xr:uid="{BF92BB3B-D66B-45C5-B07A-E45E1A17377A}"/>
    <cellStyle name="Accent6 2 2 2" xfId="1173" xr:uid="{2A1EB204-C5E4-4F8A-961E-E9891D609EBF}"/>
    <cellStyle name="Accent6 2 3" xfId="511" xr:uid="{040B150B-7DB5-4404-A54A-3AA1B60EF184}"/>
    <cellStyle name="Accent6 2 3 2" xfId="1174" xr:uid="{8B7E835F-C1EB-4CF1-9EE4-07CE634A2CBF}"/>
    <cellStyle name="Accent6 2 4" xfId="1172" xr:uid="{B8687EC4-67DD-47DE-B1F2-FC3721502228}"/>
    <cellStyle name="Accent6 3" xfId="1175" xr:uid="{5100E421-AA3C-491D-91B4-7C99CE83B5D4}"/>
    <cellStyle name="Accent6 4" xfId="1176" xr:uid="{A9F3C440-23B0-4021-B720-C06DEA01DA09}"/>
    <cellStyle name="Accent6 5" xfId="1171" xr:uid="{5E092673-1A3A-4AEB-96D6-14F682059E83}"/>
    <cellStyle name="amount" xfId="112" xr:uid="{6A66D89A-807C-4D39-88C1-B488BE3E5FED}"/>
    <cellStyle name="Bad" xfId="430" builtinId="27" customBuiltin="1"/>
    <cellStyle name="Bad 2" xfId="365" xr:uid="{539E74C7-6634-40E1-A018-68FC2E9AF7B8}"/>
    <cellStyle name="Bad 2 2" xfId="366" xr:uid="{6A3C3D38-8FFA-4EAD-B540-A8BB5E9E580A}"/>
    <cellStyle name="Bad 2 2 2" xfId="1179" xr:uid="{9DCDE8D6-E563-4CE1-864D-B664228B2527}"/>
    <cellStyle name="Bad 2 3" xfId="480" xr:uid="{C7BB3F03-7389-44E2-9D5D-21C45C5B2BC7}"/>
    <cellStyle name="Bad 2 3 2" xfId="1180" xr:uid="{0F635263-49B3-4D09-9788-EEB50E494DA2}"/>
    <cellStyle name="Bad 2 4" xfId="1178" xr:uid="{4BA7A75A-B3B9-46FB-9C32-D0B83E7C43C5}"/>
    <cellStyle name="Bad 3" xfId="1181" xr:uid="{CAA62E80-38BE-4449-BA2C-4831D271C799}"/>
    <cellStyle name="Bad 4" xfId="1182" xr:uid="{5BD48AB1-7D70-4BD0-833D-3A41F68F8F67}"/>
    <cellStyle name="Bad 5" xfId="1177" xr:uid="{D64910E0-FCC4-4EC5-ABE6-CB4D99FBAD82}"/>
    <cellStyle name="Best" xfId="1183" xr:uid="{D654EE95-6BA0-4CF9-A611-2BEAA650D53A}"/>
    <cellStyle name="Calc Currency (0)" xfId="1184" xr:uid="{C1520673-A708-452F-9A29-51BFC3912900}"/>
    <cellStyle name="Calc Currency (2)" xfId="1185" xr:uid="{DC95BD32-F1CC-44E5-8FC5-535A7CD5F4FA}"/>
    <cellStyle name="Calc Percent (0)" xfId="1186" xr:uid="{FCFA3F07-6943-4822-A940-B7FA266402C6}"/>
    <cellStyle name="Calc Percent (1)" xfId="1187" xr:uid="{D4FC7BAC-442D-49B2-871B-6594C5BCE11E}"/>
    <cellStyle name="Calc Percent (2)" xfId="1188" xr:uid="{38B38F9A-A328-4BDB-821A-6AFBF5D74935}"/>
    <cellStyle name="Calc Units (0)" xfId="1189" xr:uid="{CCAA76EE-FAB2-4AD2-9685-0D71F8F28697}"/>
    <cellStyle name="Calc Units (1)" xfId="1190" xr:uid="{CB555775-1BE3-4E4E-A962-78D5CCF48CA6}"/>
    <cellStyle name="Calc Units (2)" xfId="1191" xr:uid="{B6C03B3E-4B1A-4269-AD71-0F93421A6699}"/>
    <cellStyle name="Calculation" xfId="418" builtinId="22" customBuiltin="1"/>
    <cellStyle name="Calculation 2" xfId="367" xr:uid="{90A8C3FC-78DD-430C-B12F-68B1FCB86690}"/>
    <cellStyle name="Calculation 2 2" xfId="368" xr:uid="{02913E33-A27E-4A05-AE4E-2501F7492C7A}"/>
    <cellStyle name="Calculation 2 2 2" xfId="1194" xr:uid="{218A0ACD-0EA2-4463-B063-36371BB06794}"/>
    <cellStyle name="Calculation 2 3" xfId="484" xr:uid="{8C6A93EE-F0B8-44FF-9479-77CA011B39A9}"/>
    <cellStyle name="Calculation 2 3 2" xfId="1195" xr:uid="{790F2DDA-D764-46EA-91EC-B19337752DD7}"/>
    <cellStyle name="Calculation 2 4" xfId="1193" xr:uid="{90E2FCF7-3905-4421-9E6C-CCB2B7CEBE0B}"/>
    <cellStyle name="Calculation 3" xfId="1196" xr:uid="{ACB3B13E-C7A6-4BAA-AC13-3D103CE02390}"/>
    <cellStyle name="Calculation 4" xfId="1197" xr:uid="{61943FDD-20E2-481B-BACC-A768DCFC2193}"/>
    <cellStyle name="Calculation 5" xfId="1192" xr:uid="{C8AA80A4-62AE-46AE-89C7-05D0B4F2AAB7}"/>
    <cellStyle name="Charles" xfId="1198" xr:uid="{3D15D0B8-C06B-444D-BA9D-B7F7C6579BA7}"/>
    <cellStyle name="Check Cell" xfId="423" builtinId="23" customBuiltin="1"/>
    <cellStyle name="Check Cell 2" xfId="369" xr:uid="{DFB71236-1585-4DE4-9C4A-605C1AF417D9}"/>
    <cellStyle name="Check Cell 2 2" xfId="370" xr:uid="{7518F497-E5F8-4239-8B70-B00B68F9A4F9}"/>
    <cellStyle name="Check Cell 2 2 2" xfId="1201" xr:uid="{12C51772-D838-473C-A7CD-7400D6C0E4D2}"/>
    <cellStyle name="Check Cell 2 2 2 2" xfId="1202" xr:uid="{8B32B8E7-20E5-4F64-8973-E1D3129D3353}"/>
    <cellStyle name="Check Cell 2 2 3" xfId="1200" xr:uid="{4CE290DF-C6A6-4E5C-8CC0-2446AC477A2F}"/>
    <cellStyle name="Check Cell 2 3" xfId="486" xr:uid="{9E3DC39C-554C-428F-8A6C-9811255512DC}"/>
    <cellStyle name="Check Cell 2 3 2" xfId="1203" xr:uid="{125EBF40-755D-419A-AC57-E9E671F98156}"/>
    <cellStyle name="Check Cell 2 4" xfId="1204" xr:uid="{E6014D79-9170-4EEB-A3B4-8B9D1D1BE6B2}"/>
    <cellStyle name="Check Cell 2 5" xfId="1199" xr:uid="{7E836188-053C-45A3-90B9-5ADD0EB101C3}"/>
    <cellStyle name="Check Cell 3" xfId="1205" xr:uid="{0F6B581E-3549-4B21-AC3B-E09746B9A264}"/>
    <cellStyle name="Check Cell 3 2" xfId="1206" xr:uid="{CC93E58D-4A2A-466C-A814-63D7BA92ECE4}"/>
    <cellStyle name="Check Cell 3 3" xfId="1207" xr:uid="{3A42E3B7-9F30-464B-BE9D-ABAA22E4F549}"/>
    <cellStyle name="Check Cell 4" xfId="1208" xr:uid="{FC391BAA-28BD-4DD8-B339-BAFD082DA45F}"/>
    <cellStyle name="Check Cell 4 2" xfId="1209" xr:uid="{4B426309-831C-4561-940C-C02E17DAE4DE}"/>
    <cellStyle name="Check Cell 4 3" xfId="1210" xr:uid="{B06F6E04-EBB1-4188-B7B6-471C8E52E4CE}"/>
    <cellStyle name="Check Cell 5" xfId="1211" xr:uid="{B9FC319D-C4B9-4425-9A91-97B748C9CCA9}"/>
    <cellStyle name="Check Cell 6" xfId="1212" xr:uid="{F6481E5F-6E08-44E8-BE01-9AF1555CDED0}"/>
    <cellStyle name="Comma" xfId="2115" builtinId="3"/>
    <cellStyle name="Comma  - Style1" xfId="1214" xr:uid="{A52E1901-E028-489A-8ED8-C1826DF84A9D}"/>
    <cellStyle name="Comma  - Style2" xfId="1215" xr:uid="{70F82915-DE06-4AB5-A52F-3E534765C78D}"/>
    <cellStyle name="Comma  - Style3" xfId="1216" xr:uid="{197BC221-A510-474D-86DD-4C803D52BF37}"/>
    <cellStyle name="Comma  - Style4" xfId="1217" xr:uid="{4760CF86-1922-44AC-A4E7-698DF9AF0A9C}"/>
    <cellStyle name="Comma  - Style5" xfId="1218" xr:uid="{4A3404A1-F8D6-408D-B55D-F88E4B4FA20F}"/>
    <cellStyle name="Comma  - Style6" xfId="1219" xr:uid="{F15A4552-AE46-4D73-AA23-F4B5D4B4A2D2}"/>
    <cellStyle name="Comma  - Style7" xfId="1220" xr:uid="{7A2171DB-8D30-4F02-94B9-6AD24D8D7A11}"/>
    <cellStyle name="Comma  - Style8" xfId="1221" xr:uid="{671F55F8-FF8E-46C1-97F7-4C1B65EFD9AE}"/>
    <cellStyle name="Comma (0.0)" xfId="113" xr:uid="{6F9127E3-65DE-4135-9874-CF406FFD9B33}"/>
    <cellStyle name="Comma (0.00)" xfId="114" xr:uid="{28D37D1B-E28D-4D2F-ADE5-70F825D9BEDC}"/>
    <cellStyle name="Comma (hidden)" xfId="115" xr:uid="{5CA1B43E-5D8D-4E3D-893C-2984C76EB9ED}"/>
    <cellStyle name="Comma (index)" xfId="116" xr:uid="{5CC54E40-9D02-4E4D-B7DC-2F29799E93FD}"/>
    <cellStyle name="Comma [0] 2" xfId="236" xr:uid="{29985911-D6C8-4877-B4F7-B821048D2539}"/>
    <cellStyle name="Comma [00]" xfId="1222" xr:uid="{4D16AA02-9B46-4A95-B9F5-D47160B38FB4}"/>
    <cellStyle name="Comma 10" xfId="1" xr:uid="{00000000-0005-0000-0000-000000000000}"/>
    <cellStyle name="Comma 10 2" xfId="193" xr:uid="{504C74C6-BF3E-46D9-B2F4-50B38127F972}"/>
    <cellStyle name="Comma 10 2 2" xfId="728" xr:uid="{48F8EFB9-A99F-4EAF-B740-1C78B5B833D3}"/>
    <cellStyle name="Comma 10 2 3" xfId="1224" xr:uid="{DE49086E-330B-431A-961B-2A48E2BD6650}"/>
    <cellStyle name="Comma 10 3" xfId="272" xr:uid="{86C36ECB-CB41-4745-88ED-F9BC563A32B0}"/>
    <cellStyle name="Comma 10 3 2" xfId="519" xr:uid="{9F2421A2-D74F-4AE7-9DF3-04D377B56988}"/>
    <cellStyle name="Comma 10 3 3" xfId="1225" xr:uid="{E6AAEAA0-8A56-42A0-ACF0-93A6E6B09568}"/>
    <cellStyle name="Comma 10 4" xfId="868" xr:uid="{FC22C44A-9BC2-4F99-8F6B-2A386FA9F77C}"/>
    <cellStyle name="Comma 10 5" xfId="1223" xr:uid="{44854F6F-A76E-4BB3-A649-6DD75BC5D2A1}"/>
    <cellStyle name="Comma 107" xfId="471" xr:uid="{93BA4C32-2E6C-4604-9770-32BAF2488D55}"/>
    <cellStyle name="Comma 11" xfId="201" xr:uid="{52C2CCDF-5696-458D-B1CB-185442C27AF8}"/>
    <cellStyle name="Comma 11 2" xfId="461" xr:uid="{956F7D8C-BBB3-4EB4-B33F-8851CAA1CA12}"/>
    <cellStyle name="Comma 11 2 2" xfId="1227" xr:uid="{E03EC6E4-8A17-4BF5-9047-49E78298DC99}"/>
    <cellStyle name="Comma 11 3" xfId="466" xr:uid="{20FB06D7-1B17-489D-A1F8-B5070D03E430}"/>
    <cellStyle name="Comma 11 4" xfId="677" xr:uid="{B2408C35-2230-4255-965E-98487AC3AF37}"/>
    <cellStyle name="Comma 11 5" xfId="877" xr:uid="{0EFF5E6F-0EE1-4010-9A76-6096CC7029D0}"/>
    <cellStyle name="Comma 11 6" xfId="1226" xr:uid="{8E00904E-1B19-4728-8BF8-5428A212E23B}"/>
    <cellStyle name="Comma 12" xfId="206" xr:uid="{0C07CBF9-EC42-4218-AE3C-E0AAA70F9BDF}"/>
    <cellStyle name="Comma 12 2" xfId="1228" xr:uid="{D6472F86-036B-48F5-B40C-3C217467326A}"/>
    <cellStyle name="Comma 13" xfId="2" xr:uid="{00000000-0005-0000-0000-000001000000}"/>
    <cellStyle name="Comma 13 2" xfId="214" xr:uid="{6B954EA1-F32B-4C89-9083-13EB6C91EE57}"/>
    <cellStyle name="Comma 13 2 2" xfId="268" xr:uid="{0F21065F-5173-4F9E-A5C1-BE06FF9B034D}"/>
    <cellStyle name="Comma 13 2 3" xfId="729" xr:uid="{505DF1E6-BAAE-4618-A540-8331D3211770}"/>
    <cellStyle name="Comma 13 3" xfId="270" xr:uid="{CA13D263-FE10-4442-9869-7B21858F050A}"/>
    <cellStyle name="Comma 13 4" xfId="1229" xr:uid="{6FE60B19-D965-4E6F-A55C-C6C51E3E846B}"/>
    <cellStyle name="Comma 14" xfId="100" xr:uid="{74812033-F887-4962-A36B-440841F0215C}"/>
    <cellStyle name="Comma 14 2" xfId="106" xr:uid="{82A83B55-AD96-410F-8F93-8F36C23618DA}"/>
    <cellStyle name="Comma 14 3" xfId="517" xr:uid="{1A103195-A1C6-4771-9D84-6AE8BABB77CD}"/>
    <cellStyle name="Comma 14 4" xfId="580" xr:uid="{B8867CC2-A562-4387-8022-3900E9DF3557}"/>
    <cellStyle name="Comma 14 5" xfId="650" xr:uid="{4399B44C-E1EF-41D5-8FC8-1C9944641CF9}"/>
    <cellStyle name="Comma 14 6" xfId="736" xr:uid="{631ED841-B993-4BB4-AA5C-41FF1C27F25E}"/>
    <cellStyle name="Comma 14 7" xfId="1230" xr:uid="{9CC550C6-36E3-4BEA-B6CF-BF11659C3998}"/>
    <cellStyle name="Comma 15" xfId="224" xr:uid="{83BDEFC1-9636-4DB7-A507-7C31B00899EE}"/>
    <cellStyle name="Comma 15 2" xfId="723" xr:uid="{4DD49D1A-8F0A-456D-96CA-79FD9F8B912E}"/>
    <cellStyle name="Comma 15 2 2" xfId="1232" xr:uid="{1DB77921-3AE3-45C9-A6A0-88CBC9887719}"/>
    <cellStyle name="Comma 15 3" xfId="1231" xr:uid="{9343E9E5-DE32-42BC-B0D7-1C1CCDE3D82A}"/>
    <cellStyle name="Comma 16" xfId="713" xr:uid="{7AF6DA5D-5E4F-4C9B-B07C-8AF12FCCD5DA}"/>
    <cellStyle name="Comma 16 2" xfId="781" xr:uid="{601CF42E-A3F2-4752-8C56-7D9D4E909BA6}"/>
    <cellStyle name="Comma 16 2 2" xfId="1234" xr:uid="{408A935D-34E3-44CA-8D40-9543AD5DE4D2}"/>
    <cellStyle name="Comma 16 3" xfId="1235" xr:uid="{00CB6881-70F3-48EA-8993-65C6685FAAC9}"/>
    <cellStyle name="Comma 16 4" xfId="1236" xr:uid="{6044198C-A95B-4524-ACE5-63BD789802C3}"/>
    <cellStyle name="Comma 16 5" xfId="1237" xr:uid="{1D790664-49A7-4C0D-98AE-A33D0CF5E8DB}"/>
    <cellStyle name="Comma 16 5 2" xfId="1238" xr:uid="{215038CD-4F0C-4545-BCB3-4B372F537F3B}"/>
    <cellStyle name="Comma 16 6" xfId="1239" xr:uid="{764303EC-FAF6-4CFE-AAE9-C5E6A7F232E5}"/>
    <cellStyle name="Comma 16 7" xfId="1240" xr:uid="{353AEF46-7EF1-47FC-BB3E-9989668981E5}"/>
    <cellStyle name="Comma 16 8" xfId="1241" xr:uid="{88C50EA5-884B-48AB-B098-A28ACCE7B432}"/>
    <cellStyle name="Comma 16 9" xfId="1233" xr:uid="{0421F7E4-F1C9-453E-A78B-94F4F47EE7F1}"/>
    <cellStyle name="Comma 17" xfId="721" xr:uid="{D4752422-26E8-4852-AC46-ED1FEC97089A}"/>
    <cellStyle name="Comma 17 2" xfId="782" xr:uid="{D71B97CF-2BC9-4F8B-991B-7481CF7B6B78}"/>
    <cellStyle name="Comma 17 2 2" xfId="1243" xr:uid="{EAED2376-5D01-440D-BFDD-30FECE6DA421}"/>
    <cellStyle name="Comma 17 3" xfId="1244" xr:uid="{0119DAC3-45C3-4AD9-AE88-704D9A9676F7}"/>
    <cellStyle name="Comma 17 4" xfId="1245" xr:uid="{0BE44BAA-3292-494C-87DD-0EBA915407BD}"/>
    <cellStyle name="Comma 17 5" xfId="1246" xr:uid="{CD08E8DC-9106-493B-B3EB-2A5F1EF3649B}"/>
    <cellStyle name="Comma 17 6" xfId="1242" xr:uid="{5EAEBBFA-BB9D-4E9A-81CD-C16C6048E5E5}"/>
    <cellStyle name="Comma 18" xfId="585" xr:uid="{5DA4250B-8038-48E0-83AF-B7E4EC00AE6E}"/>
    <cellStyle name="Comma 18 2" xfId="783" xr:uid="{28A406B9-BFFE-4474-8CE8-6C0BE846AD8D}"/>
    <cellStyle name="Comma 18 2 2" xfId="851" xr:uid="{E027C6E0-3DC8-48C5-9424-7224DC678850}"/>
    <cellStyle name="Comma 18 2 3" xfId="1248" xr:uid="{EDF1963F-6D5A-4E26-84EE-C9215636FE68}"/>
    <cellStyle name="Comma 18 3" xfId="849" xr:uid="{9CD7E16D-E80F-4DC2-A4FA-611D4F2668FA}"/>
    <cellStyle name="Comma 18 3 2" xfId="1249" xr:uid="{B48E8C14-58E1-4778-9515-5884824E0AB9}"/>
    <cellStyle name="Comma 18 4" xfId="1250" xr:uid="{FE156959-362D-4CD7-B6BC-67D22B108C85}"/>
    <cellStyle name="Comma 18 5" xfId="1251" xr:uid="{F5D334F1-7E77-4D28-8D95-38F94F714815}"/>
    <cellStyle name="Comma 18 6" xfId="1252" xr:uid="{DC065FD9-60B1-4FA4-B006-4F66E9CD29C6}"/>
    <cellStyle name="Comma 18 7" xfId="1247" xr:uid="{91C4F97F-897A-4572-BD09-6B6A7F41C97D}"/>
    <cellStyle name="Comma 19" xfId="615" xr:uid="{8E091BE6-FE2C-47A8-954B-DD002648DFB5}"/>
    <cellStyle name="Comma 19 2" xfId="1254" xr:uid="{AF41E3B9-2C48-4E1C-9D00-80DF82B77761}"/>
    <cellStyle name="Comma 19 3" xfId="1255" xr:uid="{155F5E9F-5803-4663-8FA9-6A3697930A1C}"/>
    <cellStyle name="Comma 19 4" xfId="1256" xr:uid="{4F71AA53-E34E-4A89-AE08-192FCB599C10}"/>
    <cellStyle name="Comma 19 5" xfId="1253" xr:uid="{D75BEB20-4437-4C37-81BE-7CA24D5E34D2}"/>
    <cellStyle name="Comma 2" xfId="3" xr:uid="{00000000-0005-0000-0000-000002000000}"/>
    <cellStyle name="Comma 2 10" xfId="578" xr:uid="{B16692AB-F2B1-489A-BC31-62AA23FD49DD}"/>
    <cellStyle name="Comma 2 10 2" xfId="1258" xr:uid="{38199132-8FE0-4A29-A2DC-159F7AD24C3C}"/>
    <cellStyle name="Comma 2 11" xfId="588" xr:uid="{5F02E0FF-3371-44F3-838F-8E3A81A0F1E8}"/>
    <cellStyle name="Comma 2 11 2" xfId="771" xr:uid="{DD68EF32-D66F-46BA-9832-6A70B21B1AF3}"/>
    <cellStyle name="Comma 2 11 3" xfId="883" xr:uid="{3BA9DB17-526F-4A65-9713-1A5C28EC08FF}"/>
    <cellStyle name="Comma 2 12" xfId="805" xr:uid="{BB4FE39A-8CB4-4BA5-8994-37A8DAFE0BC2}"/>
    <cellStyle name="Comma 2 12 2" xfId="1259" xr:uid="{BD3B31B6-139A-461F-A0E0-AFA0977189FE}"/>
    <cellStyle name="Comma 2 13" xfId="1260" xr:uid="{DAA0A335-BD25-40B5-AE13-89239E414749}"/>
    <cellStyle name="Comma 2 14" xfId="1261" xr:uid="{7A3C27E6-ED08-4CEA-A91F-EE2779B3FDB2}"/>
    <cellStyle name="Comma 2 15" xfId="1262" xr:uid="{3A569A9F-36FC-4754-90F3-4D5605DF4C35}"/>
    <cellStyle name="Comma 2 16" xfId="1263" xr:uid="{7EA9AF46-4013-44AB-B530-D31F68007FB4}"/>
    <cellStyle name="Comma 2 17" xfId="1264" xr:uid="{382B7612-22C4-4DF7-BA6A-5E6AE76EBE82}"/>
    <cellStyle name="Comma 2 18" xfId="1265" xr:uid="{E39284E5-4D25-4B10-8F84-B824E8963250}"/>
    <cellStyle name="Comma 2 19" xfId="1266" xr:uid="{57B764ED-E1F0-4078-B2AD-C4B9283DAEC4}"/>
    <cellStyle name="Comma 2 2" xfId="4" xr:uid="{00000000-0005-0000-0000-000003000000}"/>
    <cellStyle name="Comma 2 2 2" xfId="183" xr:uid="{9F6FDA5F-09F4-4233-AE90-0B4AE7D7980A}"/>
    <cellStyle name="Comma 2 2 2 2" xfId="445" xr:uid="{5E0F9A6D-E07D-4B1A-BA18-742E9B15C80E}"/>
    <cellStyle name="Comma 2 2 2 2 2" xfId="857" xr:uid="{099C379F-7112-4DEB-99BF-769B8BDB08ED}"/>
    <cellStyle name="Comma 2 2 2 2 2 2" xfId="1270" xr:uid="{B4DB8716-B28A-4EAB-BB3B-A327AD0E749D}"/>
    <cellStyle name="Comma 2 2 2 2 2 3" xfId="1269" xr:uid="{D8813BDF-22A6-460F-9D56-7352C795C0B4}"/>
    <cellStyle name="Comma 2 2 2 2 3" xfId="1268" xr:uid="{EAB72311-1253-4E87-ADD4-1752A4CF9219}"/>
    <cellStyle name="Comma 2 2 2 3" xfId="271" xr:uid="{AC57FF64-2E4F-4526-886B-1B474AC993F8}"/>
    <cellStyle name="Comma 2 2 2 3 2" xfId="1271" xr:uid="{3B3E6C34-5D15-468F-BD06-9C1E7458CB96}"/>
    <cellStyle name="Comma 2 2 2 4" xfId="666" xr:uid="{61B2A4B9-E346-4092-B7C5-4E43B2C8702E}"/>
    <cellStyle name="Comma 2 2 2 4 2" xfId="1272" xr:uid="{261C07EF-6EF2-4EE7-99A2-1A242FDCD18C}"/>
    <cellStyle name="Comma 2 2 2 5" xfId="625" xr:uid="{E5B3B9CD-789D-4F75-A13F-3C5B4EFEBAE9}"/>
    <cellStyle name="Comma 2 2 2 6" xfId="855" xr:uid="{28B50630-FE49-47C2-8D05-6F65B66785D8}"/>
    <cellStyle name="Comma 2 2 2 7" xfId="1267" xr:uid="{08F1A19B-690F-42C9-815E-F43F9144D0F4}"/>
    <cellStyle name="Comma 2 2 3" xfId="372" xr:uid="{E75596D8-0DFA-4D0D-8146-3643F6C9BB2F}"/>
    <cellStyle name="Comma 2 2 3 2" xfId="1273" xr:uid="{5E7D561D-9447-40E7-8FF3-BE68664D8DF3}"/>
    <cellStyle name="Comma 2 2 4" xfId="250" xr:uid="{E33B0FA4-644E-4B8A-9C46-49365DFEECB0}"/>
    <cellStyle name="Comma 2 2 5" xfId="555" xr:uid="{7B391E9C-21F6-4050-BF3F-14FE5C687053}"/>
    <cellStyle name="Comma 2 2 5 2" xfId="1274" xr:uid="{F4ADE694-5F2B-4BC5-BCA2-54A2CFFA8EAA}"/>
    <cellStyle name="Comma 2 2 6" xfId="651" xr:uid="{6ED8A1E3-A06A-41DC-90B8-F4E02F930AD4}"/>
    <cellStyle name="Comma 2 2 7" xfId="737" xr:uid="{D5E7F738-311C-43EA-947C-924AC6CB1710}"/>
    <cellStyle name="Comma 2 2 8" xfId="102" xr:uid="{CDAC8013-B88C-4E9B-8623-B727AA43EB9F}"/>
    <cellStyle name="Comma 2 2_INEC_Q4'53_WP -FON" xfId="1275" xr:uid="{36DB1CB6-ED90-4C89-8C88-C593CDC848E8}"/>
    <cellStyle name="Comma 2 20" xfId="1276" xr:uid="{DEC4F87C-15A7-4FCB-BCE2-1F36455E8D46}"/>
    <cellStyle name="Comma 2 21" xfId="1277" xr:uid="{92148526-622F-4C2C-B86C-C597A5400437}"/>
    <cellStyle name="Comma 2 22" xfId="1278" xr:uid="{E3DE30FC-6678-4C89-98E1-9874568CD01F}"/>
    <cellStyle name="Comma 2 23" xfId="1279" xr:uid="{2B74B04C-350E-4CB2-ABD7-64B8330605F7}"/>
    <cellStyle name="Comma 2 24" xfId="1280" xr:uid="{0259C285-5086-41C2-AFA4-7ED8E7840FCB}"/>
    <cellStyle name="Comma 2 25" xfId="1257" xr:uid="{5B420218-2534-46B3-84DF-4605CB59C641}"/>
    <cellStyle name="Comma 2 3" xfId="178" xr:uid="{DD6CB0CD-53F9-4947-A806-64834A23D58D}"/>
    <cellStyle name="Comma 2 3 2" xfId="243" xr:uid="{33AA5620-E39C-4798-81B1-F9D122E9BB74}"/>
    <cellStyle name="Comma 2 3 2 2" xfId="634" xr:uid="{0A83C817-C8FF-42FE-A28C-EF4652DD3B5A}"/>
    <cellStyle name="Comma 2 3 2 3" xfId="618" xr:uid="{11F50509-C13F-48CF-B3C9-5B6ADB037805}"/>
    <cellStyle name="Comma 2 3 2 4" xfId="1282" xr:uid="{D715EBC3-3C4D-4EE8-82C0-5A75FDA05FC4}"/>
    <cellStyle name="Comma 2 3 3" xfId="264" xr:uid="{8839C9C6-C381-4EB6-9480-680E6C5227E5}"/>
    <cellStyle name="Comma 2 3 3 2" xfId="1283" xr:uid="{285618D8-0A9C-4015-8661-FEC3293F69B2}"/>
    <cellStyle name="Comma 2 3 4" xfId="538" xr:uid="{4E75DFE9-99D2-4007-9D74-10C787DE0CA4}"/>
    <cellStyle name="Comma 2 3 5" xfId="663" xr:uid="{14D5AFD0-552C-47DA-9E46-D2D45B4ED009}"/>
    <cellStyle name="Comma 2 3 6" xfId="742" xr:uid="{8A798871-C2ED-40D3-8E30-10F6155E74DF}"/>
    <cellStyle name="Comma 2 3 7" xfId="854" xr:uid="{5618A6A2-AF50-4239-8EF6-3A94727A3808}"/>
    <cellStyle name="Comma 2 3 8" xfId="1281" xr:uid="{9D28260A-2E33-485C-B6C3-55B8A9B1E6F9}"/>
    <cellStyle name="Comma 2 4" xfId="86" xr:uid="{8678BA44-8DB2-4FB4-807B-9D04A4F04310}"/>
    <cellStyle name="Comma 2 4 2" xfId="105" xr:uid="{536C0B3A-6D38-495E-9D76-2CA7B576D6D3}"/>
    <cellStyle name="Comma 2 5" xfId="215" xr:uid="{C2BBBDD1-10CE-4E52-B8C4-3CE2549CDC14}"/>
    <cellStyle name="Comma 2 5 2" xfId="449" xr:uid="{0C6E952B-5C00-4580-ADC7-5C16A04E0359}"/>
    <cellStyle name="Comma 2 5 2 2" xfId="1285" xr:uid="{27CBF9FA-5ACE-48B8-A52B-675B06088031}"/>
    <cellStyle name="Comma 2 5 3" xfId="1284" xr:uid="{9525934C-F81F-4B13-862F-937068D5144B}"/>
    <cellStyle name="Comma 2 6" xfId="111" xr:uid="{5C2BA798-1FC7-4A38-B9F9-D55D659817A5}"/>
    <cellStyle name="Comma 2 6 2" xfId="470" xr:uid="{061781D1-EC6C-4E28-9D40-F36EF6A77AF5}"/>
    <cellStyle name="Comma 2 6 3" xfId="1286" xr:uid="{6D3A6D97-97A7-4C6C-9BAE-F13F86142546}"/>
    <cellStyle name="Comma 2 7" xfId="238" xr:uid="{B7117423-3452-4969-B532-3AEA72FE6853}"/>
    <cellStyle name="Comma 2 7 2" xfId="1287" xr:uid="{128F4F41-FAF2-48E3-9594-13E1B1DA9FE3}"/>
    <cellStyle name="Comma 2 8" xfId="515" xr:uid="{FD79C5B9-6623-49A0-9693-7524F64D7891}"/>
    <cellStyle name="Comma 2 8 2" xfId="1288" xr:uid="{F4CB9B7E-D7E0-431E-9FB2-9E1C882A1557}"/>
    <cellStyle name="Comma 2 9" xfId="577" xr:uid="{6B30D95C-43FF-4F39-A09B-8B86D2FBF625}"/>
    <cellStyle name="Comma 2 9 2" xfId="725" xr:uid="{8777EA60-1868-42A5-9284-F18BBE6E3142}"/>
    <cellStyle name="Comma 2 9 3" xfId="1289" xr:uid="{5CD9C79E-BA8E-4ACB-97B5-F0F689F07B4F}"/>
    <cellStyle name="Comma 2_INEC_Q4'53_TOP-PER AUDIT" xfId="1290" xr:uid="{C56BF7AE-0DDE-4491-8BB8-FF9EADEAD361}"/>
    <cellStyle name="Comma 20" xfId="788" xr:uid="{8FE8BD14-9BD1-473F-8530-5CB4E24D4DB9}"/>
    <cellStyle name="Comma 20 2" xfId="1292" xr:uid="{D9CDC6FF-8E92-44A6-9272-F9561F90985D}"/>
    <cellStyle name="Comma 20 3" xfId="1291" xr:uid="{084DEF89-8518-4512-B843-A8DACC4D27D8}"/>
    <cellStyle name="Comma 21" xfId="793" xr:uid="{8B1259A4-647B-45E6-9881-F9F479D07279}"/>
    <cellStyle name="Comma 21 2" xfId="1293" xr:uid="{28C21ACF-8B2D-4D78-9708-119E9ACD35D9}"/>
    <cellStyle name="Comma 22" xfId="795" xr:uid="{630F1E7F-7593-434D-969C-AFA8343F2B26}"/>
    <cellStyle name="Comma 22 2" xfId="2002" xr:uid="{50AE62A1-0549-479E-ADEF-63FCDF73AE55}"/>
    <cellStyle name="Comma 23" xfId="791" xr:uid="{D7A85073-DA2E-40C6-91CD-09D02E569A0E}"/>
    <cellStyle name="Comma 24" xfId="798" xr:uid="{B9357252-23DD-4733-8E4C-935D597A488B}"/>
    <cellStyle name="Comma 24 2" xfId="887" xr:uid="{ED9E6AB4-988A-46DC-A079-9B8A7B38EBA5}"/>
    <cellStyle name="Comma 24 3" xfId="1294" xr:uid="{2F080F91-E016-40D4-A7BE-020502FBBD2C}"/>
    <cellStyle name="Comma 24 4" xfId="2007" xr:uid="{7CB5930A-B8B5-41E7-BD69-D0B8B53FD117}"/>
    <cellStyle name="Comma 25" xfId="801" xr:uid="{429E41C7-CCF9-4F02-9D0A-06721B7EEAE1}"/>
    <cellStyle name="Comma 25 2" xfId="889" xr:uid="{24644C81-E73E-4C57-9793-36EB811594A7}"/>
    <cellStyle name="Comma 26" xfId="807" xr:uid="{57B141E4-BF4D-4A7C-9BFC-375CCD69873D}"/>
    <cellStyle name="Comma 26 2" xfId="891" xr:uid="{D91DAA52-C2D0-474D-A689-D0D8476F9120}"/>
    <cellStyle name="Comma 27" xfId="893" xr:uid="{AD08A39B-5457-44A9-B443-D2903EDD5726}"/>
    <cellStyle name="Comma 28" xfId="1213" xr:uid="{A5108394-13CA-4C04-A77D-02C94E7D9444}"/>
    <cellStyle name="Comma 29" xfId="896" xr:uid="{C04F60EF-829C-4713-8471-9EE642127290}"/>
    <cellStyle name="Comma 3" xfId="5" xr:uid="{00000000-0005-0000-0000-000004000000}"/>
    <cellStyle name="Comma 3 10" xfId="1295" xr:uid="{BF7816E2-375C-4C55-BE8E-96340C0758D5}"/>
    <cellStyle name="Comma 3 2" xfId="6" xr:uid="{00000000-0005-0000-0000-000005000000}"/>
    <cellStyle name="Comma 3 2 2" xfId="262" xr:uid="{11A1715D-B45C-4EF0-A918-84F0CBBED6FA}"/>
    <cellStyle name="Comma 3 2 2 2" xfId="695" xr:uid="{9424B855-B943-4842-B02A-8D22F9A91E4E}"/>
    <cellStyle name="Comma 3 2 2 3" xfId="627" xr:uid="{7FE94934-9B15-4572-B42E-333420FCBF40}"/>
    <cellStyle name="Comma 3 2 3" xfId="107" xr:uid="{4270C030-0032-423B-AC99-0DA877012A7F}"/>
    <cellStyle name="Comma 3 2 4" xfId="558" xr:uid="{713BF90F-7768-46EB-9886-B336BABA70DE}"/>
    <cellStyle name="Comma 3 2 5" xfId="653" xr:uid="{0586557A-836A-4CEB-8F5C-73C0F14BAA36}"/>
    <cellStyle name="Comma 3 2 6" xfId="738" xr:uid="{1FA1B76E-F632-4F3A-B983-615C70BA4AE0}"/>
    <cellStyle name="Comma 3 2 7" xfId="1296" xr:uid="{10A7E79E-F40F-447B-834A-5D97781836B0}"/>
    <cellStyle name="Comma 3 2 8" xfId="166" xr:uid="{A43016DE-AF99-454A-9E2C-35FAFAF48F88}"/>
    <cellStyle name="Comma 3 3" xfId="185" xr:uid="{FA6E2A0D-6470-4766-9B7A-2509AFB6FE5C}"/>
    <cellStyle name="Comma 3 3 2" xfId="447" xr:uid="{1665A338-1007-4869-BEBA-1A379B711878}"/>
    <cellStyle name="Comma 3 3 2 2" xfId="864" xr:uid="{5ECD65FA-C3C3-45F9-955B-986CFA4BB794}"/>
    <cellStyle name="Comma 3 3 3" xfId="544" xr:uid="{BD01F60C-3B6C-4279-8475-EFB965583678}"/>
    <cellStyle name="Comma 3 3 4" xfId="667" xr:uid="{4E324D6A-CBB4-40CB-B19B-693510E33067}"/>
    <cellStyle name="Comma 3 3 5" xfId="745" xr:uid="{C24622C1-8717-4E64-800C-2A7210282BF0}"/>
    <cellStyle name="Comma 3 3 6" xfId="859" xr:uid="{426C81F0-2D8D-4FD8-AC4F-89C681248454}"/>
    <cellStyle name="Comma 3 3 7" xfId="1297" xr:uid="{8572D858-14AB-4739-B38B-E78B56CF65EF}"/>
    <cellStyle name="Comma 3 4" xfId="187" xr:uid="{45397777-1E33-4ADF-87AA-547442E7700B}"/>
    <cellStyle name="Comma 3 4 2" xfId="373" xr:uid="{DA9DEE2C-F7A5-49B0-A31F-625A4B51569F}"/>
    <cellStyle name="Comma 3 4 3" xfId="668" xr:uid="{48705257-E00F-4D7F-9BDB-FFCFB2E1510E}"/>
    <cellStyle name="Comma 3 5" xfId="202" xr:uid="{7254B591-B006-4B5D-8CD0-B99000A67624}"/>
    <cellStyle name="Comma 3 5 2" xfId="244" xr:uid="{7F936498-5FAA-487C-9A0E-728E6D54D1BD}"/>
    <cellStyle name="Comma 3 5 3" xfId="464" xr:uid="{BAAC0B1B-17C5-44A5-802E-0592FD07717E}"/>
    <cellStyle name="Comma 3 6" xfId="168" xr:uid="{0A414A19-0DC1-4890-AE22-27F1ABA6A1F1}"/>
    <cellStyle name="Comma 3 7" xfId="257" xr:uid="{9292656D-832A-4103-93CA-48F1910CC2F2}"/>
    <cellStyle name="Comma 3 8" xfId="93" xr:uid="{60F209E8-4F9D-45D9-A1D5-CC9EB54139B5}"/>
    <cellStyle name="Comma 3 9" xfId="589" xr:uid="{BAD082B9-8959-4FD5-BEFF-DC8A672C4D1D}"/>
    <cellStyle name="Comma 3 9 2" xfId="774" xr:uid="{14360F1B-5DD4-40EE-8A12-65DDDE18CE3A}"/>
    <cellStyle name="Comma 3 9 3" xfId="884" xr:uid="{24F85A76-87C3-4E56-80A9-C6498EA0BC97}"/>
    <cellStyle name="Comma 3_TOP_GMS_Q3'53" xfId="1298" xr:uid="{62FA6321-03BF-4FDC-9D76-8A5654E48947}"/>
    <cellStyle name="Comma 30" xfId="935" xr:uid="{03072EEE-0F0B-4A0A-B94A-D6D8A7CB6B8F}"/>
    <cellStyle name="Comma 31" xfId="2009" xr:uid="{8D0B9555-E36E-4E86-B9C7-67AD7FC998B1}"/>
    <cellStyle name="Comma 32" xfId="898" xr:uid="{3D012C70-2DFD-47D1-9F15-936838FF3807}"/>
    <cellStyle name="Comma 33" xfId="446" xr:uid="{4BB7B63F-1C05-452E-80D1-E70F787533E4}"/>
    <cellStyle name="Comma 33 2" xfId="938" xr:uid="{0240FB50-45D7-4C51-8E1A-4354B37BDC27}"/>
    <cellStyle name="Comma 34" xfId="2014" xr:uid="{88BD9640-4E5A-4FAF-91FF-CDAFD1720345}"/>
    <cellStyle name="Comma 35" xfId="900" xr:uid="{95DBB0FB-526A-4E06-AE8E-2796C04F8018}"/>
    <cellStyle name="Comma 36" xfId="941" xr:uid="{19683772-88FD-46FA-B90A-97EBA0F58A6F}"/>
    <cellStyle name="Comma 37" xfId="902" xr:uid="{259C5630-9C80-483C-BEDE-68246490E511}"/>
    <cellStyle name="Comma 38" xfId="2021" xr:uid="{367AD15E-EAF2-4F18-ABC2-22F991EBB894}"/>
    <cellStyle name="Comma 39" xfId="905" xr:uid="{8826E816-DEEE-4E81-9C32-9CA84732EAE3}"/>
    <cellStyle name="Comma 4" xfId="7" xr:uid="{00000000-0005-0000-0000-000006000000}"/>
    <cellStyle name="Comma 4 2" xfId="94" xr:uid="{F23E2935-DB93-480E-80E7-F1B241A39DF8}"/>
    <cellStyle name="Comma 4 2 2" xfId="229" xr:uid="{6771A854-CFFA-476C-AC5D-13208B123F39}"/>
    <cellStyle name="Comma 4 2 2 2" xfId="375" xr:uid="{02E30628-29F6-4CDC-9CD8-54710937DA34}"/>
    <cellStyle name="Comma 4 2 2 3" xfId="1301" xr:uid="{DB82E1AF-FAF8-4291-B288-90096ACDAB86}"/>
    <cellStyle name="Comma 4 2 3" xfId="237" xr:uid="{857EFA8A-B47A-49BC-922C-86097DF73043}"/>
    <cellStyle name="Comma 4 2 3 2" xfId="1302" xr:uid="{CFA5A745-CA0B-4167-A906-E6F8D5BB6624}"/>
    <cellStyle name="Comma 4 2 4" xfId="260" xr:uid="{B5AF37C5-BE85-4C8E-B4E9-D1E965DC1571}"/>
    <cellStyle name="Comma 4 2 5" xfId="648" xr:uid="{41677F6E-D006-4629-9303-397CFF6A31ED}"/>
    <cellStyle name="Comma 4 2 6" xfId="735" xr:uid="{D5C256A5-92E7-4523-BFE0-29BDDACB39E3}"/>
    <cellStyle name="Comma 4 2 7" xfId="878" xr:uid="{310E485A-4098-4906-9B12-CDA6B5CAEDA7}"/>
    <cellStyle name="Comma 4 2 8" xfId="1300" xr:uid="{F28C199E-4023-447E-8158-C074B895A156}"/>
    <cellStyle name="Comma 4 3" xfId="171" xr:uid="{423A2B0E-63CB-4C8C-9119-BC4CBFE7BF65}"/>
    <cellStyle name="Comma 4 3 2" xfId="376" xr:uid="{2FB9F9D3-8F7F-431B-B134-17D3B50C21CD}"/>
    <cellStyle name="Comma 4 3 3" xfId="656" xr:uid="{24D85ED0-A6EF-4B98-821D-51E721315135}"/>
    <cellStyle name="Comma 4 3 4" xfId="609" xr:uid="{0A4CAB58-8657-4E05-9639-AEA576308AD0}"/>
    <cellStyle name="Comma 4 3 5" xfId="1303" xr:uid="{598058C4-05DF-4099-BB6F-2B502FF1E5C4}"/>
    <cellStyle name="Comma 4 4" xfId="374" xr:uid="{392F38FA-4D8A-41D4-BE97-94CB8DE48BE8}"/>
    <cellStyle name="Comma 4 4 2" xfId="2008" xr:uid="{AF6E3AE0-29B3-4125-A418-B6EED2465E35}"/>
    <cellStyle name="Comma 4 5" xfId="522" xr:uid="{AB891564-F366-4627-AC91-244D0CDBB753}"/>
    <cellStyle name="Comma 4 6" xfId="576" xr:uid="{61266A8A-531B-4E09-B2F4-BCCCD7594524}"/>
    <cellStyle name="Comma 4 7" xfId="594" xr:uid="{EC643259-4A6C-4875-8167-B53D3A63F9C1}"/>
    <cellStyle name="Comma 4 8" xfId="1299" xr:uid="{17BFAC28-FCE0-4A09-9388-BAB92549ED1E}"/>
    <cellStyle name="Comma 4_SOLAR-ขอนแก่น 5_TOP_Q1'54-PER BOOK" xfId="1304" xr:uid="{103879C3-6BD2-4C7D-B167-86D21FCF675E}"/>
    <cellStyle name="Comma 40" xfId="944" xr:uid="{A74781C5-3E5B-4074-A944-1354946DA421}"/>
    <cellStyle name="Comma 41" xfId="908" xr:uid="{87C24A7B-4099-4287-B538-B3A59607E251}"/>
    <cellStyle name="Comma 42" xfId="8" xr:uid="{00000000-0005-0000-0000-000007000000}"/>
    <cellStyle name="Comma 42 2" xfId="947" xr:uid="{899AB3BF-214D-4F1B-B80A-63C5E10ABEFF}"/>
    <cellStyle name="Comma 43" xfId="911" xr:uid="{C03635E6-A456-4D00-934E-C0C9BD471A4F}"/>
    <cellStyle name="Comma 44" xfId="2015" xr:uid="{E302D117-2D30-4DC9-851C-401546883AB0}"/>
    <cellStyle name="Comma 45" xfId="913" xr:uid="{39BDE8EB-C1CB-4BC1-8C5E-45A3F9B68E18}"/>
    <cellStyle name="Comma 46" xfId="80" xr:uid="{BE0BCFED-84FA-4B93-B0A4-A7D9C0C9F1AC}"/>
    <cellStyle name="Comma 47" xfId="916" xr:uid="{8E7F6278-FCBC-4519-8BFE-DFF225ACF2AC}"/>
    <cellStyle name="Comma 48" xfId="949" xr:uid="{7C143AAE-D54C-432B-93BF-C62CFAC0AE40}"/>
    <cellStyle name="Comma 49" xfId="9" xr:uid="{00000000-0005-0000-0000-000008000000}"/>
    <cellStyle name="Comma 49 2" xfId="101" xr:uid="{E2F12A4D-D2EE-4F1F-AF4B-4E0CF9CC59A2}"/>
    <cellStyle name="Comma 49 2 2" xfId="518" xr:uid="{D2ECF389-92AB-454E-8627-674E66232986}"/>
    <cellStyle name="Comma 49 3" xfId="919" xr:uid="{10A2B8C4-1BCE-44CF-A125-4604CE1BF43E}"/>
    <cellStyle name="Comma 5" xfId="10" xr:uid="{00000000-0005-0000-0000-000009000000}"/>
    <cellStyle name="Comma 5 2" xfId="209" xr:uid="{9A2AABFC-9F11-4272-8A07-2D4A41D14ADB}"/>
    <cellStyle name="Comma 5 2 2" xfId="377" xr:uid="{E0533BC9-FD59-4035-9C9E-8142C78960EC}"/>
    <cellStyle name="Comma 5 2 2 2" xfId="1307" xr:uid="{92970998-0257-4156-A846-430920E6A899}"/>
    <cellStyle name="Comma 5 2 3" xfId="557" xr:uid="{113FD930-1929-43B9-A878-DC4AD7930E6E}"/>
    <cellStyle name="Comma 5 2 4" xfId="679" xr:uid="{E1136AD9-DE0B-4AE4-960F-00B23AF90AD8}"/>
    <cellStyle name="Comma 5 2 5" xfId="751" xr:uid="{CD9AB877-A0A5-4FA8-A14B-D1D2D1B7C3FB}"/>
    <cellStyle name="Comma 5 2 6" xfId="1306" xr:uid="{20788CE2-C60C-4B7D-AC24-69C56B9905C7}"/>
    <cellStyle name="Comma 5 3" xfId="173" xr:uid="{D0786A4C-0391-49C8-B500-BFEBEF4F24AC}"/>
    <cellStyle name="Comma 5 3 2" xfId="456" xr:uid="{372E3BB6-3E74-41F1-AD7B-09BC66CA2FFE}"/>
    <cellStyle name="Comma 5 3 3" xfId="658" xr:uid="{7D1BE52A-86EA-4C16-BFA7-126F5D0F159E}"/>
    <cellStyle name="Comma 5 3 4" xfId="608" xr:uid="{528AB2DB-E163-46F2-9EA3-094674110B54}"/>
    <cellStyle name="Comma 5 3 5" xfId="1308" xr:uid="{E90B56B7-98B9-455B-8F97-CF2A60D2173A}"/>
    <cellStyle name="Comma 5 4" xfId="521" xr:uid="{B5AC9727-3C40-44E4-A494-432D1D391EB4}"/>
    <cellStyle name="Comma 5 4 2" xfId="1309" xr:uid="{CD35FA43-F367-413C-8FE2-F1231EAE0B3F}"/>
    <cellStyle name="Comma 5 5" xfId="598" xr:uid="{603AA088-50B9-4F51-BA99-BF01B7EE795F}"/>
    <cellStyle name="Comma 5 6" xfId="1305" xr:uid="{99DB6015-8CFC-44B2-ADA2-4A118DBAA05C}"/>
    <cellStyle name="Comma 50" xfId="922" xr:uid="{4E6E95C8-1D4F-4546-AB4D-752C3BF2BB4D}"/>
    <cellStyle name="Comma 51" xfId="952" xr:uid="{DA1BBE59-BBAE-47F1-A129-F274264565DF}"/>
    <cellStyle name="Comma 52" xfId="924" xr:uid="{5CC51250-0547-4CC8-AFAF-2AB36C5621AE}"/>
    <cellStyle name="Comma 53" xfId="248" xr:uid="{3A20F438-8348-45EA-947B-AC730CCB08C6}"/>
    <cellStyle name="Comma 54" xfId="954" xr:uid="{82C9B1BE-E907-486C-9AC6-BAFA840AA538}"/>
    <cellStyle name="Comma 55" xfId="927" xr:uid="{D73A208B-B78D-4FE1-834C-175D21EF5B1F}"/>
    <cellStyle name="Comma 56" xfId="956" xr:uid="{26C8D06C-EF89-4A5D-BF69-33862D77C2C4}"/>
    <cellStyle name="Comma 57" xfId="930" xr:uid="{76772B2B-98C4-48DF-B905-CC7C18768569}"/>
    <cellStyle name="Comma 58" xfId="933" xr:uid="{6B574A61-0ADF-41ED-8A38-6DE189F7FC7D}"/>
    <cellStyle name="Comma 59" xfId="958" xr:uid="{9237F8D6-2DB7-4659-BB44-CF24C958463C}"/>
    <cellStyle name="Comma 6" xfId="11" xr:uid="{00000000-0005-0000-0000-00000A000000}"/>
    <cellStyle name="Comma 6 2" xfId="179" xr:uid="{D60E1770-BB94-42DF-A84D-0D6DC6FB032D}"/>
    <cellStyle name="Comma 6 2 2" xfId="1311" xr:uid="{443A199C-3A45-4499-8210-5E6948FFBFCC}"/>
    <cellStyle name="Comma 6 3" xfId="378" xr:uid="{7AAE811F-9D90-44E2-9342-188C48345899}"/>
    <cellStyle name="Comma 6 3 2" xfId="700" xr:uid="{2AC774F1-7C33-4309-BB49-4EA170913308}"/>
    <cellStyle name="Comma 6 3 3" xfId="641" xr:uid="{D1F2132E-19A5-4AD5-980E-3E0FE9AC293E}"/>
    <cellStyle name="Comma 6 3 4" xfId="1312" xr:uid="{71E14031-29FB-4908-9541-44C6214CFAC5}"/>
    <cellStyle name="Comma 6 4" xfId="644" xr:uid="{94852D8F-4A08-41CB-B32E-AA771FF97017}"/>
    <cellStyle name="Comma 6 5" xfId="599" xr:uid="{B0A536B5-F364-4C98-979D-76D1D30FD9FE}"/>
    <cellStyle name="Comma 6 6" xfId="732" xr:uid="{59298553-1B2F-4B83-A403-76499DF89592}"/>
    <cellStyle name="Comma 6 7" xfId="1310" xr:uid="{B1A44CE2-CF01-4B22-83C1-997405C75355}"/>
    <cellStyle name="Comma 6 8" xfId="89" xr:uid="{9BB39F1C-E307-4A3F-B8F7-BDCC7BFB025D}"/>
    <cellStyle name="Comma 6 9" xfId="2088" xr:uid="{66FD2A24-944A-49D1-8B0A-48FAA809E89D}"/>
    <cellStyle name="Comma 6_GFN_Q2'53_X2" xfId="1313" xr:uid="{A284C9A9-EDE8-468F-8DCE-56A02F840D65}"/>
    <cellStyle name="Comma 60" xfId="2081" xr:uid="{3DDD1F3E-C9D4-4432-AC75-C040D6AC7E32}"/>
    <cellStyle name="Comma 61" xfId="2043" xr:uid="{4C43B388-6A6A-470C-8E70-1896FE37DA49}"/>
    <cellStyle name="Comma 62" xfId="2025" xr:uid="{0143DEA4-39FB-471A-9832-C58C712CAB04}"/>
    <cellStyle name="Comma 63" xfId="2085" xr:uid="{A0881625-13CB-460C-8D74-F2B67EBDB333}"/>
    <cellStyle name="Comma 64" xfId="2039" xr:uid="{26E4BA45-1D3D-4095-94DE-D5C61F8F9845}"/>
    <cellStyle name="Comma 65" xfId="2038" xr:uid="{A567C0DF-39B9-4C45-BC83-48CB19ADADE2}"/>
    <cellStyle name="Comma 66" xfId="2072" xr:uid="{EF71712D-BFAB-4730-8BCD-08A83B3418F2}"/>
    <cellStyle name="Comma 67" xfId="2029" xr:uid="{ED479791-9E09-4E21-B537-1FC22C7FD5A0}"/>
    <cellStyle name="Comma 68" xfId="2059" xr:uid="{5492C59C-BD27-40A1-9FBA-158F5BEE5053}"/>
    <cellStyle name="Comma 69" xfId="2062" xr:uid="{7D86BCC5-9626-4ED8-A04B-EB399B309C31}"/>
    <cellStyle name="Comma 7" xfId="12" xr:uid="{00000000-0005-0000-0000-00000B000000}"/>
    <cellStyle name="Comma 7 2" xfId="197" xr:uid="{F05D6391-75B3-42E3-BCF3-CD95694851A2}"/>
    <cellStyle name="Comma 7 2 2" xfId="674" xr:uid="{E4C3034E-4E7C-45A6-849C-3FE75BD9F0E8}"/>
    <cellStyle name="Comma 7 2 2 2" xfId="871" xr:uid="{9F39A805-F214-4CE7-BD9A-F0B64F364639}"/>
    <cellStyle name="Comma 7 2 3" xfId="630" xr:uid="{71B5E3EC-FB76-49E0-8C17-74BCEC25E468}"/>
    <cellStyle name="Comma 7 2 4" xfId="867" xr:uid="{B4991447-BBB3-40BA-91C6-5A5F856B458D}"/>
    <cellStyle name="Comma 7 2 5" xfId="1314" xr:uid="{F98A1A3A-595F-4B12-BE0B-62F5C2AEA901}"/>
    <cellStyle name="Comma 7 3" xfId="221" xr:uid="{807B7617-9EAF-451E-A30B-90DC619A98CC}"/>
    <cellStyle name="Comma 7 3 2" xfId="881" xr:uid="{2111E790-0CBC-4040-9B48-7104DEFDBDDA}"/>
    <cellStyle name="Comma 7 4" xfId="184" xr:uid="{FF63D14B-B8FF-4D72-B41A-B2E51C8C700F}"/>
    <cellStyle name="Comma 7 5" xfId="451" xr:uid="{7560A038-8906-446B-8DB7-D234DC1C6A66}"/>
    <cellStyle name="Comma 7 6" xfId="600" xr:uid="{7FE50C9C-5DA6-48E2-84B6-125515C8C22C}"/>
    <cellStyle name="Comma 70" xfId="2078" xr:uid="{484BEEFA-EBD6-4672-960F-89096EFC3127}"/>
    <cellStyle name="Comma 71" xfId="2057" xr:uid="{3469F2C7-401B-47B0-87C8-5CE126AF6FB1}"/>
    <cellStyle name="Comma 72" xfId="2050" xr:uid="{E56DC80A-01AC-4F20-BA86-B56EE838AD45}"/>
    <cellStyle name="Comma 8" xfId="186" xr:uid="{117114EC-E02C-4188-977C-F9218B141167}"/>
    <cellStyle name="Comma 8 2" xfId="234" xr:uid="{CB63C5A7-4F02-4DF5-9510-FDEF504C50F7}"/>
    <cellStyle name="Comma 8 2 2" xfId="690" xr:uid="{F9A545D5-E5F6-49D1-A341-3CD188DD2752}"/>
    <cellStyle name="Comma 8 2 3" xfId="636" xr:uid="{D5114B3D-3773-4922-B639-798147EBD4CE}"/>
    <cellStyle name="Comma 8 2 4" xfId="1316" xr:uid="{263D6F1C-A45E-4B60-9B62-1BBF267CCAA8}"/>
    <cellStyle name="Comma 8 3" xfId="453" xr:uid="{EECDD796-6D4B-47DD-B437-2FE78F77F14E}"/>
    <cellStyle name="Comma 8 4" xfId="583" xr:uid="{26844F35-541A-4F92-85B0-E60B2A3F3BC1}"/>
    <cellStyle name="Comma 8 5" xfId="1315" xr:uid="{A7248463-E142-48D0-9028-C7BE241A7AB0}"/>
    <cellStyle name="Comma 9" xfId="189" xr:uid="{33DF2A45-FD1F-4CFB-BBE1-DEE1AF8DE17B}"/>
    <cellStyle name="Comma 9 2" xfId="199" xr:uid="{CD28A6F5-103B-4EB3-9524-7010D46D6016}"/>
    <cellStyle name="Comma 9 2 2" xfId="203" xr:uid="{3F92CC8C-90A5-4D34-AD2D-5AF36E68E28E}"/>
    <cellStyle name="Comma 9 2 3" xfId="676" xr:uid="{ADCBE10F-0635-4941-B076-48E3357215BB}"/>
    <cellStyle name="Comma 9 2 4" xfId="595" xr:uid="{E3D474AD-599D-45A1-9446-D6688501BFE2}"/>
    <cellStyle name="Comma 9 2 5" xfId="1318" xr:uid="{8D4B0ECC-E78B-4490-8CEC-9C1FACDA1124}"/>
    <cellStyle name="Comma 9 3" xfId="371" xr:uid="{1E1AEA6A-100C-4ADC-B27E-3B351DC246A7}"/>
    <cellStyle name="Comma 9 3 2" xfId="1319" xr:uid="{EAFF58E7-9A9B-4B7E-A0AE-A7CB42CCDEFA}"/>
    <cellStyle name="Comma 9 4" xfId="472" xr:uid="{1C937DD2-3046-446D-9BC5-96411E19CB42}"/>
    <cellStyle name="Comma 9 5" xfId="669" xr:uid="{B008BA4A-6CAF-4EAE-8EC9-AD2326C22991}"/>
    <cellStyle name="Comma 9 6" xfId="1317" xr:uid="{0C27E359-5A96-4836-9252-13DF7F625E43}"/>
    <cellStyle name="comma zerodec" xfId="13" xr:uid="{00000000-0005-0000-0000-00000C000000}"/>
    <cellStyle name="comma zerodec 2" xfId="14" xr:uid="{00000000-0005-0000-0000-00000D000000}"/>
    <cellStyle name="comma zerodec 2 2" xfId="1321" xr:uid="{29FB21BF-9DAC-48E0-9081-8253E6333A6A}"/>
    <cellStyle name="comma zerodec 3" xfId="1322" xr:uid="{4D6E648C-6E9B-43CD-8157-0150FA8BEAF4}"/>
    <cellStyle name="comma zerodec 4" xfId="1323" xr:uid="{D7FC0037-46A6-466E-90BC-E4E5B808B848}"/>
    <cellStyle name="comma zerodec 5" xfId="1324" xr:uid="{6BB6F365-3327-4666-BE18-EB7BB8FE5099}"/>
    <cellStyle name="comma zerodec 6" xfId="1325" xr:uid="{B596A491-7158-49BB-BC76-DC6AAE2BF059}"/>
    <cellStyle name="comma zerodec 7" xfId="1326" xr:uid="{C1BA5066-2451-4020-8799-0899DB25E9F5}"/>
    <cellStyle name="comma zerodec 8" xfId="1327" xr:uid="{83B6D98B-D95E-43DF-AB75-792755A5CF0C}"/>
    <cellStyle name="comma zerodec 9" xfId="1320" xr:uid="{BF854F4B-730B-4D00-9B09-F9A6F8E0E803}"/>
    <cellStyle name="comma zerodec_GF-Food _Q4'52_CC2" xfId="1328" xr:uid="{A0628E18-3BE5-4803-843C-BD5A4E4F01D4}"/>
    <cellStyle name="Comma0" xfId="1329" xr:uid="{963BFE74-371C-46ED-9670-B57858F2E79B}"/>
    <cellStyle name="Cover Date" xfId="117" xr:uid="{45B94DE7-96C8-468E-ABE3-5B07F7A08A7A}"/>
    <cellStyle name="Cover Date 2" xfId="808" xr:uid="{0890F57D-5C36-459E-9219-93D6B70A165C}"/>
    <cellStyle name="Cover Subtitle" xfId="118" xr:uid="{D155A417-17AB-4DBA-99BD-C8433346D4AF}"/>
    <cellStyle name="Cover Subtitle 2" xfId="809" xr:uid="{8446CDE0-B298-4B76-9E80-7F443426EF6A}"/>
    <cellStyle name="Cover Title" xfId="119" xr:uid="{690B5E87-EE57-4058-B585-6C5238D964D0}"/>
    <cellStyle name="Cover Title 2" xfId="810" xr:uid="{CD34445C-FF5F-4B4B-A89B-0144C7DF1FFA}"/>
    <cellStyle name="Curren - Style3" xfId="1330" xr:uid="{098E7F20-F5D4-4914-B527-067B8662A798}"/>
    <cellStyle name="Curren - Style4" xfId="1331" xr:uid="{A797B3FA-9EE3-4742-A941-F88BD589636E}"/>
    <cellStyle name="Currency (hidden)" xfId="120" xr:uid="{76F7BBFE-1E42-4FDF-95BA-A24F4524BCF8}"/>
    <cellStyle name="Currency (hidden) 2" xfId="811" xr:uid="{0907A9FF-A44B-45EC-B682-582162BB2341}"/>
    <cellStyle name="Currency [00]" xfId="1332" xr:uid="{005DE5E5-D479-43F3-8330-8B9BB28A161B}"/>
    <cellStyle name="Currency 2" xfId="227" xr:uid="{832FF182-41A4-46B7-9D0D-1CF14CADC573}"/>
    <cellStyle name="Currency 2 2" xfId="259" xr:uid="{A6CDAE5D-FD27-4933-8627-8BE13173C174}"/>
    <cellStyle name="Currency 2 3" xfId="1333" xr:uid="{30B120A9-0E1F-424A-B8FD-8EF01D8D1499}"/>
    <cellStyle name="Currency 3" xfId="586" xr:uid="{74EC24F2-79F7-4264-890D-01B65641B503}"/>
    <cellStyle name="Currency 3 2" xfId="1334" xr:uid="{0EB74EF4-EE81-44BA-ACF8-59F23C24E554}"/>
    <cellStyle name="Currency 4" xfId="614" xr:uid="{50CE33AD-8F6A-4BD4-96EA-964D6D53A1CD}"/>
    <cellStyle name="Currency0" xfId="1335" xr:uid="{6B75C5AA-B927-47BA-BCE5-89A53DD178C1}"/>
    <cellStyle name="Currency1" xfId="15" xr:uid="{00000000-0005-0000-0000-00000E000000}"/>
    <cellStyle name="Currency1 2" xfId="16" xr:uid="{00000000-0005-0000-0000-00000F000000}"/>
    <cellStyle name="Currency1 2 2" xfId="1337" xr:uid="{C9A7C606-98CC-4AB5-B2D8-C7DC99B3C897}"/>
    <cellStyle name="Currency1 3" xfId="1338" xr:uid="{103EBFC5-2040-41FA-A892-DC73039E6C57}"/>
    <cellStyle name="Currency1 4" xfId="1339" xr:uid="{B5C48BFB-FCC4-4680-91A0-7A21801B6D71}"/>
    <cellStyle name="Currency1 5" xfId="1340" xr:uid="{120DC182-2B83-404B-9C57-FFB640922B38}"/>
    <cellStyle name="Currency1 6" xfId="1341" xr:uid="{6855AB88-5FA4-4D5F-8409-2B5B1372D7CB}"/>
    <cellStyle name="Currency1 7" xfId="1342" xr:uid="{B9436DF2-B4F7-4320-B785-1836BBE9FE36}"/>
    <cellStyle name="Currency1 8" xfId="1343" xr:uid="{107203E8-2773-48F3-99A6-99BD86E0BE42}"/>
    <cellStyle name="Currency1 9" xfId="1336" xr:uid="{D97C8D94-C83B-4243-BB3B-65C52607D9FE}"/>
    <cellStyle name="Currency1_GF-Food _Q4'52_CC2" xfId="1344" xr:uid="{50D8BFAD-C46E-4AEB-A074-94BDA53AB7AC}"/>
    <cellStyle name="Date" xfId="1345" xr:uid="{F589C75A-FD9E-4CA7-8FC2-F096C475D0A4}"/>
    <cellStyle name="Date Short" xfId="1346" xr:uid="{AFBD924C-BBA0-4A6B-B899-950FE4F3C8EA}"/>
    <cellStyle name="Dezimal [0]_35ERI8T2gbIEMixb4v26icuOo" xfId="1347" xr:uid="{F0040D0B-21A4-4BEB-B510-EDF89113D7D0}"/>
    <cellStyle name="Dezimal_35ERI8T2gbIEMixb4v26icuOo" xfId="1348" xr:uid="{D699EE3A-13CF-4695-BA1F-336700569E0B}"/>
    <cellStyle name="Dollar (zero dec)" xfId="17" xr:uid="{00000000-0005-0000-0000-000010000000}"/>
    <cellStyle name="Dollar (zero dec) 2" xfId="18" xr:uid="{00000000-0005-0000-0000-000011000000}"/>
    <cellStyle name="Dollar (zero dec) 2 2" xfId="1350" xr:uid="{10440EBD-D1EE-4734-9216-2C1602E056D6}"/>
    <cellStyle name="Dollar (zero dec) 3" xfId="1351" xr:uid="{D1975339-5D2E-431C-96F2-530112838F31}"/>
    <cellStyle name="Dollar (zero dec) 4" xfId="1352" xr:uid="{61ED64FD-3B17-4A70-853C-D753D1D59684}"/>
    <cellStyle name="Dollar (zero dec) 5" xfId="1353" xr:uid="{751E5C3D-6A7B-4410-86E8-9C58E1E5C4BB}"/>
    <cellStyle name="Dollar (zero dec) 6" xfId="1354" xr:uid="{4A83ECA1-CF95-4191-896B-8B609C832198}"/>
    <cellStyle name="Dollar (zero dec) 7" xfId="1355" xr:uid="{42E4CF97-112C-41D2-A3B6-1A8E550E038F}"/>
    <cellStyle name="Dollar (zero dec) 8" xfId="1356" xr:uid="{1BBFFD59-84A3-423F-9FDF-64A93C335DBE}"/>
    <cellStyle name="Dollar (zero dec) 9" xfId="1349" xr:uid="{96087887-94AB-441E-B54A-AF1E25C0471F}"/>
    <cellStyle name="Dollar (zero dec)_GF-Food _Q4'52_CC2" xfId="1357" xr:uid="{23FB499F-4013-4335-8EA5-8481101A84A7}"/>
    <cellStyle name="E&amp;Y House" xfId="19" xr:uid="{00000000-0005-0000-0000-000012000000}"/>
    <cellStyle name="E&amp;Y House 2" xfId="121" xr:uid="{9A26791E-2DBE-4677-B3F2-27F2A7027D8B}"/>
    <cellStyle name="E&amp;Y House 3" xfId="458" xr:uid="{3962B2B6-6F6B-47E6-8BC0-9954D52695B1}"/>
    <cellStyle name="E&amp;Y House 4" xfId="812" xr:uid="{11C13FB1-CC5B-4055-A2A7-24973573FAAA}"/>
    <cellStyle name="Enter Currency (0)" xfId="1358" xr:uid="{5B44FC05-245C-42CB-B4C3-333281756B68}"/>
    <cellStyle name="Enter Currency (2)" xfId="1359" xr:uid="{1E88FB21-81BA-4089-9F8C-D0A6BD4870B5}"/>
    <cellStyle name="Enter Units (0)" xfId="1360" xr:uid="{E1BFA91F-AC95-4619-ADBC-A5A308AFBAC8}"/>
    <cellStyle name="Enter Units (1)" xfId="1361" xr:uid="{2A9426F0-9FD3-40A3-BFD9-AD18FB363D48}"/>
    <cellStyle name="Enter Units (2)" xfId="1362" xr:uid="{AD328CD1-F31C-4EB8-8BDD-051AB3671A42}"/>
    <cellStyle name="Euro" xfId="122" xr:uid="{EA1D373A-7E25-4E9B-B735-1BE3292A4F44}"/>
    <cellStyle name="Excel Built-in Comma [0]" xfId="520" xr:uid="{0DE7A60A-E640-4C99-8A71-409732A909C6}"/>
    <cellStyle name="Explanatory Text" xfId="420" builtinId="53" customBuiltin="1"/>
    <cellStyle name="Explanatory Text 2" xfId="379" xr:uid="{BAA6FF18-8163-436A-9E8A-E497643CAF6C}"/>
    <cellStyle name="Explanatory Text 2 2" xfId="380" xr:uid="{107585BF-A399-44F0-997B-202A514560AA}"/>
    <cellStyle name="Explanatory Text 2 2 2" xfId="1364" xr:uid="{88690902-560A-4222-8D67-7A6DC4EEF63D}"/>
    <cellStyle name="Explanatory Text 2 3" xfId="489" xr:uid="{AAD7CAD9-DCB0-4B21-96A2-DCA2969486B6}"/>
    <cellStyle name="Explanatory Text 2 3 2" xfId="1365" xr:uid="{8B1EB4A9-DC1E-40DE-8A76-25F598727FAE}"/>
    <cellStyle name="Explanatory Text 2 4" xfId="1363" xr:uid="{1AC0D806-7FC6-4280-A81E-08A8069F717C}"/>
    <cellStyle name="Explanatory Text 3" xfId="1366" xr:uid="{0F1328EC-76F9-4212-9CA2-FF6501B316C1}"/>
    <cellStyle name="Explanatory Text 4" xfId="1367" xr:uid="{C68992A2-E8EF-4B40-9EDB-A0764E395C00}"/>
    <cellStyle name="Fixed" xfId="1368" xr:uid="{385D6855-63F4-4F52-B444-610E005CE58A}"/>
    <cellStyle name="Footer SBILogo1" xfId="123" xr:uid="{446BCD17-0AD0-4BE4-9A69-F07DECEE3F6A}"/>
    <cellStyle name="Footer SBILogo1 2" xfId="813" xr:uid="{DF079FAD-5C60-4CA4-832E-C707EA0435BF}"/>
    <cellStyle name="Footer SBILogo2" xfId="124" xr:uid="{C5BBEADA-A93E-47D9-A008-135142D00D78}"/>
    <cellStyle name="Footer SBILogo2 2" xfId="814" xr:uid="{DAAF3D12-B3A2-41BA-A00C-1F195CBCDF5C}"/>
    <cellStyle name="Footnote" xfId="125" xr:uid="{EE0289B5-6008-478F-9659-AB15699FBC73}"/>
    <cellStyle name="Footnote 2" xfId="815" xr:uid="{FB7FA4CA-016E-49B4-9435-ED24056958D7}"/>
    <cellStyle name="Footnote Reference" xfId="126" xr:uid="{256B82DB-E1B8-4126-953A-B8D2F76C1301}"/>
    <cellStyle name="Footnote Reference 2" xfId="816" xr:uid="{14841508-BD6E-4DA7-B4F2-03D2E12BFB30}"/>
    <cellStyle name="Footnote_BECL WP YE'02" xfId="127" xr:uid="{9AADBC5E-C5B6-4086-A366-B5DA45BEEA00}"/>
    <cellStyle name="Good" xfId="425" builtinId="26" customBuiltin="1"/>
    <cellStyle name="Good 2" xfId="381" xr:uid="{B323EE2B-6BC2-4A75-A59D-CC99C7594A85}"/>
    <cellStyle name="Good 2 2" xfId="382" xr:uid="{7A40BE53-3C91-4781-9081-BFFA9AB89524}"/>
    <cellStyle name="Good 2 2 2" xfId="1371" xr:uid="{6C600E77-8E61-446B-90B9-E27F220AB8C1}"/>
    <cellStyle name="Good 2 3" xfId="479" xr:uid="{C5AA6265-D94F-48CB-9179-355EB1B757FE}"/>
    <cellStyle name="Good 2 3 2" xfId="1372" xr:uid="{89457069-770E-418B-96DE-72B29F8EF93E}"/>
    <cellStyle name="Good 2 4" xfId="1370" xr:uid="{16AE58CC-891D-4F88-9D4C-663C7D4A6EB6}"/>
    <cellStyle name="Good 3" xfId="1373" xr:uid="{A93484EA-517B-4A67-BD41-8E9F2D0A36BF}"/>
    <cellStyle name="Good 4" xfId="1374" xr:uid="{84C05AC9-3A14-41EE-8212-20B47A7ACD05}"/>
    <cellStyle name="Good 5" xfId="1369" xr:uid="{1F69EE86-53AC-4E28-9568-A2C3B1744636}"/>
    <cellStyle name="GrayCell 2 2" xfId="529" xr:uid="{A19AF2C3-18D8-4598-A90E-1126E444D9EA}"/>
    <cellStyle name="Grey" xfId="20" xr:uid="{00000000-0005-0000-0000-000013000000}"/>
    <cellStyle name="Header" xfId="128" xr:uid="{32DCAA3E-BEE7-491D-8D77-C81545EA5CAA}"/>
    <cellStyle name="Header 2" xfId="817" xr:uid="{FCF6D2DB-F643-458B-B73F-9F6203229FE9}"/>
    <cellStyle name="Header Draft Stamp" xfId="129" xr:uid="{572F12D7-E415-427E-BEEE-D3FD08B6E95A}"/>
    <cellStyle name="Header Draft Stamp 2" xfId="818" xr:uid="{1B0ECB3D-537A-4C4B-AD26-7DF0F0F47D6E}"/>
    <cellStyle name="Header_BECL WP YE'02" xfId="130" xr:uid="{4F52C82B-CFCB-468D-A913-7122D660F926}"/>
    <cellStyle name="Header1" xfId="1375" xr:uid="{785B029D-9346-4318-A17D-9225D4F06686}"/>
    <cellStyle name="Header2" xfId="1376" xr:uid="{5EA4A0D2-3F50-4933-8ABB-2F670E16480E}"/>
    <cellStyle name="Heading 1" xfId="441" builtinId="16" customBuiltin="1"/>
    <cellStyle name="Heading 1 2" xfId="383" xr:uid="{4B78C78A-D4CC-4FB1-B45B-263986C02532}"/>
    <cellStyle name="Heading 1 2 2" xfId="384" xr:uid="{4863B489-3198-473B-961B-BA338813A86D}"/>
    <cellStyle name="Heading 1 2 2 2" xfId="1379" xr:uid="{2E6913B6-5D68-43EC-BE82-8921360E0809}"/>
    <cellStyle name="Heading 1 2 3" xfId="475" xr:uid="{7D2A0036-A133-4FB3-B250-5B861FAC66AA}"/>
    <cellStyle name="Heading 1 2 3 2" xfId="1380" xr:uid="{552CFFAD-23FE-483C-B5CF-872B0FE7F926}"/>
    <cellStyle name="Heading 1 2 4" xfId="524" xr:uid="{29C2EE8D-32BA-48FE-A1D1-C5EE01BD09BB}"/>
    <cellStyle name="Heading 1 2 5" xfId="701" xr:uid="{ECF9CE2D-6F49-4249-9340-C0845DD92448}"/>
    <cellStyle name="Heading 1 2 6" xfId="762" xr:uid="{8A11DC4D-9E0B-43B5-B18A-68C04B83AE61}"/>
    <cellStyle name="Heading 1 2 7" xfId="1378" xr:uid="{ED43ADE7-BE08-4298-A91E-BD1C95AC2333}"/>
    <cellStyle name="Heading 1 3" xfId="819" xr:uid="{AD614077-FDDC-4C28-B32B-E31CFB4B075A}"/>
    <cellStyle name="Heading 1 3 2" xfId="1381" xr:uid="{85B6B2C2-9AA3-4563-8D80-0DC261108627}"/>
    <cellStyle name="Heading 1 4" xfId="1382" xr:uid="{CC3DE72E-0138-42A8-8E39-372C98F3F472}"/>
    <cellStyle name="Heading 1 5" xfId="1377" xr:uid="{F2B8CD98-CC99-4EEB-A6D1-40EC4A0EA739}"/>
    <cellStyle name="Heading 1 Above" xfId="131" xr:uid="{A5237138-6B1B-446C-9028-FC09D51C274F}"/>
    <cellStyle name="Heading 1 Above 2" xfId="820" xr:uid="{4EAF06A4-EA31-42CC-9F19-489E90EB1D93}"/>
    <cellStyle name="Heading 1+" xfId="132" xr:uid="{D5EAA932-387F-4BCA-A71F-CB70192A39B7}"/>
    <cellStyle name="Heading 1+ 2" xfId="581" xr:uid="{0C093AF3-B327-4600-AC0D-A939DEC8AFC0}"/>
    <cellStyle name="Heading 1+ 2 2" xfId="718" xr:uid="{5C7BCE2E-85BA-41D2-B42D-907D31DA8149}"/>
    <cellStyle name="Heading 1+ 2 2 2" xfId="784" xr:uid="{40643EFE-A2BE-4C0A-9473-85A023514B73}"/>
    <cellStyle name="Heading 1+ 3" xfId="821" xr:uid="{B178694F-17D9-42D6-9ABE-977C62B8DBC1}"/>
    <cellStyle name="Heading 2" xfId="442" builtinId="17" customBuiltin="1"/>
    <cellStyle name="Heading 2 2" xfId="385" xr:uid="{81524A07-A2BD-4B70-AB3A-E8707663454D}"/>
    <cellStyle name="Heading 2 2 2" xfId="386" xr:uid="{632798AA-C949-42AB-B811-99D6FBAFBA87}"/>
    <cellStyle name="Heading 2 2 2 2" xfId="1385" xr:uid="{EFD9FDDE-05BE-4FB9-8FCE-80AA59E6036E}"/>
    <cellStyle name="Heading 2 2 3" xfId="476" xr:uid="{44D93F2F-9A73-4438-A4EA-E7B1F148DC20}"/>
    <cellStyle name="Heading 2 2 3 2" xfId="1386" xr:uid="{BE932AFD-8FCD-4CBE-882C-E7BBDF5A4A28}"/>
    <cellStyle name="Heading 2 2 4" xfId="525" xr:uid="{4327D08E-2542-451F-8E0A-618FA9938DE7}"/>
    <cellStyle name="Heading 2 2 5" xfId="702" xr:uid="{25CCCEC2-7EA7-4C50-9738-9A39F616399C}"/>
    <cellStyle name="Heading 2 2 6" xfId="763" xr:uid="{CDF66CF3-4429-47F7-93EB-BD4A29753969}"/>
    <cellStyle name="Heading 2 2 7" xfId="1384" xr:uid="{F316A937-3669-4069-85D5-F674BE47D9C9}"/>
    <cellStyle name="Heading 2 3" xfId="822" xr:uid="{AE283A5A-B435-4DC4-89D6-592F8D3E608B}"/>
    <cellStyle name="Heading 2 3 2" xfId="1387" xr:uid="{30855F13-18A4-479C-BC47-431906CDA385}"/>
    <cellStyle name="Heading 2 4" xfId="1388" xr:uid="{EEB2BCDA-A9B8-46B5-9260-2CBC5E17D42B}"/>
    <cellStyle name="Heading 2 5" xfId="1383" xr:uid="{18BD5D4C-F1FD-49A0-A030-7733A6399DCC}"/>
    <cellStyle name="Heading 2 Below" xfId="133" xr:uid="{07167701-5B2D-4B80-BBD6-AC14855D0FB2}"/>
    <cellStyle name="Heading 2 Below 2" xfId="823" xr:uid="{44036E1D-1165-4F7F-B713-03C832E9F84F}"/>
    <cellStyle name="Heading 2+" xfId="134" xr:uid="{3134E184-E8A7-4F17-A2E4-D1E49CCC6BC7}"/>
    <cellStyle name="Heading 2+ 2" xfId="582" xr:uid="{E72FFBFF-07E3-4BE4-BDB9-D78BB34E2859}"/>
    <cellStyle name="Heading 2+ 2 2" xfId="719" xr:uid="{E7F5B69B-C14F-4103-A72E-E753664FB108}"/>
    <cellStyle name="Heading 2+ 2 2 2" xfId="785" xr:uid="{18C4B51C-1912-40F2-B82F-61B46F939804}"/>
    <cellStyle name="Heading 2+ 3" xfId="824" xr:uid="{FDA69C95-C40D-49F1-88E1-6F31215AB777}"/>
    <cellStyle name="Heading 3" xfId="443" builtinId="18" customBuiltin="1"/>
    <cellStyle name="Heading 3 2" xfId="387" xr:uid="{EBB49C21-DB54-45B9-916D-E40EA70667F2}"/>
    <cellStyle name="Heading 3 2 2" xfId="388" xr:uid="{36FD8935-CB76-47EC-8862-2535A515A363}"/>
    <cellStyle name="Heading 3 2 2 2" xfId="1391" xr:uid="{8D362885-A5D3-4058-9523-6718DA4F9490}"/>
    <cellStyle name="Heading 3 2 3" xfId="477" xr:uid="{75C20E41-A142-41F0-8EF6-205DE23EDD58}"/>
    <cellStyle name="Heading 3 2 3 2" xfId="1392" xr:uid="{95BA76B5-3BEC-4D3A-BA94-200BF76CF6C4}"/>
    <cellStyle name="Heading 3 2 4" xfId="530" xr:uid="{4CDB2998-490B-4637-8693-04604F48A51E}"/>
    <cellStyle name="Heading 3 2 5" xfId="703" xr:uid="{DBEACA21-1CB2-48A6-BB6B-A30E1916949C}"/>
    <cellStyle name="Heading 3 2 6" xfId="764" xr:uid="{7B0D402B-289D-4291-9C40-0A56BF024809}"/>
    <cellStyle name="Heading 3 2 7" xfId="1390" xr:uid="{FDA4F53E-429F-4948-82DF-C45A8AAAEB51}"/>
    <cellStyle name="Heading 3 3" xfId="825" xr:uid="{19F38664-39C6-4FE4-BA0D-88B5DD2B5DD9}"/>
    <cellStyle name="Heading 3 3 2" xfId="1393" xr:uid="{9047D39D-915E-418C-9D07-F486712B127C}"/>
    <cellStyle name="Heading 3 4" xfId="1394" xr:uid="{D8925A71-C622-445A-9EA9-EA24B179FC6A}"/>
    <cellStyle name="Heading 3 5" xfId="1389" xr:uid="{567053B0-1405-4CB7-BFC7-37984D4F43FE}"/>
    <cellStyle name="Heading 3+" xfId="135" xr:uid="{9A85CAE9-43A1-467B-8299-3F2F9C3C9A73}"/>
    <cellStyle name="Heading 3+ 2" xfId="826" xr:uid="{AAE68E9A-4DD9-4867-A9DF-5190A902CE0C}"/>
    <cellStyle name="Heading 4" xfId="444" builtinId="19" customBuiltin="1"/>
    <cellStyle name="Heading 4 2" xfId="389" xr:uid="{D87B6832-B212-4CE8-9F8A-C5219C40CE8A}"/>
    <cellStyle name="Heading 4 2 2" xfId="390" xr:uid="{051364D2-7922-4C7E-80D3-702E0A1850EC}"/>
    <cellStyle name="Heading 4 2 2 2" xfId="1397" xr:uid="{5F9BFF69-6AD0-4ED0-B37F-3AEA8F94117E}"/>
    <cellStyle name="Heading 4 2 3" xfId="478" xr:uid="{A646750A-5C92-485F-906C-BA5588BB25EC}"/>
    <cellStyle name="Heading 4 2 3 2" xfId="1398" xr:uid="{EF63E9AB-B809-42E3-98DC-42636BEAD147}"/>
    <cellStyle name="Heading 4 2 4" xfId="1396" xr:uid="{3E9A467A-D6B4-4ECC-B9D5-4D9EF8A1D29A}"/>
    <cellStyle name="Heading 4 3" xfId="1399" xr:uid="{D08B91CB-9B1F-4425-B2D3-192886C9B013}"/>
    <cellStyle name="Heading 4 4" xfId="1400" xr:uid="{3A3A9F89-9371-4A45-B7E6-001AE2A4B650}"/>
    <cellStyle name="Heading 4 5" xfId="1395" xr:uid="{DA0EA87D-FF14-4BB7-B61C-43F44E0F1012}"/>
    <cellStyle name="HEADING, MAJOR" xfId="1401" xr:uid="{9E76E78C-79E4-42C8-B0BA-59480253C052}"/>
    <cellStyle name="HEADING, MINOR" xfId="1402" xr:uid="{CCC49ED3-C790-4C8D-AD4D-3D98971FD9FC}"/>
    <cellStyle name="HEADING, RIGHT" xfId="1403" xr:uid="{D7338DA6-7025-48FB-B0AE-DAE23E2B9428}"/>
    <cellStyle name="HEADING,MAJOR" xfId="1404" xr:uid="{ADEFCA59-79F7-4903-8227-1E5E948168C6}"/>
    <cellStyle name="HEADING1" xfId="1405" xr:uid="{692B7246-0F98-4961-A6C9-55163A99B330}"/>
    <cellStyle name="HEADING2" xfId="1406" xr:uid="{90B028C8-B9A2-4A85-ACCC-8E4B65FBDD66}"/>
    <cellStyle name="Hidden" xfId="136" xr:uid="{86AB844A-029D-4218-AEF6-1F45B560A119}"/>
    <cellStyle name="Hyperlink 2" xfId="605" xr:uid="{ACB5F9CD-6A80-4F7D-962F-BA5CD94CA3AE}"/>
    <cellStyle name="Hyperlink 2 2" xfId="1407" xr:uid="{D8CEB171-1BD3-4496-80F7-49A9BFC32C53}"/>
    <cellStyle name="Input" xfId="427" builtinId="20" customBuiltin="1"/>
    <cellStyle name="Input [yellow]" xfId="21" xr:uid="{00000000-0005-0000-0000-000014000000}"/>
    <cellStyle name="Input 10" xfId="2018" xr:uid="{E223AEC9-5C9A-43A7-9884-E7E524BBA7F2}"/>
    <cellStyle name="Input 11" xfId="2023" xr:uid="{CE2F1E05-3634-4AC8-A4E3-9ED874778629}"/>
    <cellStyle name="Input 2" xfId="391" xr:uid="{22F47365-EA4F-4663-956E-25C5D73B1D33}"/>
    <cellStyle name="Input 2 2" xfId="392" xr:uid="{637A1CA9-9FA2-4D01-9DC1-B36CFE651F5A}"/>
    <cellStyle name="Input 2 2 2" xfId="1410" xr:uid="{20FF38F4-3A10-4814-A392-8BF77252F806}"/>
    <cellStyle name="Input 2 3" xfId="482" xr:uid="{9CC9E183-5DDE-4965-A165-15DE20502F86}"/>
    <cellStyle name="Input 2 3 2" xfId="1411" xr:uid="{6492AE97-B6E6-4171-B088-730143B407DA}"/>
    <cellStyle name="Input 2 4" xfId="1409" xr:uid="{111C2AB5-BB65-452D-880E-312654E70451}"/>
    <cellStyle name="Input 3" xfId="777" xr:uid="{5ED88216-3CB4-4B07-B720-6ABB03269918}"/>
    <cellStyle name="Input 3 2" xfId="1412" xr:uid="{6FCAD18B-B55C-49BB-8033-E1A16AFEB3FA}"/>
    <cellStyle name="Input 4" xfId="776" xr:uid="{DFD6EC7B-D4C6-4927-B21F-7C28351549E3}"/>
    <cellStyle name="Input 4 2" xfId="1413" xr:uid="{447B4949-DB06-47E3-9E8F-6848088660F7}"/>
    <cellStyle name="Input 5" xfId="780" xr:uid="{EABB2D2D-9235-465D-85B2-BAAF5E43E0D0}"/>
    <cellStyle name="Input 6" xfId="827" xr:uid="{312F909B-74EA-46CB-8779-7ECDCF3B8C90}"/>
    <cellStyle name="Input 7" xfId="1408" xr:uid="{B85AAB53-C193-40C2-B787-261A7E5C2309}"/>
    <cellStyle name="Input 8" xfId="2010" xr:uid="{1C214F52-D6C0-43A9-8207-F27592C78C77}"/>
    <cellStyle name="Input 9" xfId="2017" xr:uid="{4E3871C1-3364-4093-9C1E-D3314727BC96}"/>
    <cellStyle name="Link Currency (0)" xfId="1414" xr:uid="{5ECB5675-ACA0-44E9-9316-89C2272BD0B6}"/>
    <cellStyle name="Link Currency (2)" xfId="1415" xr:uid="{8EFA08F7-15C6-485D-A066-0AE8A73DE71E}"/>
    <cellStyle name="Link Units (0)" xfId="1416" xr:uid="{E11137BA-1507-4A52-805D-4EA190117B0B}"/>
    <cellStyle name="Link Units (1)" xfId="1417" xr:uid="{A1F29A7F-0114-4BD7-BE80-AC1872D0843C}"/>
    <cellStyle name="Link Units (2)" xfId="1418" xr:uid="{6D149F86-FB09-4719-A3A9-B0D95D30E748}"/>
    <cellStyle name="Linked Cell" xfId="78" builtinId="24" customBuiltin="1"/>
    <cellStyle name="Linked Cell 2" xfId="393" xr:uid="{6AA4D97C-4FFA-47D1-AAAC-FB17F514F8CD}"/>
    <cellStyle name="Linked Cell 2 2" xfId="394" xr:uid="{5EC80343-6209-4574-B7E8-3905D743BC34}"/>
    <cellStyle name="Linked Cell 2 2 2" xfId="1421" xr:uid="{4CA3D09E-540C-48F8-B693-AE3CDCCCECEC}"/>
    <cellStyle name="Linked Cell 2 3" xfId="485" xr:uid="{64E875BB-FFC7-49EE-9E0B-236CED499DE5}"/>
    <cellStyle name="Linked Cell 2 3 2" xfId="1422" xr:uid="{AD17885D-6AEF-4C48-B218-308D2F2A0F4D}"/>
    <cellStyle name="Linked Cell 2 4" xfId="1420" xr:uid="{AC6214FE-4732-4BB4-909A-60204EB6B5C1}"/>
    <cellStyle name="Linked Cell 3" xfId="1423" xr:uid="{19EA8D4E-3257-4B6E-B6B9-4121DF0F9379}"/>
    <cellStyle name="Linked Cell 4" xfId="1424" xr:uid="{E4103144-4DFF-4185-9F3B-2DD3CC4CB899}"/>
    <cellStyle name="Linked Cell 5" xfId="1419" xr:uid="{C162999C-F024-419C-A612-9A5646F48125}"/>
    <cellStyle name="Migliaia (0)" xfId="1425" xr:uid="{58C6A1CA-405B-47F0-B78A-A9765DA55A45}"/>
    <cellStyle name="Milliers [0]_AR1194" xfId="1426" xr:uid="{48473017-5695-466C-A192-FAC9680BB467}"/>
    <cellStyle name="Milliers_AR1194" xfId="1427" xr:uid="{7B86F8BA-5318-4F81-B680-05C9383BD8E4}"/>
    <cellStyle name="Mon?taire [0]_AR1194" xfId="1428" xr:uid="{ED9A21FD-A54F-4470-8DCF-AD9BBA161001}"/>
    <cellStyle name="Mon?taire_AR1194" xfId="1429" xr:uid="{FD844548-DE93-47AE-B69F-04539B9226C9}"/>
    <cellStyle name="Neutral" xfId="428" builtinId="28" customBuiltin="1"/>
    <cellStyle name="Neutral 2" xfId="395" xr:uid="{A49BDBF6-ED8E-4F62-8D69-24C87B01DEE9}"/>
    <cellStyle name="Neutral 2 2" xfId="396" xr:uid="{55D97409-9552-4561-AA78-623B81DE8289}"/>
    <cellStyle name="Neutral 2 2 2" xfId="1432" xr:uid="{45DDBD28-CCB6-4E6E-AF79-556E3D747F5C}"/>
    <cellStyle name="Neutral 2 3" xfId="481" xr:uid="{8DC569C2-F0A1-4C13-B806-24C11AA10FA7}"/>
    <cellStyle name="Neutral 2 3 2" xfId="1433" xr:uid="{50B7D743-EF17-4FB1-B7F3-CBCFBD674989}"/>
    <cellStyle name="Neutral 2 4" xfId="1431" xr:uid="{595DB3D1-D8D4-49FD-BA5B-368DC630F85E}"/>
    <cellStyle name="Neutral 3" xfId="1434" xr:uid="{C36F85C7-274C-45FE-8BAB-7830A17F64C4}"/>
    <cellStyle name="Neutral 4" xfId="1435" xr:uid="{3FE50479-9E81-4993-9D47-E220800BA99E}"/>
    <cellStyle name="Neutral 5" xfId="1430" xr:uid="{40CDCBDA-A2D8-49FA-B121-8868F42B5D25}"/>
    <cellStyle name="no dec" xfId="22" xr:uid="{00000000-0005-0000-0000-000015000000}"/>
    <cellStyle name="no dec 2" xfId="1436" xr:uid="{3D6919BD-1A11-4D4C-8C08-8E1830271094}"/>
    <cellStyle name="no dec 3" xfId="1437" xr:uid="{5A6D2E5F-7625-4817-8F14-007CD655FD52}"/>
    <cellStyle name="no dec 4" xfId="1438" xr:uid="{4937A46C-292E-4D44-A097-F17109853169}"/>
    <cellStyle name="no dec 5" xfId="1439" xr:uid="{3F13FA06-C89B-4F05-B64B-69871FD981EF}"/>
    <cellStyle name="no dec_WP-SOLA-ขอนแก่น6" xfId="1440" xr:uid="{8DDB9FD0-95A5-401B-98EE-0AAE327144FA}"/>
    <cellStyle name="Normal" xfId="0" builtinId="0"/>
    <cellStyle name="Normal - Style1" xfId="23" xr:uid="{00000000-0005-0000-0000-000017000000}"/>
    <cellStyle name="Normal - Style1 2" xfId="24" xr:uid="{00000000-0005-0000-0000-000018000000}"/>
    <cellStyle name="Normal - Style1 2 2" xfId="1441" xr:uid="{89E47798-81DF-4BC0-9594-0AD8C949BA05}"/>
    <cellStyle name="Normal - Style1 3" xfId="1442" xr:uid="{99AF72FC-DFAF-4723-9D6A-DDA914CF38F1}"/>
    <cellStyle name="Normal - Style1 4" xfId="1443" xr:uid="{BAA10CBC-802C-45A9-AFC6-13AA1B261605}"/>
    <cellStyle name="Normal - Style1 5" xfId="1444" xr:uid="{C7A08856-94DF-41B6-AE36-94A420189EB2}"/>
    <cellStyle name="Normal - Style1 6" xfId="1445" xr:uid="{A190AB2E-27DC-43AD-8AF3-22FF83CA0BDC}"/>
    <cellStyle name="Normal - Style1 7" xfId="1446" xr:uid="{D2FD4A9A-C503-4FA3-AB7D-E26B805110A6}"/>
    <cellStyle name="Normal - Style1 8" xfId="1447" xr:uid="{D844A63F-5E91-4C70-B181-CAFF1B9ADDD6}"/>
    <cellStyle name="Normal - Style1_GF-Food_Q3'52_I" xfId="1448" xr:uid="{637466B7-79A3-4A39-89E5-1E6E5F861BC3}"/>
    <cellStyle name="Normal - Style5" xfId="1449" xr:uid="{4EA3C3F3-360C-4BA4-B03A-B4FE884F03BB}"/>
    <cellStyle name="Normal 10" xfId="25" xr:uid="{00000000-0005-0000-0000-000019000000}"/>
    <cellStyle name="Normal 10 2" xfId="198" xr:uid="{39989FF7-EB2C-48F3-897E-3FACADF06C5C}"/>
    <cellStyle name="Normal 10 2 2" xfId="675" xr:uid="{91CC92E9-69A6-43CA-BF5C-DF872E366724}"/>
    <cellStyle name="Normal 10 2 2 2" xfId="882" xr:uid="{6DE749E9-C669-4A54-8B2A-0BB8C86845C0}"/>
    <cellStyle name="Normal 10 2 3" xfId="597" xr:uid="{420BE583-B1B5-41BF-88CC-DBAB1E8F1054}"/>
    <cellStyle name="Normal 10 2 3 2" xfId="880" xr:uid="{C008C25A-FBAC-49E5-ACB3-48F9BDCBB35B}"/>
    <cellStyle name="Normal 10 3" xfId="220" xr:uid="{14ED5827-8D24-4EB1-802B-C31AA6E6D1E0}"/>
    <cellStyle name="Normal 10 3 2" xfId="685" xr:uid="{196988E9-6688-49B0-B739-ADB2C05B7B6B}"/>
    <cellStyle name="Normal 10 3 3" xfId="626" xr:uid="{13788B7A-B6D1-4805-B258-B37750323B2E}"/>
    <cellStyle name="Normal 10 3 4" xfId="1450" xr:uid="{3C48F3E2-C351-401C-A441-8BDC86BBF59C}"/>
    <cellStyle name="Normal 10 4" xfId="1451" xr:uid="{303A8D21-6FB8-427E-BAA6-2205C7044BE1}"/>
    <cellStyle name="Normal 10 5" xfId="1452" xr:uid="{589B833F-9A00-40D4-B502-049E8A7FDADC}"/>
    <cellStyle name="Normal 10 6" xfId="1453" xr:uid="{8A3E9EED-425E-4C09-8506-EE6E8100C5C9}"/>
    <cellStyle name="Normal 100" xfId="2051" xr:uid="{D7245E36-9484-44FA-B519-9D148FBCCE75}"/>
    <cellStyle name="Normal 101" xfId="1454" xr:uid="{A584B0A8-16FA-41FE-8AC8-CB37A705EDB4}"/>
    <cellStyle name="Normal 102" xfId="2035" xr:uid="{F6D8A264-D453-4CDC-AB5D-1906BDFD35AB}"/>
    <cellStyle name="Normal 103" xfId="2046" xr:uid="{9572FF2F-66D0-441D-959B-873A363B2F6B}"/>
    <cellStyle name="Normal 104" xfId="2036" xr:uid="{325C1CAA-CF66-4D7C-9057-BC412D697D0A}"/>
    <cellStyle name="Normal 105" xfId="2076" xr:uid="{1D422787-EC8B-4B12-AD8C-0DFF2F5ED6A2}"/>
    <cellStyle name="Normal 106" xfId="2077" xr:uid="{196B1A59-9797-4B25-92D1-6874EAAF7775}"/>
    <cellStyle name="Normal 11" xfId="26" xr:uid="{00000000-0005-0000-0000-00001A000000}"/>
    <cellStyle name="Normal 11 2" xfId="256" xr:uid="{FDC3D800-6837-4303-83A9-94481DE34FBE}"/>
    <cellStyle name="Normal 11 2 2" xfId="869" xr:uid="{984480F5-9DAD-4E73-8EF0-36B8A7E05E57}"/>
    <cellStyle name="Normal 11 2 3" xfId="1456" xr:uid="{66F957BB-4639-4CEA-8063-9BEB7235473D}"/>
    <cellStyle name="Normal 11 3" xfId="873" xr:uid="{B133A366-5E79-47CA-AE78-F9C492796C13}"/>
    <cellStyle name="Normal 11 4" xfId="1455" xr:uid="{F870C666-9DF3-4406-B2A9-E3B2B983C290}"/>
    <cellStyle name="Normal 11 5" xfId="205" xr:uid="{3C365A73-E9CF-4181-9308-962D50B4DEC0}"/>
    <cellStyle name="Normal 11 6" xfId="2089" xr:uid="{22A94463-B2B8-4804-A94D-2E2001EA6F48}"/>
    <cellStyle name="Normal 12" xfId="27" xr:uid="{00000000-0005-0000-0000-00001B000000}"/>
    <cellStyle name="Normal 12 2" xfId="233" xr:uid="{B8FA83A0-841C-454A-8144-ED205035937A}"/>
    <cellStyle name="Normal 12 2 2" xfId="1457" xr:uid="{CE5BA7D4-CB2C-48D1-9054-B3D876EA5568}"/>
    <cellStyle name="Normal 12 3" xfId="397" xr:uid="{F27D1F82-571B-4362-88B6-15DD7364BCEB}"/>
    <cellStyle name="Normal 12 4" xfId="584" xr:uid="{0E75BDB5-AA33-4519-8549-137E45D1FCF3}"/>
    <cellStyle name="Normal 12 5" xfId="681" xr:uid="{D509E3C3-479A-4C29-AC24-5E32FDF22E85}"/>
    <cellStyle name="Normal 12 6" xfId="753" xr:uid="{6033A563-B55D-48F6-B433-1FAA6460F87A}"/>
    <cellStyle name="Normal 12 7" xfId="212" xr:uid="{22ABE4C8-14A3-4B3B-B193-D3CC543D7ECA}"/>
    <cellStyle name="Normal 12 8" xfId="2090" xr:uid="{3835980B-3E09-4BBE-BBD6-71A0CC436DF4}"/>
    <cellStyle name="Normal 13" xfId="28" xr:uid="{00000000-0005-0000-0000-00001C000000}"/>
    <cellStyle name="Normal 13 2" xfId="213" xr:uid="{8651B297-148B-467B-9053-5C39542D7B3A}"/>
    <cellStyle name="Normal 13 2 2" xfId="682" xr:uid="{77F1EE25-F059-419C-892C-EB92F2AC5531}"/>
    <cellStyle name="Normal 13 2 3" xfId="629" xr:uid="{FD8F0917-2F75-43C8-BD79-BFEC381E2B94}"/>
    <cellStyle name="Normal 13 3" xfId="460" xr:uid="{EA978B13-28C2-4867-820F-0D71AF32C7C9}"/>
    <cellStyle name="Normal 13 4" xfId="590" xr:uid="{B5D1FCCE-38C5-46B3-98A2-2812D06AA680}"/>
    <cellStyle name="Normal 13 5" xfId="84" xr:uid="{EA533F00-936B-4CA1-B3CB-695DC795DB2F}"/>
    <cellStyle name="Normal 13 6" xfId="2091" xr:uid="{54E29A63-DBC4-44FF-9E40-3BA278178EF7}"/>
    <cellStyle name="Normal 14" xfId="29" xr:uid="{00000000-0005-0000-0000-00001D000000}"/>
    <cellStyle name="Normal 14 2" xfId="240" xr:uid="{5722D75A-ABFE-41C2-A775-F861829C54C0}"/>
    <cellStyle name="Normal 14 3" xfId="1458" xr:uid="{2D461433-765F-4D71-959E-316C74B567B8}"/>
    <cellStyle name="Normal 14 4" xfId="217" xr:uid="{BA8D9C6D-31FD-445A-A82A-C2351A94EEAC}"/>
    <cellStyle name="Normal 14 5" xfId="2092" xr:uid="{CD210CD1-60B3-4DDF-A2A0-A0CB549BD36B}"/>
    <cellStyle name="Normal 15" xfId="30" xr:uid="{00000000-0005-0000-0000-00001E000000}"/>
    <cellStyle name="Normal 15 2" xfId="1459" xr:uid="{7544A501-62DC-4A14-9000-E366459191D3}"/>
    <cellStyle name="Normal 15 3" xfId="219" xr:uid="{6A346112-8A35-40DA-B3A4-80BC9B1ADB14}"/>
    <cellStyle name="Normal 15 4" xfId="2093" xr:uid="{35A8CD8D-F8E4-43C2-9646-23986AA5DD2A}"/>
    <cellStyle name="Normal 151" xfId="223" xr:uid="{D481DCB5-F2C7-4FC2-B9D7-CA93A1DF71F3}"/>
    <cellStyle name="Normal 16" xfId="31" xr:uid="{00000000-0005-0000-0000-00001F000000}"/>
    <cellStyle name="Normal 16 2" xfId="726" xr:uid="{BBEA3DBD-D500-490C-9309-678685C876DD}"/>
    <cellStyle name="Normal 16 2 2" xfId="1461" xr:uid="{D16F7F6B-362A-4078-B250-854B1C69CF0D}"/>
    <cellStyle name="Normal 16 3" xfId="1460" xr:uid="{1D2927C1-5049-4A23-976A-D6C00E8FDD2E}"/>
    <cellStyle name="Normal 16 4" xfId="225" xr:uid="{ACDACC41-FAA9-4AE6-BCD4-8D128B3CA94F}"/>
    <cellStyle name="Normal 16 5" xfId="2094" xr:uid="{E6F148AD-C34D-4550-82E4-F15AC2B7D461}"/>
    <cellStyle name="Normal 17" xfId="32" xr:uid="{00000000-0005-0000-0000-000020000000}"/>
    <cellStyle name="Normal 17 2" xfId="565" xr:uid="{5C47AB10-8388-473A-BF65-239688408894}"/>
    <cellStyle name="Normal 17 3" xfId="678" xr:uid="{311DACBD-6C4B-4CB8-88CF-312ED10846CB}"/>
    <cellStyle name="Normal 17 4" xfId="593" xr:uid="{515B9B2E-7BF9-490D-801F-3ED96CF85FBA}"/>
    <cellStyle name="Normal 17 5" xfId="750" xr:uid="{3BE5429A-E87B-4CE9-90B2-82335C8ADBFA}"/>
    <cellStyle name="Normal 17 6" xfId="1462" xr:uid="{E5D6CE6B-02A7-4097-A051-4E6E7000D01D}"/>
    <cellStyle name="Normal 17 7" xfId="208" xr:uid="{23DAFCCC-CF30-4209-B386-7B3F4E6CD742}"/>
    <cellStyle name="Normal 17 8" xfId="2095" xr:uid="{38CC8ABE-FB93-4B75-8A0B-4C6ED407BE82}"/>
    <cellStyle name="Normal 18" xfId="33" xr:uid="{00000000-0005-0000-0000-000021000000}"/>
    <cellStyle name="Normal 18 2" xfId="563" xr:uid="{9DA4B53F-6FA5-4353-A5F0-31F23B7FC01D}"/>
    <cellStyle name="Normal 18 3" xfId="692" xr:uid="{2EA23082-D4B1-434A-A16D-AE5A1A19953B}"/>
    <cellStyle name="Normal 18 4" xfId="759" xr:uid="{79B462FD-672E-4FB2-826C-0B3450329DA1}"/>
    <cellStyle name="Normal 18 5" xfId="1463" xr:uid="{1E66A539-3365-4C72-97F7-4D3595407FAF}"/>
    <cellStyle name="Normal 18 6" xfId="255" xr:uid="{B770E380-9E62-446D-B399-8B78C0633A9C}"/>
    <cellStyle name="Normal 18 7" xfId="2096" xr:uid="{5F235918-1076-4A90-AC88-270979BB347E}"/>
    <cellStyle name="Normal 19" xfId="34" xr:uid="{00000000-0005-0000-0000-000022000000}"/>
    <cellStyle name="Normal 19 2" xfId="606" xr:uid="{229BD540-AAF3-4084-896E-5B19B53DDD79}"/>
    <cellStyle name="Normal 19 2 2" xfId="850" xr:uid="{0EF519C2-F18F-4225-9858-47BBA637F2AE}"/>
    <cellStyle name="Normal 19 3" xfId="191" xr:uid="{1AC9222E-6DC8-4D58-B4DA-28BECA188243}"/>
    <cellStyle name="Normal 19 4" xfId="2097" xr:uid="{72C66A2F-8592-41D3-9C0A-55FC9E5D1FA6}"/>
    <cellStyle name="Normal 2" xfId="35" xr:uid="{00000000-0005-0000-0000-000023000000}"/>
    <cellStyle name="Normal 2 10" xfId="770" xr:uid="{E0CCE00F-065A-45E3-A1AD-58E76C989A0F}"/>
    <cellStyle name="Normal 2 10 2" xfId="1465" xr:uid="{55B1B3C8-70CA-425F-A8FC-D8A391819CF8}"/>
    <cellStyle name="Normal 2 11" xfId="803" xr:uid="{77E093E8-46DF-45A5-9EB7-215A26FBA2B3}"/>
    <cellStyle name="Normal 2 11 2" xfId="1466" xr:uid="{A005F6DB-8484-4D5A-A6E6-D106D7EFF3B9}"/>
    <cellStyle name="Normal 2 12" xfId="1467" xr:uid="{BF7AE38C-99BF-432B-8111-014B0A5C471E}"/>
    <cellStyle name="Normal 2 13" xfId="1468" xr:uid="{26F805CF-CC65-43F1-A8CA-798FFB0455E0}"/>
    <cellStyle name="Normal 2 14" xfId="1469" xr:uid="{A49F9846-94DF-424A-AE40-4EE1917549ED}"/>
    <cellStyle name="Normal 2 15" xfId="1470" xr:uid="{EC27F5DF-165D-4A76-9D27-238DF0D6B055}"/>
    <cellStyle name="Normal 2 16" xfId="1471" xr:uid="{E51A49B6-D3AB-4260-9365-AFC4319529AE}"/>
    <cellStyle name="Normal 2 17" xfId="1472" xr:uid="{396222A7-17F0-49C9-98D3-FA3B529238AB}"/>
    <cellStyle name="Normal 2 18" xfId="1473" xr:uid="{1A042FDD-B041-49EB-96AD-0246FC798652}"/>
    <cellStyle name="Normal 2 19" xfId="1474" xr:uid="{AF1ECF41-8C12-4CFC-B579-C606F44E776D}"/>
    <cellStyle name="Normal 2 2" xfId="36" xr:uid="{00000000-0005-0000-0000-000024000000}"/>
    <cellStyle name="Normal 2 2 2" xfId="37" xr:uid="{00000000-0005-0000-0000-000025000000}"/>
    <cellStyle name="Normal 2 2 2 2" xfId="265" xr:uid="{B16B3994-B1D4-4FC0-8970-1F28A44A7BE2}"/>
    <cellStyle name="Normal 2 2 2 2 2" xfId="399" xr:uid="{AD3A2873-06C7-42B5-BB4C-055F51BF230C}"/>
    <cellStyle name="Normal 2 2 2 2 2 2" xfId="1477" xr:uid="{0CBEB654-E809-4442-A0F7-71456D7BD957}"/>
    <cellStyle name="Normal 2 2 2 2 2 3" xfId="1476" xr:uid="{8BD34969-BEEE-40D7-BFF5-E4B2157261EC}"/>
    <cellStyle name="Normal 2 2 2 2 3" xfId="856" xr:uid="{7B50079B-6FD8-457D-A4F8-567AA199F9B4}"/>
    <cellStyle name="Normal 2 2 2 2 4" xfId="1475" xr:uid="{91F40006-4DA0-4754-AEED-9A29D280EE2C}"/>
    <cellStyle name="Normal 2 2 2 3" xfId="253" xr:uid="{E4C7672B-C969-48FC-B2D5-9F69B35BB2F6}"/>
    <cellStyle name="Normal 2 2 2 3 2" xfId="865" xr:uid="{4F9B290D-9CBC-4186-95CC-B27DE0DE373F}"/>
    <cellStyle name="Normal 2 2 2 3 3" xfId="1478" xr:uid="{B3CF67F6-DDC3-4667-99B8-12935C6E1EF0}"/>
    <cellStyle name="Normal 2 2 2 4" xfId="534" xr:uid="{40E455AC-1871-49AC-9E7F-F4F3011F459D}"/>
    <cellStyle name="Normal 2 2 2 5" xfId="665" xr:uid="{BA66D687-2646-4F8D-ADE8-EBB4DBF9F624}"/>
    <cellStyle name="Normal 2 2 2 6" xfId="744" xr:uid="{F45322FD-9D28-41D9-ACA2-155783E9ECD2}"/>
    <cellStyle name="Normal 2 2 2 7" xfId="182" xr:uid="{FD0B0E0F-3828-4209-A939-3D8BEA8A5B46}"/>
    <cellStyle name="Normal 2 2 3" xfId="192" xr:uid="{41939780-4218-406A-9C0E-0FC1A2B0D446}"/>
    <cellStyle name="Normal 2 2 3 2" xfId="103" xr:uid="{810852BF-3056-48AD-BDC6-FE7DDD6409D3}"/>
    <cellStyle name="Normal 2 2 3 2 2" xfId="267" xr:uid="{04DE8605-E874-4531-AE0D-106A63152490}"/>
    <cellStyle name="Normal 2 2 3 2 3" xfId="866" xr:uid="{38A7A452-270B-42BC-B294-DED022BF2F90}"/>
    <cellStyle name="Normal 2 2 3 3" xfId="258" xr:uid="{8B0B795F-7FF3-46DE-B4ED-8E45869AA7B8}"/>
    <cellStyle name="Normal 2 2 3 3 2" xfId="693" xr:uid="{418FC10D-DB8C-4B7F-9F96-1C45B7A74536}"/>
    <cellStyle name="Normal 2 2 3 3 3" xfId="621" xr:uid="{C1B49E40-7DEF-4D8C-8273-5FE0FD547C93}"/>
    <cellStyle name="Normal 2 2 3 4" xfId="546" xr:uid="{65F05337-16F3-465F-A938-224FDD933403}"/>
    <cellStyle name="Normal 2 2 3 5" xfId="671" xr:uid="{EE513CB1-0E2F-4CC2-A1A0-BF0289C76BAA}"/>
    <cellStyle name="Normal 2 2 3 6" xfId="747" xr:uid="{89C4070F-3564-49A3-BEFA-B1AE88CB57EF}"/>
    <cellStyle name="Normal 2 2 3 7" xfId="853" xr:uid="{8C60B00B-AAD2-4301-BEF0-0600068349D0}"/>
    <cellStyle name="Normal 2 2 4" xfId="38" xr:uid="{00000000-0005-0000-0000-000026000000}"/>
    <cellStyle name="Normal 2 2 4 2" xfId="1479" xr:uid="{42B92A57-B836-444C-9BE3-BF7E1A3E18C3}"/>
    <cellStyle name="Normal 2 2 5" xfId="266" xr:uid="{68FCD6C8-64F2-4FBD-A7F7-8FFAB47C970C}"/>
    <cellStyle name="Normal 2 2 5 2" xfId="697" xr:uid="{F55E2D42-C89B-4100-84A8-B457942BFA8F}"/>
    <cellStyle name="Normal 2 2 5 3" xfId="610" xr:uid="{022936FA-CCB4-4807-9EE8-32B66E5B3DAB}"/>
    <cellStyle name="Normal 2 2 5 4" xfId="1480" xr:uid="{18F7409B-9FC5-4586-BE24-461015CCFE9A}"/>
    <cellStyle name="Normal 2 2 6" xfId="398" xr:uid="{B67842F5-8DA7-4E03-896A-C556E72BF395}"/>
    <cellStyle name="Normal 2 2 6 2" xfId="1481" xr:uid="{F95C88C5-9957-4A46-A5C3-B9BDF5915F28}"/>
    <cellStyle name="Normal 2 2_SOLAR-ขอนแก่น 5_TOP_Q1'54-PER BOOK" xfId="1482" xr:uid="{F106137C-D387-4FB0-B138-BE592DF1C846}"/>
    <cellStyle name="Normal 2 20" xfId="1483" xr:uid="{91287C72-DE90-42C5-8454-8041EB8CB000}"/>
    <cellStyle name="Normal 2 21" xfId="1484" xr:uid="{9E230F90-F3C2-4A36-886A-DCC98BCD09C4}"/>
    <cellStyle name="Normal 2 22" xfId="1485" xr:uid="{29489E44-FE47-41C7-886C-9B9630A0C93A}"/>
    <cellStyle name="Normal 2 23" xfId="1486" xr:uid="{D52012C1-B716-4FEE-92D4-7C36ABF45E9A}"/>
    <cellStyle name="Normal 2 24" xfId="1487" xr:uid="{786D8531-82B2-4E13-896C-1B54654BC050}"/>
    <cellStyle name="Normal 2 25" xfId="1488" xr:uid="{DF589EAD-CD40-4BDC-9379-20DF0C5EE183}"/>
    <cellStyle name="Normal 2 26" xfId="1489" xr:uid="{01DE25D0-AA96-4A42-A24C-8148D8CCC233}"/>
    <cellStyle name="Normal 2 27" xfId="1490" xr:uid="{EEB17938-77DA-476B-9580-A8EAA8C763D5}"/>
    <cellStyle name="Normal 2 28" xfId="1491" xr:uid="{FDBE9966-A95D-428A-A217-F406D2EC03C4}"/>
    <cellStyle name="Normal 2 29" xfId="1492" xr:uid="{CA5BC9CF-45A8-43AF-87CA-0443927698B4}"/>
    <cellStyle name="Normal 2 3" xfId="39" xr:uid="{00000000-0005-0000-0000-000027000000}"/>
    <cellStyle name="Normal 2 3 2" xfId="269" xr:uid="{2982E1E2-831E-4C2D-A14F-C1D943FA0FE0}"/>
    <cellStyle name="Normal 2 3 2 2" xfId="97" xr:uid="{207A2186-5A0B-45AE-A277-AE6EB82AC452}"/>
    <cellStyle name="Normal 2 3 2 3" xfId="545" xr:uid="{979A7C32-6328-4BFF-B5A4-596F87D9C896}"/>
    <cellStyle name="Normal 2 3 2 4" xfId="698" xr:uid="{60951E9E-D3A1-4186-8456-455CC8A3F617}"/>
    <cellStyle name="Normal 2 3 2 5" xfId="761" xr:uid="{CDFA5E62-1CE2-4A58-B0F7-E1310A150E85}"/>
    <cellStyle name="Normal 2 3 2 6" xfId="1493" xr:uid="{77046054-3CF9-4688-91D3-37A8F01C759B}"/>
    <cellStyle name="Normal 2 3 3" xfId="96" xr:uid="{B370CBD4-5DA4-4A7C-85B3-2F2801DFC999}"/>
    <cellStyle name="Normal 2 3 3 2" xfId="400" xr:uid="{516577EF-FD25-42BB-853D-2036364780F9}"/>
    <cellStyle name="Normal 2 3 3 2 2" xfId="516" xr:uid="{51FCCD98-4A53-468F-8578-2FA317A9EC17}"/>
    <cellStyle name="Normal 2 3 3 3" xfId="649" xr:uid="{4B577C27-B3FF-4972-AEBA-0CBDA3297524}"/>
    <cellStyle name="Normal 2 3 3 4" xfId="616" xr:uid="{54CA9027-C799-4707-8D92-CC9B86836348}"/>
    <cellStyle name="Normal 2 3 4" xfId="242" xr:uid="{87D4DCBB-A34B-48BB-B73B-AC67DD42BA74}"/>
    <cellStyle name="Normal 2 3 5" xfId="523" xr:uid="{419AB3D1-C7F3-4A51-B497-DFEE33A45609}"/>
    <cellStyle name="Normal 2 3 6" xfId="730" xr:uid="{5760554A-F393-4807-9DF9-B7BE614CEE73}"/>
    <cellStyle name="Normal 2 3 7" xfId="852" xr:uid="{A6FDAFE2-17C6-488E-830F-D397E869861B}"/>
    <cellStyle name="Normal 2 3 8" xfId="87" xr:uid="{67A1D440-FC2C-4139-8FFF-5B29988505F4}"/>
    <cellStyle name="Normal 2 30" xfId="1494" xr:uid="{1812EFB1-2EAE-46F0-A7BD-9DED9EF3E5B5}"/>
    <cellStyle name="Normal 2 31" xfId="1464" xr:uid="{0C51E74D-0CFD-4CB5-B935-BAC0BA8585B6}"/>
    <cellStyle name="Normal 2 32" xfId="143" xr:uid="{D3495DD3-FAB5-425C-B88B-D9550EDAF5C4}"/>
    <cellStyle name="Normal 2 33" xfId="2079" xr:uid="{62815CA6-FDF5-40E3-860D-6B1EE7655B75}"/>
    <cellStyle name="Normal 2 34" xfId="2045" xr:uid="{F1A8392D-5B99-4687-AC7C-28998A5E04B6}"/>
    <cellStyle name="Normal 2 35" xfId="2063" xr:uid="{072B969C-AC0E-4318-99DB-EC21DBB6CF3B}"/>
    <cellStyle name="Normal 2 36" xfId="2083" xr:uid="{90A0B94C-3B98-432A-BFFF-06A4B798B976}"/>
    <cellStyle name="Normal 2 37" xfId="2073" xr:uid="{99548939-AD5B-4F73-8A84-1B12CE8E6813}"/>
    <cellStyle name="Normal 2 38" xfId="2031" xr:uid="{409D4F10-7553-43DD-A174-B692FF99E7F4}"/>
    <cellStyle name="Normal 2 39" xfId="2074" xr:uid="{D43E501C-6E79-4E60-9563-3714244E6934}"/>
    <cellStyle name="Normal 2 4" xfId="40" xr:uid="{00000000-0005-0000-0000-000028000000}"/>
    <cellStyle name="Normal 2 4 2" xfId="401" xr:uid="{D405DD77-FDBC-4914-A35C-929944B6E1B0}"/>
    <cellStyle name="Normal 2 4 3" xfId="469" xr:uid="{C46BEBD7-683D-492A-A6AC-122CFA25B727}"/>
    <cellStyle name="Normal 2 4 4" xfId="553" xr:uid="{D9FE6D9A-3862-47EA-9A8E-DAFC1615A3C5}"/>
    <cellStyle name="Normal 2 4 5" xfId="664" xr:uid="{356B1101-9F40-42AA-919E-7F58A5AB22FC}"/>
    <cellStyle name="Normal 2 4 6" xfId="743" xr:uid="{1BA90E98-D817-462E-9D9C-95CDF7594C65}"/>
    <cellStyle name="Normal 2 4 7" xfId="1495" xr:uid="{29220DA1-7D14-4019-AB01-61CA9F72D205}"/>
    <cellStyle name="Normal 2 4 8" xfId="181" xr:uid="{596ED53C-FC18-4EC8-9C96-E0ACFEA6EC74}"/>
    <cellStyle name="Normal 2 40" xfId="2067" xr:uid="{BF789090-C7AF-4ABB-8092-5A0583EF5AAE}"/>
    <cellStyle name="Normal 2 41" xfId="2030" xr:uid="{F467A230-B8E7-4E81-A9D5-09AF3B3EFCDA}"/>
    <cellStyle name="Normal 2 42" xfId="249" xr:uid="{B87DAA69-4A6F-4C51-8823-5947417B9290}"/>
    <cellStyle name="Normal 2 43" xfId="2054" xr:uid="{6C3CC8A3-E676-4E83-929F-E505C8AE722F}"/>
    <cellStyle name="Normal 2 44" xfId="2040" xr:uid="{E8CB7188-1364-47AA-AAF1-928C301219A2}"/>
    <cellStyle name="Normal 2 45" xfId="2048" xr:uid="{7CDDF6CD-950C-4930-8881-ED233862F183}"/>
    <cellStyle name="Normal 2 46" xfId="2098" xr:uid="{E0AA63DE-3367-4BF5-9016-4EF1E7BE3DEB}"/>
    <cellStyle name="Normal 2 47" xfId="2087" xr:uid="{2A843463-338A-405D-9169-7EA8BC9DFB49}"/>
    <cellStyle name="Normal 2 5" xfId="41" xr:uid="{00000000-0005-0000-0000-000029000000}"/>
    <cellStyle name="Normal 2 5 2" xfId="188" xr:uid="{50B03363-7CD0-411B-843D-D83E46ECB5B8}"/>
    <cellStyle name="Normal 2 5 2 2" xfId="402" xr:uid="{D68CB01C-7645-4CCA-BAAC-D59EA1BF01DE}"/>
    <cellStyle name="Normal 2 5 2 3" xfId="790" xr:uid="{9DFCB800-96D2-4B17-ACFB-B52C593B6E36}"/>
    <cellStyle name="Normal 2 5 3" xfId="861" xr:uid="{2E23D268-71EC-4ADB-B80F-1989166B2045}"/>
    <cellStyle name="Normal 2 6" xfId="42" xr:uid="{00000000-0005-0000-0000-00002A000000}"/>
    <cellStyle name="Normal 2 6 2" xfId="1496" xr:uid="{C4FB0B44-0C1B-496D-9829-26585BC0FFF9}"/>
    <cellStyle name="Normal 2 6 3" xfId="241" xr:uid="{BB81CFD6-2530-4CE5-A977-38CDE686D6CD}"/>
    <cellStyle name="Normal 2 6 4" xfId="2099" xr:uid="{6DDE64EE-91AD-49CF-A445-0B1A503D1CCC}"/>
    <cellStyle name="Normal 2 7" xfId="468" xr:uid="{B3E3B2D3-FA3E-4B51-A8A0-E6742AFDB00A}"/>
    <cellStyle name="Normal 2 7 2" xfId="1497" xr:uid="{4AB6D197-3C10-41A8-B0C4-27799A523FFB}"/>
    <cellStyle name="Normal 2 8" xfId="473" xr:uid="{EE4E5DE4-0033-458D-AD8E-8C2835FFB8F0}"/>
    <cellStyle name="Normal 2 8 2" xfId="1498" xr:uid="{2AB0B2AA-D929-463F-8815-DD01BD0B3BB1}"/>
    <cellStyle name="Normal 2 9" xfId="579" xr:uid="{931B4207-47A3-4A24-81B6-6232F9B75578}"/>
    <cellStyle name="Normal 2 9 2" xfId="1500" xr:uid="{21914A7D-E533-4B4D-9262-D14FD9BA41E3}"/>
    <cellStyle name="Normal 2 9 3" xfId="1499" xr:uid="{67C16BA5-9267-442A-81EF-5E36FD3630D2}"/>
    <cellStyle name="Normal 2_Executive Summary" xfId="1501" xr:uid="{3654CDD6-1F6E-4EEF-AE09-7E812C452C63}"/>
    <cellStyle name="Normal 20" xfId="43" xr:uid="{00000000-0005-0000-0000-00002B000000}"/>
    <cellStyle name="Normal 20 2" xfId="561" xr:uid="{5D4B517C-F9CC-4A1B-85A8-44E183D5DF41}"/>
    <cellStyle name="Normal 20 2 2" xfId="1503" xr:uid="{9707D9D4-0302-408E-B69C-A39471866272}"/>
    <cellStyle name="Normal 20 2 3" xfId="1502" xr:uid="{DC3B393E-55F2-4FD8-8EF2-D9FE2551341F}"/>
    <cellStyle name="Normal 20 3" xfId="765" xr:uid="{2CBF1E77-2D85-48C3-BE7D-526CC8C7ED36}"/>
    <cellStyle name="Normal 20 3 2" xfId="1504" xr:uid="{5BCAC0AE-D61A-4C81-A5F2-C6363946D06D}"/>
    <cellStyle name="Normal 20 4" xfId="403" xr:uid="{5C2E2B01-1EFA-413D-84BF-9E8568EBED30}"/>
    <cellStyle name="Normal 20 5" xfId="2100" xr:uid="{15C7E8EF-0003-4864-82BA-E422361E9FAA}"/>
    <cellStyle name="Normal 21" xfId="44" xr:uid="{00000000-0005-0000-0000-00002C000000}"/>
    <cellStyle name="Normal 21 2" xfId="562" xr:uid="{3EA6BDE1-2F9A-4137-A663-9B6E0F6C2072}"/>
    <cellStyle name="Normal 21 3" xfId="680" xr:uid="{5994C577-AECE-4335-9511-530916F6698D}"/>
    <cellStyle name="Normal 21 4" xfId="752" xr:uid="{A586A96D-EDA0-4541-9424-923A423C884F}"/>
    <cellStyle name="Normal 21 5" xfId="211" xr:uid="{4E463610-677A-4770-AF5D-5DAAFF71B602}"/>
    <cellStyle name="Normal 21 6" xfId="2101" xr:uid="{3B62357D-E090-4C96-B7C2-EB204ADEEF34}"/>
    <cellStyle name="Normal 22" xfId="45" xr:uid="{00000000-0005-0000-0000-00002D000000}"/>
    <cellStyle name="Normal 22 2" xfId="564" xr:uid="{42D5119E-AAFE-4F03-BB9F-5903A225F949}"/>
    <cellStyle name="Normal 22 3" xfId="207" xr:uid="{1A412795-7C48-453F-9070-BD0FF6FA0839}"/>
    <cellStyle name="Normal 22 4" xfId="2102" xr:uid="{799627F6-3C87-4922-A511-D797FB571201}"/>
    <cellStyle name="Normal 23" xfId="536" xr:uid="{F4C493E5-12C5-4267-928A-0BC5FEC20DFB}"/>
    <cellStyle name="Normal 23 2" xfId="1506" xr:uid="{DFF4C185-75CB-4DC8-A9DA-415D5AA1FC76}"/>
    <cellStyle name="Normal 23 3" xfId="1505" xr:uid="{A6342AA8-C01C-4949-BE4E-5EF2975267A3}"/>
    <cellStyle name="Normal 24" xfId="232" xr:uid="{AFB076ED-EC3B-4971-9AA6-0E36293E158F}"/>
    <cellStyle name="Normal 24 2" xfId="575" xr:uid="{F2E41800-60CF-44D7-BD6B-01CC4E5B63F0}"/>
    <cellStyle name="Normal 24 3" xfId="689" xr:uid="{9E78852C-528A-413D-8401-D77B32900CD7}"/>
    <cellStyle name="Normal 24 4" xfId="758" xr:uid="{0CC3A06D-A925-4558-9259-CE5741CC8088}"/>
    <cellStyle name="Normal 24 5" xfId="1507" xr:uid="{6332AB77-E30F-46DD-9D86-AA4DC8A68A10}"/>
    <cellStyle name="Normal 25" xfId="638" xr:uid="{75358619-453B-4A69-843C-8E4B8887777A}"/>
    <cellStyle name="Normal 25 2" xfId="1508" xr:uid="{7A960EA9-8F88-414A-B0E6-9372C7DB05B7}"/>
    <cellStyle name="Normal 26" xfId="109" xr:uid="{DDF99C19-18B5-4168-AE04-26A3BDB55EB9}"/>
    <cellStyle name="Normal 26 2" xfId="1509" xr:uid="{A084A5C6-1251-4C9D-8DDA-2B9D7D3B82FC}"/>
    <cellStyle name="Normal 27" xfId="778" xr:uid="{1B7DFCBC-675D-437B-9036-BE43A6EB9F72}"/>
    <cellStyle name="Normal 27 2" xfId="787" xr:uid="{45D852CD-725B-426D-B276-DE52B13BBD32}"/>
    <cellStyle name="Normal 27 3" xfId="1510" xr:uid="{71B79363-7477-4F9B-92FF-7955E6827A4F}"/>
    <cellStyle name="Normal 28" xfId="779" xr:uid="{6BDB95FD-2F0F-43D7-9F82-93C9CDDB6A40}"/>
    <cellStyle name="Normal 28 2" xfId="792" xr:uid="{A959C575-CE86-49A4-8AA4-09EB5D621A41}"/>
    <cellStyle name="Normal 28 3" xfId="2001" xr:uid="{0934FA71-1694-448F-80B7-F92E4A880995}"/>
    <cellStyle name="Normal 29" xfId="794" xr:uid="{9C0D56C5-85E3-4E93-B63B-F8A8010CE516}"/>
    <cellStyle name="Normal 29 2" xfId="1511" xr:uid="{1B7A6030-0C1F-4A43-B08E-9900F1211B60}"/>
    <cellStyle name="Normal 3" xfId="46" xr:uid="{00000000-0005-0000-0000-00002E000000}"/>
    <cellStyle name="Normal 3 2" xfId="47" xr:uid="{00000000-0005-0000-0000-00002F000000}"/>
    <cellStyle name="Normal 3 2 2" xfId="177" xr:uid="{AA5FD15C-99B7-4FA2-A344-98CFB34B49AF}"/>
    <cellStyle name="Normal 3 2 2 2" xfId="405" xr:uid="{064BF3E0-51E4-46E3-A6BD-A661A11E2DAD}"/>
    <cellStyle name="Normal 3 2 2 3" xfId="560" xr:uid="{33AC21F1-D4F7-4445-AEDF-597FAAFE7044}"/>
    <cellStyle name="Normal 3 2 2 4" xfId="662" xr:uid="{892211D5-C14E-427C-BC60-1CD5726B4107}"/>
    <cellStyle name="Normal 3 2 2 5" xfId="741" xr:uid="{F1921C6D-76DF-4B2F-9C99-F3D55EC8A4B1}"/>
    <cellStyle name="Normal 3 2 3" xfId="176" xr:uid="{95E28D33-482F-4DC4-AFF9-202044AC19CF}"/>
    <cellStyle name="Normal 3 2 3 2" xfId="661" xr:uid="{700329F5-5D23-4341-9449-89C4EAE3B8EC}"/>
    <cellStyle name="Normal 3 2 3 3" xfId="612" xr:uid="{535276C6-3217-491F-BB4F-B59AA1190EDB}"/>
    <cellStyle name="Normal 3 2 3 4" xfId="1512" xr:uid="{0D9A15C7-1193-4AFB-AA59-7D81E1072A17}"/>
    <cellStyle name="Normal 3 2 4" xfId="604" xr:uid="{B57A66EC-AA65-4C90-BF0B-5175F6B1806A}"/>
    <cellStyle name="Normal 3 2 5" xfId="796" xr:uid="{8F2A414E-470E-4A85-915E-328F6D942D07}"/>
    <cellStyle name="Normal 3 3" xfId="48" xr:uid="{00000000-0005-0000-0000-000030000000}"/>
    <cellStyle name="Normal 3 3 2" xfId="77" xr:uid="{DEC0ADC5-4651-4A64-BD85-01C5BD1560AD}"/>
    <cellStyle name="Normal 3 3 2 2" xfId="467" xr:uid="{27886A9E-53C4-4442-B261-C3D63076C1F3}"/>
    <cellStyle name="Normal 3 3 2 3" xfId="556" xr:uid="{AD9FA7D5-4541-4985-84D3-6A417002CC23}"/>
    <cellStyle name="Normal 3 3 2 4" xfId="696" xr:uid="{31656493-3F9D-4ACB-9268-1A2038FEEBC8}"/>
    <cellStyle name="Normal 3 3 2 5" xfId="760" xr:uid="{89F5E9AB-AC84-4D2F-997C-0ADB14DF9871}"/>
    <cellStyle name="Normal 3 3 2 6" xfId="263" xr:uid="{CEA25688-C823-4C9E-878C-4164114EC712}"/>
    <cellStyle name="Normal 3 3 3" xfId="532" xr:uid="{B85BEB23-39CC-4BEE-B30A-912A4270305F}"/>
    <cellStyle name="Normal 3 3 4" xfId="647" xr:uid="{FE6CAB5D-E987-474E-85DF-2C97F6249504}"/>
    <cellStyle name="Normal 3 3 5" xfId="734" xr:uid="{0DBED0D6-698A-497A-89CC-94FB6B1B5F55}"/>
    <cellStyle name="Normal 3 3 6" xfId="858" xr:uid="{386C0F49-10D2-4FA2-8A90-50BDA646ACEC}"/>
    <cellStyle name="Normal 3 3 7" xfId="92" xr:uid="{5F330D75-3530-4CFB-A178-1D50E173480F}"/>
    <cellStyle name="Normal 3 4" xfId="404" xr:uid="{A336010A-0872-4675-A09F-63F42421B3BF}"/>
    <cellStyle name="Normal 3 4 2" xfId="537" xr:uid="{CA16986C-018A-4708-B215-E03C7D558974}"/>
    <cellStyle name="Normal 3 4 2 2" xfId="1514" xr:uid="{27A7C1F9-EC19-446E-B0E1-20C8A6C92140}"/>
    <cellStyle name="Normal 3 4 3" xfId="704" xr:uid="{2C886EBC-91E5-4C25-8951-5EB4A8C5E7AF}"/>
    <cellStyle name="Normal 3 4 4" xfId="766" xr:uid="{499F0927-4389-4118-90D0-D78955767C18}"/>
    <cellStyle name="Normal 3 4 5" xfId="862" xr:uid="{5CC9086E-080E-48C4-B56C-44176EB079B5}"/>
    <cellStyle name="Normal 3 4 6" xfId="1513" xr:uid="{F8885086-4180-4328-AC1D-8F381B6A39A1}"/>
    <cellStyle name="Normal 3 5" xfId="611" xr:uid="{4A45595B-6733-4F10-A49C-1B92F633B381}"/>
    <cellStyle name="Normal 3 5 2" xfId="863" xr:uid="{4AB39BD5-771C-4050-963D-96497E9B13DE}"/>
    <cellStyle name="Normal 3 5 3" xfId="1515" xr:uid="{70AFA184-23D3-4482-9EB6-5C92BD06D9CA}"/>
    <cellStyle name="Normal 3 6" xfId="872" xr:uid="{3BA89D1F-F430-4522-95AE-CDF4EAC0F03E}"/>
    <cellStyle name="Normal 3 6 2" xfId="2004" xr:uid="{709BE67A-E6D3-427C-8463-E590AC9F4630}"/>
    <cellStyle name="Normal 3_Audit Draft Sum" xfId="1516" xr:uid="{DADA76E7-ED86-41C8-8094-5C840A92E8B2}"/>
    <cellStyle name="Normal 30" xfId="797" xr:uid="{26438BE3-B48C-498B-AABD-6C8E0736DF9B}"/>
    <cellStyle name="Normal 30 2" xfId="596" xr:uid="{7A715A11-D5E3-4792-A6CB-C1F47F640FE2}"/>
    <cellStyle name="Normal 30 3" xfId="2003" xr:uid="{ECD34451-28F6-4917-BD41-CFCDA67E8A55}"/>
    <cellStyle name="Normal 31" xfId="800" xr:uid="{FF541D6C-6B67-4F56-87F4-C2A7DE53DEC8}"/>
    <cellStyle name="Normal 31 2" xfId="1517" xr:uid="{24933D7F-4B76-4731-9E8B-F261D3FCB7AC}"/>
    <cellStyle name="Normal 32" xfId="406" xr:uid="{988FE2D3-C0C9-4DAD-960A-CBD63B344A4F}"/>
    <cellStyle name="Normal 33" xfId="804" xr:uid="{5AF54FD4-3AE2-45D0-8E9E-EA11CEEAF963}"/>
    <cellStyle name="Normal 33 2" xfId="2005" xr:uid="{4F6DA459-7F22-466B-A2AF-307EBD986367}"/>
    <cellStyle name="Normal 34" xfId="789" xr:uid="{EC6BBEA0-201F-4CDE-873E-12ADD86387F3}"/>
    <cellStyle name="Normal 35" xfId="886" xr:uid="{49C89001-3B1A-4DF6-A410-1C679E5ABD40}"/>
    <cellStyle name="Normal 36" xfId="888" xr:uid="{FF7C5C01-6771-4945-A399-2951E5467011}"/>
    <cellStyle name="Normal 37" xfId="892" xr:uid="{8CDA7A4E-D487-42A5-BC73-6105A8633386}"/>
    <cellStyle name="Normal 38" xfId="894" xr:uid="{570D8AFA-A1A2-40D9-9058-6A7AC195B109}"/>
    <cellStyle name="Normal 39" xfId="934" xr:uid="{492FE495-79F2-42B1-960F-7722D86F4BD0}"/>
    <cellStyle name="Normal 4" xfId="49" xr:uid="{00000000-0005-0000-0000-000031000000}"/>
    <cellStyle name="Normal 4 10" xfId="1518" xr:uid="{A3489BB3-453B-46E3-BE3D-ED3CB20604FE}"/>
    <cellStyle name="Normal 4 2" xfId="50" xr:uid="{00000000-0005-0000-0000-000032000000}"/>
    <cellStyle name="Normal 4 2 2" xfId="172" xr:uid="{D31724CE-E4B6-4039-BCDD-C697F31D990D}"/>
    <cellStyle name="Normal 4 2 2 2" xfId="657" xr:uid="{7271EDEA-56E9-499C-B252-BEE54A3696A2}"/>
    <cellStyle name="Normal 4 2 2 3" xfId="628" xr:uid="{7ECA6C74-DF20-4EAD-B29C-B371127B9860}"/>
    <cellStyle name="Normal 4 2 3" xfId="601" xr:uid="{9C58C991-0ADF-41F5-82E2-B922A378E14F}"/>
    <cellStyle name="Normal 4 2 4" xfId="876" xr:uid="{8F24A42D-24CB-4B42-9DF9-8536A0A4F777}"/>
    <cellStyle name="Normal 4 2 5" xfId="1519" xr:uid="{E910354E-A197-4BB8-A213-59D49E3E772C}"/>
    <cellStyle name="Normal 4 3" xfId="51" xr:uid="{00000000-0005-0000-0000-000033000000}"/>
    <cellStyle name="Normal 4 3 2" xfId="210" xr:uid="{9C6B2B2D-92F2-45D1-B11B-443AD6A47622}"/>
    <cellStyle name="Normal 4 3 3" xfId="448" xr:uid="{99F2FF82-6E0D-4A76-96C7-33B1823FED93}"/>
    <cellStyle name="Normal 4 3 4" xfId="559" xr:uid="{9AE73D3D-AC12-4DD8-B2E1-5011651A4DFD}"/>
    <cellStyle name="Normal 4 3 5" xfId="672" xr:uid="{FF732DDA-2000-4E59-8604-C224FFC19E0E}"/>
    <cellStyle name="Normal 4 3 6" xfId="748" xr:uid="{2D9DB970-DCB6-4AD5-813A-AA3E92345529}"/>
    <cellStyle name="Normal 4 3 7" xfId="1520" xr:uid="{DEB39516-F226-4EA0-89EE-D54A722A5E21}"/>
    <cellStyle name="Normal 4 3 8" xfId="194" xr:uid="{A408C5B5-9E5F-4478-9256-1226B91A8061}"/>
    <cellStyle name="Normal 4 4" xfId="222" xr:uid="{2F252F36-1EEA-4F1F-A130-E0BDFB63ED47}"/>
    <cellStyle name="Normal 4 4 2" xfId="465" xr:uid="{2E27A407-D4E3-47CF-BAD3-7EAF9940B4A3}"/>
    <cellStyle name="Normal 4 4 3" xfId="540" xr:uid="{8FC260F0-D38F-4672-AED6-287E1A64114A}"/>
    <cellStyle name="Normal 4 4 4" xfId="686" xr:uid="{11C7FE16-6A52-4027-B7D9-E92A0A4E71BD}"/>
    <cellStyle name="Normal 4 4 5" xfId="756" xr:uid="{E839C709-D5D5-4D00-9A22-E836668F037A}"/>
    <cellStyle name="Normal 4 4 6" xfId="2006" xr:uid="{CB231BE8-BC83-4F49-966D-C7DF3982050A}"/>
    <cellStyle name="Normal 4 5" xfId="169" xr:uid="{6B24C504-D4B4-4E3E-AB4D-6A90F03E5D0A}"/>
    <cellStyle name="Normal 4 5 2" xfId="654" xr:uid="{B96B3B16-AEFF-4F80-B244-325F1CCE73E5}"/>
    <cellStyle name="Normal 4 5 3" xfId="617" xr:uid="{87DC4703-8700-44FA-9D45-DB64E1EA32D1}"/>
    <cellStyle name="Normal 4 6" xfId="527" xr:uid="{00F2665E-5582-4325-B9B7-9462878E73CD}"/>
    <cellStyle name="Normal 4 6 2" xfId="716" xr:uid="{97BF40F1-B103-42FA-B7E4-E68AD8E63AE2}"/>
    <cellStyle name="Normal 4 6 3" xfId="631" xr:uid="{7A1053C5-8305-4A22-8D0A-B9D81D3E78DC}"/>
    <cellStyle name="Normal 4 7" xfId="775" xr:uid="{AC2D429C-0925-431E-8C39-02F308BAC987}"/>
    <cellStyle name="Normal 4 7 2" xfId="870" xr:uid="{6DADDEF9-3F1A-45C6-B8FF-8D461C704F87}"/>
    <cellStyle name="Normal 4 8" xfId="772" xr:uid="{56B8F8FB-63A9-4E91-9F60-0754628973C4}"/>
    <cellStyle name="Normal 4 9" xfId="806" xr:uid="{2FA74C6F-897A-4DF6-849D-83F45DA7042C}"/>
    <cellStyle name="Normal 4_INEC_Q4'53_WP -FON" xfId="1521" xr:uid="{174B88E4-2E0B-48DE-9794-674FF4A29401}"/>
    <cellStyle name="Normal 40" xfId="936" xr:uid="{6BFB4199-7161-4962-A467-D362C476A583}"/>
    <cellStyle name="Normal 41" xfId="937" xr:uid="{5720F0B8-07AB-4D80-B646-44DCF9E2CA1E}"/>
    <cellStyle name="Normal 42" xfId="939" xr:uid="{381EABFC-64E3-4C1F-81FB-8353A8619746}"/>
    <cellStyle name="Normal 43" xfId="99" xr:uid="{A6F5CEE8-A9EB-4401-B1CE-DE8CFAEFB7EB}"/>
    <cellStyle name="Normal 43 2" xfId="959" xr:uid="{CC046B9E-FDFD-425D-A9A8-9E77B7C392F3}"/>
    <cellStyle name="Normal 43 3" xfId="897" xr:uid="{6D936A43-BB33-403B-87A8-FC093C597F8E}"/>
    <cellStyle name="Normal 44" xfId="940" xr:uid="{993A9B6C-8B09-4958-8709-2D9704B68189}"/>
    <cellStyle name="Normal 45" xfId="899" xr:uid="{EBD4C6EE-6577-43F7-BDAA-ED84B32733ED}"/>
    <cellStyle name="Normal 46" xfId="895" xr:uid="{14C9606C-8C43-416A-9259-1074147293FD}"/>
    <cellStyle name="Normal 47" xfId="901" xr:uid="{1FEF4146-7B0F-4425-8D4B-9A914EEC0F50}"/>
    <cellStyle name="Normal 48" xfId="903" xr:uid="{DDFF08D9-5119-4D35-9CBF-357F343C8375}"/>
    <cellStyle name="Normal 49" xfId="904" xr:uid="{022F7E94-80A5-4608-B479-403B099680B9}"/>
    <cellStyle name="Normal 5" xfId="52" xr:uid="{00000000-0005-0000-0000-000034000000}"/>
    <cellStyle name="Normal 5 2" xfId="174" xr:uid="{7BF55A6E-9E40-4174-A8C6-8BFC3B392CFB}"/>
    <cellStyle name="Normal 5 2 2" xfId="273" xr:uid="{E720F653-6B0A-49A9-8F50-628229943E22}"/>
    <cellStyle name="Normal 5 2 2 2" xfId="699" xr:uid="{3579015C-2DC2-4B33-BE2A-4598F778B98B}"/>
    <cellStyle name="Normal 5 2 2 3" xfId="635" xr:uid="{53F7091E-98E2-4944-944B-0036EC2B540E}"/>
    <cellStyle name="Normal 5 2 3" xfId="659" xr:uid="{DB5302A5-F8F1-4456-AA6D-482E0276DC6B}"/>
    <cellStyle name="Normal 5 2 4" xfId="591" xr:uid="{F9F62F43-45E1-4EB9-B714-FF66E776F936}"/>
    <cellStyle name="Normal 5 2 5" xfId="1523" xr:uid="{1B7B70F7-61F7-4EF1-B747-BFC32336F49D}"/>
    <cellStyle name="Normal 5 3" xfId="108" xr:uid="{85107D41-30AD-4406-B15C-B81BF3B5C9A7}"/>
    <cellStyle name="Normal 5 3 2" xfId="228" xr:uid="{0A37646D-6AD3-41DC-BBDA-700D5CFACCD6}"/>
    <cellStyle name="Normal 5 3 2 2" xfId="687" xr:uid="{F27C3B0C-B749-4F78-9975-37F94F2A4DEC}"/>
    <cellStyle name="Normal 5 3 2 3" xfId="633" xr:uid="{894E1F81-9C59-4F6D-884C-3D1567460E40}"/>
    <cellStyle name="Normal 5 3 3" xfId="450" xr:uid="{7D60C00D-5621-4DDA-A714-FDBD8F55C0E7}"/>
    <cellStyle name="Normal 5 3 4" xfId="603" xr:uid="{A5DB6741-4D69-4C7B-BE32-6EB6247D80EC}"/>
    <cellStyle name="Normal 5 4" xfId="170" xr:uid="{3D922E42-2EB8-4E50-A174-ED68BFED2FEB}"/>
    <cellStyle name="Normal 5 4 2" xfId="462" xr:uid="{303188E6-6FBD-45C8-BD50-C60F1C309883}"/>
    <cellStyle name="Normal 5 4 3" xfId="655" xr:uid="{F458DA52-CD54-409F-82A6-67DD1565603B}"/>
    <cellStyle name="Normal 5 4 4" xfId="619" xr:uid="{8101CE50-18BC-4E60-A02A-C640580B27A6}"/>
    <cellStyle name="Normal 5 5" xfId="541" xr:uid="{D4856181-04A1-4E6C-BB0B-E5F27CEDA8E6}"/>
    <cellStyle name="Normal 5 6" xfId="643" xr:uid="{AAE2B259-6A6C-463C-AD49-2239AAA97542}"/>
    <cellStyle name="Normal 5 7" xfId="731" xr:uid="{22E702D8-848A-4B05-B1A7-9956C34466A5}"/>
    <cellStyle name="Normal 5 8" xfId="1522" xr:uid="{706A7C2E-776B-47E9-9380-A3AC563FCF9B}"/>
    <cellStyle name="Normal 5 9" xfId="88" xr:uid="{9037D6E7-DA5C-4CBE-9DBD-D01800B380D8}"/>
    <cellStyle name="Normal 50" xfId="906" xr:uid="{6C05CEDF-76DF-4E0C-82E6-E37C151D2771}"/>
    <cellStyle name="Normal 51" xfId="1524" xr:uid="{4DC5944A-0F5D-4BAE-A68B-84E3B247AB0B}"/>
    <cellStyle name="Normal 52" xfId="907" xr:uid="{AFC571FC-DF90-452F-BA46-5BAD91768B0E}"/>
    <cellStyle name="Normal 53" xfId="909" xr:uid="{BF44E74A-03C1-46B7-9DD0-F5AF18ACDCDA}"/>
    <cellStyle name="Normal 54" xfId="910" xr:uid="{D1195FDA-9905-45B2-A682-79AF0031F5E0}"/>
    <cellStyle name="Normal 55" xfId="890" xr:uid="{DBBB0C0F-B39E-4EB9-8853-CD0F214FCC07}"/>
    <cellStyle name="Normal 56" xfId="912" xr:uid="{F3C6215A-4658-4DC6-8DB0-FA891F578FAC}"/>
    <cellStyle name="Normal 57" xfId="914" xr:uid="{6721A04A-9794-4BA0-B5C1-D7E4E6E994EF}"/>
    <cellStyle name="Normal 58" xfId="915" xr:uid="{5F504478-DE3C-4577-A2B2-FC3A717AD8F6}"/>
    <cellStyle name="Normal 59" xfId="917" xr:uid="{A7380C37-2ECF-4230-ACAA-FBF3CE37DBBB}"/>
    <cellStyle name="Normal 6" xfId="53" xr:uid="{00000000-0005-0000-0000-000035000000}"/>
    <cellStyle name="Normal 6 2" xfId="254" xr:uid="{2141A198-22DE-4D07-8DDB-3DEC92D5E3CF}"/>
    <cellStyle name="Normal 6 2 2" xfId="95" xr:uid="{2C0B7CB9-6986-44BE-B131-44CD72BF7009}"/>
    <cellStyle name="Normal 6 2 2 2" xfId="455" xr:uid="{58A19BF2-8B05-4183-902C-1DF96141C418}"/>
    <cellStyle name="Normal 6 2 3" xfId="691" xr:uid="{4B1A2893-3F76-4E92-BCA8-BA4910A12E5E}"/>
    <cellStyle name="Normal 6 2 3 2" xfId="724" xr:uid="{BE97102C-BA0D-4ACD-82B2-663DAB8BF763}"/>
    <cellStyle name="Normal 6 2 4" xfId="620" xr:uid="{74C9A354-125E-4FCA-8E8D-8C0B2FD0D71E}"/>
    <cellStyle name="Normal 6 2 5" xfId="1526" xr:uid="{B145D60E-0A4F-4638-8084-6525149213C1}"/>
    <cellStyle name="Normal 6 3" xfId="452" xr:uid="{5316314B-9376-4E7F-81CA-F87CB9A1FBBA}"/>
    <cellStyle name="Normal 6 3 2" xfId="714" xr:uid="{5744AB24-0C2A-47D1-B211-EA04E75662F5}"/>
    <cellStyle name="Normal 6 3 3" xfId="637" xr:uid="{D7BF90DC-8717-4134-ACA2-AD2F21CC436F}"/>
    <cellStyle name="Normal 6 3 4" xfId="1527" xr:uid="{EF4C94B4-121A-4361-9CC1-85A3C99228EA}"/>
    <cellStyle name="Normal 6 4" xfId="251" xr:uid="{68B7096E-BF26-40FD-A944-6B0756C52419}"/>
    <cellStyle name="Normal 6 5" xfId="542" xr:uid="{82A1760A-8FFC-40B9-B238-EA7B509AF9D5}"/>
    <cellStyle name="Normal 6 6" xfId="739" xr:uid="{31AACBFA-8C91-499D-858D-E3E343DEAAB1}"/>
    <cellStyle name="Normal 6 7" xfId="1525" xr:uid="{CE61ABDA-764A-493F-9522-8238B519ABE9}"/>
    <cellStyle name="Normal 6 8" xfId="167" xr:uid="{55547093-CA19-4DD0-8053-8CD6CCDB8FF0}"/>
    <cellStyle name="Normal 6_TOP_GMS_Q1'53up" xfId="1528" xr:uid="{45E71366-57AA-45FA-B4A1-23C4B3F59025}"/>
    <cellStyle name="Normal 60" xfId="918" xr:uid="{96C2D1F6-6899-4FB5-967F-2D75939292BC}"/>
    <cellStyle name="Normal 61" xfId="920" xr:uid="{B9A6B6C9-53B9-4418-88D2-7A534119BD3D}"/>
    <cellStyle name="Normal 62" xfId="921" xr:uid="{F61CC918-99BD-4228-B3DA-86E8D6384DF0}"/>
    <cellStyle name="Normal 63" xfId="923" xr:uid="{EB825356-9981-430B-916A-4F1C7534905F}"/>
    <cellStyle name="Normal 64" xfId="925" xr:uid="{2649ACF4-239A-45F9-B3ED-44D872AF85DC}"/>
    <cellStyle name="Normal 65" xfId="926" xr:uid="{343F7078-DA06-4ECC-B13C-B2C68AC72DF3}"/>
    <cellStyle name="Normal 66" xfId="942" xr:uid="{D18832EB-EE39-472D-9F9E-93045316F2D5}"/>
    <cellStyle name="Normal 67" xfId="928" xr:uid="{152134EF-02B8-4817-99A3-6D4B301383CC}"/>
    <cellStyle name="Normal 68" xfId="231" xr:uid="{DD816207-D85B-4FC4-8693-85AAE5D65C95}"/>
    <cellStyle name="Normal 68 2" xfId="2000" xr:uid="{6226F392-38EA-4DA0-BBAA-168E24737449}"/>
    <cellStyle name="Normal 69" xfId="929" xr:uid="{9F793F12-E7DF-45BA-91BF-C16D7F5CAE42}"/>
    <cellStyle name="Normal 7" xfId="54" xr:uid="{00000000-0005-0000-0000-000036000000}"/>
    <cellStyle name="Normal 7 10" xfId="1530" xr:uid="{13796B3D-9D0E-43AC-9BBC-33F0A8CAB116}"/>
    <cellStyle name="Normal 7 11" xfId="1531" xr:uid="{AEC9E42A-7789-4DBD-959D-866572A45980}"/>
    <cellStyle name="Normal 7 12" xfId="1529" xr:uid="{0293B03F-4186-4CA6-8BA4-177D7A9EDE8F}"/>
    <cellStyle name="Normal 7 13" xfId="180" xr:uid="{1FBAE585-1937-474C-85F2-A72B4F947C9D}"/>
    <cellStyle name="Normal 7 2" xfId="454" xr:uid="{FA89B009-548A-4129-B700-06CB09E2716D}"/>
    <cellStyle name="Normal 7 2 2" xfId="715" xr:uid="{F7D66615-FCFF-4B17-B1CF-58BFDA283DE9}"/>
    <cellStyle name="Normal 7 2 3" xfId="640" xr:uid="{608241A6-7D92-4750-B76A-D38C64CCD47F}"/>
    <cellStyle name="Normal 7 2 4" xfId="874" xr:uid="{EAEAA707-7BE1-43F5-A9AA-73D13C7C3572}"/>
    <cellStyle name="Normal 7 2 5" xfId="1532" xr:uid="{286A361E-49BF-4A56-A740-C8C10F917F13}"/>
    <cellStyle name="Normal 7 3" xfId="543" xr:uid="{04E994F2-FA22-46D9-98B7-123CF7B2F5F1}"/>
    <cellStyle name="Normal 7 3 2" xfId="1533" xr:uid="{C8975BD7-733C-4C1C-814B-2D068B441014}"/>
    <cellStyle name="Normal 7 3 3" xfId="55" xr:uid="{00000000-0005-0000-0000-000037000000}"/>
    <cellStyle name="Normal 7 3 3 2" xfId="82" xr:uid="{72607835-B7DC-4A94-8CD4-6BCBB4157439}"/>
    <cellStyle name="Normal 7 3 3 2 2" xfId="727" xr:uid="{14F057D6-5C6D-4960-9754-A4F8A16AF6D4}"/>
    <cellStyle name="Normal 7 3 3 3" xfId="2103" xr:uid="{F9FF5DB0-0297-44F5-A552-67D002C2854D}"/>
    <cellStyle name="Normal 7 4" xfId="1534" xr:uid="{22A053D6-3B6D-4A2C-B6DB-FD2E82F7E853}"/>
    <cellStyle name="Normal 7 5" xfId="1535" xr:uid="{2D0937A5-C739-46FA-B505-D97B83CB66EA}"/>
    <cellStyle name="Normal 7 6" xfId="1536" xr:uid="{B3EA2E12-5461-4856-9380-623B0B5FCD2D}"/>
    <cellStyle name="Normal 7 6 2" xfId="1537" xr:uid="{9F6DD3CD-9809-4F5A-BFEE-ED65C9F83663}"/>
    <cellStyle name="Normal 7 7" xfId="1538" xr:uid="{937CD6D3-ACB3-4844-A782-A39ECCB43854}"/>
    <cellStyle name="Normal 7 8" xfId="1539" xr:uid="{76C0A67D-92BD-4FB2-9D8D-8A5F6B6CDB2C}"/>
    <cellStyle name="Normal 7 9" xfId="1540" xr:uid="{40329C9C-4FF4-4A4D-B5B1-242909F077DE}"/>
    <cellStyle name="Normal 70" xfId="931" xr:uid="{6324D4C6-8023-4A39-8DB2-514B14130BEF}"/>
    <cellStyle name="Normal 71" xfId="932" xr:uid="{4A520BA9-7057-43ED-8152-AA67F50D61B8}"/>
    <cellStyle name="Normal 72" xfId="943" xr:uid="{8AF6CF44-CEBE-4A45-B4A8-EB1CA42DB992}"/>
    <cellStyle name="Normal 73" xfId="945" xr:uid="{7E1246AF-1E6A-4EB7-87BA-CEFDBA65C4CC}"/>
    <cellStyle name="Normal 74" xfId="946" xr:uid="{EA19E335-F436-42FE-A114-7DCB6D3DCDDC}"/>
    <cellStyle name="Normal 75" xfId="960" xr:uid="{3617B0B5-81EA-42CD-A0F7-AD6A024CE42E}"/>
    <cellStyle name="Normal 76" xfId="948" xr:uid="{845C7D26-6A24-4FBE-A129-AA8F5B12CF38}"/>
    <cellStyle name="Normal 77" xfId="950" xr:uid="{FBBDC94D-8A1E-45F8-B00B-AEF799171279}"/>
    <cellStyle name="Normal 78" xfId="951" xr:uid="{B09E9DC9-2CEC-4EF3-BA40-8BB8234B47C5}"/>
    <cellStyle name="Normal 79" xfId="1670" xr:uid="{EB336E68-B6AB-4A36-8DE7-39A297B6A61E}"/>
    <cellStyle name="Normal 8" xfId="56" xr:uid="{00000000-0005-0000-0000-000038000000}"/>
    <cellStyle name="Normal 8 10" xfId="1541" xr:uid="{5D459B1C-185D-49BD-A8DB-4C72D665A618}"/>
    <cellStyle name="Normal 8 11" xfId="1542" xr:uid="{CC7841FA-D50E-4B44-99F4-F556EAD0CA58}"/>
    <cellStyle name="Normal 8 12" xfId="190" xr:uid="{3F961315-F0B7-4CBE-A6F1-D6FF132BFCB6}"/>
    <cellStyle name="Normal 8 2" xfId="200" xr:uid="{9A233857-C758-4B20-B3F1-27AD57B4D018}"/>
    <cellStyle name="Normal 8 2 2" xfId="98" xr:uid="{327ADF54-670B-4D81-B20E-6762BDBF3708}"/>
    <cellStyle name="Normal 8 2 2 2" xfId="204" xr:uid="{61C4C599-E6FB-4495-A3BF-4925AF5B76C2}"/>
    <cellStyle name="Normal 8 2 3" xfId="459" xr:uid="{BC8D0905-AAA7-4BE7-B67B-57F31331FD21}"/>
    <cellStyle name="Normal 8 2 4" xfId="1543" xr:uid="{F2B2ED1B-CF99-4F2F-95F5-504F12D448E2}"/>
    <cellStyle name="Normal 8 3" xfId="549" xr:uid="{DF8C2C0C-65FD-4709-8544-D1D9ED8EF08D}"/>
    <cellStyle name="Normal 8 3 2" xfId="1544" xr:uid="{4F4A43DC-767F-4653-8481-66C6F32E2962}"/>
    <cellStyle name="Normal 8 4" xfId="670" xr:uid="{237E401D-B390-4B95-800A-9D938F3F4967}"/>
    <cellStyle name="Normal 8 4 2" xfId="1545" xr:uid="{D743899C-5848-449B-B270-CCD94A038106}"/>
    <cellStyle name="Normal 8 5" xfId="746" xr:uid="{70FDD3CA-2840-4D2F-A487-4448573F2F06}"/>
    <cellStyle name="Normal 8 5 2" xfId="1546" xr:uid="{A792D8A4-69E6-4234-AFE5-756BDDE15108}"/>
    <cellStyle name="Normal 8 6" xfId="1547" xr:uid="{0518DCF8-11BD-44B6-A038-187403BB8369}"/>
    <cellStyle name="Normal 8 7" xfId="1548" xr:uid="{63C01CD4-D799-427D-A409-B3219C1A6868}"/>
    <cellStyle name="Normal 8 8" xfId="1549" xr:uid="{08D2E599-8184-4AA7-A9EB-5888ED694C0C}"/>
    <cellStyle name="Normal 8 9" xfId="1550" xr:uid="{E083FC24-E9A4-40A8-A3AA-51ACC2777521}"/>
    <cellStyle name="Normal 80" xfId="953" xr:uid="{01FE3E04-ABD4-4FFC-993F-FC90BA908C9D}"/>
    <cellStyle name="Normal 81" xfId="955" xr:uid="{293E66EF-3306-455E-9903-CBE49E9FA781}"/>
    <cellStyle name="Normal 82" xfId="957" xr:uid="{3E266CA1-9C19-478E-9AE2-510170434B36}"/>
    <cellStyle name="Normal 83" xfId="2012" xr:uid="{1422B578-CF80-4A16-824A-F8B7D73A1A9B}"/>
    <cellStyle name="Normal 84" xfId="2022" xr:uid="{8BC21F97-7ABD-4807-8040-F9255AD342F9}"/>
    <cellStyle name="Normal 85" xfId="1551" xr:uid="{7DD18DE2-94B4-4812-8FF3-D6EF9C5D501B}"/>
    <cellStyle name="Normal 86" xfId="2013" xr:uid="{6C770F9E-83C5-4125-821C-192C24FF29B0}"/>
    <cellStyle name="Normal 87" xfId="79" xr:uid="{71FA381B-F8CE-4A49-ACEA-10A2437106DE}"/>
    <cellStyle name="Normal 88" xfId="246" xr:uid="{22ABD1CB-28D9-4253-B11F-4486FD5612E8}"/>
    <cellStyle name="Normal 89" xfId="2082" xr:uid="{820BE568-367D-4F94-8A98-9EA5C3F7F390}"/>
    <cellStyle name="Normal 9" xfId="57" xr:uid="{00000000-0005-0000-0000-000039000000}"/>
    <cellStyle name="Normal 9 2" xfId="407" xr:uid="{93C91727-2830-43C3-8085-C7119716C7A2}"/>
    <cellStyle name="Normal 9 2 2" xfId="463" xr:uid="{BA303B76-3D00-47F5-902A-A222E669112C}"/>
    <cellStyle name="Normal 9 2 3" xfId="1553" xr:uid="{4E5A8FE8-58F6-4108-8DBF-F203BD86BBEC}"/>
    <cellStyle name="Normal 9 3" xfId="551" xr:uid="{79E016B6-4A58-4354-A0D9-05CBD3D187B0}"/>
    <cellStyle name="Normal 9 4" xfId="673" xr:uid="{02D1AED0-DF31-414A-8358-45170781E056}"/>
    <cellStyle name="Normal 9 5" xfId="749" xr:uid="{1D524993-D700-4983-B129-81980F107CA7}"/>
    <cellStyle name="Normal 9 6" xfId="860" xr:uid="{50CEC9C4-29D2-4011-BABE-2FAFB157F510}"/>
    <cellStyle name="Normal 9 7" xfId="1552" xr:uid="{ECD265BF-9979-4504-9987-6697AA4B712C}"/>
    <cellStyle name="Normal 9 8" xfId="195" xr:uid="{98ED57B6-EF0A-4506-862F-48E8B762602C}"/>
    <cellStyle name="Normal 90" xfId="2042" xr:uid="{82F8933A-B836-4347-850C-4E752C936B44}"/>
    <cellStyle name="Normal 91" xfId="2055" xr:uid="{371491AB-01A9-45F0-97BD-7A68F4706C73}"/>
    <cellStyle name="Normal 92" xfId="2086" xr:uid="{51090E87-650F-48A5-949C-C227EF035CCF}"/>
    <cellStyle name="Normal 93" xfId="1554" xr:uid="{9A4D7220-55D0-4820-A665-F0097C125C58}"/>
    <cellStyle name="Normal 94" xfId="2064" xr:uid="{04D48A76-0CCD-4098-AB59-4256A1EBB839}"/>
    <cellStyle name="Normal 95" xfId="1555" xr:uid="{0B681C74-D0AC-41BA-8A6C-82148B05BB95}"/>
    <cellStyle name="Normal 96" xfId="1556" xr:uid="{091A4EFA-57E6-443E-825E-1DBD8D043365}"/>
    <cellStyle name="Normal 97" xfId="2053" xr:uid="{72B45DDF-D762-469F-A2E9-33E589D2AE45}"/>
    <cellStyle name="Normal 98" xfId="1557" xr:uid="{E141BEFD-97C8-4ACB-9040-D307D3759000}"/>
    <cellStyle name="Normal 99" xfId="2049" xr:uid="{2EA46915-01A2-4BB0-AD18-3E9031F4F9C0}"/>
    <cellStyle name="Normal_BS&amp;PLT Q1'2006" xfId="58" xr:uid="{00000000-0005-0000-0000-00003A000000}"/>
    <cellStyle name="Normal_Samart Corp" xfId="59" xr:uid="{00000000-0005-0000-0000-00003B000000}"/>
    <cellStyle name="NormalGB" xfId="137" xr:uid="{966E0BC0-3DB7-4D57-AD30-7DE367BC9C71}"/>
    <cellStyle name="NormalGB 2" xfId="828" xr:uid="{F3D44A02-A1B4-49AB-A57A-DE5BB74D49A9}"/>
    <cellStyle name="Note 2" xfId="408" xr:uid="{AC1FE1C6-8985-44B0-9DD8-1F87605DF96F}"/>
    <cellStyle name="Note 2 2" xfId="409" xr:uid="{03F6AD91-CA54-496A-A261-37B7E479797F}"/>
    <cellStyle name="Note 2 2 2" xfId="1561" xr:uid="{D68ABE2C-9349-44D8-BFF4-CFF498812E9D}"/>
    <cellStyle name="Note 2 2 2 2" xfId="1562" xr:uid="{ECD7FD2A-B192-4321-841A-9C2A3750B9CB}"/>
    <cellStyle name="Note 2 2 3" xfId="1560" xr:uid="{AB54CB2A-4609-48BE-962B-EABCD421EEAF}"/>
    <cellStyle name="Note 2 3" xfId="488" xr:uid="{796388F3-27F0-48CF-865F-DE62862DA822}"/>
    <cellStyle name="Note 2 3 2" xfId="1563" xr:uid="{199EFF99-354A-4983-8943-36FDEAE6D793}"/>
    <cellStyle name="Note 2 4" xfId="1559" xr:uid="{1DC5FFFA-AE5E-4C73-A9BE-9C0401AACB41}"/>
    <cellStyle name="Note 3" xfId="829" xr:uid="{982A3CF7-A212-4A09-845A-B33901E49A1E}"/>
    <cellStyle name="Note 3 2" xfId="1564" xr:uid="{10F3CA06-BBB4-4733-BF21-71E7736E03C5}"/>
    <cellStyle name="Note 4" xfId="1565" xr:uid="{AFD8284F-5005-4C30-B298-DA494FC12CFF}"/>
    <cellStyle name="Note 5" xfId="1566" xr:uid="{3DFD1E69-68E9-4724-A636-04346D5D9761}"/>
    <cellStyle name="Note 6" xfId="1558" xr:uid="{428BBF29-C4BA-42B5-A820-C7FBD3D16B64}"/>
    <cellStyle name="Note 7" xfId="247" xr:uid="{DC73347A-3CFA-4984-ADF0-E323BA3799A6}"/>
    <cellStyle name="OrangeBorder 2" xfId="531" xr:uid="{76F75A8A-6DC0-4F07-9F28-FAEECA48A0CA}"/>
    <cellStyle name="Output" xfId="437" builtinId="21" customBuiltin="1"/>
    <cellStyle name="Output 2" xfId="252" xr:uid="{DD1ABF2B-F0B5-451E-9851-525155B4EA33}"/>
    <cellStyle name="Output 2 2" xfId="411" xr:uid="{C01C55F5-5C1C-4BCD-83FD-41AEAC7C967E}"/>
    <cellStyle name="Output 2 2 2" xfId="1569" xr:uid="{233FEC3B-07CE-4797-A4C6-F54A70C7E508}"/>
    <cellStyle name="Output 2 3" xfId="410" xr:uid="{AD4789F9-2ED9-41D5-A371-74C30F51D07B}"/>
    <cellStyle name="Output 2 3 2" xfId="1570" xr:uid="{27E29610-4C50-4F40-9234-E78044D729BC}"/>
    <cellStyle name="Output 2 4" xfId="483" xr:uid="{29D366B6-DF56-40B5-8291-DB4BEBA236EB}"/>
    <cellStyle name="Output 2 5" xfId="1568" xr:uid="{D4B31FB3-ECC5-463D-8106-298400EF842F}"/>
    <cellStyle name="Output 3" xfId="1571" xr:uid="{C66635E2-DDB0-4763-B69C-65ED9E7DADF8}"/>
    <cellStyle name="Output 4" xfId="1572" xr:uid="{7145EE56-BB74-4FB1-BDBB-BEFA29568B90}"/>
    <cellStyle name="Output 5" xfId="1567" xr:uid="{2D5DB3B9-D4DE-4AAA-992A-7557624A21E9}"/>
    <cellStyle name="Page Number" xfId="138" xr:uid="{006F18AD-4DA6-4ED8-912E-AB2E0598AA0A}"/>
    <cellStyle name="Page Number 2" xfId="830" xr:uid="{F17C9400-2A87-42B0-84CB-53D89D085C5A}"/>
    <cellStyle name="Percent (0%)" xfId="139" xr:uid="{EFC060D1-B541-4FC4-BC38-1C280F419AD7}"/>
    <cellStyle name="Percent (0%) 2" xfId="831" xr:uid="{2CBEA583-DD92-4B4C-896C-EEA7350D88FD}"/>
    <cellStyle name="Percent (0.0%)" xfId="140" xr:uid="{70CE960C-F771-473B-9CD3-38AEB65550EE}"/>
    <cellStyle name="Percent (0.00%)" xfId="141" xr:uid="{2103DAE4-31FD-4FE3-BD22-CACF920D083A}"/>
    <cellStyle name="Percent [0]" xfId="1574" xr:uid="{CC1E3059-5138-453D-852F-BF3FE1EF4CF5}"/>
    <cellStyle name="Percent [00]" xfId="1575" xr:uid="{14E5709D-B4E3-446E-B1DF-8042B11ECF1F}"/>
    <cellStyle name="Percent [2]" xfId="60" xr:uid="{00000000-0005-0000-0000-00003D000000}"/>
    <cellStyle name="Percent [2] 2" xfId="1576" xr:uid="{79075CCD-7E83-45E4-869C-CDBB4385338D}"/>
    <cellStyle name="Percent [2] 3" xfId="1577" xr:uid="{AE3D7537-164B-4A3A-A59E-8C44EFB34A8D}"/>
    <cellStyle name="Percent [2] 4" xfId="1578" xr:uid="{D1D7B230-CD59-4B26-BC9C-7322CBB1FA2A}"/>
    <cellStyle name="Percent [2] 5" xfId="1579" xr:uid="{FBFFFA60-EBAE-42D5-87F2-8798AE749F57}"/>
    <cellStyle name="Percent [2] 6" xfId="1580" xr:uid="{2A750AF9-A84A-48C0-A50F-98C576AEBF17}"/>
    <cellStyle name="Percent [2] 7" xfId="1581" xr:uid="{EB2216B5-4A79-44BD-BBE7-62471C62DF10}"/>
    <cellStyle name="Percent [2] 8" xfId="1582" xr:uid="{CF19B13F-CB77-44F5-A640-83BD96FB8C4D}"/>
    <cellStyle name="Percent [2] 9" xfId="1583" xr:uid="{3F38A595-54DD-4349-8E11-CE94E4E03227}"/>
    <cellStyle name="Percent 10" xfId="61" xr:uid="{00000000-0005-0000-0000-00003E000000}"/>
    <cellStyle name="Percent 10 2" xfId="1584" xr:uid="{824AE556-4A23-4194-A036-4C0A2DA5947F}"/>
    <cellStyle name="Percent 10 3" xfId="569" xr:uid="{5D64E150-AE19-40FD-8360-4AD2272032AF}"/>
    <cellStyle name="Percent 10 4" xfId="2104" xr:uid="{798EE8EC-6001-4A8A-9B7C-0AA1DEDDF4C6}"/>
    <cellStyle name="Percent 11" xfId="62" xr:uid="{00000000-0005-0000-0000-00003F000000}"/>
    <cellStyle name="Percent 11 2" xfId="1586" xr:uid="{B6446AE5-21B4-49F4-ABCB-3F2F69CA0C3A}"/>
    <cellStyle name="Percent 11 3" xfId="1585" xr:uid="{B645DB98-69E8-4997-AF2F-F904669557C6}"/>
    <cellStyle name="Percent 11 4" xfId="570" xr:uid="{6A793E3D-C611-420C-89D1-A67100F69FC3}"/>
    <cellStyle name="Percent 11 5" xfId="2105" xr:uid="{AA88FB9C-5374-48DF-947F-301452AFA6B7}"/>
    <cellStyle name="Percent 12" xfId="63" xr:uid="{00000000-0005-0000-0000-000040000000}"/>
    <cellStyle name="Percent 12 2" xfId="571" xr:uid="{149E44E0-7CC3-4DFA-AF26-13D852B50D1A}"/>
    <cellStyle name="Percent 12 3" xfId="2106" xr:uid="{35C5A1AF-370B-44AB-9C75-671247750340}"/>
    <cellStyle name="Percent 13" xfId="64" xr:uid="{00000000-0005-0000-0000-000041000000}"/>
    <cellStyle name="Percent 13 2" xfId="572" xr:uid="{938E5D11-C889-4EAD-A96F-3BB01223807B}"/>
    <cellStyle name="Percent 13 3" xfId="2107" xr:uid="{5D546F0C-9D2C-4C31-ACD1-DE8B3E951695}"/>
    <cellStyle name="Percent 14" xfId="65" xr:uid="{00000000-0005-0000-0000-000042000000}"/>
    <cellStyle name="Percent 14 2" xfId="573" xr:uid="{C48DDD2E-3C3C-4AF8-AA6E-05FF6B2D2D54}"/>
    <cellStyle name="Percent 14 3" xfId="2108" xr:uid="{9708E788-DAD0-4B3D-9551-FB56BAB4803A}"/>
    <cellStyle name="Percent 15" xfId="66" xr:uid="{00000000-0005-0000-0000-000043000000}"/>
    <cellStyle name="Percent 15 2" xfId="574" xr:uid="{FE11DC2C-1105-49D9-B94F-EF1B57F7B691}"/>
    <cellStyle name="Percent 15 3" xfId="2109" xr:uid="{33139843-8E80-4D4B-97D6-5C57A2C296C4}"/>
    <cellStyle name="Percent 16" xfId="642" xr:uid="{7C68EF7F-D519-4432-9C01-BB579EE55150}"/>
    <cellStyle name="Percent 17" xfId="712" xr:uid="{B70EFDC5-2066-474B-A1E3-DD303E789D4F}"/>
    <cellStyle name="Percent 18" xfId="720" xr:uid="{23EEDC65-63FF-4B9E-8596-3B8B81BD4F1B}"/>
    <cellStyle name="Percent 19" xfId="587" xr:uid="{028CBC65-0918-401B-AF85-417D3599D288}"/>
    <cellStyle name="Percent 2" xfId="67" xr:uid="{00000000-0005-0000-0000-000044000000}"/>
    <cellStyle name="Percent 2 10" xfId="1587" xr:uid="{34BCF476-C499-446C-A309-C01CD11BCBD3}"/>
    <cellStyle name="Percent 2 11" xfId="1588" xr:uid="{E938B121-4F7E-4874-BE17-2742A978F30F}"/>
    <cellStyle name="Percent 2 12" xfId="1589" xr:uid="{369D426B-D19D-4322-A3F3-B6758946EA25}"/>
    <cellStyle name="Percent 2 13" xfId="1590" xr:uid="{107A1D0A-FE74-4439-ABA6-4462448D5E26}"/>
    <cellStyle name="Percent 2 14" xfId="1591" xr:uid="{4B648024-6431-4D81-BC32-CB403168E23B}"/>
    <cellStyle name="Percent 2 15" xfId="1592" xr:uid="{3CC1C3A4-A12E-4783-AEE8-8C33A89E9B11}"/>
    <cellStyle name="Percent 2 16" xfId="1593" xr:uid="{A1C97FA5-8286-4259-AEFA-FE749C20F839}"/>
    <cellStyle name="Percent 2 17" xfId="1594" xr:uid="{9029AB8A-EA9A-470A-8E4E-CD4ECE001BC9}"/>
    <cellStyle name="Percent 2 18" xfId="1595" xr:uid="{4D5B2C48-56A1-4DA1-9193-6C8261E61E12}"/>
    <cellStyle name="Percent 2 19" xfId="1596" xr:uid="{64004D6B-CBA9-4BED-BF73-2B479B23CEF5}"/>
    <cellStyle name="Percent 2 2" xfId="68" xr:uid="{00000000-0005-0000-0000-000045000000}"/>
    <cellStyle name="Percent 2 2 2" xfId="261" xr:uid="{527F34E4-1562-422E-8027-3B3F7BE5D994}"/>
    <cellStyle name="Percent 2 2 2 2" xfId="694" xr:uid="{6C07FA4D-EF0F-4B23-AAE2-7F32B141BEE6}"/>
    <cellStyle name="Percent 2 2 2 3" xfId="624" xr:uid="{86C7FE62-A5D4-4A68-9223-827DBF686080}"/>
    <cellStyle name="Percent 2 2 2 4" xfId="1597" xr:uid="{55139B26-B465-4A20-A1CA-9456BD1C105C}"/>
    <cellStyle name="Percent 2 2 3" xfId="554" xr:uid="{C2324627-B6FB-47F9-9BA1-6484CEEB8700}"/>
    <cellStyle name="Percent 2 2 4" xfId="684" xr:uid="{713E1469-9DD6-4FAE-A317-D92527B734CE}"/>
    <cellStyle name="Percent 2 2 5" xfId="592" xr:uid="{C65EC08D-95B8-43DC-8D79-680DB6CB33C8}"/>
    <cellStyle name="Percent 2 2 6" xfId="755" xr:uid="{C377FE8B-D4FC-4158-8F82-FE1C63806B47}"/>
    <cellStyle name="Percent 2 2 7" xfId="769" xr:uid="{B283A2BF-2902-42D3-BDB0-7E759144DB26}"/>
    <cellStyle name="Percent 2 2 8" xfId="218" xr:uid="{B37B7BBB-B83E-4435-86CF-059AFD75E66F}"/>
    <cellStyle name="Percent 2 20" xfId="1598" xr:uid="{8029C208-D862-41BF-89AC-351C5883D147}"/>
    <cellStyle name="Percent 2 21" xfId="1599" xr:uid="{8E58E276-9E56-4582-B808-6F7A2A57B694}"/>
    <cellStyle name="Percent 2 22" xfId="1600" xr:uid="{42B1AEBD-45DD-4A51-B839-EF8C8D0A4ACA}"/>
    <cellStyle name="Percent 2 3" xfId="104" xr:uid="{85DC8769-D9D1-4676-B8C9-8F2A3EC22047}"/>
    <cellStyle name="Percent 2 3 2" xfId="632" xr:uid="{317A7D72-AC11-4733-B869-518C835E3D3A}"/>
    <cellStyle name="Percent 2 3 3" xfId="622" xr:uid="{964C3566-19C4-42B3-B8FB-975827832172}"/>
    <cellStyle name="Percent 2 3 4" xfId="1601" xr:uid="{FED9A479-D42D-45D0-BB80-456CD9BA50CD}"/>
    <cellStyle name="Percent 2 4" xfId="142" xr:uid="{A886982B-F894-49E6-8942-E5FCFB546C8C}"/>
    <cellStyle name="Percent 2 4 2" xfId="1602" xr:uid="{02465C15-E488-4AEC-A00A-95A57F4C5AD7}"/>
    <cellStyle name="Percent 2 5" xfId="235" xr:uid="{C653CAF7-DCCE-49AE-AFBB-A74C37B40D4C}"/>
    <cellStyle name="Percent 2 5 2" xfId="1603" xr:uid="{11A02A42-C830-45DD-97BC-86853285620C}"/>
    <cellStyle name="Percent 2 6" xfId="547" xr:uid="{4F267DF0-3263-4818-A4E8-4840E178042E}"/>
    <cellStyle name="Percent 2 6 2" xfId="1604" xr:uid="{CB9905B1-BF0E-41C3-9A98-071659B1CC69}"/>
    <cellStyle name="Percent 2 7" xfId="722" xr:uid="{6CD18AB8-3C6F-46DD-AA3F-6860AC23FA03}"/>
    <cellStyle name="Percent 2 7 2" xfId="773" xr:uid="{16717139-105E-4D1E-9A7D-5CD035B9CA75}"/>
    <cellStyle name="Percent 2 7 3" xfId="885" xr:uid="{AB4807D1-027D-4FAC-B81B-2E5349B6DF86}"/>
    <cellStyle name="Percent 2 7 4" xfId="1605" xr:uid="{8DDE63C0-8257-4C8C-A440-BD5EB8A705DB}"/>
    <cellStyle name="Percent 2 8" xfId="1606" xr:uid="{78094717-0A77-4E1C-9263-7F75BE821E3A}"/>
    <cellStyle name="Percent 2 9" xfId="1607" xr:uid="{0907AD5B-737F-46E2-BD17-43BCB3ED78D6}"/>
    <cellStyle name="Percent 20" xfId="613" xr:uid="{C5AB9424-7082-46E0-9364-DA62A25A76A1}"/>
    <cellStyle name="Percent 21" xfId="799" xr:uid="{F25A0881-DB81-43EC-A5BE-5A67325B1F3A}"/>
    <cellStyle name="Percent 22" xfId="802" xr:uid="{64370F78-6B6B-4243-9C60-376DC10B7678}"/>
    <cellStyle name="Percent 23" xfId="875" xr:uid="{D0A31DD2-B281-42D6-A49D-00C57796AF70}"/>
    <cellStyle name="Percent 24" xfId="1573" xr:uid="{03D54DC9-547F-4F16-B368-D4C1741D746B}"/>
    <cellStyle name="Percent 25" xfId="2011" xr:uid="{91EF6BE0-926E-4B9D-828A-A3C829D6379C}"/>
    <cellStyle name="Percent 26" xfId="2020" xr:uid="{247D0B0E-7D9B-4258-901B-EE02D3BAECF0}"/>
    <cellStyle name="Percent 27" xfId="2016" xr:uid="{B80B9FC6-B3AF-4F10-B9FA-7FA1DC86CD79}"/>
    <cellStyle name="Percent 28" xfId="2019" xr:uid="{992B863D-4898-4174-8903-0E8D5C36BC88}"/>
    <cellStyle name="Percent 29" xfId="81" xr:uid="{DFCB938D-6216-4E20-9D68-8F3536E4ED42}"/>
    <cellStyle name="Percent 3" xfId="69" xr:uid="{00000000-0005-0000-0000-000046000000}"/>
    <cellStyle name="Percent 3 10" xfId="90" xr:uid="{85AB7C93-C7A5-4A54-BF84-3789B38D95C3}"/>
    <cellStyle name="Percent 3 2" xfId="91" xr:uid="{73DADA1A-59E3-4820-97F1-59ED4FE6E38C}"/>
    <cellStyle name="Percent 3 2 2" xfId="196" xr:uid="{3701F5A4-6233-4DA1-9E47-68A47950EB5C}"/>
    <cellStyle name="Percent 3 2 3" xfId="646" xr:uid="{3509E20F-DF93-41FE-A489-51BDA95D7E83}"/>
    <cellStyle name="Percent 3 2 4" xfId="607" xr:uid="{E1F2C253-2B94-42B8-90B0-37A1D4C56897}"/>
    <cellStyle name="Percent 3 2 5" xfId="1608" xr:uid="{F4127F4B-4B93-4F7B-8000-1159C0687EFD}"/>
    <cellStyle name="Percent 3 3" xfId="110" xr:uid="{EB2FFA64-BD38-493F-A14F-F5B786FC0C27}"/>
    <cellStyle name="Percent 3 3 2" xfId="652" xr:uid="{0E12D1E2-05A2-4E5B-8582-8672762B24B7}"/>
    <cellStyle name="Percent 3 3 3" xfId="623" xr:uid="{89CF8CBB-7B51-4129-B311-F8C0AB835588}"/>
    <cellStyle name="Percent 3 4" xfId="239" xr:uid="{2F839E80-B3DD-4DBA-A27A-2E7FFAFC441F}"/>
    <cellStyle name="Percent 3 5" xfId="274" xr:uid="{B7D92D01-9972-4DB5-9F43-C1C9E7D2795F}"/>
    <cellStyle name="Percent 3 6" xfId="550" xr:uid="{9BC07B0D-F94B-47A6-AEF9-DBB35FE258D1}"/>
    <cellStyle name="Percent 3 7" xfId="645" xr:uid="{FD715E5C-16A0-48D8-9D2C-1C2E62EFB6C4}"/>
    <cellStyle name="Percent 3 8" xfId="602" xr:uid="{28889094-058B-4180-B74C-072D91E1226B}"/>
    <cellStyle name="Percent 3 9" xfId="733" xr:uid="{02B980D1-2402-4F45-9794-998162C20F22}"/>
    <cellStyle name="Percent 30" xfId="245" xr:uid="{37F141F0-5AAE-41B2-BFD0-F82B4F4CC005}"/>
    <cellStyle name="Percent 31" xfId="2080" xr:uid="{18B36F15-D510-4639-B59B-9EA0A52DBEC0}"/>
    <cellStyle name="Percent 32" xfId="2044" xr:uid="{66DE6B95-43B1-4CD2-B3B6-A1BD878D1278}"/>
    <cellStyle name="Percent 33" xfId="2037" xr:uid="{42085CCA-3327-430B-93FD-8F3A6483AA5A}"/>
    <cellStyle name="Percent 34" xfId="2084" xr:uid="{381D9A42-05DD-44D5-A30A-FFA5C75A9ABD}"/>
    <cellStyle name="Percent 35" xfId="2027" xr:uid="{46B953F4-8A8B-4EDE-B670-83FA51B13281}"/>
    <cellStyle name="Percent 36" xfId="2065" xr:uid="{4ED52AC0-DE44-436E-99ED-C6547A8AE667}"/>
    <cellStyle name="Percent 37" xfId="2069" xr:uid="{6AAC5701-EF4F-4F0E-BB98-B1D84807308C}"/>
    <cellStyle name="Percent 38" xfId="2068" xr:uid="{56F3D0FA-82F7-495C-840E-A1E5B9F7967D}"/>
    <cellStyle name="Percent 39" xfId="2071" xr:uid="{D0004CFC-9AB3-412C-B349-E2B5B6FF47EA}"/>
    <cellStyle name="Percent 4" xfId="70" xr:uid="{00000000-0005-0000-0000-000047000000}"/>
    <cellStyle name="Percent 4 2" xfId="548" xr:uid="{2466A261-910E-4D7A-8C67-38432052A104}"/>
    <cellStyle name="Percent 4 2 2" xfId="717" xr:uid="{C1D8D5C3-179C-42F3-9C5B-8BBCDD33EB2D}"/>
    <cellStyle name="Percent 4 2 3" xfId="639" xr:uid="{AB0EE725-484B-488B-8D54-586895597825}"/>
    <cellStyle name="Percent 4 3" xfId="660" xr:uid="{D2D476A4-ABD8-4CC6-B3B6-06ADD5087754}"/>
    <cellStyle name="Percent 4 4" xfId="740" xr:uid="{DB8643CA-C3C4-498B-B899-36532759B81A}"/>
    <cellStyle name="Percent 4 5" xfId="879" xr:uid="{F5135126-1760-44E1-88F1-28293A8FA485}"/>
    <cellStyle name="Percent 4 6" xfId="1609" xr:uid="{1F410165-01F7-4EC8-A891-985BFCBA71D4}"/>
    <cellStyle name="Percent 4 7" xfId="175" xr:uid="{AC95A765-8378-4124-A041-2296ACB05EB5}"/>
    <cellStyle name="Percent 40" xfId="2034" xr:uid="{A0B5CE7F-9CCB-489D-BD3A-8D2994342CA0}"/>
    <cellStyle name="Percent 41" xfId="2060" xr:uid="{7C9FE6C2-F4DB-489F-A610-D0A954C9FBC5}"/>
    <cellStyle name="Percent 42" xfId="2075" xr:uid="{62E14EE7-639F-40A3-9443-022F7C011D50}"/>
    <cellStyle name="Percent 43" xfId="2041" xr:uid="{F8EF3362-6207-43B2-BB21-35FA0B3E9F98}"/>
    <cellStyle name="Percent 5" xfId="71" xr:uid="{00000000-0005-0000-0000-000048000000}"/>
    <cellStyle name="Percent 5 2" xfId="457" xr:uid="{81294CBA-0553-491F-9D31-82F53036EA61}"/>
    <cellStyle name="Percent 5 3" xfId="552" xr:uid="{141AB80B-8ADC-4CBE-B497-50EB062CC239}"/>
    <cellStyle name="Percent 5 4" xfId="683" xr:uid="{981AD351-9AEF-46AD-94CC-015C18779F8B}"/>
    <cellStyle name="Percent 5 5" xfId="754" xr:uid="{3793A7FC-C500-4F34-A5C4-5DF526E3F5F6}"/>
    <cellStyle name="Percent 5 6" xfId="216" xr:uid="{7AC19941-BE62-47A8-87F4-BD7B33950B60}"/>
    <cellStyle name="Percent 5 7" xfId="2110" xr:uid="{F4B778DB-DB86-440C-BAEF-8BC26DCA6EF7}"/>
    <cellStyle name="Percent 6" xfId="72" xr:uid="{00000000-0005-0000-0000-000049000000}"/>
    <cellStyle name="Percent 6 2" xfId="1610" xr:uid="{54148963-6B65-4675-929D-0632940F2B7D}"/>
    <cellStyle name="Percent 6 3" xfId="226" xr:uid="{C9FF4007-33A6-416A-942B-4377CF5E596D}"/>
    <cellStyle name="Percent 6 4" xfId="2111" xr:uid="{4E792FFF-5BF1-4D3F-A4A4-95E9566298D3}"/>
    <cellStyle name="Percent 7" xfId="73" xr:uid="{00000000-0005-0000-0000-00004A000000}"/>
    <cellStyle name="Percent 7 2" xfId="566" xr:uid="{FAE14E40-AE20-41C9-BD17-8EE002E3CB82}"/>
    <cellStyle name="Percent 7 3" xfId="688" xr:uid="{235D8DB1-6E68-4CE7-882D-64D2811072D0}"/>
    <cellStyle name="Percent 7 4" xfId="757" xr:uid="{58129309-2CAC-40C3-A9B2-4CD30ED742AB}"/>
    <cellStyle name="Percent 7 5" xfId="1611" xr:uid="{19525DC6-D716-437A-8895-F566538BE787}"/>
    <cellStyle name="Percent 7 6" xfId="230" xr:uid="{75520146-3A7F-4B07-AD3D-8C4A753D8A9F}"/>
    <cellStyle name="Percent 7 7" xfId="2112" xr:uid="{25ED51CF-5FC8-43CE-B54F-8FBA57EB26A0}"/>
    <cellStyle name="Percent 8" xfId="74" xr:uid="{00000000-0005-0000-0000-00004B000000}"/>
    <cellStyle name="Percent 8 2" xfId="1612" xr:uid="{B9FBE515-7703-46EC-B38D-599B3B15659F}"/>
    <cellStyle name="Percent 8 3" xfId="567" xr:uid="{948A99A9-1D2D-4D3F-9A84-7CF9EF5A0686}"/>
    <cellStyle name="Percent 8 4" xfId="2113" xr:uid="{16B4381C-9AA1-41A3-A7DD-AADFE3D37E9B}"/>
    <cellStyle name="Percent 9" xfId="75" xr:uid="{00000000-0005-0000-0000-00004C000000}"/>
    <cellStyle name="Percent 9 2" xfId="1613" xr:uid="{342FE56A-1D8A-40A4-905E-E9E638AF9286}"/>
    <cellStyle name="Percent 9 3" xfId="568" xr:uid="{A39D0C80-5B5B-4329-B10C-69D90257B796}"/>
    <cellStyle name="Percent 9 4" xfId="2114" xr:uid="{C791F8CC-1B97-4E0A-9E5B-3180CD80F85A}"/>
    <cellStyle name="PERCENTAGE" xfId="1614" xr:uid="{F9608B01-E62C-40FE-A151-35FAD01C52F3}"/>
    <cellStyle name="Pilkku_BINV" xfId="1615" xr:uid="{EA483DD8-6DB2-423A-8999-E71D02C8A485}"/>
    <cellStyle name="PrePop Currency (0)" xfId="1616" xr:uid="{1143EC23-4FA4-45F7-A9CD-E4B4612A01B1}"/>
    <cellStyle name="PrePop Currency (2)" xfId="1617" xr:uid="{314AF5F5-62A4-470A-A081-B3768151205C}"/>
    <cellStyle name="PrePop Units (0)" xfId="1618" xr:uid="{69552ABF-1263-46C8-A10D-70900853E545}"/>
    <cellStyle name="PrePop Units (1)" xfId="1619" xr:uid="{00AE08AD-9186-4177-8ADE-1DF8E9286551}"/>
    <cellStyle name="PrePop Units (2)" xfId="1620" xr:uid="{53914765-8DA2-4C33-BAB0-BED1DF8D2373}"/>
    <cellStyle name="Prices" xfId="1621" xr:uid="{3CDB1952-4799-4382-BFC1-A86E3E6C700E}"/>
    <cellStyle name="pwstyle" xfId="1622" xr:uid="{6B75E88B-0F57-44A6-A49D-BA9A8118BCC6}"/>
    <cellStyle name="Pyör. luku_BINV" xfId="1623" xr:uid="{1CAB271A-6C69-4E43-A8E5-1D84F72EF704}"/>
    <cellStyle name="Pyör. valuutta_BINV" xfId="1624" xr:uid="{F2FA473A-EFEF-4550-B736-BD2F465BFB4F}"/>
    <cellStyle name="Q" xfId="1625" xr:uid="{1441E256-3E8A-49D7-8704-A9DAD2344FF0}"/>
    <cellStyle name="Q_CSS_Q2'51_C1_Nop" xfId="1626" xr:uid="{432BCAD3-1CB7-46FE-A40A-B4D4B18B1A64}"/>
    <cellStyle name="Quantity" xfId="76" xr:uid="{00000000-0005-0000-0000-00004D000000}"/>
    <cellStyle name="Quantity 2" xfId="539" xr:uid="{CD4D379C-218D-41C8-A811-3D81F467DE9C}"/>
    <cellStyle name="Quantity 2 2" xfId="768" xr:uid="{C20EBF48-BD68-4DE2-830B-C1F78FCD7AF5}"/>
    <cellStyle name="Quantity 2 2 2" xfId="786" xr:uid="{9710FD72-97C3-493C-AF88-63B4DD9FD545}"/>
    <cellStyle name="Quantity 3" xfId="1627" xr:uid="{87A9A6D1-EB26-4551-B997-38DE5BE026D0}"/>
    <cellStyle name="Quantity 4" xfId="1628" xr:uid="{43CEAC21-5F67-42CD-AC04-89FC79DA6DA5}"/>
    <cellStyle name="Quantity 5" xfId="1629" xr:uid="{603605AF-6462-4CA0-BAB0-1D282A157FC4}"/>
    <cellStyle name="Quantity 6" xfId="1630" xr:uid="{840D5FED-EF9A-47EC-AD65-2F5A612FB18F}"/>
    <cellStyle name="Quantity 7" xfId="1631" xr:uid="{1081279F-FF1C-42E0-AA12-61D9A7917EF0}"/>
    <cellStyle name="Quantity 8" xfId="1632" xr:uid="{2B5F2C2A-F427-42BF-87AD-D70ED53715B8}"/>
    <cellStyle name="Quantity 9" xfId="1633" xr:uid="{14FE7230-BD78-4E45-A0B0-8D5966AB4DE6}"/>
    <cellStyle name="Quantity_GFN_Q2'53_X2" xfId="1634" xr:uid="{EEF44C97-D886-4D50-9446-79E502BEB715}"/>
    <cellStyle name="S0" xfId="1635" xr:uid="{721C0788-0FB7-433B-A506-BDBF9AA73569}"/>
    <cellStyle name="S1" xfId="1636" xr:uid="{8448755B-4C58-4C44-8DF5-3952A715CC50}"/>
    <cellStyle name="S2" xfId="1637" xr:uid="{B47AEC64-3ADB-4A63-8821-504FEE69C54D}"/>
    <cellStyle name="S3" xfId="1638" xr:uid="{FDA0C3A7-7F9F-4975-908B-0517E55217A3}"/>
    <cellStyle name="S4" xfId="1639" xr:uid="{478CDA2F-3EF0-4241-9B20-7DED3E6ABCCA}"/>
    <cellStyle name="S5" xfId="1640" xr:uid="{45217787-3399-4E8D-91EC-80B21D73A278}"/>
    <cellStyle name="S6" xfId="1641" xr:uid="{A8E36D77-57BF-427D-9CAB-7B637726DCCE}"/>
    <cellStyle name="S7" xfId="1642" xr:uid="{BE315321-70A5-4907-BE42-DA57EFC7EDA6}"/>
    <cellStyle name="S8" xfId="1643" xr:uid="{0A3FC7CF-CBAA-4CFF-A497-C0441414BA28}"/>
    <cellStyle name="S9" xfId="1644" xr:uid="{74C7F9C6-FB54-4E58-BEF4-518A3F913AB7}"/>
    <cellStyle name="Salomon Logo" xfId="144" xr:uid="{69A7AC86-19D1-4EFC-B445-7B2AC6122BF8}"/>
    <cellStyle name="Salomon Logo 2" xfId="832" xr:uid="{2E9CDCC5-8B30-44FD-897F-0AC6E6E7ED63}"/>
    <cellStyle name="SAPBEXaggData" xfId="1645" xr:uid="{20A0B89D-3F54-4146-A2EA-9B86187A872F}"/>
    <cellStyle name="SAPBEXaggItem" xfId="1646" xr:uid="{C1A070F1-76E7-4811-A80D-CC00D9E88F95}"/>
    <cellStyle name="SAPBEXchaText" xfId="1647" xr:uid="{A6773DC3-7E6F-4EE0-A9B2-4FEEC75D299C}"/>
    <cellStyle name="SAPBEXfilterDrill" xfId="1648" xr:uid="{DA10C43C-26C7-4C16-999D-B685C0D556F4}"/>
    <cellStyle name="SAPBEXheaderItem" xfId="1649" xr:uid="{98238964-EB72-48F9-B248-1A15BD38400F}"/>
    <cellStyle name="SAPBEXheaderText" xfId="1650" xr:uid="{F58BFEDC-FD75-4500-96D9-2A163FB3D5AF}"/>
    <cellStyle name="SAPBEXstdData" xfId="1651" xr:uid="{C5AC0DAF-C858-4B1C-844D-A4049A1A8B42}"/>
    <cellStyle name="SAPBEXstdItem" xfId="1652" xr:uid="{E61F303B-D70B-4124-9E68-68CF9C7CA574}"/>
    <cellStyle name="SAPBEXstdItemX" xfId="1653" xr:uid="{15789BD8-C51F-4771-8C5C-C3E02B214556}"/>
    <cellStyle name="SAPBEXtitle" xfId="1654" xr:uid="{B2AAE863-1EAA-4B75-9B65-9626E4E2425A}"/>
    <cellStyle name="section head" xfId="1655" xr:uid="{E6B0C57D-4FD6-4268-98C8-68F7873136FE}"/>
    <cellStyle name="small border line" xfId="1656" xr:uid="{6FC64454-04B0-4FE6-A3B8-E2B1A3168270}"/>
    <cellStyle name="small border line 10" xfId="2052" xr:uid="{75455171-45B8-4993-9D17-65C15641905D}"/>
    <cellStyle name="small border line 11" xfId="2028" xr:uid="{A3DF733C-DAF9-4F8B-85A4-2D09057CFAD6}"/>
    <cellStyle name="small border line 12" xfId="2032" xr:uid="{4B12B744-A8BB-4C2F-8B59-7427A6AE088A}"/>
    <cellStyle name="small border line 13" xfId="2047" xr:uid="{9DA16201-34FB-4988-AF0E-ADE8CB7DFEFA}"/>
    <cellStyle name="small border line 14" xfId="83" xr:uid="{DEED84CA-EB8F-4326-9B74-EBD9254D5E47}"/>
    <cellStyle name="small border line 15" xfId="2026" xr:uid="{9B1A91E8-8B69-4A44-B2E1-2E37548BBC0A}"/>
    <cellStyle name="small border line 2" xfId="2066" xr:uid="{D7BB844F-5FEB-4FCF-B867-0F9F2B595DD2}"/>
    <cellStyle name="small border line 3" xfId="2056" xr:uid="{6CC2DD5F-E04A-44E9-AEAE-6583A12B685A}"/>
    <cellStyle name="small border line 4" xfId="2033" xr:uid="{32ABF84E-73B0-424A-8C4E-67ECE4E75EB8}"/>
    <cellStyle name="small border line 5" xfId="2024" xr:uid="{59833B2E-6708-4801-A053-0B3A7D055162}"/>
    <cellStyle name="small border line 6" xfId="2058" xr:uid="{535C6E07-60DC-47A0-AE3D-B0F469D1FF10}"/>
    <cellStyle name="small border line 7" xfId="85" xr:uid="{22F52393-5FA0-44DC-8B7C-47626210977F}"/>
    <cellStyle name="small border line 8" xfId="2061" xr:uid="{992C9921-9196-4339-8299-C977D85B0B69}"/>
    <cellStyle name="small border line 9" xfId="2070" xr:uid="{6498135E-57EB-4BDB-8183-CFACC628B8E5}"/>
    <cellStyle name="Standard_Data" xfId="1657" xr:uid="{DC1ED997-71C8-4310-87FC-4A63AA22680B}"/>
    <cellStyle name="StandardInput" xfId="535" xr:uid="{94A0B5AF-CDDB-4EB1-AD7E-DC5B7F961DB1}"/>
    <cellStyle name="Style 1" xfId="1658" xr:uid="{8781291C-A108-48B1-A101-7A587AACA2FE}"/>
    <cellStyle name="Style 1 2" xfId="1659" xr:uid="{8B5C0D15-B4E2-41DC-9AE4-F1E2347F5401}"/>
    <cellStyle name="Style 1 3" xfId="1660" xr:uid="{F38BC446-5EEE-402E-A998-252E6A6B76E0}"/>
    <cellStyle name="Style 1 4" xfId="1661" xr:uid="{8C2ADCB9-56FC-47F2-A49F-770214A8178F}"/>
    <cellStyle name="Style 1 5" xfId="1662" xr:uid="{250B0DB9-5F9B-449F-B2DC-65E45967643E}"/>
    <cellStyle name="Style 1 6" xfId="1663" xr:uid="{A2E54DE0-3683-4CB1-A81E-D85680F27AEF}"/>
    <cellStyle name="Style 1 7" xfId="1664" xr:uid="{E5E1CB0F-280D-4B50-AAA5-BF763FC88C33}"/>
    <cellStyle name="Style 1 8" xfId="1665" xr:uid="{CDB51373-FF21-4F9B-8BFC-6495DDFAC981}"/>
    <cellStyle name="Style 1_คชจ แยกตามลักษณะ" xfId="1666" xr:uid="{E37F9006-4579-4A87-97C4-86DD096C6E49}"/>
    <cellStyle name="STYLE1" xfId="1667" xr:uid="{26B5D769-26DA-4212-80F6-3E57538CC832}"/>
    <cellStyle name="STYLE2" xfId="1668" xr:uid="{E1179D8F-9120-4F37-AC6D-ECEE01DE4DD1}"/>
    <cellStyle name="STYLE3" xfId="1669" xr:uid="{213790D6-985B-4921-8C18-CCEA3347FED0}"/>
    <cellStyle name="Table Head" xfId="145" xr:uid="{A4C5EAD8-B076-4560-93D3-B1E2369238A5}"/>
    <cellStyle name="Table Head 2" xfId="833" xr:uid="{376CCF54-83C6-418B-9A59-ADB04DC5241B}"/>
    <cellStyle name="Table Source" xfId="146" xr:uid="{38A16DC8-2F57-4C57-812E-689A31848B2E}"/>
    <cellStyle name="Table Source 2" xfId="834" xr:uid="{1CAD5348-CFCB-47EC-B32F-E246E100BEE8}"/>
    <cellStyle name="Table Text" xfId="147" xr:uid="{41A4F3C7-45C3-4C0F-B4AA-D81D14A0BE4F}"/>
    <cellStyle name="Table Text 2" xfId="835" xr:uid="{4BD2E34B-0BDF-4F41-897A-A5D17CDD2AA7}"/>
    <cellStyle name="Table Title" xfId="148" xr:uid="{B49E7D2B-10F1-40DB-8D13-877C25AFE6BF}"/>
    <cellStyle name="Table Title 2" xfId="836" xr:uid="{A731F2D0-E411-4F95-A30C-8CAFCA84704F}"/>
    <cellStyle name="Table Units" xfId="149" xr:uid="{309B7465-8566-4614-AD8B-AEF36C0D315B}"/>
    <cellStyle name="Table Units 2" xfId="837" xr:uid="{86195115-2FA6-43CA-A94B-59619E504343}"/>
    <cellStyle name="Text" xfId="150" xr:uid="{7A92FB47-D419-48D2-B18A-509BEBCE4FDF}"/>
    <cellStyle name="Text 1" xfId="151" xr:uid="{86E34836-909B-42BF-921B-D11420FB94F8}"/>
    <cellStyle name="Text 1 2" xfId="839" xr:uid="{CBBA062C-D93A-4A4F-9F04-EF53A6116305}"/>
    <cellStyle name="Text 2" xfId="152" xr:uid="{48AA50CB-1336-4FF0-AE4D-8EBEDD93E5D9}"/>
    <cellStyle name="Text 2 2" xfId="840" xr:uid="{502FA7FF-3765-412D-8624-739DBDCDFA33}"/>
    <cellStyle name="Text 3" xfId="838" xr:uid="{853F43A5-AB3A-4EC5-B8BB-68A3DD885AA6}"/>
    <cellStyle name="Text Head 1" xfId="153" xr:uid="{5A464F62-708A-4789-BBD7-AB222707ABD8}"/>
    <cellStyle name="Text Head 1 2" xfId="841" xr:uid="{36A46371-E62B-4ADF-8B2A-E6BFEC16EB48}"/>
    <cellStyle name="Text Head 2" xfId="154" xr:uid="{8E2F2BB8-F252-4BE0-9B8F-933E2A64D4AF}"/>
    <cellStyle name="Text Head 2 2" xfId="842" xr:uid="{E872827A-B00F-41E3-8C87-F206E1A301C8}"/>
    <cellStyle name="Text Indent 1" xfId="155" xr:uid="{BFBCDAF5-C5F0-474F-9A0F-33632C15C27B}"/>
    <cellStyle name="Text Indent 1 2" xfId="843" xr:uid="{1F719955-F2D2-42B7-99AC-1AD29A6892DB}"/>
    <cellStyle name="Text Indent 2" xfId="156" xr:uid="{80B319BE-E1ED-4659-8E3B-5A5AF092BCA3}"/>
    <cellStyle name="Text Indent 2 2" xfId="844" xr:uid="{043F5F20-5BEC-4514-AB68-071BB37AEEF7}"/>
    <cellStyle name="Text Indent A" xfId="1671" xr:uid="{260A483B-329B-4592-A162-DC8B12066AEC}"/>
    <cellStyle name="Text Indent B" xfId="1672" xr:uid="{64C1AE00-578A-4BED-B41A-8A3C2697FD78}"/>
    <cellStyle name="Text Indent C" xfId="1673" xr:uid="{0C0B8A5B-CFE3-4E6A-91F2-B1CF45B8C1AF}"/>
    <cellStyle name="Times New Roman" xfId="1674" xr:uid="{5CC6655B-AF70-4D8D-B114-386BABE2BC15}"/>
    <cellStyle name="Title" xfId="422" builtinId="15" customBuiltin="1"/>
    <cellStyle name="Title 2" xfId="412" xr:uid="{1A02C48A-C473-4F04-824C-E944C0208220}"/>
    <cellStyle name="Title 2 2" xfId="413" xr:uid="{CA24CEC3-A667-4EA5-A126-590D83E02DAF}"/>
    <cellStyle name="Title 2 2 2" xfId="1677" xr:uid="{08125A28-94CC-43AC-9766-92BA6467020D}"/>
    <cellStyle name="Title 2 3" xfId="474" xr:uid="{2A2631E7-C6D8-444F-A39D-830E828640A9}"/>
    <cellStyle name="Title 2 3 2" xfId="1678" xr:uid="{F99CC684-E9F5-4377-98C3-D12BB4D91ED1}"/>
    <cellStyle name="Title 2 4" xfId="526" xr:uid="{7A3C5E59-828E-48E3-990A-3365B1961D77}"/>
    <cellStyle name="Title 2 5" xfId="705" xr:uid="{65B8DB41-1C14-4288-B1E4-C4EB7951B214}"/>
    <cellStyle name="Title 2 6" xfId="767" xr:uid="{7E88C8BC-D647-4CE6-99D6-F101A009F489}"/>
    <cellStyle name="Title 2 7" xfId="1676" xr:uid="{545BD6A8-441A-45B0-A0FA-07D321203058}"/>
    <cellStyle name="Title 3" xfId="1679" xr:uid="{407B7553-91D8-4275-BE44-40EB9F75B920}"/>
    <cellStyle name="Title 4" xfId="1680" xr:uid="{A237C2FA-48CB-46A4-8143-9DA85F9275BE}"/>
    <cellStyle name="Title 5" xfId="1675" xr:uid="{B96758C1-660E-4C58-8FC4-AFD46B6B295E}"/>
    <cellStyle name="TOC 1" xfId="157" xr:uid="{BD4323D6-9460-41E8-BE0A-CDE4FD66062B}"/>
    <cellStyle name="TOC 1 2" xfId="845" xr:uid="{DF2724F6-9885-44B7-99A9-194AA4E12D22}"/>
    <cellStyle name="TOC 2" xfId="158" xr:uid="{7851E487-30BF-4504-A108-6EED122AD206}"/>
    <cellStyle name="TOC 2 2" xfId="846" xr:uid="{98809240-ABE8-4C28-A9C6-5FC201278536}"/>
    <cellStyle name="Total" xfId="429" builtinId="25" customBuiltin="1"/>
    <cellStyle name="Total 2" xfId="414" xr:uid="{553A24CA-0D2E-4053-9E0C-3486CF942834}"/>
    <cellStyle name="Total 2 2" xfId="415" xr:uid="{B0CF3007-8904-40AE-B4C5-3B4CEAD28D73}"/>
    <cellStyle name="Total 2 2 2" xfId="1683" xr:uid="{EF599EB5-3458-4DA0-89C0-8CFA928D1989}"/>
    <cellStyle name="Total 2 3" xfId="490" xr:uid="{C28D65C4-83A3-47EE-B514-BB640CE0310D}"/>
    <cellStyle name="Total 2 3 2" xfId="1684" xr:uid="{BDD80A52-E2FC-42B6-8580-FECF4D9A1F3F}"/>
    <cellStyle name="Total 2 4" xfId="1682" xr:uid="{EE26CEE5-90A7-444B-BD14-20C2E8D15D91}"/>
    <cellStyle name="Total 3" xfId="1685" xr:uid="{4B332267-A928-4143-BA4F-C6FC20C9AD9C}"/>
    <cellStyle name="Total 4" xfId="1686" xr:uid="{DB82C02B-3807-4891-81F4-1C394B540C81}"/>
    <cellStyle name="Total 5" xfId="1681" xr:uid="{F4383AA2-D07F-4D9F-84CA-AAEB473073F9}"/>
    <cellStyle name="Valuta (0)" xfId="1687" xr:uid="{B25AEB21-D300-4DE4-833E-A9BD50F0CABE}"/>
    <cellStyle name="Valuutta_BINV" xfId="1688" xr:uid="{F31B4F21-7C38-46B5-BD98-DA0CADE67C26}"/>
    <cellStyle name="W" xfId="1689" xr:uid="{7DFE83BD-81B5-49D3-AD6D-C7D4839B1E1E}"/>
    <cellStyle name="W_CSS_Q2'51_C1_Nop" xfId="1690" xr:uid="{FB680AC4-6FA1-4B29-8A60-01726C066C09}"/>
    <cellStyle name="Warning Text" xfId="419" builtinId="11" customBuiltin="1"/>
    <cellStyle name="Warning Text 2" xfId="416" xr:uid="{A87178AB-4E1D-4CB3-B91B-E1039E6D7AFC}"/>
    <cellStyle name="Warning Text 2 2" xfId="417" xr:uid="{DB5DE36F-E8C7-4BEA-9F30-97C0CF64E499}"/>
    <cellStyle name="Warning Text 2 2 2" xfId="1692" xr:uid="{B79E20D0-E957-4A3B-B99B-07A8CC32A1C4}"/>
    <cellStyle name="Warning Text 2 3" xfId="487" xr:uid="{6487B250-5C49-4E10-99F0-27D90F005F52}"/>
    <cellStyle name="Warning Text 2 3 2" xfId="1693" xr:uid="{ACE15AC9-6AFE-42BA-9E82-2CCB56D9B001}"/>
    <cellStyle name="Warning Text 2 4" xfId="1691" xr:uid="{5544310B-76CF-4B92-BA4C-DC24344356FE}"/>
    <cellStyle name="Warning Text 3" xfId="1694" xr:uid="{023C813E-D7CB-41CC-B28F-E59E7CC1F52A}"/>
    <cellStyle name="Warning Text 4" xfId="1695" xr:uid="{CD9F3BB9-5AFD-4F49-B25C-57899C1B6E21}"/>
    <cellStyle name="Wไhrung [0]_35ERI8T2gbIEMixb4v26icuOo" xfId="1696" xr:uid="{AC191141-8152-4D0B-9920-C54F0DDB3F5F}"/>
    <cellStyle name="Wไhrung_35ERI8T2gbIEMixb4v26icuOo" xfId="1697" xr:uid="{075FBA14-7A46-46F2-B5A9-ADAC2B3AA78B}"/>
    <cellStyle name="YellowCell 2 2" xfId="528" xr:uid="{25F4623F-124E-444E-82DD-5DA5FEA79D87}"/>
    <cellStyle name="z A Column text" xfId="533" xr:uid="{F1683D50-AC27-4EEF-A9D1-5805D4A81662}"/>
    <cellStyle name="เครื่องหมายเปอร์เซ็นต์_1.BG4748-260847" xfId="1698" xr:uid="{D71606CA-C4F3-488D-9562-E694D34CA441}"/>
    <cellStyle name="เครื่องหมายจุลภาค 10" xfId="1699" xr:uid="{CBDC11C8-D9B7-468B-9E91-F08D7EC94F56}"/>
    <cellStyle name="เครื่องหมายจุลภาค 11" xfId="1700" xr:uid="{B9D6FECC-A8F6-440E-A4EF-AC7139E14576}"/>
    <cellStyle name="เครื่องหมายจุลภาค 11 2" xfId="1701" xr:uid="{83801EB1-E991-4729-B240-039B3E616F76}"/>
    <cellStyle name="เครื่องหมายจุลภาค 12" xfId="1702" xr:uid="{8686710B-DBA5-40B8-9F3D-924231A3CDDC}"/>
    <cellStyle name="เครื่องหมายจุลภาค 13" xfId="1703" xr:uid="{9885C8E4-B347-4BE6-8C96-78F9059C0F74}"/>
    <cellStyle name="เครื่องหมายจุลภาค 13 2" xfId="1704" xr:uid="{30B536A1-17A8-4200-A8D6-121A4BF8839F}"/>
    <cellStyle name="เครื่องหมายจุลภาค 13_C1-2 Q4'52" xfId="1705" xr:uid="{D06EAA56-F3CF-4755-909B-1C158FE024D3}"/>
    <cellStyle name="เครื่องหมายจุลภาค 14" xfId="1706" xr:uid="{584D3AB6-4435-440E-82A8-D0A626AF336F}"/>
    <cellStyle name="เครื่องหมายจุลภาค 14 2" xfId="1707" xr:uid="{FDC87D9A-659E-49D5-8C24-69A0AB563E54}"/>
    <cellStyle name="เครื่องหมายจุลภาค 15" xfId="1708" xr:uid="{1689F710-1A99-4A42-8FD6-F1A35E61DB02}"/>
    <cellStyle name="เครื่องหมายจุลภาค 16" xfId="1709" xr:uid="{D1329E09-8930-4072-8C79-3B3F2F56268E}"/>
    <cellStyle name="เครื่องหมายจุลภาค 17" xfId="1710" xr:uid="{E0A4ED00-D4A4-45B1-BE1E-977B6F71FBA2}"/>
    <cellStyle name="เครื่องหมายจุลภาค 18" xfId="1711" xr:uid="{32943A70-C6C2-40D5-90D7-4EB4BE9A0695}"/>
    <cellStyle name="เครื่องหมายจุลภาค 19" xfId="1712" xr:uid="{7E5D9B43-7FBA-41E6-9406-529CBA8CFE6E}"/>
    <cellStyle name="เครื่องหมายจุลภาค 2" xfId="1713" xr:uid="{7E88AB63-BA75-4F82-81CB-A77A13017FC6}"/>
    <cellStyle name="เครื่องหมายจุลภาค 2 10" xfId="1714" xr:uid="{6C841DB0-7D32-4913-809F-E187A903C6F7}"/>
    <cellStyle name="เครื่องหมายจุลภาค 2 11" xfId="1715" xr:uid="{5596BD97-FA25-4126-9362-87082891C758}"/>
    <cellStyle name="เครื่องหมายจุลภาค 2 12" xfId="1716" xr:uid="{E1723AB4-22C2-4C30-AA0C-A925CFE4A1E8}"/>
    <cellStyle name="เครื่องหมายจุลภาค 2 13" xfId="1717" xr:uid="{B59CBF40-779A-42D8-BE74-4B7D85D54906}"/>
    <cellStyle name="เครื่องหมายจุลภาค 2 14" xfId="1718" xr:uid="{34A2380F-1D76-4AA0-BF75-5666E401898A}"/>
    <cellStyle name="เครื่องหมายจุลภาค 2 15" xfId="1719" xr:uid="{0851D248-7522-4B92-BB72-08D050345A92}"/>
    <cellStyle name="เครื่องหมายจุลภาค 2 16" xfId="1720" xr:uid="{E398C8F8-6E3C-4A49-94B3-2D90D99DF8DA}"/>
    <cellStyle name="เครื่องหมายจุลภาค 2 17" xfId="1721" xr:uid="{C412974B-F267-4165-878C-D13A9EA6B6E0}"/>
    <cellStyle name="เครื่องหมายจุลภาค 2 18" xfId="1722" xr:uid="{F9C78C92-562B-4FDF-8879-78618CF2D4F8}"/>
    <cellStyle name="เครื่องหมายจุลภาค 2 19" xfId="1723" xr:uid="{90F76AD7-E2E6-4824-9A38-2A9AD212295D}"/>
    <cellStyle name="เครื่องหมายจุลภาค 2 2" xfId="1724" xr:uid="{36821538-959D-4064-9BA8-482543687D75}"/>
    <cellStyle name="เครื่องหมายจุลภาค 2 2 2" xfId="1725" xr:uid="{685547F4-D437-4393-BCD2-AE4D54416478}"/>
    <cellStyle name="เครื่องหมายจุลภาค 2 2 3" xfId="1726" xr:uid="{F3E2FF8D-877F-48D0-9549-9CE1D8DA4403}"/>
    <cellStyle name="เครื่องหมายจุลภาค 2 2 4" xfId="1727" xr:uid="{BD139097-7AFD-4B53-9DE3-CA3C65B5B97D}"/>
    <cellStyle name="เครื่องหมายจุลภาค 2 2 5" xfId="1728" xr:uid="{2CA83B98-9FC5-4978-BD47-A602323E0EBC}"/>
    <cellStyle name="เครื่องหมายจุลภาค 2 2 6" xfId="1729" xr:uid="{2318DC3C-C83F-4241-9FB5-82CA384DA8E1}"/>
    <cellStyle name="เครื่องหมายจุลภาค 2 2 7" xfId="1730" xr:uid="{6D1E1037-7EBD-4068-B9BE-FDDB3FBE6FBE}"/>
    <cellStyle name="เครื่องหมายจุลภาค 2 2 8" xfId="1731" xr:uid="{55FC9AE2-F8EA-465B-AE9E-BB3465E828AC}"/>
    <cellStyle name="เครื่องหมายจุลภาค 2 3" xfId="1732" xr:uid="{8B18BC3C-24C7-40C4-987F-4EEB1449911C}"/>
    <cellStyle name="เครื่องหมายจุลภาค 2 4" xfId="1733" xr:uid="{AAE59FF3-D012-4215-9C35-53B083D02843}"/>
    <cellStyle name="เครื่องหมายจุลภาค 2 5" xfId="1734" xr:uid="{E46F5E6B-E935-44F0-A44E-F6DB763C598A}"/>
    <cellStyle name="เครื่องหมายจุลภาค 2 6" xfId="1735" xr:uid="{0140146E-A9E8-4F8B-97D1-51988D2ABF12}"/>
    <cellStyle name="เครื่องหมายจุลภาค 2 7" xfId="1736" xr:uid="{5EA5407A-B4F3-4693-9DED-7F6C70F9050F}"/>
    <cellStyle name="เครื่องหมายจุลภาค 2 8" xfId="1737" xr:uid="{902AE74A-A24B-49E9-A1A1-EE797FF41691}"/>
    <cellStyle name="เครื่องหมายจุลภาค 2 9" xfId="1738" xr:uid="{5EAADBED-02F0-4BD3-8B3F-74F945731E24}"/>
    <cellStyle name="เครื่องหมายจุลภาค 2_GF-Food_Q4'53_X2" xfId="1739" xr:uid="{19108599-900A-4EDC-93E9-6BB09869DA5E}"/>
    <cellStyle name="เครื่องหมายจุลภาค 3" xfId="1740" xr:uid="{4944AEC1-64FB-4148-BD35-63E314F6021E}"/>
    <cellStyle name="เครื่องหมายจุลภาค 3 10" xfId="1741" xr:uid="{D1BBA7C0-1CFC-41D8-8F7A-12962AFA6680}"/>
    <cellStyle name="เครื่องหมายจุลภาค 3 11" xfId="1742" xr:uid="{443899F9-1FA2-4D76-9986-CB72D953168F}"/>
    <cellStyle name="เครื่องหมายจุลภาค 3 2" xfId="1743" xr:uid="{150E61CF-647B-4D9E-ABEE-2AD9A31F7B1F}"/>
    <cellStyle name="เครื่องหมายจุลภาค 3 2 2" xfId="1744" xr:uid="{F0F6E8D6-8CAA-434A-8B9E-F12C6D494381}"/>
    <cellStyle name="เครื่องหมายจุลภาค 3 2 3" xfId="1745" xr:uid="{F6C85D2B-C85C-4C2E-8809-C88D17ED4ACB}"/>
    <cellStyle name="เครื่องหมายจุลภาค 3 2 4" xfId="1746" xr:uid="{67768895-C5D3-4057-B61F-0837CAE7E396}"/>
    <cellStyle name="เครื่องหมายจุลภาค 3 2 5" xfId="1747" xr:uid="{CCCEB39A-F83C-4A4A-8487-6913F3C93528}"/>
    <cellStyle name="เครื่องหมายจุลภาค 3 2 6" xfId="1748" xr:uid="{3CE0A2DD-FC9F-4CC3-A4D9-BFADC483BA86}"/>
    <cellStyle name="เครื่องหมายจุลภาค 3 2 7" xfId="1749" xr:uid="{2BBDE237-F805-4D50-B954-0D5B0C1B7B5E}"/>
    <cellStyle name="เครื่องหมายจุลภาค 3 2 8" xfId="1750" xr:uid="{0C800496-6594-4893-971C-79974D2C3706}"/>
    <cellStyle name="เครื่องหมายจุลภาค 3 3" xfId="1751" xr:uid="{166758D0-9C7C-4A6C-A161-C7D090366D99}"/>
    <cellStyle name="เครื่องหมายจุลภาค 3 3 2" xfId="1752" xr:uid="{EADE5E96-1C94-4C03-95F8-7C23C42BFF00}"/>
    <cellStyle name="เครื่องหมายจุลภาค 3 4" xfId="1753" xr:uid="{66F4598A-5790-4DC4-9848-25B512EB0492}"/>
    <cellStyle name="เครื่องหมายจุลภาค 3 5" xfId="1754" xr:uid="{52E55F81-08D9-41A9-BCD6-26A33E80D080}"/>
    <cellStyle name="เครื่องหมายจุลภาค 3 5 2" xfId="1755" xr:uid="{4AFA1E62-1295-4D6D-9456-16B45CF041FB}"/>
    <cellStyle name="เครื่องหมายจุลภาค 3 6" xfId="1756" xr:uid="{87E7AFDF-FB36-4BA6-9129-29DB2546727A}"/>
    <cellStyle name="เครื่องหมายจุลภาค 3 7" xfId="1757" xr:uid="{3E667F67-B6C1-437D-953E-AD5819050250}"/>
    <cellStyle name="เครื่องหมายจุลภาค 3 8" xfId="1758" xr:uid="{BFEC4DCB-225C-4DCC-9944-F0DBA1C3C3F6}"/>
    <cellStyle name="เครื่องหมายจุลภาค 3 9" xfId="1759" xr:uid="{AB2480C8-3C39-4BE2-8443-2F3A1721C1B2}"/>
    <cellStyle name="เครื่องหมายจุลภาค 3_GFN_Q2'53_X2" xfId="1760" xr:uid="{D7AAC0B2-14D0-4F74-AAD8-A854BA1B60ED}"/>
    <cellStyle name="เครื่องหมายจุลภาค 4" xfId="1761" xr:uid="{B1111917-4236-4E20-ADA9-476DAA2293A0}"/>
    <cellStyle name="เครื่องหมายจุลภาค 4 10" xfId="1762" xr:uid="{3D8DF9DE-6165-419B-8396-FF14A3096899}"/>
    <cellStyle name="เครื่องหมายจุลภาค 4 11" xfId="1763" xr:uid="{C7E255A0-8FF9-474B-818C-1C2FB806A4F7}"/>
    <cellStyle name="เครื่องหมายจุลภาค 4 12" xfId="1764" xr:uid="{2A4D84B4-F12F-4DBE-A1DF-C629F70AC627}"/>
    <cellStyle name="เครื่องหมายจุลภาค 4 13" xfId="1765" xr:uid="{3A3A8962-6338-4D6C-A45A-971E118AC0A8}"/>
    <cellStyle name="เครื่องหมายจุลภาค 4 14" xfId="1766" xr:uid="{06AEF65A-8474-4654-AFC4-9DFBE819340E}"/>
    <cellStyle name="เครื่องหมายจุลภาค 4 15" xfId="1767" xr:uid="{A68A0BDC-FB1B-43AD-8949-979546B5C6B9}"/>
    <cellStyle name="เครื่องหมายจุลภาค 4 16" xfId="1768" xr:uid="{A45E3778-86A7-4F60-B3DA-E8CD49E5E599}"/>
    <cellStyle name="เครื่องหมายจุลภาค 4 17" xfId="1769" xr:uid="{21AF0FA6-CAE1-4B42-A932-ED11BF6A6A88}"/>
    <cellStyle name="เครื่องหมายจุลภาค 4 18" xfId="1770" xr:uid="{063BB833-27C3-4422-B36F-C178AE6DF60C}"/>
    <cellStyle name="เครื่องหมายจุลภาค 4 2" xfId="1771" xr:uid="{9015744E-D3F3-47D7-8F15-3ED8CADBE95E}"/>
    <cellStyle name="เครื่องหมายจุลภาค 4 3" xfId="1772" xr:uid="{E92698EA-2DE6-4E85-8655-8BAF7C45EF98}"/>
    <cellStyle name="เครื่องหมายจุลภาค 4 4" xfId="1773" xr:uid="{6738DD8F-EF18-4C5E-984E-F09D9DB30030}"/>
    <cellStyle name="เครื่องหมายจุลภาค 4 5" xfId="1774" xr:uid="{CEA6756F-A486-4DF5-92B4-DFE31F0EC172}"/>
    <cellStyle name="เครื่องหมายจุลภาค 4 6" xfId="1775" xr:uid="{BFA3D10D-4A83-4BF6-9F8C-E435BCD6F6C6}"/>
    <cellStyle name="เครื่องหมายจุลภาค 4 7" xfId="1776" xr:uid="{1CBA3B0D-43A2-471E-AD5C-8F9E8A2ED401}"/>
    <cellStyle name="เครื่องหมายจุลภาค 4 8" xfId="1777" xr:uid="{E9335786-920C-42EA-94F5-58CD42535F1C}"/>
    <cellStyle name="เครื่องหมายจุลภาค 4 9" xfId="1778" xr:uid="{0364860F-2835-4DE5-BFF0-EEADF86CB686}"/>
    <cellStyle name="เครื่องหมายจุลภาค 4_INEC_Q1'54_TOPPERAudit" xfId="1779" xr:uid="{AEE4333D-B7C0-4420-9BE3-8793F191D69A}"/>
    <cellStyle name="เครื่องหมายจุลภาค 5" xfId="1780" xr:uid="{6FB227ED-6E91-4EB1-9FFA-5D1746BB0F2A}"/>
    <cellStyle name="เครื่องหมายจุลภาค 5 2" xfId="1781" xr:uid="{6FEE44A9-C5A3-4CFE-9867-5DE90DFDC356}"/>
    <cellStyle name="เครื่องหมายจุลภาค 5 3" xfId="1782" xr:uid="{AC63FFF1-7B9B-43AB-8050-CD739763DAFA}"/>
    <cellStyle name="เครื่องหมายจุลภาค 6" xfId="1783" xr:uid="{882F792F-F39A-4CE8-94B7-D2638D359D78}"/>
    <cellStyle name="เครื่องหมายจุลภาค 6 2" xfId="1784" xr:uid="{9D4CB482-4168-4D75-8057-7C7FDE94F895}"/>
    <cellStyle name="เครื่องหมายจุลภาค 7" xfId="1785" xr:uid="{2E25BB2F-C664-4C06-B7CD-70E7F78DAFD3}"/>
    <cellStyle name="เครื่องหมายจุลภาค 8" xfId="1786" xr:uid="{4F191AC7-E399-42DC-A535-43D06E800CBA}"/>
    <cellStyle name="เครื่องหมายจุลภาค 9" xfId="1787" xr:uid="{A78A07BD-767D-48DD-B0EE-23E2E8D891D8}"/>
    <cellStyle name="เครื่องหมายจุลภาค_0" xfId="421" xr:uid="{52ABC3F1-5BDB-4970-9124-933041A7D2B9}"/>
    <cellStyle name="เครื่องหมายสกุลเงิน 2" xfId="1788" xr:uid="{9AEB93F1-936B-4F21-A412-773619BDC4B7}"/>
    <cellStyle name="เชื่อมโยงหลายมิติ" xfId="159" xr:uid="{1F7B7548-1AE1-4BCA-A28F-D3EB7907D22A}"/>
    <cellStyle name="เชื่อมโยงหลายมิติ 2" xfId="847" xr:uid="{47BD1114-CDDB-401B-9815-4D81A3FD25C8}"/>
    <cellStyle name="เชื่อมโยงหลายมิติ 3" xfId="1789" xr:uid="{29115EB4-7B18-4280-B6A4-671D21293796}"/>
    <cellStyle name="เซลล์ตรวจสอบ 2" xfId="1790" xr:uid="{41300A43-5B1A-420F-9288-62E3E16731E8}"/>
    <cellStyle name="เซลล์ตรวจสอบ 2 2" xfId="1791" xr:uid="{A77FEF0F-A47C-4A35-A0C5-5FB8A33B5E96}"/>
    <cellStyle name="เซลล์ตรวจสอบ 2 3" xfId="1792" xr:uid="{9E21A917-F33A-4B9C-AAB1-FB534079BD3D}"/>
    <cellStyle name="เซลล์ตรวจสอบ 3" xfId="1793" xr:uid="{EA22CC4F-3A34-4120-B5D5-CFE68FA2BA82}"/>
    <cellStyle name="เซลล์ตรวจสอบ 3 2" xfId="1794" xr:uid="{78BEE2C9-24C6-4862-AF4A-4127E2D233A6}"/>
    <cellStyle name="เซลล์ตรวจสอบ 3 3" xfId="1795" xr:uid="{BC1517D0-9247-401A-A396-0AAACDA78BEC}"/>
    <cellStyle name="เซลล์ตรวจสอบ 4" xfId="1796" xr:uid="{5F981116-44CA-41A1-958F-8C8543C16E14}"/>
    <cellStyle name="เซลล์ตรวจสอบ 4 2" xfId="1797" xr:uid="{03235EDB-1EED-435D-9A41-AAA23CC55A65}"/>
    <cellStyle name="เซลล์ตรวจสอบ 4 3" xfId="1798" xr:uid="{65017720-D893-4F58-B754-4A7B77248DDE}"/>
    <cellStyle name="เซลล์ตรวจสอบ 5" xfId="1799" xr:uid="{A70AAC40-F593-45DE-9E8F-EF3A471AF4EB}"/>
    <cellStyle name="เซลล์ตรวจสอบ 5 2" xfId="1800" xr:uid="{1431C843-59D9-4A50-8B68-E47CE8341C28}"/>
    <cellStyle name="เซลล์ตรวจสอบ 5 3" xfId="1801" xr:uid="{A584DFE1-6DC9-4C50-A8D6-ABC65FCBE78B}"/>
    <cellStyle name="เซลล์ที่มีการเชื่อมโยง" xfId="424" xr:uid="{3854C53F-0D12-4503-804E-728DD43F28CE}"/>
    <cellStyle name="เซลล์ที่มีการเชื่อมโยง 2" xfId="1802" xr:uid="{4D46111F-AFDD-4248-BB39-EFB51E62AD7C}"/>
    <cellStyle name="เซลล์ที่มีการเชื่อมโยง 3" xfId="1803" xr:uid="{B05A6AE5-66A0-4249-8609-D71FA17ACAB9}"/>
    <cellStyle name="เซลล์ที่มีการเชื่อมโยง 4" xfId="1804" xr:uid="{D7E19D78-06EC-43BC-A14B-594518165CBA}"/>
    <cellStyle name="เซลล์ที่มีการเชื่อมโยง 5" xfId="1805" xr:uid="{1ED6D44C-426B-48FF-8165-665D2408FE06}"/>
    <cellStyle name="เปอร์เซ็นต์ 2" xfId="1806" xr:uid="{68632B2C-DBCF-41F8-8CCB-65DAA94FF094}"/>
    <cellStyle name="เปอร์เซ็นต์ 2 2" xfId="1807" xr:uid="{8B0F882F-CE42-47DA-800B-CCCCC8677D5E}"/>
    <cellStyle name="เปอร์เซ็นต์ 2 3" xfId="1808" xr:uid="{D66CF737-2E77-4713-9910-C4F5DD251FD4}"/>
    <cellStyle name="เปอร์เซ็นต์ 2 4" xfId="1809" xr:uid="{040C1DDF-39E9-43BC-AB0E-2036B2438531}"/>
    <cellStyle name="เปอร์เซ็นต์ 2 5" xfId="1810" xr:uid="{42DD4423-0528-4852-91B6-42A3781040F1}"/>
    <cellStyle name="เปอร์เซ็นต์ 2 6" xfId="1811" xr:uid="{4E58853E-EC2F-4E16-8F33-2A4A4FF565D7}"/>
    <cellStyle name="เปอร์เซ็นต์ 2 7" xfId="1812" xr:uid="{5E76B58A-DD1E-49C7-8B35-36DDCE1B92D6}"/>
    <cellStyle name="เปอร์เซ็นต์ 2 8" xfId="1813" xr:uid="{3435DC8A-9323-48C3-98D2-89413EA348C2}"/>
    <cellStyle name="เปอร์เซ็นต์ 2 9" xfId="1814" xr:uid="{BFC21E91-705D-4198-96D4-FCEA4B3FE67F}"/>
    <cellStyle name="เปอร์เซ็นต์ 3" xfId="1815" xr:uid="{2016DD20-95F8-4B47-9936-7D79B9399676}"/>
    <cellStyle name="เปอร์เซ็นต์ 3 2" xfId="1816" xr:uid="{96FFACED-D844-4E84-A10A-8C5C8808B7C0}"/>
    <cellStyle name="เปอร์เซ็นต์ 3 3" xfId="1817" xr:uid="{7409A70A-E730-4A35-B34A-BA9A07923667}"/>
    <cellStyle name="เปอร์เซ็นต์ 3 4" xfId="1818" xr:uid="{DDEA1D50-6A8E-4057-A31C-279A6D15F599}"/>
    <cellStyle name="เปอร์เซ็นต์ 3 5" xfId="1819" xr:uid="{8F32E78B-2EBB-47BF-BF2E-CB0849F7269A}"/>
    <cellStyle name="เปอร์เซ็นต์ 3 6" xfId="1820" xr:uid="{63C191B2-5CD5-4CB6-B80D-36E0D70888BF}"/>
    <cellStyle name="เปอร์เซ็นต์ 3 7" xfId="1821" xr:uid="{26BE547A-10E9-46CE-90B1-497B67AB3F7F}"/>
    <cellStyle name="เปอร์เซ็นต์ 3 8" xfId="1822" xr:uid="{E96B1056-B333-4F90-9E81-C72D1871A98A}"/>
    <cellStyle name="เปอร์เซ็นต์ 4" xfId="1823" xr:uid="{ED9B2727-B2A5-4A20-9AF4-B6CAD58DB606}"/>
    <cellStyle name="แย่ 2" xfId="1824" xr:uid="{37E7E74E-B0AA-4E70-A2F7-7078004ED39D}"/>
    <cellStyle name="แย่ 3" xfId="1825" xr:uid="{2C5D4D38-E925-4DCB-862F-C8E64E2DD5A5}"/>
    <cellStyle name="แย่ 4" xfId="1826" xr:uid="{DC3023B5-5C04-4A99-B24D-FA0321CE2271}"/>
    <cellStyle name="แย่ 5" xfId="1827" xr:uid="{C577D406-9CEA-4DE7-A85E-B4EBC0B47ACE}"/>
    <cellStyle name="แสดงผล 2" xfId="709" xr:uid="{8AFAF6B0-2ED0-4E52-90D1-62A72D522AF5}"/>
    <cellStyle name="แสดงผล 3" xfId="1828" xr:uid="{4E324F54-E257-4A27-B094-A106290DC453}"/>
    <cellStyle name="แสดงผล 4" xfId="1829" xr:uid="{2E127C61-FD10-44BE-9AAE-134010104A37}"/>
    <cellStyle name="แสดงผล 5" xfId="1830" xr:uid="{C55378B8-439B-4A4A-B91D-80CB378F4AA7}"/>
    <cellStyle name="การคำนวณ 2" xfId="706" xr:uid="{E713A7C8-89BF-40B1-913F-B80A1A20FBF3}"/>
    <cellStyle name="การคำนวณ 3" xfId="1831" xr:uid="{7C220A38-1A5E-47AF-8EF6-C669C5F6CB4E}"/>
    <cellStyle name="การคำนวณ 4" xfId="1832" xr:uid="{9D407A65-1A07-45FF-9657-E8275CC8F7B8}"/>
    <cellStyle name="การคำนวณ 5" xfId="1833" xr:uid="{76F56727-113C-412F-9B8D-358A7382845F}"/>
    <cellStyle name="ข้อความเตือน 2" xfId="1834" xr:uid="{2259AB65-17EE-43FB-96F5-7F1DA2E7CD7B}"/>
    <cellStyle name="ข้อความเตือน 3" xfId="1835" xr:uid="{9FFE5E8C-E598-4C66-8F63-0C525501DB52}"/>
    <cellStyle name="ข้อความเตือน 4" xfId="1836" xr:uid="{ED9C0A49-F5D3-453E-A4E9-12C00C1269EA}"/>
    <cellStyle name="ข้อความเตือน 5" xfId="1837" xr:uid="{EAFECE68-DD84-49AD-8EE3-8DD1554CB779}"/>
    <cellStyle name="ข้อความอธิบาย 2" xfId="1838" xr:uid="{82F3D7FD-5047-4580-B2A8-8834DCCE7746}"/>
    <cellStyle name="ข้อความอธิบาย 3" xfId="1839" xr:uid="{B9A14150-61C4-48EB-9793-59A80762FA98}"/>
    <cellStyle name="ข้อความอธิบาย 4" xfId="1840" xr:uid="{7BFD146F-D8C2-422E-B1A6-A00156AD0D33}"/>
    <cellStyle name="ข้อความอธิบาย 5" xfId="1841" xr:uid="{A924B9C9-E2EC-40D1-B272-DF4E45AA0405}"/>
    <cellStyle name="ค@ฏ๋_1111D2111DQ2" xfId="160" xr:uid="{3B8B27DB-0B29-45BC-9312-DD7496307A9E}"/>
    <cellStyle name="คdคภฆ์[0]_1111D2111DQ2" xfId="161" xr:uid="{EB5528BC-195F-4060-8A9F-87608AC970B6}"/>
    <cellStyle name="คdคภฆ์_1111D2111DQ1" xfId="162" xr:uid="{86F8F27D-E886-4D82-A60F-09EFA15BA51C}"/>
    <cellStyle name="ชื่อเรื่อง 2" xfId="1842" xr:uid="{2C1B6565-D7A3-4B2D-BE95-8FA74364521A}"/>
    <cellStyle name="ชื่อเรื่อง 3" xfId="1843" xr:uid="{9307BE80-7633-4826-B1B0-B5BF309211DF}"/>
    <cellStyle name="ชื่อเรื่อง 4" xfId="1844" xr:uid="{94A4F4A1-8D19-442E-B775-9369348876D9}"/>
    <cellStyle name="ชื่อเรื่อง 5" xfId="1845" xr:uid="{26056BEA-2EA1-4296-8838-D5FB02566956}"/>
    <cellStyle name="ณfน๔ [0]_Book1" xfId="163" xr:uid="{4E0CA55F-7BE0-4DBB-A644-9B2A72F1C2F8}"/>
    <cellStyle name="ณfน๔_Book1" xfId="164" xr:uid="{3A48CEDB-F549-4DC2-8706-2539850E1264}"/>
    <cellStyle name="ดี 2" xfId="1846" xr:uid="{31AF5768-E447-48A0-991C-898D41A1A380}"/>
    <cellStyle name="ดี 3" xfId="1847" xr:uid="{6814E32C-8B49-4873-89D0-EF3BEE44861C}"/>
    <cellStyle name="ดี 4" xfId="1848" xr:uid="{2A168C1F-BF23-452B-8F06-A37684687936}"/>
    <cellStyle name="ดี 5" xfId="1849" xr:uid="{08B34FAA-246B-4A98-8171-D4C6E9189150}"/>
    <cellStyle name="ตามการเชื่อมโยงหลายมิติ" xfId="165" xr:uid="{3CBFB11D-491A-4623-90DA-3578BC224A6F}"/>
    <cellStyle name="ตามการเชื่อมโยงหลายมิติ 2" xfId="848" xr:uid="{48B9B8F9-5F29-46C7-83FC-074984557CA5}"/>
    <cellStyle name="ตามการเชื่อมโยงหลายมิติ 3" xfId="1850" xr:uid="{37428D90-E90E-4C70-A5E0-2641FB73DF8F}"/>
    <cellStyle name="น้บะภฒ_95" xfId="1851" xr:uid="{D69B96A1-2A4B-45A8-B749-8FDB47405A3E}"/>
    <cellStyle name="ปกติ 10" xfId="1852" xr:uid="{D98F3C69-9FE2-43F7-B75F-51F747051400}"/>
    <cellStyle name="ปกติ 2" xfId="1853" xr:uid="{CC2F4F0F-C687-422F-A9F6-C4445819744E}"/>
    <cellStyle name="ปกติ 2 10" xfId="1854" xr:uid="{7E8688DE-5458-43CE-B79C-FBA20513CF69}"/>
    <cellStyle name="ปกติ 2 2" xfId="1855" xr:uid="{79D30D54-99F9-441D-9362-4DEAA85B24F2}"/>
    <cellStyle name="ปกติ 2 2 2" xfId="1856" xr:uid="{5C31BD05-D500-4649-9F37-4372E0631D45}"/>
    <cellStyle name="ปกติ 2 2 3" xfId="1857" xr:uid="{5E29B803-C051-4E45-81BB-881F613AB308}"/>
    <cellStyle name="ปกติ 2 2 4" xfId="1858" xr:uid="{9CAEB579-ED70-49B2-9D35-095013EA20F7}"/>
    <cellStyle name="ปกติ 2 2 5" xfId="1859" xr:uid="{A70FB32B-05A2-4763-8D9C-B1DBB476BC58}"/>
    <cellStyle name="ปกติ 2 2 6" xfId="1860" xr:uid="{81B38126-4C0D-45F3-91D9-699086149C71}"/>
    <cellStyle name="ปกติ 2 2 7" xfId="1861" xr:uid="{A155E373-FE66-4466-AA94-692AF155F9E0}"/>
    <cellStyle name="ปกติ 2 2 8" xfId="1862" xr:uid="{0D21B781-806A-41A4-85FC-260777C56D6E}"/>
    <cellStyle name="ปกติ 2 3" xfId="1863" xr:uid="{6FA9634B-5206-4C0A-A859-6EE19BB3DA9F}"/>
    <cellStyle name="ปกติ 2 4" xfId="1864" xr:uid="{9449919C-AE16-4EA1-AF95-A04497B590E9}"/>
    <cellStyle name="ปกติ 2 5" xfId="1865" xr:uid="{187F489C-5356-41AA-9C73-8D531D08E3EC}"/>
    <cellStyle name="ปกติ 2 6" xfId="1866" xr:uid="{4626D8F2-6386-472E-BF4E-3C3EBE6F3998}"/>
    <cellStyle name="ปกติ 2 7" xfId="1867" xr:uid="{16597254-0CF1-47E4-9671-B3F78D75E455}"/>
    <cellStyle name="ปกติ 2 8" xfId="1868" xr:uid="{6DB24D4A-4978-4A2D-ACF7-7F3D94C322A9}"/>
    <cellStyle name="ปกติ 2 9" xfId="1869" xr:uid="{3CDC2AA9-531F-4D8F-920F-A7DB85A1CAC3}"/>
    <cellStyle name="ปกติ 2_GF-Food_Q4'53_X2" xfId="1870" xr:uid="{18F5CAE5-A9B3-44D8-821E-7205BD5D59EB}"/>
    <cellStyle name="ปกติ 22" xfId="1871" xr:uid="{24DE4A59-88CC-4511-AECA-38BD2C9E26EF}"/>
    <cellStyle name="ปกติ 3" xfId="1872" xr:uid="{801F5B82-4482-44FD-8F45-F526CBBB53F1}"/>
    <cellStyle name="ปกติ 3 10" xfId="1873" xr:uid="{B02359BD-22F5-4E9B-B868-627EB91988E3}"/>
    <cellStyle name="ปกติ 3 11" xfId="1874" xr:uid="{23C332F1-F6B7-422D-B63D-AAA0E1A47D99}"/>
    <cellStyle name="ปกติ 3 12" xfId="1875" xr:uid="{462448C4-EC0F-41F4-8A86-4B132F9DF8E7}"/>
    <cellStyle name="ปกติ 3 13" xfId="1876" xr:uid="{8388D2CF-3C14-42B6-8B38-1928FF0AA018}"/>
    <cellStyle name="ปกติ 3 14" xfId="1877" xr:uid="{1AEABA39-D406-42E7-A297-5E819E3E8C81}"/>
    <cellStyle name="ปกติ 3 15" xfId="1878" xr:uid="{E152608A-FA70-4AD0-B338-35A844E91F49}"/>
    <cellStyle name="ปกติ 3 16" xfId="1879" xr:uid="{85C83020-7046-43FD-8D96-B17762EE85BB}"/>
    <cellStyle name="ปกติ 3 17" xfId="1880" xr:uid="{E3B3DACF-8654-4214-9253-413389ECE66D}"/>
    <cellStyle name="ปกติ 3 18" xfId="1881" xr:uid="{6C0BB594-53FC-4E8B-A5A1-881610D6A5DC}"/>
    <cellStyle name="ปกติ 3 19" xfId="1882" xr:uid="{B679AE37-CC30-487F-9FFE-86D229D4A824}"/>
    <cellStyle name="ปกติ 3 2" xfId="1883" xr:uid="{1090EDEE-95FB-437A-89E9-F17E6C90444E}"/>
    <cellStyle name="ปกติ 3 2 2" xfId="1884" xr:uid="{3F294EBC-A1A0-4A1A-817D-95DA5AB64C1D}"/>
    <cellStyle name="ปกติ 3 20" xfId="1885" xr:uid="{1E30EF80-CDC9-425E-B2A8-627FF3F8A109}"/>
    <cellStyle name="ปกติ 3 21" xfId="1886" xr:uid="{1C57BA4A-2B40-4950-88BD-C125699A1F76}"/>
    <cellStyle name="ปกติ 3 22" xfId="1887" xr:uid="{D30889AF-42CD-4CA5-92A8-BBF1D251F617}"/>
    <cellStyle name="ปกติ 3 23" xfId="1888" xr:uid="{97DE8CAD-A604-440B-8C43-60276F53C4BF}"/>
    <cellStyle name="ปกติ 3 24" xfId="1889" xr:uid="{2F8EFD27-121A-4C31-BBFD-1533506B1177}"/>
    <cellStyle name="ปกติ 3 25" xfId="1890" xr:uid="{C3848E35-E131-4F0C-9FB1-B1EDF6A28EB2}"/>
    <cellStyle name="ปกติ 3 26" xfId="1891" xr:uid="{15F5CB8B-4F1B-4E63-963B-1C95465FE45B}"/>
    <cellStyle name="ปกติ 3 27" xfId="1892" xr:uid="{5C9F5328-BEC5-44E2-9397-53AE88477529}"/>
    <cellStyle name="ปกติ 3 28" xfId="1893" xr:uid="{E415AC66-A9E5-48C5-889C-3EB29BE12AB2}"/>
    <cellStyle name="ปกติ 3 29" xfId="1894" xr:uid="{7B0563E9-E36F-4722-B39F-F22DD2EC1C15}"/>
    <cellStyle name="ปกติ 3 3" xfId="1895" xr:uid="{E38750AC-32AA-4BB5-9DEC-1620061B743E}"/>
    <cellStyle name="ปกติ 3 4" xfId="1896" xr:uid="{D353D24B-32AD-4F7E-B2E2-2FD55DE1CA1B}"/>
    <cellStyle name="ปกติ 3 5" xfId="1897" xr:uid="{7B55B4A4-E621-4506-B2A1-D85249FA8AB6}"/>
    <cellStyle name="ปกติ 3 6" xfId="1898" xr:uid="{3A2C663D-CA28-4F03-A820-A9A4EB1D760F}"/>
    <cellStyle name="ปกติ 3 7" xfId="1899" xr:uid="{775FDE4B-21F9-4A62-848E-0ABC5D9F2E12}"/>
    <cellStyle name="ปกติ 3 8" xfId="1900" xr:uid="{7F4D7E52-B5C2-460B-9DD8-693931F1E10C}"/>
    <cellStyle name="ปกติ 3 9" xfId="1901" xr:uid="{1A8C8BF3-4B01-46EB-A527-8F685904568F}"/>
    <cellStyle name="ปกติ 3_C1-2 Q4'52" xfId="1902" xr:uid="{499DCD51-A150-483A-95FB-1C378C5FE460}"/>
    <cellStyle name="ปกติ 4" xfId="1903" xr:uid="{BC46BAED-6352-4376-8230-CCAEC233BE3E}"/>
    <cellStyle name="ปกติ 4 10" xfId="1904" xr:uid="{68FF18C5-C6A1-4519-9211-B1F7EEF7127A}"/>
    <cellStyle name="ปกติ 4 11" xfId="1905" xr:uid="{96AB3BB9-6F46-493C-8D19-E19C3C041B50}"/>
    <cellStyle name="ปกติ 4 12" xfId="1906" xr:uid="{0A135637-B921-4EE1-A28B-BF6EA4949913}"/>
    <cellStyle name="ปกติ 4 13" xfId="1907" xr:uid="{6BB242E4-A58F-4AAC-873E-4824DC594DB2}"/>
    <cellStyle name="ปกติ 4 14" xfId="1908" xr:uid="{F3691A7F-56ED-4D66-B335-72B5B4FA2E33}"/>
    <cellStyle name="ปกติ 4 15" xfId="1909" xr:uid="{3C12E12F-A2C6-45D2-88CD-5EDA2E177240}"/>
    <cellStyle name="ปกติ 4 16" xfId="1910" xr:uid="{26211A7A-1F21-4061-8864-FA68B8BA73B3}"/>
    <cellStyle name="ปกติ 4 17" xfId="1911" xr:uid="{F4E43428-46E8-44AA-81A2-12600724135C}"/>
    <cellStyle name="ปกติ 4 18" xfId="1912" xr:uid="{E528595D-40B5-411E-AC44-117ADC881E0D}"/>
    <cellStyle name="ปกติ 4 2" xfId="1913" xr:uid="{967BE875-1D9C-46E6-B5DE-1E1A996E85D6}"/>
    <cellStyle name="ปกติ 4 2 2" xfId="1914" xr:uid="{4C75E9A0-BBDB-4A12-8BA3-FB78B7F01CD0}"/>
    <cellStyle name="ปกติ 4 3" xfId="1915" xr:uid="{687DE8F3-71B0-4CBF-AAA3-9CF14E6CDA92}"/>
    <cellStyle name="ปกติ 4 4" xfId="1916" xr:uid="{D87C5138-5B77-41F2-9E76-72C841202DFE}"/>
    <cellStyle name="ปกติ 4 5" xfId="1917" xr:uid="{AA3B902B-A403-4403-8FEF-322A046E669F}"/>
    <cellStyle name="ปกติ 4 6" xfId="1918" xr:uid="{2B1BD95C-7B64-494F-B048-6F61BE5B22E4}"/>
    <cellStyle name="ปกติ 4 7" xfId="1919" xr:uid="{4C83682E-3110-4D53-A8E6-7FFCD7A1C8D2}"/>
    <cellStyle name="ปกติ 4 8" xfId="1920" xr:uid="{C8FFD422-8E5B-43B8-B740-00B012A91ED4}"/>
    <cellStyle name="ปกติ 4 9" xfId="1921" xr:uid="{56734575-F9EC-454C-8B43-50278E560164}"/>
    <cellStyle name="ปกติ 4_C1-2 Q4'52" xfId="1922" xr:uid="{50BDFB47-4FF8-4A6E-BFE5-8F117DFF5E71}"/>
    <cellStyle name="ปกติ 5" xfId="1923" xr:uid="{BA87DF2E-5C1C-4C11-ACBE-0A8B60073EE3}"/>
    <cellStyle name="ปกติ 5 2" xfId="1924" xr:uid="{B9DE34D8-F8CA-479C-A593-BCC60B548EDA}"/>
    <cellStyle name="ปกติ 5 3" xfId="1925" xr:uid="{60509EC8-B748-4636-AE2D-3D6B1B9ED915}"/>
    <cellStyle name="ปกติ 5_TVT_Q4'53_TOP-PER BOOK" xfId="1926" xr:uid="{68B53C11-B2F0-42E2-BBA7-058C9162608D}"/>
    <cellStyle name="ปกติ 6" xfId="1927" xr:uid="{AF471380-96FA-4E20-A1E7-850907C40A32}"/>
    <cellStyle name="ปกติ 7" xfId="1928" xr:uid="{7F19E174-4CBF-4143-8B9F-00560DE9A787}"/>
    <cellStyle name="ปกติ 7 2" xfId="1929" xr:uid="{CC957958-88AF-497F-8E0F-5A08BB97AB06}"/>
    <cellStyle name="ปกติ 7 3" xfId="1930" xr:uid="{2EB7BB66-C612-4481-A5F1-1C432F650676}"/>
    <cellStyle name="ปกติ 7 4" xfId="1931" xr:uid="{8BB9B075-BC34-4015-B71A-E88F4746BF38}"/>
    <cellStyle name="ปกติ 7 5" xfId="1932" xr:uid="{D747E6CE-302A-4937-A215-A4DAA0589BF0}"/>
    <cellStyle name="ปกติ 7 6" xfId="1933" xr:uid="{9FEA83CB-BBDD-4DF5-94B7-84D50D10296E}"/>
    <cellStyle name="ปกติ 8" xfId="1934" xr:uid="{651D9C20-1B6D-4D74-9AFB-B2D9B46EBBD7}"/>
    <cellStyle name="ปกติ 8 2" xfId="1935" xr:uid="{75D03D80-A035-4303-A838-108D895F13E3}"/>
    <cellStyle name="ปกติ 9" xfId="1936" xr:uid="{4D834769-4D10-4729-B5F3-70FDF18F5D12}"/>
    <cellStyle name="ปกติ_0" xfId="426" xr:uid="{8654D5FA-75C0-408A-814B-9EF3232D28A6}"/>
    <cellStyle name="ป้อนค่า 2" xfId="707" xr:uid="{A3CEEF25-0BB8-407F-A894-471025B2582A}"/>
    <cellStyle name="ป้อนค่า 3" xfId="1937" xr:uid="{F2A21836-32C8-45A2-96AD-E9CF1E10703E}"/>
    <cellStyle name="ป้อนค่า 4" xfId="1938" xr:uid="{03A4B9D3-3D98-4129-867B-F9EFF4C9B5E3}"/>
    <cellStyle name="ป้อนค่า 5" xfId="1939" xr:uid="{FCABF54C-1846-49B5-AF0A-2AB185C7AD68}"/>
    <cellStyle name="ปานกลาง 2" xfId="1940" xr:uid="{42C436EC-29FC-4C00-9724-32F31AFC4330}"/>
    <cellStyle name="ปานกลาง 3" xfId="1941" xr:uid="{AD01BCB0-0586-4CAE-82E4-2505B052A57B}"/>
    <cellStyle name="ปานกลาง 4" xfId="1942" xr:uid="{EF1BE84B-9774-4D82-A8C6-16C797F7C55E}"/>
    <cellStyle name="ปานกลาง 5" xfId="1943" xr:uid="{A9AD083E-79C4-4848-B0D2-93BB13341937}"/>
    <cellStyle name="ผลรวม 2" xfId="708" xr:uid="{AB1E42DE-848B-4F23-A4AE-1CDBCF9C61A5}"/>
    <cellStyle name="ผลรวม 3" xfId="1944" xr:uid="{E100852C-3D85-4C72-97C7-D5D3CB15C2E3}"/>
    <cellStyle name="ผลรวม 4" xfId="1945" xr:uid="{C619D2E9-628C-45F8-98C2-1A87FC6D548E}"/>
    <cellStyle name="ผลรวม 5" xfId="1946" xr:uid="{D82AD96B-7E41-4994-947B-8371977AD268}"/>
    <cellStyle name="ฤธถ [0]_0e82ylkxXsZu0YORaMwizTk2E" xfId="1947" xr:uid="{5728228D-A349-4B55-84C4-D7FDBFE321D4}"/>
    <cellStyle name="ฤธถ_0e82ylkxXsZu0YORaMwizTk2E" xfId="1948" xr:uid="{CBDD9F46-F4FB-465A-BD11-9330F91F2CA5}"/>
    <cellStyle name="ล๋ศญ [0]_0e82ylkxXsZu0YORaMwizTk2E" xfId="1949" xr:uid="{E834CC98-D836-4FCD-8C95-75F46C9386BE}"/>
    <cellStyle name="ล๋ศญ_0e82ylkxXsZu0YORaMwizTk2E" xfId="1950" xr:uid="{A8EF28CE-D8FB-46C2-9110-A87353C9A919}"/>
    <cellStyle name="ลักษณะ 1" xfId="1951" xr:uid="{6DCE2531-7694-4F9D-8748-4EB706F02A28}"/>
    <cellStyle name="ลักษณะ 1 2" xfId="1952" xr:uid="{8F719728-AB8F-4AD4-8E63-B6D08760CFDB}"/>
    <cellStyle name="วฅมุ_4ฟ๙ฝวภ๛" xfId="1953" xr:uid="{A5B31384-3658-41F2-A689-27A9929A4A69}"/>
    <cellStyle name="ส่วนที่ถูกเน้น1 2" xfId="1954" xr:uid="{EFF568E1-C8C6-4788-AD28-6C11852F1634}"/>
    <cellStyle name="ส่วนที่ถูกเน้น1 3" xfId="1955" xr:uid="{011B828B-30E1-4A9F-A3C1-93D44B4B56E8}"/>
    <cellStyle name="ส่วนที่ถูกเน้น1 4" xfId="1956" xr:uid="{69129027-892B-4A36-A8CC-3968AAD18EA6}"/>
    <cellStyle name="ส่วนที่ถูกเน้น1 5" xfId="1957" xr:uid="{5D3879EB-1667-45EC-878A-740FAFD5BE83}"/>
    <cellStyle name="ส่วนที่ถูกเน้น2 2" xfId="1958" xr:uid="{9232CC27-21C6-4D0F-A993-48ACAB79E59C}"/>
    <cellStyle name="ส่วนที่ถูกเน้น2 3" xfId="1959" xr:uid="{03B2E08E-3ED6-4A17-9B8B-68263973BF90}"/>
    <cellStyle name="ส่วนที่ถูกเน้น2 4" xfId="1960" xr:uid="{FBCA7192-0CC8-407D-950C-0040A5AD7B12}"/>
    <cellStyle name="ส่วนที่ถูกเน้น2 5" xfId="1961" xr:uid="{C9FD2B86-C2C4-43E1-8B06-4D467E6E271E}"/>
    <cellStyle name="ส่วนที่ถูกเน้น3 2" xfId="1962" xr:uid="{00372049-6D80-469E-8762-D5DB517F87E9}"/>
    <cellStyle name="ส่วนที่ถูกเน้น3 3" xfId="1963" xr:uid="{1E8CCB15-71E1-4879-AEA7-5827D04F7EBD}"/>
    <cellStyle name="ส่วนที่ถูกเน้น3 4" xfId="1964" xr:uid="{83FD1F3C-848E-42E7-9B34-3F952E461B18}"/>
    <cellStyle name="ส่วนที่ถูกเน้น3 5" xfId="1965" xr:uid="{525F0CCD-67B7-409B-91B7-D1A9890C6764}"/>
    <cellStyle name="ส่วนที่ถูกเน้น4 2" xfId="1966" xr:uid="{CDBCBCAA-686D-4CB3-B945-07B6D47E93AC}"/>
    <cellStyle name="ส่วนที่ถูกเน้น4 3" xfId="1967" xr:uid="{661051D3-978A-49B1-88CE-E18A9ACED66A}"/>
    <cellStyle name="ส่วนที่ถูกเน้น4 4" xfId="1968" xr:uid="{32E92989-E5A4-4258-B38C-29A22B16FBB1}"/>
    <cellStyle name="ส่วนที่ถูกเน้น4 5" xfId="1969" xr:uid="{95B95531-64B2-423A-9707-65CE95BFA084}"/>
    <cellStyle name="ส่วนที่ถูกเน้น5 2" xfId="1970" xr:uid="{999B605E-09C9-4CA5-A6C6-A51ECD5FE4B0}"/>
    <cellStyle name="ส่วนที่ถูกเน้น5 3" xfId="1971" xr:uid="{F5180E67-4649-4805-8690-F143C36C0709}"/>
    <cellStyle name="ส่วนที่ถูกเน้น5 4" xfId="1972" xr:uid="{62D90BA7-AC65-4131-A4A1-1A4ADE9572FF}"/>
    <cellStyle name="ส่วนที่ถูกเน้น5 5" xfId="1973" xr:uid="{00E1556B-20D2-48B9-829B-AAE069AA074E}"/>
    <cellStyle name="ส่วนที่ถูกเน้น6 2" xfId="1974" xr:uid="{F83C280D-6E77-4014-90C5-43CF06920209}"/>
    <cellStyle name="ส่วนที่ถูกเน้น6 3" xfId="1975" xr:uid="{299FE0E1-51AE-4F43-9665-7E23C95D0986}"/>
    <cellStyle name="ส่วนที่ถูกเน้น6 4" xfId="1976" xr:uid="{A4CDBAFC-2E30-4654-9F87-B06CB32145DF}"/>
    <cellStyle name="ส่วนที่ถูกเน้น6 5" xfId="1977" xr:uid="{A4BE5BDB-91B4-4722-B0E3-8F9A30DB634F}"/>
    <cellStyle name="หมายเหตุ" xfId="438" xr:uid="{0A8658DB-A5BC-400D-B308-BC5C04B7B46E}"/>
    <cellStyle name="หมายเหตุ 2" xfId="439" xr:uid="{1741CDCD-CFD4-4274-9FA1-4A002683B86B}"/>
    <cellStyle name="หมายเหตุ 2 2" xfId="711" xr:uid="{CDCC2AF6-DBAB-469F-95C0-2F6209DDB372}"/>
    <cellStyle name="หมายเหตุ 2 3" xfId="1978" xr:uid="{BDE20BF9-F884-420D-8AC3-6DD3B2C77EC0}"/>
    <cellStyle name="หมายเหตุ 3" xfId="440" xr:uid="{EA60C2DC-342B-4CFD-A1F0-FD2D55A50FE3}"/>
    <cellStyle name="หมายเหตุ 4" xfId="710" xr:uid="{6578ECC6-9758-4BDD-89F1-77DA4CC59CA2}"/>
    <cellStyle name="หมายเหตุ 5" xfId="1979" xr:uid="{2F94240C-CE02-4598-9789-F7D3016D8712}"/>
    <cellStyle name="หัวเรื่อง 1 2" xfId="1980" xr:uid="{0B535A83-B138-4EA7-ADDA-A596BB4A7444}"/>
    <cellStyle name="หัวเรื่อง 1 3" xfId="1981" xr:uid="{FA974CEC-D814-468B-B915-30A2C58D0DD1}"/>
    <cellStyle name="หัวเรื่อง 1 4" xfId="1982" xr:uid="{82C0B750-EF91-40AF-97CC-8AA1DACF7437}"/>
    <cellStyle name="หัวเรื่อง 1 5" xfId="1983" xr:uid="{75D67EE0-CF5B-47FB-B029-E17C37CC27B3}"/>
    <cellStyle name="หัวเรื่อง 2 2" xfId="1984" xr:uid="{9C6C83F0-2692-4B07-A867-86EC7682223D}"/>
    <cellStyle name="หัวเรื่อง 2 3" xfId="1985" xr:uid="{B518C8C6-6D38-4470-B5A8-A163E85B8814}"/>
    <cellStyle name="หัวเรื่อง 2 4" xfId="1986" xr:uid="{E551673A-4396-4216-B2CE-327E34DC14BD}"/>
    <cellStyle name="หัวเรื่อง 2 5" xfId="1987" xr:uid="{4802EE95-6FD9-4D75-822E-3BEE52DFBE17}"/>
    <cellStyle name="หัวเรื่อง 3 2" xfId="1988" xr:uid="{42092D5B-5791-4613-9051-97100B967056}"/>
    <cellStyle name="หัวเรื่อง 3 3" xfId="1989" xr:uid="{17225AAE-9900-4FF2-B629-8CCC3564437B}"/>
    <cellStyle name="หัวเรื่อง 3 4" xfId="1990" xr:uid="{CDBDA692-D571-4EE2-B2B5-0FA251562BC0}"/>
    <cellStyle name="หัวเรื่อง 3 5" xfId="1991" xr:uid="{A2D82AEC-D926-465C-8858-3187010206BE}"/>
    <cellStyle name="หัวเรื่อง 4 2" xfId="1992" xr:uid="{5E834CD2-2C90-426A-8FB3-8A240ADE6CF2}"/>
    <cellStyle name="หัวเรื่อง 4 3" xfId="1993" xr:uid="{8B6DA5D5-F45D-408F-977E-0785794DBF26}"/>
    <cellStyle name="หัวเรื่อง 4 4" xfId="1994" xr:uid="{3D8FC7EC-758D-4278-9041-B9DB1019BBB8}"/>
    <cellStyle name="หัวเรื่อง 4 5" xfId="1995" xr:uid="{41A8BB7E-6472-4E3F-B963-75A9A4D2F540}"/>
    <cellStyle name="표준_HWASHIN-FAX2-SEND2k1114" xfId="1996" xr:uid="{D885FF36-9E31-4163-A21E-0BD9B36C502C}"/>
    <cellStyle name="一般_EAP consol Q3 2002 BS &amp; PL" xfId="1997" xr:uid="{4D1B6E93-C55A-4410-AA4D-410A00A01D62}"/>
    <cellStyle name="常规_200310应收账款" xfId="1998" xr:uid="{618FD55D-F73A-428B-B4EC-8B049C705434}"/>
    <cellStyle name="標準_FIXED ASSET" xfId="1999" xr:uid="{E3B75C26-F1DF-4E88-860E-A373459E5CD8}"/>
  </cellStyles>
  <dxfs count="0"/>
  <tableStyles count="0" defaultTableStyle="TableStyleMedium9" defaultPivotStyle="PivotStyleLight16"/>
  <colors>
    <mruColors>
      <color rgb="FFCCFFCC"/>
      <color rgb="FF66FFFF"/>
      <color rgb="FF93EAFF"/>
      <color rgb="FFCDE6FF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8"/>
  <sheetViews>
    <sheetView showGridLines="0" tabSelected="1" view="pageBreakPreview" zoomScaleNormal="80" zoomScaleSheetLayoutView="100" workbookViewId="0">
      <selection activeCell="I44" sqref="I44"/>
    </sheetView>
  </sheetViews>
  <sheetFormatPr defaultColWidth="10.6640625" defaultRowHeight="24" customHeight="1"/>
  <cols>
    <col min="1" max="1" width="45.44140625" style="12" customWidth="1"/>
    <col min="2" max="2" width="1.6640625" style="11" customWidth="1"/>
    <col min="3" max="3" width="8.6640625" style="12" customWidth="1"/>
    <col min="4" max="4" width="1.6640625" style="11" customWidth="1"/>
    <col min="5" max="5" width="16.33203125" style="11" customWidth="1"/>
    <col min="6" max="6" width="1.6640625" style="11" customWidth="1"/>
    <col min="7" max="7" width="16.33203125" style="11" customWidth="1"/>
    <col min="8" max="8" width="1.6640625" style="11" customWidth="1"/>
    <col min="9" max="9" width="16.33203125" style="11" customWidth="1"/>
    <col min="10" max="10" width="1.6640625" style="11" customWidth="1"/>
    <col min="11" max="11" width="16.33203125" style="11" customWidth="1"/>
    <col min="12" max="12" width="1.6640625" style="11" customWidth="1"/>
    <col min="13" max="13" width="14.6640625" style="11" customWidth="1"/>
    <col min="14" max="14" width="18.5546875" style="11" customWidth="1"/>
    <col min="15" max="15" width="15" style="11" bestFit="1" customWidth="1"/>
    <col min="16" max="16384" width="10.6640625" style="11"/>
  </cols>
  <sheetData>
    <row r="1" spans="1:13" s="6" customFormat="1" ht="24" customHeight="1">
      <c r="A1" s="2" t="s">
        <v>0</v>
      </c>
      <c r="B1" s="3"/>
      <c r="C1" s="4"/>
      <c r="D1" s="5"/>
      <c r="E1" s="5"/>
      <c r="F1" s="5"/>
      <c r="G1" s="5"/>
      <c r="H1" s="5"/>
      <c r="I1" s="5"/>
      <c r="J1" s="5"/>
      <c r="K1" s="5"/>
    </row>
    <row r="2" spans="1:13" s="6" customFormat="1" ht="24" customHeight="1">
      <c r="A2" s="7" t="s">
        <v>1</v>
      </c>
      <c r="B2" s="3"/>
      <c r="C2" s="4"/>
      <c r="D2" s="5"/>
      <c r="E2" s="5"/>
      <c r="F2" s="5"/>
      <c r="G2" s="5"/>
      <c r="H2" s="5"/>
      <c r="I2" s="3"/>
      <c r="J2" s="5"/>
      <c r="K2" s="3"/>
    </row>
    <row r="3" spans="1:13" s="9" customFormat="1" ht="24" customHeight="1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3" ht="24" customHeight="1">
      <c r="A4" s="4"/>
      <c r="B4" s="5"/>
      <c r="C4" s="4"/>
      <c r="D4" s="5"/>
      <c r="E4" s="5"/>
      <c r="F4" s="5"/>
      <c r="G4" s="5"/>
      <c r="H4" s="5"/>
      <c r="I4" s="5"/>
      <c r="J4" s="5"/>
      <c r="K4" s="10" t="s">
        <v>3</v>
      </c>
    </row>
    <row r="5" spans="1:13" ht="24" customHeight="1">
      <c r="E5" s="88" t="s">
        <v>4</v>
      </c>
      <c r="F5" s="88"/>
      <c r="G5" s="88"/>
      <c r="I5" s="88" t="s">
        <v>5</v>
      </c>
      <c r="J5" s="88"/>
      <c r="K5" s="88"/>
      <c r="M5" s="14"/>
    </row>
    <row r="6" spans="1:13" ht="24" customHeight="1">
      <c r="C6" s="15" t="s">
        <v>6</v>
      </c>
      <c r="D6" s="16"/>
      <c r="E6" s="17" t="s">
        <v>7</v>
      </c>
      <c r="F6" s="18"/>
      <c r="G6" s="17" t="s">
        <v>8</v>
      </c>
      <c r="H6" s="19"/>
      <c r="I6" s="17" t="s">
        <v>7</v>
      </c>
      <c r="J6" s="18"/>
      <c r="K6" s="17" t="s">
        <v>8</v>
      </c>
    </row>
    <row r="7" spans="1:13" ht="24" customHeight="1">
      <c r="A7" s="8" t="s">
        <v>9</v>
      </c>
    </row>
    <row r="8" spans="1:13" ht="24" customHeight="1">
      <c r="A8" s="8" t="s">
        <v>10</v>
      </c>
      <c r="C8" s="20"/>
    </row>
    <row r="9" spans="1:13" ht="24" customHeight="1">
      <c r="A9" s="12" t="s">
        <v>11</v>
      </c>
      <c r="C9" s="20">
        <v>7</v>
      </c>
      <c r="E9" s="21">
        <v>454245015</v>
      </c>
      <c r="F9" s="21"/>
      <c r="G9" s="21">
        <v>484901884</v>
      </c>
      <c r="H9" s="21"/>
      <c r="I9" s="21">
        <v>42808893</v>
      </c>
      <c r="J9" s="21"/>
      <c r="K9" s="21">
        <v>24442764</v>
      </c>
    </row>
    <row r="10" spans="1:13" ht="24" customHeight="1">
      <c r="A10" s="12" t="s">
        <v>12</v>
      </c>
      <c r="C10" s="20">
        <v>8</v>
      </c>
      <c r="D10" s="22"/>
      <c r="E10" s="21">
        <v>47575536</v>
      </c>
      <c r="F10" s="21"/>
      <c r="G10" s="21">
        <v>42169674</v>
      </c>
      <c r="H10" s="21"/>
      <c r="I10" s="21">
        <v>1103425510</v>
      </c>
      <c r="J10" s="21"/>
      <c r="K10" s="21">
        <v>564355362</v>
      </c>
    </row>
    <row r="11" spans="1:13" ht="24" customHeight="1">
      <c r="A11" s="23" t="s">
        <v>13</v>
      </c>
      <c r="B11" s="24"/>
      <c r="C11" s="20">
        <v>6</v>
      </c>
      <c r="E11" s="21">
        <v>0</v>
      </c>
      <c r="F11" s="21"/>
      <c r="G11" s="21">
        <v>0</v>
      </c>
      <c r="H11" s="21"/>
      <c r="I11" s="21">
        <v>1511003172</v>
      </c>
      <c r="J11" s="21"/>
      <c r="K11" s="21">
        <v>1362003172</v>
      </c>
    </row>
    <row r="12" spans="1:13" ht="24" customHeight="1">
      <c r="A12" s="23" t="s">
        <v>14</v>
      </c>
      <c r="B12" s="24"/>
      <c r="C12" s="20"/>
      <c r="E12" s="21"/>
      <c r="F12" s="21"/>
      <c r="G12" s="21"/>
      <c r="H12" s="21"/>
      <c r="I12" s="21"/>
      <c r="J12" s="21"/>
      <c r="K12" s="21"/>
    </row>
    <row r="13" spans="1:13" ht="24" customHeight="1">
      <c r="A13" s="23" t="s">
        <v>15</v>
      </c>
      <c r="B13" s="24"/>
      <c r="C13" s="20">
        <v>6</v>
      </c>
      <c r="E13" s="21">
        <v>0</v>
      </c>
      <c r="F13" s="21"/>
      <c r="G13" s="21">
        <v>0</v>
      </c>
      <c r="H13" s="21"/>
      <c r="I13" s="21">
        <v>100000000</v>
      </c>
      <c r="J13" s="21"/>
      <c r="K13" s="21">
        <v>100000000</v>
      </c>
    </row>
    <row r="14" spans="1:13" ht="24" customHeight="1">
      <c r="A14" s="25" t="s">
        <v>16</v>
      </c>
      <c r="B14" s="24"/>
      <c r="C14" s="20">
        <v>9</v>
      </c>
      <c r="E14" s="21">
        <v>6349870466</v>
      </c>
      <c r="F14" s="21"/>
      <c r="G14" s="21">
        <v>9045136333</v>
      </c>
      <c r="H14" s="21"/>
      <c r="I14" s="21">
        <v>0</v>
      </c>
      <c r="J14" s="21"/>
      <c r="K14" s="21">
        <v>0</v>
      </c>
    </row>
    <row r="15" spans="1:13" ht="24" customHeight="1">
      <c r="A15" s="25" t="s">
        <v>17</v>
      </c>
      <c r="B15" s="24"/>
      <c r="C15" s="20"/>
      <c r="E15" s="21">
        <v>50519971</v>
      </c>
      <c r="F15" s="21"/>
      <c r="G15" s="21">
        <v>4382011</v>
      </c>
      <c r="H15" s="21"/>
      <c r="I15" s="21">
        <v>249125</v>
      </c>
      <c r="J15" s="21"/>
      <c r="K15" s="21">
        <v>3408646</v>
      </c>
    </row>
    <row r="16" spans="1:13" ht="24" customHeight="1">
      <c r="A16" s="12" t="s">
        <v>18</v>
      </c>
      <c r="C16" s="20">
        <v>10</v>
      </c>
      <c r="E16" s="21">
        <v>234111652</v>
      </c>
      <c r="F16" s="21"/>
      <c r="G16" s="21">
        <v>681575457</v>
      </c>
      <c r="H16" s="21"/>
      <c r="I16" s="21">
        <v>12182935</v>
      </c>
      <c r="J16" s="21"/>
      <c r="K16" s="21">
        <v>7199277</v>
      </c>
    </row>
    <row r="17" spans="1:17" ht="24" customHeight="1">
      <c r="A17" s="8" t="s">
        <v>19</v>
      </c>
      <c r="C17" s="20"/>
      <c r="E17" s="26">
        <f>SUM(E9:E16)</f>
        <v>7136322640</v>
      </c>
      <c r="F17" s="21"/>
      <c r="G17" s="26">
        <f>SUM(G9:G16)</f>
        <v>10258165359</v>
      </c>
      <c r="H17" s="21"/>
      <c r="I17" s="26">
        <f>SUM(I9:I16)</f>
        <v>2769669635</v>
      </c>
      <c r="J17" s="21"/>
      <c r="K17" s="26">
        <f>SUM(K9:K16)</f>
        <v>2061409221</v>
      </c>
    </row>
    <row r="18" spans="1:17" ht="24" customHeight="1">
      <c r="A18" s="8" t="s">
        <v>20</v>
      </c>
      <c r="C18" s="20"/>
      <c r="E18" s="21"/>
      <c r="F18" s="21"/>
      <c r="G18" s="21"/>
      <c r="H18" s="21"/>
      <c r="I18" s="21"/>
      <c r="J18" s="21"/>
      <c r="K18" s="21"/>
    </row>
    <row r="19" spans="1:17" ht="24" customHeight="1">
      <c r="A19" s="12" t="s">
        <v>21</v>
      </c>
      <c r="C19" s="20">
        <v>11</v>
      </c>
      <c r="E19" s="21">
        <v>0</v>
      </c>
      <c r="F19" s="21"/>
      <c r="G19" s="21">
        <v>0</v>
      </c>
      <c r="H19" s="21"/>
      <c r="I19" s="21">
        <v>2471716059</v>
      </c>
      <c r="J19" s="21"/>
      <c r="K19" s="21">
        <v>1565701542</v>
      </c>
    </row>
    <row r="20" spans="1:17" ht="24" customHeight="1">
      <c r="A20" s="25" t="s">
        <v>22</v>
      </c>
      <c r="B20" s="24"/>
      <c r="C20" s="20">
        <v>12</v>
      </c>
      <c r="E20" s="21">
        <v>41565562</v>
      </c>
      <c r="F20" s="21"/>
      <c r="G20" s="21">
        <v>23103571</v>
      </c>
      <c r="H20" s="21"/>
      <c r="I20" s="21">
        <v>3225149</v>
      </c>
      <c r="J20" s="21"/>
      <c r="K20" s="21">
        <v>6363955</v>
      </c>
    </row>
    <row r="21" spans="1:17" ht="24" customHeight="1">
      <c r="A21" s="25" t="s">
        <v>23</v>
      </c>
      <c r="B21" s="24"/>
      <c r="C21" s="20">
        <v>17</v>
      </c>
      <c r="E21" s="21">
        <v>3779887</v>
      </c>
      <c r="F21" s="21"/>
      <c r="G21" s="21">
        <v>8778484</v>
      </c>
      <c r="H21" s="21"/>
      <c r="I21" s="21">
        <v>3779887</v>
      </c>
      <c r="J21" s="21"/>
      <c r="K21" s="21">
        <v>7921912</v>
      </c>
    </row>
    <row r="22" spans="1:17" ht="24" customHeight="1">
      <c r="A22" s="23" t="s">
        <v>24</v>
      </c>
      <c r="B22" s="24"/>
      <c r="C22" s="20">
        <v>13</v>
      </c>
      <c r="E22" s="21">
        <v>5370819</v>
      </c>
      <c r="F22" s="21"/>
      <c r="G22" s="21">
        <v>4542321</v>
      </c>
      <c r="H22" s="21"/>
      <c r="I22" s="21">
        <v>3634709</v>
      </c>
      <c r="J22" s="21"/>
      <c r="K22" s="21">
        <v>4002321</v>
      </c>
    </row>
    <row r="23" spans="1:17" ht="24" customHeight="1">
      <c r="A23" s="23" t="s">
        <v>25</v>
      </c>
      <c r="B23" s="24"/>
      <c r="C23" s="20">
        <v>29</v>
      </c>
      <c r="E23" s="21">
        <v>139819054</v>
      </c>
      <c r="F23" s="21"/>
      <c r="G23" s="21">
        <v>270246901</v>
      </c>
      <c r="H23" s="21"/>
      <c r="I23" s="21">
        <v>2196496</v>
      </c>
      <c r="J23" s="21"/>
      <c r="K23" s="21">
        <v>2639539</v>
      </c>
    </row>
    <row r="24" spans="1:17" ht="24" customHeight="1">
      <c r="A24" s="23" t="s">
        <v>26</v>
      </c>
      <c r="B24" s="24"/>
      <c r="C24" s="20"/>
      <c r="E24" s="21">
        <v>3017183</v>
      </c>
      <c r="F24" s="21"/>
      <c r="G24" s="21">
        <v>4025504</v>
      </c>
      <c r="H24" s="21"/>
      <c r="I24" s="21">
        <v>1726654</v>
      </c>
      <c r="J24" s="21"/>
      <c r="K24" s="21">
        <v>1701311</v>
      </c>
    </row>
    <row r="25" spans="1:17" ht="24" customHeight="1">
      <c r="A25" s="12" t="s">
        <v>27</v>
      </c>
      <c r="B25" s="24"/>
      <c r="C25" s="20"/>
      <c r="E25" s="27">
        <f>160774270</f>
        <v>160774270</v>
      </c>
      <c r="F25" s="21"/>
      <c r="G25" s="27">
        <v>87684955</v>
      </c>
      <c r="H25" s="21"/>
      <c r="I25" s="27">
        <v>0</v>
      </c>
      <c r="J25" s="21"/>
      <c r="K25" s="27">
        <v>0</v>
      </c>
    </row>
    <row r="26" spans="1:17" ht="24" customHeight="1">
      <c r="A26" s="8" t="s">
        <v>28</v>
      </c>
      <c r="C26" s="20"/>
      <c r="E26" s="21">
        <f>SUM(E19:E25)</f>
        <v>354326775</v>
      </c>
      <c r="F26" s="21"/>
      <c r="G26" s="21">
        <f>SUM(G19:G25)</f>
        <v>398381736</v>
      </c>
      <c r="H26" s="21"/>
      <c r="I26" s="21">
        <f>SUM(I19:I25)</f>
        <v>2486278954</v>
      </c>
      <c r="J26" s="21"/>
      <c r="K26" s="21">
        <f>SUM(K19:K25)</f>
        <v>1588330580</v>
      </c>
    </row>
    <row r="27" spans="1:17" ht="24" customHeight="1" thickBot="1">
      <c r="A27" s="8" t="s">
        <v>29</v>
      </c>
      <c r="E27" s="28">
        <f>SUM(E17,E26)</f>
        <v>7490649415</v>
      </c>
      <c r="F27" s="21"/>
      <c r="G27" s="28">
        <f>SUM(G17,G26)</f>
        <v>10656547095</v>
      </c>
      <c r="H27" s="21"/>
      <c r="I27" s="28">
        <f>SUM(I17,I26)</f>
        <v>5255948589</v>
      </c>
      <c r="J27" s="21"/>
      <c r="K27" s="28">
        <f>SUM(K17,K26)</f>
        <v>3649739801</v>
      </c>
    </row>
    <row r="28" spans="1:17" ht="24" customHeight="1" thickTop="1"/>
    <row r="29" spans="1:17" ht="24" customHeight="1">
      <c r="A29" s="12" t="s">
        <v>30</v>
      </c>
    </row>
    <row r="30" spans="1:17" s="6" customFormat="1" ht="24" customHeight="1">
      <c r="A30" s="2" t="s">
        <v>0</v>
      </c>
      <c r="B30" s="3"/>
      <c r="C30" s="4"/>
      <c r="D30" s="5"/>
      <c r="E30" s="5"/>
      <c r="F30" s="5"/>
      <c r="G30" s="5"/>
      <c r="H30" s="5"/>
      <c r="I30" s="5"/>
      <c r="J30" s="5"/>
      <c r="K30" s="5"/>
    </row>
    <row r="31" spans="1:17" s="6" customFormat="1" ht="24" customHeight="1">
      <c r="A31" s="29" t="s">
        <v>31</v>
      </c>
      <c r="B31" s="3"/>
      <c r="C31" s="4"/>
      <c r="D31" s="5"/>
      <c r="E31" s="5"/>
      <c r="F31" s="5"/>
      <c r="G31" s="5"/>
      <c r="H31" s="5"/>
      <c r="I31" s="3"/>
      <c r="J31" s="5"/>
      <c r="K31" s="3"/>
    </row>
    <row r="32" spans="1:17" s="9" customFormat="1" ht="24" customHeight="1">
      <c r="A32" s="8" t="s">
        <v>2</v>
      </c>
      <c r="B32" s="8"/>
      <c r="C32" s="8"/>
      <c r="D32" s="8"/>
      <c r="E32" s="8"/>
      <c r="F32" s="8"/>
      <c r="G32" s="8"/>
      <c r="H32" s="8"/>
      <c r="I32" s="8"/>
      <c r="J32" s="8"/>
      <c r="K32" s="8"/>
      <c r="N32" s="83"/>
      <c r="O32" s="83"/>
      <c r="P32" s="84"/>
      <c r="Q32" s="84"/>
    </row>
    <row r="33" spans="1:17" ht="24" customHeight="1">
      <c r="A33" s="4"/>
      <c r="B33" s="5"/>
      <c r="C33" s="4"/>
      <c r="D33" s="5"/>
      <c r="E33" s="5"/>
      <c r="F33" s="5"/>
      <c r="G33" s="5"/>
      <c r="H33" s="5"/>
      <c r="I33" s="5"/>
      <c r="J33" s="5"/>
      <c r="K33" s="10" t="s">
        <v>3</v>
      </c>
      <c r="N33" s="83"/>
      <c r="O33" s="84"/>
      <c r="P33" s="83"/>
      <c r="Q33" s="84"/>
    </row>
    <row r="34" spans="1:17" ht="24" customHeight="1">
      <c r="E34" s="88" t="s">
        <v>4</v>
      </c>
      <c r="F34" s="88"/>
      <c r="G34" s="88"/>
      <c r="I34" s="88" t="s">
        <v>5</v>
      </c>
      <c r="J34" s="88"/>
      <c r="K34" s="88"/>
      <c r="N34" s="84"/>
      <c r="O34" s="83"/>
      <c r="P34" s="83"/>
      <c r="Q34" s="84"/>
    </row>
    <row r="35" spans="1:17" ht="24" customHeight="1">
      <c r="C35" s="15" t="s">
        <v>6</v>
      </c>
      <c r="D35" s="16"/>
      <c r="E35" s="17" t="s">
        <v>7</v>
      </c>
      <c r="F35" s="18"/>
      <c r="G35" s="17" t="s">
        <v>8</v>
      </c>
      <c r="H35" s="19"/>
      <c r="I35" s="17" t="s">
        <v>7</v>
      </c>
      <c r="J35" s="18"/>
      <c r="K35" s="17" t="s">
        <v>8</v>
      </c>
      <c r="N35" s="83"/>
      <c r="O35" s="84"/>
      <c r="P35" s="83"/>
      <c r="Q35" s="84"/>
    </row>
    <row r="36" spans="1:17" ht="24" customHeight="1">
      <c r="A36" s="8" t="s">
        <v>32</v>
      </c>
      <c r="N36" s="83"/>
      <c r="O36" s="83"/>
      <c r="P36" s="84"/>
      <c r="Q36" s="84"/>
    </row>
    <row r="37" spans="1:17" ht="24" customHeight="1">
      <c r="A37" s="8" t="s">
        <v>33</v>
      </c>
      <c r="N37" s="84"/>
      <c r="O37" s="84"/>
      <c r="P37" s="84"/>
      <c r="Q37" s="84"/>
    </row>
    <row r="38" spans="1:17" ht="24" customHeight="1">
      <c r="A38" s="25" t="s">
        <v>187</v>
      </c>
      <c r="B38" s="24"/>
      <c r="C38" s="20">
        <v>14</v>
      </c>
      <c r="E38" s="30">
        <v>17453194</v>
      </c>
      <c r="F38" s="30"/>
      <c r="G38" s="30">
        <v>14841744</v>
      </c>
      <c r="H38" s="30"/>
      <c r="I38" s="30">
        <v>14545549</v>
      </c>
      <c r="J38" s="30"/>
      <c r="K38" s="30">
        <v>14771861</v>
      </c>
      <c r="N38" s="71"/>
      <c r="O38" s="71"/>
      <c r="P38" s="71"/>
      <c r="Q38" s="71"/>
    </row>
    <row r="39" spans="1:17" ht="24" customHeight="1">
      <c r="A39" s="25" t="s">
        <v>34</v>
      </c>
      <c r="B39" s="24"/>
      <c r="C39" s="20">
        <v>15</v>
      </c>
      <c r="E39" s="30">
        <v>446806303</v>
      </c>
      <c r="F39" s="30"/>
      <c r="G39" s="30">
        <v>923062902</v>
      </c>
      <c r="H39" s="30"/>
      <c r="I39" s="30">
        <f>405474166-261000</f>
        <v>405213166</v>
      </c>
      <c r="J39" s="30"/>
      <c r="K39" s="30">
        <v>213000157</v>
      </c>
      <c r="M39" s="66"/>
      <c r="N39" s="71"/>
      <c r="O39" s="71"/>
      <c r="P39" s="66"/>
    </row>
    <row r="40" spans="1:17" ht="24" customHeight="1">
      <c r="A40" s="23" t="s">
        <v>35</v>
      </c>
      <c r="B40" s="24"/>
      <c r="C40" s="20">
        <v>6</v>
      </c>
      <c r="E40" s="30">
        <v>0</v>
      </c>
      <c r="F40" s="30"/>
      <c r="G40" s="30">
        <v>0</v>
      </c>
      <c r="H40" s="30"/>
      <c r="I40" s="30">
        <v>1951196712</v>
      </c>
      <c r="J40" s="30"/>
      <c r="K40" s="30">
        <v>1067196712</v>
      </c>
      <c r="N40" s="71"/>
      <c r="O40" s="71"/>
    </row>
    <row r="41" spans="1:17" ht="24" customHeight="1">
      <c r="A41" s="23" t="s">
        <v>36</v>
      </c>
      <c r="B41" s="24"/>
      <c r="C41" s="20"/>
      <c r="E41" s="30"/>
      <c r="F41" s="30"/>
      <c r="G41" s="30"/>
      <c r="H41" s="30"/>
      <c r="I41" s="30"/>
      <c r="J41" s="30"/>
      <c r="K41" s="30"/>
      <c r="N41" s="77"/>
      <c r="O41" s="71"/>
    </row>
    <row r="42" spans="1:17" ht="24" customHeight="1">
      <c r="A42" s="23" t="s">
        <v>37</v>
      </c>
      <c r="B42" s="24"/>
      <c r="C42" s="20">
        <v>19</v>
      </c>
      <c r="E42" s="30">
        <v>325397948</v>
      </c>
      <c r="F42" s="30"/>
      <c r="G42" s="30">
        <v>0</v>
      </c>
      <c r="H42" s="30"/>
      <c r="I42" s="30">
        <v>0</v>
      </c>
      <c r="J42" s="30"/>
      <c r="K42" s="30">
        <v>0</v>
      </c>
      <c r="N42" s="77"/>
      <c r="O42" s="77"/>
    </row>
    <row r="43" spans="1:17" ht="24" customHeight="1">
      <c r="A43" s="25" t="s">
        <v>38</v>
      </c>
      <c r="B43" s="24"/>
      <c r="C43" s="11"/>
      <c r="F43" s="30"/>
      <c r="H43" s="30"/>
      <c r="J43" s="30"/>
      <c r="N43" s="71"/>
      <c r="O43" s="71"/>
    </row>
    <row r="44" spans="1:17" ht="24" customHeight="1">
      <c r="A44" s="23" t="s">
        <v>37</v>
      </c>
      <c r="B44" s="24"/>
      <c r="C44" s="20">
        <v>16</v>
      </c>
      <c r="E44" s="30">
        <v>1582070500</v>
      </c>
      <c r="F44" s="30"/>
      <c r="G44" s="30">
        <v>518776718</v>
      </c>
      <c r="H44" s="30"/>
      <c r="I44" s="30">
        <v>299620457</v>
      </c>
      <c r="J44" s="30"/>
      <c r="K44" s="30">
        <v>448855079</v>
      </c>
      <c r="N44" s="71"/>
      <c r="O44" s="71"/>
    </row>
    <row r="45" spans="1:17" ht="24" customHeight="1">
      <c r="A45" s="25" t="s">
        <v>39</v>
      </c>
      <c r="B45" s="24"/>
      <c r="C45" s="20"/>
      <c r="F45" s="30"/>
      <c r="H45" s="30"/>
      <c r="J45" s="30"/>
    </row>
    <row r="46" spans="1:17" ht="24" customHeight="1">
      <c r="A46" s="23" t="s">
        <v>40</v>
      </c>
      <c r="B46" s="24"/>
      <c r="C46" s="20">
        <v>17</v>
      </c>
      <c r="E46" s="30">
        <v>2249170</v>
      </c>
      <c r="F46" s="30"/>
      <c r="G46" s="30">
        <v>4740781</v>
      </c>
      <c r="H46" s="30"/>
      <c r="I46" s="30">
        <v>2249170</v>
      </c>
      <c r="J46" s="30"/>
      <c r="K46" s="30">
        <v>3593743</v>
      </c>
    </row>
    <row r="47" spans="1:17" ht="24" customHeight="1">
      <c r="A47" s="23" t="s">
        <v>41</v>
      </c>
      <c r="B47" s="24"/>
      <c r="C47" s="20">
        <v>18</v>
      </c>
      <c r="E47" s="30">
        <v>1283587916</v>
      </c>
      <c r="F47" s="30"/>
      <c r="G47" s="30">
        <v>2215024779</v>
      </c>
      <c r="H47" s="30"/>
      <c r="I47" s="30">
        <v>0</v>
      </c>
      <c r="J47" s="30"/>
      <c r="K47" s="30">
        <v>0</v>
      </c>
    </row>
    <row r="48" spans="1:17" ht="24" customHeight="1">
      <c r="A48" s="23" t="s">
        <v>42</v>
      </c>
      <c r="B48" s="24"/>
      <c r="C48" s="20"/>
      <c r="E48" s="30">
        <v>83934811</v>
      </c>
      <c r="F48" s="30"/>
      <c r="G48" s="30">
        <v>86614369</v>
      </c>
      <c r="H48" s="30"/>
      <c r="I48" s="30">
        <v>83249050</v>
      </c>
      <c r="J48" s="30"/>
      <c r="K48" s="30">
        <v>82000000</v>
      </c>
      <c r="N48" s="70"/>
    </row>
    <row r="49" spans="1:14" ht="24" customHeight="1">
      <c r="A49" s="12" t="s">
        <v>43</v>
      </c>
      <c r="B49" s="24"/>
      <c r="C49" s="20"/>
      <c r="E49" s="30">
        <v>8727139</v>
      </c>
      <c r="F49" s="30"/>
      <c r="G49" s="30">
        <v>7945195</v>
      </c>
      <c r="H49" s="30"/>
      <c r="I49" s="30">
        <v>1157055</v>
      </c>
      <c r="J49" s="30"/>
      <c r="K49" s="30">
        <v>131458</v>
      </c>
      <c r="N49" s="78"/>
    </row>
    <row r="50" spans="1:14" ht="24" customHeight="1">
      <c r="A50" s="12" t="s">
        <v>44</v>
      </c>
      <c r="B50" s="24"/>
      <c r="C50" s="20"/>
      <c r="E50" s="30">
        <v>12008982</v>
      </c>
      <c r="F50" s="30"/>
      <c r="G50" s="30">
        <v>19491787</v>
      </c>
      <c r="H50" s="30"/>
      <c r="I50" s="30">
        <v>0</v>
      </c>
      <c r="J50" s="30"/>
      <c r="K50" s="30">
        <v>0</v>
      </c>
      <c r="N50" s="78"/>
    </row>
    <row r="51" spans="1:14" ht="24" customHeight="1">
      <c r="A51" s="12" t="s">
        <v>45</v>
      </c>
      <c r="C51" s="20"/>
      <c r="E51" s="30">
        <v>44394215</v>
      </c>
      <c r="F51" s="30"/>
      <c r="G51" s="30">
        <v>11380702</v>
      </c>
      <c r="H51" s="30"/>
      <c r="I51" s="30">
        <f>23777247</f>
        <v>23777247</v>
      </c>
      <c r="J51" s="30"/>
      <c r="K51" s="30">
        <v>6126752</v>
      </c>
      <c r="N51" s="70"/>
    </row>
    <row r="52" spans="1:14" ht="24" customHeight="1">
      <c r="A52" s="8" t="s">
        <v>46</v>
      </c>
      <c r="C52" s="20"/>
      <c r="E52" s="31">
        <f>SUM(E38:E51)</f>
        <v>3806630178</v>
      </c>
      <c r="F52" s="30"/>
      <c r="G52" s="31">
        <f>SUM(G38:G51)</f>
        <v>3801878977</v>
      </c>
      <c r="H52" s="30"/>
      <c r="I52" s="31">
        <f>SUM(I38:I51)</f>
        <v>2781008406</v>
      </c>
      <c r="J52" s="30"/>
      <c r="K52" s="31">
        <f>SUM(K38:K51)</f>
        <v>1835675762</v>
      </c>
      <c r="N52" s="70"/>
    </row>
    <row r="53" spans="1:14" ht="24" customHeight="1">
      <c r="A53" s="8" t="s">
        <v>47</v>
      </c>
      <c r="C53" s="20"/>
      <c r="E53" s="30"/>
      <c r="F53" s="30"/>
      <c r="G53" s="30"/>
      <c r="H53" s="30"/>
      <c r="I53" s="30"/>
      <c r="J53" s="30"/>
      <c r="K53" s="30"/>
      <c r="N53" s="70"/>
    </row>
    <row r="54" spans="1:14" ht="24" customHeight="1">
      <c r="A54" s="12" t="s">
        <v>194</v>
      </c>
      <c r="C54" s="20">
        <v>6</v>
      </c>
      <c r="E54" s="30">
        <v>200000000</v>
      </c>
      <c r="F54" s="30"/>
      <c r="G54" s="30">
        <v>0</v>
      </c>
      <c r="H54" s="30"/>
      <c r="I54" s="30">
        <v>200000000</v>
      </c>
      <c r="J54" s="30"/>
      <c r="K54" s="30">
        <v>0</v>
      </c>
      <c r="N54" s="70"/>
    </row>
    <row r="55" spans="1:14" ht="24" customHeight="1">
      <c r="A55" s="12" t="s">
        <v>181</v>
      </c>
      <c r="C55" s="20"/>
      <c r="E55" s="30"/>
      <c r="F55" s="30"/>
      <c r="G55" s="30"/>
      <c r="H55" s="30"/>
      <c r="I55" s="30"/>
      <c r="J55" s="30"/>
      <c r="K55" s="30"/>
      <c r="N55" s="70"/>
    </row>
    <row r="56" spans="1:14" ht="24" customHeight="1">
      <c r="A56" s="12" t="s">
        <v>182</v>
      </c>
      <c r="C56" s="20">
        <v>19</v>
      </c>
      <c r="E56" s="30">
        <v>0</v>
      </c>
      <c r="F56" s="30"/>
      <c r="G56" s="30">
        <v>445737935</v>
      </c>
      <c r="H56" s="30"/>
      <c r="I56" s="30">
        <v>0</v>
      </c>
      <c r="J56" s="30"/>
      <c r="K56" s="30">
        <v>200000000</v>
      </c>
    </row>
    <row r="57" spans="1:14" ht="24" customHeight="1">
      <c r="A57" s="12" t="s">
        <v>48</v>
      </c>
      <c r="E57" s="30"/>
      <c r="F57" s="30"/>
      <c r="G57" s="30"/>
      <c r="H57" s="30"/>
      <c r="I57" s="30"/>
      <c r="J57" s="30"/>
      <c r="K57" s="30"/>
    </row>
    <row r="58" spans="1:14" ht="24" customHeight="1">
      <c r="A58" s="12" t="s">
        <v>49</v>
      </c>
      <c r="C58" s="20">
        <v>16</v>
      </c>
      <c r="E58" s="30">
        <v>1096692696</v>
      </c>
      <c r="F58" s="30"/>
      <c r="G58" s="30">
        <v>3860204766</v>
      </c>
      <c r="H58" s="30"/>
      <c r="I58" s="30">
        <v>0</v>
      </c>
      <c r="J58" s="30"/>
      <c r="K58" s="30">
        <v>0</v>
      </c>
    </row>
    <row r="59" spans="1:14" ht="24" customHeight="1">
      <c r="A59" s="12" t="s">
        <v>50</v>
      </c>
      <c r="C59" s="20">
        <v>20</v>
      </c>
      <c r="E59" s="30">
        <v>546418456</v>
      </c>
      <c r="F59" s="30"/>
      <c r="G59" s="30">
        <v>0</v>
      </c>
      <c r="H59" s="30"/>
      <c r="I59" s="30">
        <v>546418456</v>
      </c>
      <c r="J59" s="30"/>
      <c r="K59" s="30">
        <v>0</v>
      </c>
      <c r="N59" s="79"/>
    </row>
    <row r="60" spans="1:14" ht="24" customHeight="1">
      <c r="A60" s="12" t="s">
        <v>51</v>
      </c>
      <c r="E60" s="30"/>
      <c r="F60" s="30"/>
      <c r="G60" s="30"/>
      <c r="H60" s="30"/>
      <c r="I60" s="30"/>
      <c r="J60" s="30"/>
      <c r="K60" s="30"/>
      <c r="N60" s="80"/>
    </row>
    <row r="61" spans="1:14" ht="24" customHeight="1">
      <c r="A61" s="12" t="s">
        <v>49</v>
      </c>
      <c r="C61" s="20">
        <v>17</v>
      </c>
      <c r="E61" s="30">
        <v>1335362</v>
      </c>
      <c r="F61" s="30"/>
      <c r="G61" s="30">
        <v>3839237</v>
      </c>
      <c r="H61" s="30"/>
      <c r="I61" s="30">
        <v>1335362</v>
      </c>
      <c r="J61" s="30"/>
      <c r="K61" s="30">
        <v>3839237</v>
      </c>
      <c r="N61" s="79"/>
    </row>
    <row r="62" spans="1:14" ht="24" customHeight="1">
      <c r="A62" s="12" t="s">
        <v>52</v>
      </c>
      <c r="C62" s="20">
        <v>21</v>
      </c>
      <c r="E62" s="30">
        <v>0</v>
      </c>
      <c r="F62" s="30"/>
      <c r="G62" s="30">
        <v>833254300</v>
      </c>
      <c r="H62" s="30"/>
      <c r="I62" s="30">
        <v>0</v>
      </c>
      <c r="J62" s="30"/>
      <c r="K62" s="30">
        <v>0</v>
      </c>
      <c r="N62" s="79"/>
    </row>
    <row r="63" spans="1:14" ht="24" customHeight="1">
      <c r="A63" s="12" t="s">
        <v>53</v>
      </c>
      <c r="C63" s="20"/>
      <c r="E63" s="30"/>
      <c r="F63" s="30"/>
      <c r="G63" s="30"/>
      <c r="H63" s="30"/>
      <c r="I63" s="30"/>
      <c r="J63" s="30"/>
      <c r="K63" s="30"/>
      <c r="N63" s="79"/>
    </row>
    <row r="64" spans="1:14" ht="24" customHeight="1">
      <c r="A64" s="12" t="s">
        <v>54</v>
      </c>
      <c r="C64" s="20">
        <v>22</v>
      </c>
      <c r="E64" s="30">
        <v>7801160</v>
      </c>
      <c r="F64" s="30"/>
      <c r="G64" s="30">
        <v>5605047</v>
      </c>
      <c r="H64" s="30"/>
      <c r="I64" s="30">
        <v>7730960</v>
      </c>
      <c r="J64" s="30"/>
      <c r="K64" s="30">
        <v>5605047</v>
      </c>
    </row>
    <row r="65" spans="1:11" ht="24" customHeight="1">
      <c r="A65" s="12" t="s">
        <v>55</v>
      </c>
      <c r="C65" s="20"/>
      <c r="E65" s="30">
        <v>7238075</v>
      </c>
      <c r="F65" s="30"/>
      <c r="G65" s="30">
        <v>6851658</v>
      </c>
      <c r="H65" s="30"/>
      <c r="I65" s="30">
        <v>1888075</v>
      </c>
      <c r="J65" s="30"/>
      <c r="K65" s="30">
        <v>1851658</v>
      </c>
    </row>
    <row r="66" spans="1:11" ht="24" customHeight="1">
      <c r="A66" s="12" t="s">
        <v>56</v>
      </c>
      <c r="C66" s="20"/>
      <c r="E66" s="32">
        <v>91700833</v>
      </c>
      <c r="F66" s="30"/>
      <c r="G66" s="32">
        <v>133911001</v>
      </c>
      <c r="H66" s="30"/>
      <c r="I66" s="32">
        <v>0</v>
      </c>
      <c r="J66" s="30"/>
      <c r="K66" s="32">
        <v>0</v>
      </c>
    </row>
    <row r="67" spans="1:11" ht="24" customHeight="1">
      <c r="A67" s="8" t="s">
        <v>57</v>
      </c>
      <c r="C67" s="20"/>
      <c r="E67" s="30">
        <f>SUM(E54:E66)</f>
        <v>1951186582</v>
      </c>
      <c r="F67" s="30"/>
      <c r="G67" s="30">
        <f>SUM(G54:G66)</f>
        <v>5289403944</v>
      </c>
      <c r="H67" s="30"/>
      <c r="I67" s="30">
        <f>SUM(I54:I66)</f>
        <v>757372853</v>
      </c>
      <c r="J67" s="30"/>
      <c r="K67" s="30">
        <f>SUM(K54:K66)</f>
        <v>211295942</v>
      </c>
    </row>
    <row r="68" spans="1:11" ht="24" customHeight="1">
      <c r="A68" s="8" t="s">
        <v>58</v>
      </c>
      <c r="E68" s="31">
        <f>SUM(E52,E67)</f>
        <v>5757816760</v>
      </c>
      <c r="F68" s="30"/>
      <c r="G68" s="31">
        <f>SUM(G52,G67)</f>
        <v>9091282921</v>
      </c>
      <c r="H68" s="30"/>
      <c r="I68" s="31">
        <f>SUM(I52,I67)</f>
        <v>3538381259</v>
      </c>
      <c r="J68" s="30"/>
      <c r="K68" s="31">
        <f>SUM(K52,K67)</f>
        <v>2046971704</v>
      </c>
    </row>
    <row r="69" spans="1:11" ht="24" customHeight="1">
      <c r="E69" s="16"/>
      <c r="F69" s="16"/>
      <c r="G69" s="16"/>
      <c r="I69" s="16"/>
      <c r="J69" s="16"/>
      <c r="K69" s="16"/>
    </row>
    <row r="70" spans="1:11" ht="24" customHeight="1">
      <c r="A70" s="12" t="s">
        <v>30</v>
      </c>
      <c r="E70" s="16"/>
      <c r="F70" s="16"/>
      <c r="G70" s="16"/>
      <c r="I70" s="16"/>
      <c r="J70" s="16"/>
      <c r="K70" s="16"/>
    </row>
    <row r="71" spans="1:11" s="6" customFormat="1" ht="24" customHeight="1">
      <c r="A71" s="2" t="s">
        <v>0</v>
      </c>
      <c r="B71" s="3"/>
      <c r="C71" s="4"/>
      <c r="D71" s="5"/>
      <c r="E71" s="5"/>
      <c r="F71" s="5"/>
      <c r="G71" s="5"/>
      <c r="H71" s="5"/>
      <c r="I71" s="5"/>
      <c r="J71" s="5"/>
      <c r="K71" s="5"/>
    </row>
    <row r="72" spans="1:11" s="6" customFormat="1" ht="24" customHeight="1">
      <c r="A72" s="2" t="s">
        <v>31</v>
      </c>
      <c r="B72" s="3"/>
      <c r="C72" s="4"/>
      <c r="D72" s="5"/>
      <c r="E72" s="5"/>
      <c r="F72" s="5"/>
      <c r="G72" s="5"/>
      <c r="H72" s="5"/>
      <c r="I72" s="3"/>
      <c r="J72" s="5"/>
      <c r="K72" s="3"/>
    </row>
    <row r="73" spans="1:11" s="9" customFormat="1" ht="24" customHeight="1">
      <c r="A73" s="8" t="s">
        <v>2</v>
      </c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1" ht="24" customHeight="1">
      <c r="A74" s="4"/>
      <c r="B74" s="5"/>
      <c r="C74" s="4"/>
      <c r="D74" s="5"/>
      <c r="E74" s="5"/>
      <c r="F74" s="5"/>
      <c r="G74" s="5"/>
      <c r="H74" s="5"/>
      <c r="I74" s="5"/>
      <c r="J74" s="5"/>
      <c r="K74" s="10" t="s">
        <v>3</v>
      </c>
    </row>
    <row r="75" spans="1:11" ht="24" customHeight="1">
      <c r="E75" s="88" t="s">
        <v>4</v>
      </c>
      <c r="F75" s="88"/>
      <c r="G75" s="88"/>
      <c r="I75" s="88" t="s">
        <v>5</v>
      </c>
      <c r="J75" s="88"/>
      <c r="K75" s="88"/>
    </row>
    <row r="76" spans="1:11" ht="24" customHeight="1">
      <c r="C76" s="15" t="s">
        <v>6</v>
      </c>
      <c r="D76" s="16"/>
      <c r="E76" s="17" t="s">
        <v>7</v>
      </c>
      <c r="F76" s="18"/>
      <c r="G76" s="17" t="s">
        <v>8</v>
      </c>
      <c r="H76" s="19"/>
      <c r="I76" s="17" t="s">
        <v>7</v>
      </c>
      <c r="J76" s="18"/>
      <c r="K76" s="17" t="s">
        <v>8</v>
      </c>
    </row>
    <row r="77" spans="1:11" ht="24" customHeight="1">
      <c r="A77" s="8" t="s">
        <v>59</v>
      </c>
    </row>
    <row r="78" spans="1:11" ht="24" customHeight="1">
      <c r="A78" s="8" t="s">
        <v>60</v>
      </c>
      <c r="E78" s="16"/>
      <c r="F78" s="16"/>
      <c r="G78" s="16"/>
      <c r="I78" s="16"/>
      <c r="J78" s="16"/>
      <c r="K78" s="16"/>
    </row>
    <row r="79" spans="1:11" ht="24" customHeight="1">
      <c r="A79" s="12" t="s">
        <v>61</v>
      </c>
      <c r="C79" s="20">
        <v>23</v>
      </c>
      <c r="E79" s="16"/>
      <c r="F79" s="16"/>
      <c r="G79" s="16"/>
      <c r="I79" s="16"/>
      <c r="J79" s="16"/>
      <c r="K79" s="16"/>
    </row>
    <row r="80" spans="1:11" ht="24" customHeight="1">
      <c r="A80" s="23" t="s">
        <v>62</v>
      </c>
      <c r="B80" s="24"/>
      <c r="C80" s="20"/>
      <c r="E80" s="16"/>
      <c r="F80" s="16"/>
      <c r="G80" s="16"/>
      <c r="I80" s="16"/>
      <c r="J80" s="16"/>
      <c r="K80" s="16"/>
    </row>
    <row r="81" spans="1:11" ht="24" customHeight="1">
      <c r="A81" s="23" t="s">
        <v>63</v>
      </c>
      <c r="B81" s="24"/>
      <c r="C81" s="20"/>
      <c r="E81" s="16"/>
      <c r="F81" s="16"/>
      <c r="G81" s="16"/>
      <c r="I81" s="16"/>
      <c r="J81" s="16"/>
      <c r="K81" s="16"/>
    </row>
    <row r="82" spans="1:11" ht="24" customHeight="1" thickBot="1">
      <c r="A82" s="23" t="s">
        <v>188</v>
      </c>
      <c r="B82" s="6"/>
      <c r="C82" s="20"/>
      <c r="E82" s="33">
        <v>1217517512</v>
      </c>
      <c r="F82" s="21"/>
      <c r="G82" s="33">
        <v>997840729</v>
      </c>
      <c r="H82" s="34"/>
      <c r="I82" s="33">
        <v>1217517512</v>
      </c>
      <c r="J82" s="21"/>
      <c r="K82" s="33">
        <v>997840729</v>
      </c>
    </row>
    <row r="83" spans="1:11" ht="24" customHeight="1" thickTop="1">
      <c r="A83" s="23" t="s">
        <v>64</v>
      </c>
      <c r="B83" s="24"/>
      <c r="C83" s="20"/>
      <c r="E83" s="21"/>
      <c r="F83" s="21"/>
      <c r="G83" s="21"/>
      <c r="H83" s="34"/>
      <c r="I83" s="21"/>
      <c r="J83" s="21"/>
      <c r="K83" s="21"/>
    </row>
    <row r="84" spans="1:11" ht="24" customHeight="1">
      <c r="A84" s="23" t="s">
        <v>65</v>
      </c>
      <c r="B84" s="24"/>
      <c r="E84" s="21">
        <f>CE!E23</f>
        <v>974014385</v>
      </c>
      <c r="F84" s="21"/>
      <c r="G84" s="21">
        <f>CE!E15</f>
        <v>974014385</v>
      </c>
      <c r="H84" s="34"/>
      <c r="I84" s="60">
        <f>CE!E49</f>
        <v>974014010</v>
      </c>
      <c r="J84" s="21"/>
      <c r="K84" s="21">
        <f>CE!E41</f>
        <v>974014010</v>
      </c>
    </row>
    <row r="85" spans="1:11" ht="24" customHeight="1">
      <c r="A85" s="12" t="s">
        <v>66</v>
      </c>
      <c r="C85" s="57">
        <v>24</v>
      </c>
      <c r="E85" s="34">
        <f>CE!G23</f>
        <v>513037914</v>
      </c>
      <c r="F85" s="21"/>
      <c r="G85" s="34">
        <f>CE!G15</f>
        <v>513037914</v>
      </c>
      <c r="H85" s="34"/>
      <c r="I85" s="34">
        <f>CE!G49</f>
        <v>513037914</v>
      </c>
      <c r="J85" s="21"/>
      <c r="K85" s="34">
        <f>CE!G41</f>
        <v>513037914</v>
      </c>
    </row>
    <row r="86" spans="1:11" ht="24" customHeight="1">
      <c r="A86" s="23" t="s">
        <v>67</v>
      </c>
      <c r="B86" s="6"/>
      <c r="C86" s="20"/>
      <c r="E86" s="21"/>
      <c r="F86" s="21"/>
      <c r="G86" s="21"/>
      <c r="H86" s="34"/>
      <c r="I86" s="21"/>
      <c r="J86" s="21"/>
      <c r="K86" s="21"/>
    </row>
    <row r="87" spans="1:11" ht="24" customHeight="1">
      <c r="A87" s="23" t="s">
        <v>68</v>
      </c>
      <c r="B87" s="6"/>
      <c r="C87" s="20">
        <v>25</v>
      </c>
      <c r="E87" s="21">
        <f>CE!I23</f>
        <v>11538843.14182337</v>
      </c>
      <c r="F87" s="21"/>
      <c r="G87" s="21">
        <f>CE!I15</f>
        <v>5785809</v>
      </c>
      <c r="H87" s="34"/>
      <c r="I87" s="21">
        <f>CE!I49</f>
        <v>11538843.14182337</v>
      </c>
      <c r="J87" s="21"/>
      <c r="K87" s="21">
        <f>CE!I41</f>
        <v>5785809</v>
      </c>
    </row>
    <row r="88" spans="1:11" ht="24" customHeight="1">
      <c r="A88" s="23" t="s">
        <v>69</v>
      </c>
      <c r="B88" s="6"/>
      <c r="C88" s="20"/>
      <c r="E88" s="27">
        <f>CE!K23</f>
        <v>234241512.85817665</v>
      </c>
      <c r="F88" s="21"/>
      <c r="G88" s="27">
        <f>CE!K15</f>
        <v>72426066</v>
      </c>
      <c r="H88" s="34"/>
      <c r="I88" s="27">
        <f>CE!K49</f>
        <v>218976562.85817665</v>
      </c>
      <c r="J88" s="21"/>
      <c r="K88" s="27">
        <f>CE!K41</f>
        <v>109930364</v>
      </c>
    </row>
    <row r="89" spans="1:11" ht="24" customHeight="1">
      <c r="A89" s="23" t="s">
        <v>70</v>
      </c>
      <c r="B89" s="6"/>
      <c r="E89" s="26">
        <f>SUM(E84:E88)</f>
        <v>1732832655</v>
      </c>
      <c r="F89" s="21"/>
      <c r="G89" s="26">
        <f>SUM(G84:G88)</f>
        <v>1565264174</v>
      </c>
      <c r="H89" s="34"/>
      <c r="I89" s="26">
        <f>SUM(I84:I88)</f>
        <v>1717567330</v>
      </c>
      <c r="J89" s="21"/>
      <c r="K89" s="26">
        <f>SUM(K84:K88)</f>
        <v>1602768097</v>
      </c>
    </row>
    <row r="90" spans="1:11" ht="24" customHeight="1">
      <c r="A90" s="29" t="s">
        <v>71</v>
      </c>
      <c r="B90" s="6"/>
      <c r="E90" s="27">
        <f>SUM(E89:E89)</f>
        <v>1732832655</v>
      </c>
      <c r="F90" s="21"/>
      <c r="G90" s="27">
        <f>SUM(G89:G89)</f>
        <v>1565264174</v>
      </c>
      <c r="H90" s="34"/>
      <c r="I90" s="27">
        <f>SUM(I89:I89)</f>
        <v>1717567330</v>
      </c>
      <c r="J90" s="21"/>
      <c r="K90" s="27">
        <f>SUM(K89:K89)</f>
        <v>1602768097</v>
      </c>
    </row>
    <row r="91" spans="1:11" ht="24" customHeight="1" thickBot="1">
      <c r="A91" s="8" t="s">
        <v>72</v>
      </c>
      <c r="E91" s="33">
        <f>E90+E68</f>
        <v>7490649415</v>
      </c>
      <c r="F91" s="21"/>
      <c r="G91" s="33">
        <f>G90+G68</f>
        <v>10656547095</v>
      </c>
      <c r="H91" s="34"/>
      <c r="I91" s="33">
        <f>I90+I68</f>
        <v>5255948589</v>
      </c>
      <c r="J91" s="21"/>
      <c r="K91" s="33">
        <f>K90+K68</f>
        <v>3649739801</v>
      </c>
    </row>
    <row r="92" spans="1:11" ht="24" customHeight="1" thickTop="1">
      <c r="C92" s="35"/>
      <c r="E92" s="64">
        <f>E91-E27</f>
        <v>0</v>
      </c>
      <c r="F92" s="65"/>
      <c r="G92" s="64">
        <f>G91-G27</f>
        <v>0</v>
      </c>
      <c r="H92" s="65"/>
      <c r="I92" s="64">
        <f>I91-I27</f>
        <v>0</v>
      </c>
      <c r="J92" s="34"/>
      <c r="K92" s="21">
        <f>K91-K27</f>
        <v>0</v>
      </c>
    </row>
    <row r="93" spans="1:11" ht="24" customHeight="1">
      <c r="A93" s="12" t="s">
        <v>30</v>
      </c>
      <c r="C93" s="35"/>
    </row>
    <row r="94" spans="1:11" ht="24" customHeight="1">
      <c r="C94" s="36"/>
    </row>
    <row r="95" spans="1:11" ht="24" customHeight="1">
      <c r="A95" s="37"/>
      <c r="C95" s="35"/>
    </row>
    <row r="96" spans="1:11" ht="24" customHeight="1">
      <c r="C96" s="35"/>
    </row>
    <row r="97" spans="1:3" ht="24" customHeight="1">
      <c r="B97" s="38" t="s">
        <v>73</v>
      </c>
    </row>
    <row r="98" spans="1:3" ht="24" customHeight="1">
      <c r="A98" s="37"/>
      <c r="C98" s="35"/>
    </row>
  </sheetData>
  <mergeCells count="6">
    <mergeCell ref="E75:G75"/>
    <mergeCell ref="I75:K75"/>
    <mergeCell ref="E5:G5"/>
    <mergeCell ref="I5:K5"/>
    <mergeCell ref="E34:G34"/>
    <mergeCell ref="I34:K34"/>
  </mergeCells>
  <printOptions horizontalCentered="1"/>
  <pageMargins left="0.78740157480314965" right="0" top="0.78740157480314965" bottom="0.19685039370078741" header="0.31496062992125984" footer="0.31496062992125984"/>
  <pageSetup paperSize="9" scale="65" fitToHeight="7" orientation="portrait" cellComments="asDisplayed" r:id="rId1"/>
  <rowBreaks count="2" manualBreakCount="2">
    <brk id="29" max="11" man="1"/>
    <brk id="7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4"/>
  <sheetViews>
    <sheetView showGridLines="0" view="pageBreakPreview" zoomScale="91" zoomScaleNormal="80" zoomScaleSheetLayoutView="91" workbookViewId="0">
      <selection activeCell="R18" sqref="R18"/>
    </sheetView>
  </sheetViews>
  <sheetFormatPr defaultColWidth="10.6640625" defaultRowHeight="24" customHeight="1"/>
  <cols>
    <col min="1" max="1" width="41.6640625" style="12" customWidth="1"/>
    <col min="2" max="2" width="1.6640625" style="11" customWidth="1"/>
    <col min="3" max="3" width="6.6640625" style="12" customWidth="1"/>
    <col min="4" max="4" width="1.6640625" style="11" customWidth="1"/>
    <col min="5" max="5" width="14.6640625" style="11" customWidth="1"/>
    <col min="6" max="6" width="1.6640625" style="11" customWidth="1"/>
    <col min="7" max="7" width="14.6640625" style="11" customWidth="1"/>
    <col min="8" max="8" width="1.6640625" style="11" customWidth="1"/>
    <col min="9" max="9" width="14.6640625" style="11" customWidth="1"/>
    <col min="10" max="10" width="1.6640625" style="11" customWidth="1"/>
    <col min="11" max="11" width="14.6640625" style="11" customWidth="1"/>
    <col min="12" max="12" width="1.6640625" style="11" customWidth="1"/>
    <col min="13" max="13" width="12" style="11" bestFit="1" customWidth="1"/>
    <col min="14" max="14" width="10.6640625" style="11"/>
    <col min="15" max="15" width="12" style="11" bestFit="1" customWidth="1"/>
    <col min="16" max="16384" width="10.6640625" style="11"/>
  </cols>
  <sheetData>
    <row r="1" spans="1:12" ht="24" customHeight="1">
      <c r="A1" s="2" t="s">
        <v>0</v>
      </c>
      <c r="B1" s="3"/>
      <c r="C1" s="4"/>
      <c r="D1" s="5"/>
      <c r="E1" s="5"/>
      <c r="F1" s="5"/>
      <c r="G1" s="5"/>
      <c r="H1" s="5"/>
      <c r="I1" s="5"/>
      <c r="J1" s="5"/>
      <c r="K1" s="5"/>
      <c r="L1" s="6"/>
    </row>
    <row r="2" spans="1:12" ht="24" customHeight="1">
      <c r="A2" s="2" t="s">
        <v>74</v>
      </c>
      <c r="B2" s="3"/>
      <c r="C2" s="4"/>
      <c r="D2" s="5"/>
      <c r="E2" s="5"/>
      <c r="F2" s="5"/>
      <c r="G2" s="5"/>
      <c r="H2" s="5"/>
      <c r="I2" s="5"/>
      <c r="J2" s="5"/>
      <c r="K2" s="5"/>
      <c r="L2" s="6"/>
    </row>
    <row r="3" spans="1:12" ht="24" customHeight="1">
      <c r="A3" s="2" t="s">
        <v>75</v>
      </c>
      <c r="B3" s="3"/>
      <c r="C3" s="4"/>
      <c r="D3" s="5"/>
      <c r="E3" s="5"/>
      <c r="F3" s="5"/>
      <c r="G3" s="48"/>
      <c r="H3" s="5"/>
      <c r="I3" s="5"/>
      <c r="J3" s="5"/>
      <c r="K3" s="5"/>
      <c r="L3" s="6"/>
    </row>
    <row r="4" spans="1:12" ht="24" customHeight="1">
      <c r="A4" s="6"/>
      <c r="B4" s="3"/>
      <c r="C4" s="4"/>
      <c r="D4" s="5"/>
      <c r="E4" s="5"/>
      <c r="F4" s="5"/>
      <c r="G4" s="5"/>
      <c r="H4" s="5"/>
      <c r="I4" s="3"/>
      <c r="J4" s="5"/>
      <c r="K4" s="10" t="s">
        <v>3</v>
      </c>
      <c r="L4" s="6"/>
    </row>
    <row r="5" spans="1:12" ht="24" customHeight="1">
      <c r="A5" s="49"/>
      <c r="E5" s="13"/>
      <c r="F5" s="13" t="s">
        <v>4</v>
      </c>
      <c r="G5" s="13"/>
      <c r="H5" s="14"/>
      <c r="I5" s="13"/>
      <c r="J5" s="13" t="s">
        <v>5</v>
      </c>
      <c r="K5" s="13"/>
    </row>
    <row r="6" spans="1:12" ht="24" customHeight="1">
      <c r="A6" s="50"/>
      <c r="C6" s="15" t="s">
        <v>6</v>
      </c>
      <c r="D6" s="39"/>
      <c r="E6" s="15">
        <v>2568</v>
      </c>
      <c r="F6" s="15"/>
      <c r="G6" s="15">
        <v>2567</v>
      </c>
      <c r="H6" s="18"/>
      <c r="I6" s="15">
        <v>2568</v>
      </c>
      <c r="J6" s="18"/>
      <c r="K6" s="15">
        <v>2567</v>
      </c>
    </row>
    <row r="7" spans="1:12" ht="24" customHeight="1">
      <c r="A7" s="8" t="s">
        <v>76</v>
      </c>
      <c r="C7" s="15"/>
      <c r="D7" s="39"/>
      <c r="E7" s="51"/>
      <c r="F7" s="15"/>
      <c r="G7" s="15"/>
      <c r="H7" s="18"/>
      <c r="I7" s="15"/>
      <c r="J7" s="18"/>
      <c r="K7" s="15"/>
    </row>
    <row r="8" spans="1:12" ht="24" customHeight="1">
      <c r="A8" s="8" t="s">
        <v>77</v>
      </c>
    </row>
    <row r="9" spans="1:12" ht="24" customHeight="1">
      <c r="A9" s="23" t="s">
        <v>78</v>
      </c>
      <c r="B9" s="24"/>
      <c r="C9" s="52"/>
      <c r="E9" s="30">
        <v>6367170499</v>
      </c>
      <c r="F9" s="30"/>
      <c r="G9" s="30">
        <v>2221250319</v>
      </c>
      <c r="H9" s="30"/>
      <c r="I9" s="30">
        <v>0</v>
      </c>
      <c r="J9" s="30"/>
      <c r="K9" s="30">
        <v>0</v>
      </c>
    </row>
    <row r="10" spans="1:12" ht="24" customHeight="1">
      <c r="A10" s="23" t="s">
        <v>79</v>
      </c>
      <c r="B10" s="24"/>
      <c r="C10" s="52"/>
      <c r="E10" s="30">
        <v>0</v>
      </c>
      <c r="F10" s="30"/>
      <c r="G10" s="30">
        <v>0</v>
      </c>
      <c r="H10" s="30"/>
      <c r="I10" s="30">
        <v>189629247</v>
      </c>
      <c r="J10" s="30"/>
      <c r="K10" s="30">
        <v>118578000</v>
      </c>
    </row>
    <row r="11" spans="1:12" ht="24" customHeight="1">
      <c r="A11" s="23" t="s">
        <v>80</v>
      </c>
      <c r="B11" s="24"/>
      <c r="C11" s="20">
        <v>11</v>
      </c>
      <c r="E11" s="30">
        <v>0</v>
      </c>
      <c r="F11" s="30"/>
      <c r="G11" s="30">
        <v>0</v>
      </c>
      <c r="H11" s="30"/>
      <c r="I11" s="30">
        <v>155999788</v>
      </c>
      <c r="J11" s="30"/>
      <c r="K11" s="30">
        <v>119999886</v>
      </c>
    </row>
    <row r="12" spans="1:12" ht="24" customHeight="1">
      <c r="A12" s="23" t="s">
        <v>81</v>
      </c>
      <c r="B12" s="24"/>
      <c r="C12" s="20"/>
      <c r="E12" s="30">
        <v>39631431</v>
      </c>
      <c r="F12" s="30"/>
      <c r="G12" s="30">
        <v>46567760</v>
      </c>
      <c r="H12" s="30"/>
      <c r="I12" s="30">
        <v>406939</v>
      </c>
      <c r="J12" s="30"/>
      <c r="K12" s="30">
        <v>11201606</v>
      </c>
    </row>
    <row r="13" spans="1:12" ht="24" customHeight="1">
      <c r="A13" s="8" t="s">
        <v>82</v>
      </c>
      <c r="E13" s="31">
        <f>SUM(E9:E12)</f>
        <v>6406801930</v>
      </c>
      <c r="F13" s="30"/>
      <c r="G13" s="31">
        <f>SUM(G9:G12)</f>
        <v>2267818079</v>
      </c>
      <c r="H13" s="30"/>
      <c r="I13" s="31">
        <f>SUM(I9:I12)</f>
        <v>346035974</v>
      </c>
      <c r="J13" s="30"/>
      <c r="K13" s="31">
        <f>SUM(K9:K12)</f>
        <v>249779492</v>
      </c>
    </row>
    <row r="14" spans="1:12" ht="24" customHeight="1">
      <c r="A14" s="8" t="s">
        <v>83</v>
      </c>
      <c r="E14" s="30"/>
      <c r="F14" s="30"/>
      <c r="G14" s="30"/>
      <c r="H14" s="30"/>
      <c r="I14" s="30"/>
      <c r="J14" s="30"/>
      <c r="K14" s="30"/>
    </row>
    <row r="15" spans="1:12" ht="24" customHeight="1">
      <c r="A15" s="23" t="s">
        <v>189</v>
      </c>
      <c r="B15" s="24"/>
      <c r="C15" s="20">
        <v>27</v>
      </c>
      <c r="E15" s="30">
        <v>4978245930</v>
      </c>
      <c r="F15" s="30"/>
      <c r="G15" s="30">
        <v>1756985728</v>
      </c>
      <c r="H15" s="30"/>
      <c r="I15" s="30">
        <v>0</v>
      </c>
      <c r="J15" s="30"/>
      <c r="K15" s="30">
        <v>0</v>
      </c>
    </row>
    <row r="16" spans="1:12" ht="24" customHeight="1">
      <c r="A16" s="23" t="s">
        <v>84</v>
      </c>
      <c r="B16" s="24"/>
      <c r="C16" s="20"/>
      <c r="E16" s="30">
        <v>697075369</v>
      </c>
      <c r="F16" s="30"/>
      <c r="G16" s="30">
        <v>202168761</v>
      </c>
      <c r="H16" s="30"/>
      <c r="I16" s="30">
        <v>8964404</v>
      </c>
      <c r="J16" s="30"/>
      <c r="K16" s="30">
        <v>4787654</v>
      </c>
    </row>
    <row r="17" spans="1:15" ht="24" customHeight="1">
      <c r="A17" s="23" t="s">
        <v>85</v>
      </c>
      <c r="B17" s="24"/>
      <c r="C17" s="20"/>
      <c r="E17" s="30">
        <v>293949351</v>
      </c>
      <c r="F17" s="30"/>
      <c r="G17" s="30">
        <v>211760929</v>
      </c>
      <c r="H17" s="30"/>
      <c r="I17" s="30">
        <v>176738772</v>
      </c>
      <c r="J17" s="30"/>
      <c r="K17" s="30">
        <v>127972245</v>
      </c>
    </row>
    <row r="18" spans="1:15" ht="24" customHeight="1">
      <c r="A18" s="8" t="s">
        <v>86</v>
      </c>
      <c r="E18" s="31">
        <f>SUM(E15:E17)</f>
        <v>5969270650</v>
      </c>
      <c r="F18" s="30"/>
      <c r="G18" s="31">
        <f>SUM(G15:G17)</f>
        <v>2170915418</v>
      </c>
      <c r="H18" s="30"/>
      <c r="I18" s="31">
        <f>SUM(I15:I17)</f>
        <v>185703176</v>
      </c>
      <c r="J18" s="30"/>
      <c r="K18" s="31">
        <f>SUM(K15:K17)</f>
        <v>132759899</v>
      </c>
    </row>
    <row r="19" spans="1:15" ht="24" customHeight="1">
      <c r="A19" s="29" t="s">
        <v>87</v>
      </c>
      <c r="E19" s="30">
        <f>E13-E18</f>
        <v>437531280</v>
      </c>
      <c r="F19" s="30"/>
      <c r="G19" s="30">
        <f>G13-G18</f>
        <v>96902661</v>
      </c>
      <c r="H19" s="30"/>
      <c r="I19" s="30">
        <f>I13-I18</f>
        <v>160332798</v>
      </c>
      <c r="J19" s="30"/>
      <c r="K19" s="30">
        <f>K13-K18</f>
        <v>117019593</v>
      </c>
    </row>
    <row r="20" spans="1:15" ht="24" customHeight="1">
      <c r="A20" s="23" t="s">
        <v>88</v>
      </c>
      <c r="E20" s="30">
        <v>2753003</v>
      </c>
      <c r="F20" s="30"/>
      <c r="G20" s="30">
        <v>4268078</v>
      </c>
      <c r="H20" s="30"/>
      <c r="I20" s="30">
        <v>106902150</v>
      </c>
      <c r="J20" s="30"/>
      <c r="K20" s="30">
        <v>93316174</v>
      </c>
    </row>
    <row r="21" spans="1:15" ht="24" customHeight="1">
      <c r="A21" s="23" t="s">
        <v>89</v>
      </c>
      <c r="C21" s="20">
        <v>28</v>
      </c>
      <c r="E21" s="32">
        <v>-112113314</v>
      </c>
      <c r="F21" s="30"/>
      <c r="G21" s="32">
        <v>-32709876</v>
      </c>
      <c r="H21" s="30"/>
      <c r="I21" s="32">
        <v>-151665861</v>
      </c>
      <c r="J21" s="30"/>
      <c r="K21" s="32">
        <v>-103017591</v>
      </c>
    </row>
    <row r="22" spans="1:15" ht="24" customHeight="1">
      <c r="A22" s="29" t="s">
        <v>90</v>
      </c>
      <c r="E22" s="30">
        <f>SUM(E19:E21)</f>
        <v>328170969</v>
      </c>
      <c r="F22" s="30"/>
      <c r="G22" s="30">
        <f>SUM(G19:G21)</f>
        <v>68460863</v>
      </c>
      <c r="H22" s="30"/>
      <c r="I22" s="30">
        <f>SUM(I19:I21)</f>
        <v>115569087</v>
      </c>
      <c r="J22" s="30"/>
      <c r="K22" s="30">
        <f>SUM(K19:K21)</f>
        <v>107318176</v>
      </c>
    </row>
    <row r="23" spans="1:15" ht="24" customHeight="1">
      <c r="A23" s="23" t="s">
        <v>91</v>
      </c>
      <c r="B23" s="53"/>
      <c r="C23" s="20">
        <v>29</v>
      </c>
      <c r="E23" s="32">
        <v>-160341039</v>
      </c>
      <c r="F23" s="30"/>
      <c r="G23" s="32">
        <v>-11840836</v>
      </c>
      <c r="H23" s="30"/>
      <c r="I23" s="32">
        <v>-508405</v>
      </c>
      <c r="J23" s="30"/>
      <c r="K23" s="32">
        <v>15735</v>
      </c>
    </row>
    <row r="24" spans="1:15" ht="24" customHeight="1">
      <c r="A24" s="29" t="s">
        <v>92</v>
      </c>
      <c r="E24" s="31">
        <f>SUM(E22:E23)</f>
        <v>167829930</v>
      </c>
      <c r="F24" s="30"/>
      <c r="G24" s="31">
        <f>SUM(G22:G23)</f>
        <v>56620027</v>
      </c>
      <c r="H24" s="30"/>
      <c r="I24" s="31">
        <f>SUM(I22:I23)</f>
        <v>115060682</v>
      </c>
      <c r="J24" s="30"/>
      <c r="K24" s="31">
        <f>SUM(K22:K23)</f>
        <v>107333911</v>
      </c>
      <c r="M24" s="50"/>
      <c r="N24" s="50"/>
    </row>
    <row r="25" spans="1:15" ht="24" customHeight="1">
      <c r="A25" s="54"/>
      <c r="E25" s="30"/>
      <c r="F25" s="30"/>
      <c r="G25" s="30"/>
      <c r="H25" s="30"/>
      <c r="I25" s="30"/>
      <c r="J25" s="30"/>
      <c r="K25" s="30"/>
    </row>
    <row r="26" spans="1:15" ht="24" customHeight="1">
      <c r="A26" s="29" t="s">
        <v>93</v>
      </c>
      <c r="C26" s="20"/>
      <c r="E26" s="16"/>
      <c r="F26" s="16"/>
      <c r="G26" s="16"/>
      <c r="I26" s="16"/>
      <c r="J26" s="16"/>
      <c r="K26" s="16"/>
    </row>
    <row r="27" spans="1:15" ht="24" customHeight="1">
      <c r="A27" s="23" t="s">
        <v>94</v>
      </c>
      <c r="C27" s="20"/>
      <c r="E27" s="16"/>
      <c r="F27" s="16"/>
      <c r="G27" s="16"/>
      <c r="I27" s="16"/>
      <c r="J27" s="16"/>
      <c r="K27" s="16"/>
    </row>
    <row r="28" spans="1:15" ht="24" customHeight="1">
      <c r="A28" s="23" t="s">
        <v>183</v>
      </c>
      <c r="C28" s="20"/>
      <c r="E28" s="16"/>
      <c r="F28" s="16"/>
      <c r="G28" s="16"/>
      <c r="I28" s="16"/>
      <c r="J28" s="16"/>
      <c r="K28" s="16"/>
    </row>
    <row r="29" spans="1:15" ht="24" customHeight="1">
      <c r="A29" s="23" t="s">
        <v>184</v>
      </c>
      <c r="C29" s="20"/>
      <c r="E29" s="16">
        <v>-326811</v>
      </c>
      <c r="F29" s="16"/>
      <c r="G29" s="58">
        <v>0</v>
      </c>
      <c r="I29" s="16">
        <v>-326811</v>
      </c>
      <c r="J29" s="16"/>
      <c r="K29" s="58">
        <v>0</v>
      </c>
    </row>
    <row r="30" spans="1:15" ht="24" customHeight="1">
      <c r="A30" s="23" t="s">
        <v>178</v>
      </c>
      <c r="C30" s="20"/>
      <c r="E30" s="85">
        <v>65362</v>
      </c>
      <c r="F30" s="16"/>
      <c r="G30" s="86">
        <v>0</v>
      </c>
      <c r="I30" s="85">
        <v>65362</v>
      </c>
      <c r="J30" s="16"/>
      <c r="K30" s="86">
        <v>0</v>
      </c>
      <c r="O30" s="67"/>
    </row>
    <row r="31" spans="1:15" ht="24" customHeight="1">
      <c r="A31" s="23" t="s">
        <v>94</v>
      </c>
      <c r="C31" s="20"/>
      <c r="E31" s="16"/>
      <c r="F31" s="16"/>
      <c r="G31" s="58"/>
      <c r="I31" s="16"/>
      <c r="J31" s="16"/>
      <c r="K31" s="58"/>
      <c r="O31" s="68"/>
    </row>
    <row r="32" spans="1:15" ht="24" customHeight="1">
      <c r="A32" s="23" t="s">
        <v>95</v>
      </c>
      <c r="C32" s="20"/>
      <c r="E32" s="85">
        <f>SUM(E29:E31)</f>
        <v>-261449</v>
      </c>
      <c r="F32" s="16"/>
      <c r="G32" s="86">
        <v>0</v>
      </c>
      <c r="I32" s="85">
        <f>SUM(I29:I31)</f>
        <v>-261449</v>
      </c>
      <c r="J32" s="16"/>
      <c r="K32" s="86">
        <v>0</v>
      </c>
      <c r="O32" s="67"/>
    </row>
    <row r="33" spans="1:12" ht="24" customHeight="1">
      <c r="A33" s="29" t="s">
        <v>190</v>
      </c>
      <c r="C33" s="20"/>
      <c r="E33" s="32">
        <f>E32</f>
        <v>-261449</v>
      </c>
      <c r="F33" s="21"/>
      <c r="G33" s="59">
        <f>G32</f>
        <v>0</v>
      </c>
      <c r="H33" s="34"/>
      <c r="I33" s="32">
        <f>I32</f>
        <v>-261449</v>
      </c>
      <c r="J33" s="21"/>
      <c r="K33" s="59">
        <f>K32</f>
        <v>0</v>
      </c>
    </row>
    <row r="34" spans="1:12" ht="24" customHeight="1">
      <c r="A34" s="29"/>
      <c r="C34" s="20"/>
      <c r="E34" s="30"/>
      <c r="F34" s="21"/>
      <c r="G34" s="30"/>
      <c r="H34" s="34"/>
      <c r="I34" s="30"/>
      <c r="J34" s="21"/>
      <c r="K34" s="30"/>
    </row>
    <row r="35" spans="1:12" ht="24" customHeight="1" thickBot="1">
      <c r="A35" s="29" t="s">
        <v>191</v>
      </c>
      <c r="C35" s="20"/>
      <c r="E35" s="41">
        <f>SUM(E24,E33)</f>
        <v>167568481</v>
      </c>
      <c r="F35" s="30"/>
      <c r="G35" s="41">
        <f>SUM(G24,G33)</f>
        <v>56620027</v>
      </c>
      <c r="H35" s="34"/>
      <c r="I35" s="41">
        <f>SUM(I24,I33)</f>
        <v>114799233</v>
      </c>
      <c r="J35" s="21"/>
      <c r="K35" s="41">
        <f>SUM(K24,K33)</f>
        <v>107333911</v>
      </c>
    </row>
    <row r="36" spans="1:12" ht="24" customHeight="1" thickTop="1">
      <c r="A36" s="8"/>
      <c r="C36" s="11"/>
      <c r="E36" s="16"/>
      <c r="F36" s="16"/>
      <c r="G36" s="16"/>
      <c r="I36" s="16"/>
      <c r="J36" s="16"/>
      <c r="K36" s="16"/>
    </row>
    <row r="37" spans="1:12" ht="24" customHeight="1">
      <c r="A37" s="29" t="s">
        <v>97</v>
      </c>
      <c r="B37" s="24"/>
      <c r="C37" s="20">
        <v>30</v>
      </c>
      <c r="E37" s="16"/>
      <c r="F37" s="16"/>
      <c r="G37" s="55"/>
      <c r="I37" s="16"/>
      <c r="J37" s="16"/>
      <c r="K37" s="16"/>
    </row>
    <row r="38" spans="1:12" ht="24" customHeight="1">
      <c r="A38" s="23" t="s">
        <v>98</v>
      </c>
      <c r="B38" s="24"/>
      <c r="C38" s="20"/>
      <c r="E38" s="16"/>
      <c r="F38" s="16"/>
      <c r="G38" s="16"/>
      <c r="I38" s="16"/>
      <c r="J38" s="16"/>
      <c r="K38" s="16"/>
    </row>
    <row r="39" spans="1:12" ht="24" customHeight="1" thickBot="1">
      <c r="A39" s="23" t="s">
        <v>99</v>
      </c>
      <c r="B39" s="6"/>
      <c r="C39" s="20"/>
      <c r="E39" s="56">
        <f>E24/BS!E84</f>
        <v>0.17230744492546687</v>
      </c>
      <c r="F39" s="50"/>
      <c r="G39" s="56">
        <v>0.06</v>
      </c>
      <c r="H39" s="50"/>
      <c r="I39" s="56">
        <f>I24/BS!I84</f>
        <v>0.11813041785713123</v>
      </c>
      <c r="J39" s="55"/>
      <c r="K39" s="56">
        <v>0.11</v>
      </c>
    </row>
    <row r="40" spans="1:12" ht="24" customHeight="1" thickTop="1">
      <c r="A40" s="23"/>
      <c r="B40" s="6"/>
      <c r="C40" s="20"/>
      <c r="E40" s="50"/>
      <c r="F40" s="50"/>
      <c r="G40" s="50"/>
      <c r="H40" s="50"/>
      <c r="I40" s="50"/>
      <c r="J40" s="55"/>
      <c r="K40" s="50"/>
    </row>
    <row r="41" spans="1:12" ht="24" customHeight="1">
      <c r="A41" s="12" t="s">
        <v>30</v>
      </c>
      <c r="C41" s="35"/>
      <c r="E41" s="16"/>
      <c r="F41" s="16"/>
      <c r="G41" s="1"/>
      <c r="I41" s="16"/>
      <c r="J41" s="16"/>
      <c r="K41" s="16"/>
    </row>
    <row r="42" spans="1:12" ht="24" customHeight="1">
      <c r="C42" s="35"/>
      <c r="E42" s="16"/>
      <c r="F42" s="16"/>
      <c r="G42" s="16"/>
      <c r="I42" s="16"/>
      <c r="J42" s="16"/>
      <c r="K42" s="16"/>
    </row>
    <row r="43" spans="1:12" s="12" customFormat="1" ht="24" customHeight="1">
      <c r="B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1:12" s="12" customFormat="1" ht="24" customHeight="1">
      <c r="B44" s="11"/>
      <c r="D44" s="11"/>
      <c r="E44" s="11"/>
      <c r="F44" s="11"/>
      <c r="G44" s="11"/>
      <c r="H44" s="11"/>
      <c r="I44" s="11"/>
      <c r="J44" s="11"/>
      <c r="K44" s="11"/>
      <c r="L44" s="11"/>
    </row>
    <row r="45" spans="1:12" s="12" customFormat="1" ht="24" customHeight="1">
      <c r="B45" s="11"/>
      <c r="D45" s="11"/>
      <c r="E45" s="11"/>
      <c r="F45" s="11"/>
      <c r="G45" s="11"/>
      <c r="H45" s="11"/>
      <c r="I45" s="11"/>
      <c r="J45" s="11"/>
      <c r="K45" s="11"/>
      <c r="L45" s="11"/>
    </row>
    <row r="46" spans="1:12" s="12" customFormat="1" ht="24" customHeight="1">
      <c r="B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1:12" s="12" customFormat="1" ht="24" customHeight="1">
      <c r="B47" s="11"/>
      <c r="D47" s="11"/>
      <c r="E47" s="11"/>
      <c r="F47" s="11"/>
      <c r="G47" s="11"/>
      <c r="H47" s="11"/>
      <c r="I47" s="11"/>
      <c r="J47" s="11"/>
      <c r="K47" s="11"/>
      <c r="L47" s="11"/>
    </row>
    <row r="48" spans="1:12" s="12" customFormat="1" ht="24" customHeight="1">
      <c r="B48" s="11"/>
      <c r="D48" s="11"/>
      <c r="E48" s="11"/>
      <c r="F48" s="11"/>
      <c r="G48" s="11"/>
      <c r="H48" s="11"/>
      <c r="I48" s="11"/>
      <c r="J48" s="11"/>
      <c r="K48" s="11"/>
      <c r="L48" s="11"/>
    </row>
    <row r="49" spans="2:12" s="12" customFormat="1" ht="24" customHeight="1">
      <c r="B49" s="11"/>
      <c r="D49" s="11"/>
      <c r="E49" s="11"/>
      <c r="F49" s="11"/>
      <c r="G49" s="11"/>
      <c r="H49" s="11"/>
      <c r="I49" s="11"/>
      <c r="J49" s="11"/>
      <c r="K49" s="11"/>
      <c r="L49" s="11"/>
    </row>
    <row r="50" spans="2:12" s="12" customFormat="1" ht="24" customHeight="1">
      <c r="B50" s="11"/>
      <c r="D50" s="11"/>
      <c r="E50" s="11"/>
      <c r="F50" s="11"/>
      <c r="G50" s="11"/>
      <c r="H50" s="11"/>
      <c r="I50" s="11"/>
      <c r="J50" s="11"/>
      <c r="K50" s="11"/>
      <c r="L50" s="11"/>
    </row>
    <row r="51" spans="2:12" s="12" customFormat="1" ht="24" customHeight="1">
      <c r="B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2:12" s="12" customFormat="1" ht="24" customHeight="1">
      <c r="B52" s="11"/>
      <c r="D52" s="11"/>
      <c r="E52" s="11"/>
      <c r="F52" s="11"/>
      <c r="G52" s="11"/>
      <c r="H52" s="11"/>
      <c r="I52" s="11"/>
      <c r="J52" s="11"/>
      <c r="K52" s="11"/>
      <c r="L52" s="11"/>
    </row>
    <row r="53" spans="2:12" s="12" customFormat="1" ht="24" customHeight="1">
      <c r="B53" s="11"/>
      <c r="D53" s="11"/>
      <c r="E53" s="11"/>
      <c r="F53" s="11"/>
      <c r="G53" s="11"/>
      <c r="H53" s="11"/>
      <c r="I53" s="11"/>
      <c r="J53" s="11"/>
      <c r="K53" s="11"/>
      <c r="L53" s="11"/>
    </row>
    <row r="54" spans="2:12" s="12" customFormat="1" ht="24" customHeight="1">
      <c r="B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2:12" s="12" customFormat="1" ht="24" customHeight="1">
      <c r="B55" s="11"/>
      <c r="D55" s="11"/>
      <c r="E55" s="11"/>
      <c r="F55" s="11"/>
      <c r="G55" s="11"/>
      <c r="H55" s="11"/>
      <c r="I55" s="11"/>
      <c r="J55" s="11"/>
      <c r="K55" s="11"/>
      <c r="L55" s="11"/>
    </row>
    <row r="56" spans="2:12" s="12" customFormat="1" ht="24" customHeight="1">
      <c r="B56" s="11"/>
      <c r="D56" s="11"/>
      <c r="E56" s="11"/>
      <c r="F56" s="11"/>
      <c r="G56" s="11"/>
      <c r="H56" s="11"/>
      <c r="I56" s="11"/>
      <c r="J56" s="11"/>
      <c r="K56" s="11"/>
      <c r="L56" s="11"/>
    </row>
    <row r="57" spans="2:12" s="12" customFormat="1" ht="24" customHeight="1">
      <c r="B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2:12" s="12" customFormat="1" ht="24" customHeight="1">
      <c r="B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2:12" s="12" customFormat="1" ht="24" customHeight="1">
      <c r="B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s="12" customFormat="1" ht="24" customHeight="1">
      <c r="B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s="12" customFormat="1" ht="24" customHeight="1">
      <c r="B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s="12" customFormat="1" ht="24" customHeight="1">
      <c r="B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s="12" customFormat="1" ht="24" customHeight="1">
      <c r="B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s="12" customFormat="1" ht="24" customHeight="1">
      <c r="B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s="12" customFormat="1" ht="24" customHeight="1">
      <c r="B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s="12" customFormat="1" ht="24" customHeight="1">
      <c r="B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s="12" customFormat="1" ht="24" customHeight="1">
      <c r="B67" s="11"/>
      <c r="D67" s="11"/>
      <c r="E67" s="11"/>
      <c r="F67" s="11"/>
      <c r="G67" s="11"/>
      <c r="H67" s="11"/>
      <c r="I67" s="11"/>
      <c r="J67" s="11"/>
      <c r="K67" s="11"/>
      <c r="L67" s="11"/>
    </row>
    <row r="68" spans="2:12" s="12" customFormat="1" ht="24" customHeight="1">
      <c r="B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s="12" customFormat="1" ht="24" customHeight="1">
      <c r="B69" s="11"/>
      <c r="D69" s="11"/>
      <c r="E69" s="11"/>
      <c r="F69" s="11"/>
      <c r="G69" s="11"/>
      <c r="H69" s="11"/>
      <c r="I69" s="11"/>
      <c r="J69" s="11"/>
      <c r="K69" s="11"/>
      <c r="L69" s="11"/>
    </row>
    <row r="70" spans="2:12" s="12" customFormat="1" ht="24" customHeight="1">
      <c r="B70" s="11"/>
      <c r="D70" s="11"/>
      <c r="E70" s="11"/>
      <c r="F70" s="11"/>
      <c r="G70" s="11"/>
      <c r="H70" s="11"/>
      <c r="I70" s="11"/>
      <c r="J70" s="11"/>
      <c r="K70" s="11"/>
      <c r="L70" s="11"/>
    </row>
    <row r="71" spans="2:12" s="12" customFormat="1" ht="24" customHeight="1">
      <c r="B71" s="11"/>
      <c r="D71" s="11"/>
      <c r="E71" s="11"/>
      <c r="F71" s="11"/>
      <c r="G71" s="11"/>
      <c r="H71" s="11"/>
      <c r="I71" s="11"/>
      <c r="J71" s="11"/>
      <c r="K71" s="11"/>
      <c r="L71" s="11"/>
    </row>
    <row r="72" spans="2:12" s="12" customFormat="1" ht="24" customHeight="1">
      <c r="B72" s="11"/>
      <c r="D72" s="11"/>
      <c r="E72" s="11"/>
      <c r="F72" s="11"/>
      <c r="G72" s="11"/>
      <c r="H72" s="11"/>
      <c r="I72" s="11"/>
      <c r="J72" s="11"/>
      <c r="K72" s="11"/>
      <c r="L72" s="11"/>
    </row>
    <row r="73" spans="2:12" s="12" customFormat="1" ht="24" customHeight="1">
      <c r="B73" s="11"/>
      <c r="D73" s="11"/>
      <c r="E73" s="11"/>
      <c r="F73" s="11"/>
      <c r="G73" s="11"/>
      <c r="H73" s="11"/>
      <c r="I73" s="11"/>
      <c r="J73" s="11"/>
      <c r="K73" s="11"/>
      <c r="L73" s="11"/>
    </row>
    <row r="74" spans="2:12" s="12" customFormat="1" ht="24" customHeight="1">
      <c r="B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2:12" s="12" customFormat="1" ht="24" customHeight="1">
      <c r="B75" s="11"/>
      <c r="D75" s="11"/>
      <c r="E75" s="11"/>
      <c r="F75" s="11"/>
      <c r="G75" s="11"/>
      <c r="H75" s="11"/>
      <c r="I75" s="11"/>
      <c r="J75" s="11"/>
      <c r="K75" s="11"/>
      <c r="L75" s="11"/>
    </row>
    <row r="76" spans="2:12" s="12" customFormat="1" ht="24" customHeight="1">
      <c r="B76" s="11"/>
      <c r="D76" s="11"/>
      <c r="E76" s="11"/>
      <c r="F76" s="11"/>
      <c r="G76" s="11"/>
      <c r="H76" s="11"/>
      <c r="I76" s="11"/>
      <c r="J76" s="11"/>
      <c r="K76" s="11"/>
      <c r="L76" s="11"/>
    </row>
    <row r="77" spans="2:12" s="12" customFormat="1" ht="24" customHeight="1">
      <c r="B77" s="11"/>
      <c r="D77" s="11"/>
      <c r="E77" s="11"/>
      <c r="F77" s="11"/>
      <c r="G77" s="11"/>
      <c r="H77" s="11"/>
      <c r="I77" s="11"/>
      <c r="J77" s="11"/>
      <c r="K77" s="11"/>
      <c r="L77" s="11"/>
    </row>
    <row r="78" spans="2:12" s="12" customFormat="1" ht="24" customHeight="1">
      <c r="B78" s="11"/>
      <c r="D78" s="11"/>
      <c r="E78" s="11"/>
      <c r="F78" s="11"/>
      <c r="G78" s="11"/>
      <c r="H78" s="11"/>
      <c r="I78" s="11"/>
      <c r="J78" s="11"/>
      <c r="K78" s="11"/>
      <c r="L78" s="11"/>
    </row>
    <row r="79" spans="2:12" s="12" customFormat="1" ht="24" customHeight="1">
      <c r="B79" s="11"/>
      <c r="D79" s="11"/>
      <c r="E79" s="11"/>
      <c r="F79" s="11"/>
      <c r="G79" s="11"/>
      <c r="H79" s="11"/>
      <c r="I79" s="11"/>
      <c r="J79" s="11"/>
      <c r="K79" s="11"/>
      <c r="L79" s="11"/>
    </row>
    <row r="80" spans="2:12" s="12" customFormat="1" ht="24" customHeight="1">
      <c r="B80" s="11"/>
      <c r="D80" s="11"/>
      <c r="E80" s="11"/>
      <c r="F80" s="11"/>
      <c r="G80" s="11"/>
      <c r="H80" s="11"/>
      <c r="I80" s="11"/>
      <c r="J80" s="11"/>
      <c r="K80" s="11"/>
      <c r="L80" s="11"/>
    </row>
    <row r="81" spans="2:12" s="12" customFormat="1" ht="24" customHeight="1">
      <c r="B81" s="11"/>
      <c r="D81" s="11"/>
      <c r="E81" s="11"/>
      <c r="F81" s="11"/>
      <c r="G81" s="11"/>
      <c r="H81" s="11"/>
      <c r="I81" s="11"/>
      <c r="J81" s="11"/>
      <c r="K81" s="11"/>
      <c r="L81" s="11"/>
    </row>
    <row r="82" spans="2:12" s="12" customFormat="1" ht="24" customHeight="1">
      <c r="B82" s="11"/>
      <c r="D82" s="11"/>
      <c r="E82" s="11"/>
      <c r="F82" s="11"/>
      <c r="G82" s="11"/>
      <c r="H82" s="11"/>
      <c r="I82" s="11"/>
      <c r="J82" s="11"/>
      <c r="K82" s="11"/>
      <c r="L82" s="11"/>
    </row>
    <row r="83" spans="2:12" s="12" customFormat="1" ht="24" customHeight="1">
      <c r="B83" s="11"/>
      <c r="D83" s="11"/>
      <c r="E83" s="11"/>
      <c r="F83" s="11"/>
      <c r="G83" s="11"/>
      <c r="H83" s="11"/>
      <c r="I83" s="11"/>
      <c r="J83" s="11"/>
      <c r="K83" s="11"/>
      <c r="L83" s="11"/>
    </row>
    <row r="84" spans="2:12" s="12" customFormat="1" ht="24" customHeight="1">
      <c r="B84" s="11"/>
      <c r="D84" s="11"/>
      <c r="E84" s="11"/>
      <c r="F84" s="11"/>
      <c r="G84" s="11"/>
      <c r="H84" s="11"/>
      <c r="I84" s="11"/>
      <c r="J84" s="11"/>
      <c r="K84" s="11"/>
      <c r="L84" s="11"/>
    </row>
    <row r="85" spans="2:12" s="12" customFormat="1" ht="24" customHeight="1">
      <c r="B85" s="11"/>
      <c r="D85" s="11"/>
      <c r="E85" s="11"/>
      <c r="F85" s="11"/>
      <c r="G85" s="11"/>
      <c r="H85" s="11"/>
      <c r="I85" s="11"/>
      <c r="J85" s="11"/>
      <c r="K85" s="11"/>
      <c r="L85" s="11"/>
    </row>
    <row r="86" spans="2:12" s="12" customFormat="1" ht="24" customHeight="1">
      <c r="B86" s="11"/>
      <c r="D86" s="11"/>
      <c r="E86" s="11"/>
      <c r="F86" s="11"/>
      <c r="G86" s="11"/>
      <c r="H86" s="11"/>
      <c r="I86" s="11"/>
      <c r="J86" s="11"/>
      <c r="K86" s="11"/>
      <c r="L86" s="11"/>
    </row>
    <row r="87" spans="2:12" s="12" customFormat="1" ht="24" customHeight="1">
      <c r="B87" s="11"/>
      <c r="D87" s="11"/>
      <c r="E87" s="11"/>
      <c r="F87" s="11"/>
      <c r="G87" s="11"/>
      <c r="H87" s="11"/>
      <c r="I87" s="11"/>
      <c r="J87" s="11"/>
      <c r="K87" s="11"/>
      <c r="L87" s="11"/>
    </row>
    <row r="88" spans="2:12" s="12" customFormat="1" ht="24" customHeight="1">
      <c r="B88" s="11"/>
      <c r="D88" s="11"/>
      <c r="E88" s="11"/>
      <c r="F88" s="11"/>
      <c r="G88" s="11"/>
      <c r="H88" s="11"/>
      <c r="I88" s="11"/>
      <c r="J88" s="11"/>
      <c r="K88" s="11"/>
      <c r="L88" s="11"/>
    </row>
    <row r="89" spans="2:12" s="12" customFormat="1" ht="24" customHeight="1">
      <c r="B89" s="11"/>
      <c r="D89" s="11"/>
      <c r="E89" s="11"/>
      <c r="F89" s="11"/>
      <c r="G89" s="11"/>
      <c r="H89" s="11"/>
      <c r="I89" s="11"/>
      <c r="J89" s="11"/>
      <c r="K89" s="11"/>
      <c r="L89" s="11"/>
    </row>
    <row r="90" spans="2:12" s="12" customFormat="1" ht="24" customHeight="1">
      <c r="B90" s="11"/>
      <c r="D90" s="11"/>
      <c r="E90" s="11"/>
      <c r="F90" s="11"/>
      <c r="G90" s="11"/>
      <c r="H90" s="11"/>
      <c r="I90" s="11"/>
      <c r="J90" s="11"/>
      <c r="K90" s="11"/>
      <c r="L90" s="11"/>
    </row>
    <row r="91" spans="2:12" s="12" customFormat="1" ht="24" customHeight="1">
      <c r="B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2:12" s="12" customFormat="1" ht="24" customHeight="1">
      <c r="B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2" s="12" customFormat="1" ht="24" customHeight="1">
      <c r="B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2" s="12" customFormat="1" ht="24" customHeight="1">
      <c r="B94" s="11"/>
      <c r="D94" s="11"/>
      <c r="E94" s="11"/>
      <c r="F94" s="11"/>
      <c r="G94" s="11"/>
      <c r="H94" s="11"/>
      <c r="I94" s="11"/>
      <c r="J94" s="11"/>
      <c r="K94" s="11"/>
      <c r="L94" s="11"/>
    </row>
  </sheetData>
  <printOptions horizontalCentered="1"/>
  <pageMargins left="0.78740157480314965" right="0" top="0.78740157480314965" bottom="0.19685039370078741" header="0.19685039370078741" footer="0.19685039370078741"/>
  <pageSetup paperSize="9" scale="80" fitToHeight="7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1"/>
  <sheetViews>
    <sheetView showGridLines="0" view="pageBreakPreview" zoomScale="70" zoomScaleNormal="80" zoomScaleSheetLayoutView="70" workbookViewId="0">
      <selection activeCell="A46" sqref="A46"/>
    </sheetView>
  </sheetViews>
  <sheetFormatPr defaultColWidth="9.33203125" defaultRowHeight="24" customHeight="1"/>
  <cols>
    <col min="1" max="1" width="20.6640625" style="11" customWidth="1"/>
    <col min="2" max="2" width="10.33203125" style="11" customWidth="1"/>
    <col min="3" max="3" width="6.6640625" style="11" customWidth="1"/>
    <col min="4" max="4" width="1.6640625" style="11" customWidth="1"/>
    <col min="5" max="5" width="14.6640625" style="11" customWidth="1"/>
    <col min="6" max="6" width="1.6640625" style="11" customWidth="1"/>
    <col min="7" max="7" width="14.6640625" style="11" customWidth="1"/>
    <col min="8" max="8" width="1.6640625" style="11" customWidth="1"/>
    <col min="9" max="9" width="14.6640625" style="11" customWidth="1"/>
    <col min="10" max="10" width="1.6640625" style="11" customWidth="1"/>
    <col min="11" max="11" width="14.6640625" style="11" customWidth="1"/>
    <col min="12" max="12" width="1.6640625" style="11" customWidth="1"/>
    <col min="13" max="13" width="14.6640625" style="11" customWidth="1"/>
    <col min="14" max="14" width="1.6640625" style="11" customWidth="1"/>
    <col min="15" max="15" width="12.44140625" style="11" bestFit="1" customWidth="1"/>
    <col min="16" max="16" width="15.44140625" style="11" customWidth="1"/>
    <col min="17" max="17" width="16.5546875" style="11" customWidth="1"/>
    <col min="18" max="16384" width="9.33203125" style="11"/>
  </cols>
  <sheetData>
    <row r="1" spans="1:13" ht="24" customHeight="1">
      <c r="A1" s="29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ht="24" customHeight="1">
      <c r="A2" s="7" t="s">
        <v>100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ht="24" customHeight="1">
      <c r="A3" s="7" t="s">
        <v>75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24" customHeight="1"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4" t="s">
        <v>3</v>
      </c>
    </row>
    <row r="5" spans="1:13" ht="24" customHeight="1">
      <c r="A5" s="14"/>
      <c r="B5" s="14"/>
      <c r="C5" s="14"/>
      <c r="D5" s="40"/>
      <c r="E5" s="88" t="s">
        <v>4</v>
      </c>
      <c r="F5" s="88"/>
      <c r="G5" s="88"/>
      <c r="H5" s="88"/>
      <c r="I5" s="88"/>
      <c r="J5" s="88"/>
      <c r="K5" s="88"/>
      <c r="L5" s="88"/>
      <c r="M5" s="88"/>
    </row>
    <row r="6" spans="1:13" s="14" customFormat="1" ht="24" customHeight="1">
      <c r="I6" s="89" t="s">
        <v>67</v>
      </c>
      <c r="J6" s="89"/>
      <c r="K6" s="89"/>
    </row>
    <row r="7" spans="1:13" s="14" customFormat="1" ht="24" customHeight="1">
      <c r="E7" s="14" t="s">
        <v>101</v>
      </c>
      <c r="G7" s="14" t="s">
        <v>102</v>
      </c>
      <c r="I7" s="14" t="s">
        <v>103</v>
      </c>
      <c r="M7" s="14" t="s">
        <v>104</v>
      </c>
    </row>
    <row r="8" spans="1:13" s="14" customFormat="1" ht="24" customHeight="1">
      <c r="C8" s="15"/>
      <c r="E8" s="13" t="s">
        <v>105</v>
      </c>
      <c r="G8" s="13" t="s">
        <v>106</v>
      </c>
      <c r="I8" s="45" t="s">
        <v>107</v>
      </c>
      <c r="K8" s="13" t="s">
        <v>108</v>
      </c>
      <c r="M8" s="13" t="s">
        <v>109</v>
      </c>
    </row>
    <row r="9" spans="1:13" ht="24" customHeight="1">
      <c r="A9" s="8" t="s">
        <v>110</v>
      </c>
      <c r="C9" s="46"/>
      <c r="D9" s="46"/>
      <c r="E9" s="30">
        <v>974014385</v>
      </c>
      <c r="F9" s="30"/>
      <c r="G9" s="30">
        <v>513037914</v>
      </c>
      <c r="H9" s="30"/>
      <c r="I9" s="30">
        <v>419113</v>
      </c>
      <c r="J9" s="30"/>
      <c r="K9" s="30">
        <v>21172735</v>
      </c>
      <c r="L9" s="30"/>
      <c r="M9" s="30">
        <f>SUM(E9:K9)</f>
        <v>1508644147</v>
      </c>
    </row>
    <row r="10" spans="1:13" ht="24" customHeight="1">
      <c r="A10" s="12" t="s">
        <v>92</v>
      </c>
      <c r="C10" s="46"/>
      <c r="D10" s="46"/>
      <c r="E10" s="30">
        <v>0</v>
      </c>
      <c r="F10" s="30"/>
      <c r="G10" s="30">
        <v>0</v>
      </c>
      <c r="H10" s="30"/>
      <c r="I10" s="30">
        <v>0</v>
      </c>
      <c r="J10" s="30"/>
      <c r="K10" s="30">
        <f>PL!G24</f>
        <v>56620027</v>
      </c>
      <c r="L10" s="30"/>
      <c r="M10" s="30">
        <f t="shared" ref="M10:M11" si="0">SUM(E10:K10)</f>
        <v>56620027</v>
      </c>
    </row>
    <row r="11" spans="1:13" ht="24" customHeight="1">
      <c r="A11" s="12" t="s">
        <v>96</v>
      </c>
      <c r="C11" s="46"/>
      <c r="D11" s="46"/>
      <c r="E11" s="32">
        <v>0</v>
      </c>
      <c r="F11" s="30"/>
      <c r="G11" s="32">
        <v>0</v>
      </c>
      <c r="H11" s="30"/>
      <c r="I11" s="32">
        <v>0</v>
      </c>
      <c r="J11" s="30"/>
      <c r="K11" s="32">
        <v>0</v>
      </c>
      <c r="L11" s="30"/>
      <c r="M11" s="32">
        <f t="shared" si="0"/>
        <v>0</v>
      </c>
    </row>
    <row r="12" spans="1:13" ht="24" customHeight="1">
      <c r="A12" s="12" t="s">
        <v>111</v>
      </c>
      <c r="C12" s="46"/>
      <c r="D12" s="46"/>
      <c r="E12" s="30">
        <f>SUM(E10:E11)</f>
        <v>0</v>
      </c>
      <c r="F12" s="30"/>
      <c r="G12" s="30">
        <f>SUM(G10:G11)</f>
        <v>0</v>
      </c>
      <c r="H12" s="30"/>
      <c r="I12" s="30">
        <f>SUM(I10:I11)</f>
        <v>0</v>
      </c>
      <c r="J12" s="30"/>
      <c r="K12" s="30">
        <f>SUM(K10:K11)</f>
        <v>56620027</v>
      </c>
      <c r="L12" s="30"/>
      <c r="M12" s="30">
        <f>SUM(M10:M11)</f>
        <v>56620027</v>
      </c>
    </row>
    <row r="13" spans="1:13" ht="24" customHeight="1">
      <c r="A13" s="12" t="s">
        <v>112</v>
      </c>
      <c r="C13" s="46"/>
      <c r="D13" s="46"/>
      <c r="E13" s="30"/>
      <c r="F13" s="30"/>
      <c r="G13" s="30"/>
      <c r="H13" s="30"/>
      <c r="I13" s="30"/>
      <c r="J13" s="30"/>
      <c r="K13" s="30"/>
      <c r="L13" s="30"/>
      <c r="M13" s="30"/>
    </row>
    <row r="14" spans="1:13" ht="24" customHeight="1">
      <c r="A14" s="12" t="s">
        <v>192</v>
      </c>
      <c r="C14" s="46"/>
      <c r="D14" s="46"/>
      <c r="E14" s="30">
        <v>0</v>
      </c>
      <c r="F14" s="30"/>
      <c r="G14" s="30">
        <v>0</v>
      </c>
      <c r="H14" s="30"/>
      <c r="I14" s="30">
        <v>5366696</v>
      </c>
      <c r="J14" s="30"/>
      <c r="K14" s="30">
        <f>-I14</f>
        <v>-5366696</v>
      </c>
      <c r="L14" s="30"/>
      <c r="M14" s="32">
        <f t="shared" ref="M14" si="1">SUM(E14:K14)</f>
        <v>0</v>
      </c>
    </row>
    <row r="15" spans="1:13" ht="24" customHeight="1" thickBot="1">
      <c r="A15" s="8" t="s">
        <v>113</v>
      </c>
      <c r="D15" s="14"/>
      <c r="E15" s="42">
        <f>SUM(E9:E14)-E12</f>
        <v>974014385</v>
      </c>
      <c r="F15" s="30"/>
      <c r="G15" s="42">
        <f>SUM(G9:G14)-G12</f>
        <v>513037914</v>
      </c>
      <c r="H15" s="30"/>
      <c r="I15" s="42">
        <f>SUM(I9:I14)-I12</f>
        <v>5785809</v>
      </c>
      <c r="J15" s="30"/>
      <c r="K15" s="42">
        <f>SUM(K9:K14)-K12</f>
        <v>72426066</v>
      </c>
      <c r="L15" s="30"/>
      <c r="M15" s="42">
        <f>SUM(M9:M14)-M12</f>
        <v>1565264174</v>
      </c>
    </row>
    <row r="16" spans="1:13" ht="24" customHeight="1" thickTop="1">
      <c r="A16" s="8"/>
      <c r="D16" s="14"/>
      <c r="E16" s="30"/>
      <c r="F16" s="30"/>
      <c r="G16" s="30"/>
      <c r="H16" s="30"/>
      <c r="I16" s="30"/>
      <c r="J16" s="30"/>
      <c r="K16" s="30"/>
      <c r="L16" s="30"/>
      <c r="M16" s="30"/>
    </row>
    <row r="17" spans="1:13" ht="24" customHeight="1">
      <c r="A17" s="8" t="s">
        <v>114</v>
      </c>
      <c r="C17" s="46"/>
      <c r="D17" s="46"/>
      <c r="E17" s="30">
        <f>E15</f>
        <v>974014385</v>
      </c>
      <c r="F17" s="30"/>
      <c r="G17" s="30">
        <f>G15</f>
        <v>513037914</v>
      </c>
      <c r="H17" s="30"/>
      <c r="I17" s="30">
        <f>I15</f>
        <v>5785809</v>
      </c>
      <c r="J17" s="30"/>
      <c r="K17" s="30">
        <f>K15</f>
        <v>72426066</v>
      </c>
      <c r="L17" s="30"/>
      <c r="M17" s="30">
        <f>SUM(E17:K17)</f>
        <v>1565264174</v>
      </c>
    </row>
    <row r="18" spans="1:13" ht="24" customHeight="1">
      <c r="A18" s="12" t="s">
        <v>92</v>
      </c>
      <c r="C18" s="46"/>
      <c r="D18" s="46"/>
      <c r="E18" s="30">
        <v>0</v>
      </c>
      <c r="F18" s="30"/>
      <c r="G18" s="30">
        <v>0</v>
      </c>
      <c r="H18" s="30"/>
      <c r="I18" s="30">
        <v>0</v>
      </c>
      <c r="J18" s="30"/>
      <c r="K18" s="30">
        <f>PL!E24</f>
        <v>167829930</v>
      </c>
      <c r="L18" s="30"/>
      <c r="M18" s="30">
        <f t="shared" ref="M18" si="2">SUM(E18:K18)</f>
        <v>167829930</v>
      </c>
    </row>
    <row r="19" spans="1:13" ht="24" customHeight="1">
      <c r="A19" s="12" t="s">
        <v>190</v>
      </c>
      <c r="C19" s="46"/>
      <c r="D19" s="46"/>
      <c r="E19" s="32">
        <v>0</v>
      </c>
      <c r="F19" s="30"/>
      <c r="G19" s="32">
        <v>0</v>
      </c>
      <c r="H19" s="30"/>
      <c r="I19" s="32">
        <v>0</v>
      </c>
      <c r="J19" s="30"/>
      <c r="K19" s="32">
        <f>PL!E33</f>
        <v>-261449</v>
      </c>
      <c r="L19" s="30"/>
      <c r="M19" s="32">
        <f>SUM(E19:K19)</f>
        <v>-261449</v>
      </c>
    </row>
    <row r="20" spans="1:13" ht="24" customHeight="1">
      <c r="A20" s="12" t="s">
        <v>111</v>
      </c>
      <c r="C20" s="46"/>
      <c r="D20" s="46"/>
      <c r="E20" s="30">
        <f>SUM(E18:E19)</f>
        <v>0</v>
      </c>
      <c r="F20" s="30"/>
      <c r="G20" s="30">
        <f>SUM(G18:G19)</f>
        <v>0</v>
      </c>
      <c r="H20" s="30"/>
      <c r="I20" s="30">
        <f>SUM(I18:I19)</f>
        <v>0</v>
      </c>
      <c r="J20" s="30"/>
      <c r="K20" s="30">
        <f>SUM(K18:K19)</f>
        <v>167568481</v>
      </c>
      <c r="L20" s="30"/>
      <c r="M20" s="30">
        <f>SUM(M18:M19)</f>
        <v>167568481</v>
      </c>
    </row>
    <row r="21" spans="1:13" ht="24" customHeight="1">
      <c r="A21" s="12" t="s">
        <v>112</v>
      </c>
      <c r="C21" s="46"/>
      <c r="D21" s="46"/>
      <c r="E21" s="30"/>
      <c r="F21" s="30"/>
      <c r="G21" s="30"/>
      <c r="H21" s="30"/>
      <c r="I21" s="30"/>
      <c r="J21" s="30"/>
      <c r="K21" s="30"/>
      <c r="L21" s="30"/>
      <c r="M21" s="30"/>
    </row>
    <row r="22" spans="1:13" ht="24" customHeight="1">
      <c r="A22" s="12" t="s">
        <v>192</v>
      </c>
      <c r="C22" s="46"/>
      <c r="D22" s="46"/>
      <c r="E22" s="30">
        <v>0</v>
      </c>
      <c r="F22" s="30"/>
      <c r="G22" s="30">
        <v>0</v>
      </c>
      <c r="H22" s="30"/>
      <c r="I22" s="30">
        <v>5753034.1418233709</v>
      </c>
      <c r="J22" s="30"/>
      <c r="K22" s="30">
        <f>-I22</f>
        <v>-5753034.1418233709</v>
      </c>
      <c r="L22" s="30"/>
      <c r="M22" s="32">
        <f t="shared" ref="M22" si="3">SUM(E22:K22)</f>
        <v>0</v>
      </c>
    </row>
    <row r="23" spans="1:13" ht="24" customHeight="1" thickBot="1">
      <c r="A23" s="8" t="s">
        <v>115</v>
      </c>
      <c r="D23" s="14"/>
      <c r="E23" s="42">
        <f>SUM(E17:E22)-E20</f>
        <v>974014385</v>
      </c>
      <c r="F23" s="30"/>
      <c r="G23" s="42">
        <f>SUM(G17:G22)-G20</f>
        <v>513037914</v>
      </c>
      <c r="H23" s="30"/>
      <c r="I23" s="42">
        <f>SUM(I17:I22)-I20</f>
        <v>11538843.14182337</v>
      </c>
      <c r="J23" s="30"/>
      <c r="K23" s="42">
        <f>SUM(K17:K22)-K20</f>
        <v>234241512.85817665</v>
      </c>
      <c r="L23" s="30"/>
      <c r="M23" s="42">
        <f>SUM(M17:M22)-M20</f>
        <v>1732832655</v>
      </c>
    </row>
    <row r="24" spans="1:13" ht="24" customHeight="1" thickTop="1">
      <c r="A24" s="8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3" ht="24" customHeight="1">
      <c r="A25" s="12" t="s">
        <v>30</v>
      </c>
      <c r="F25" s="47"/>
    </row>
    <row r="26" spans="1:13" ht="24" customHeight="1">
      <c r="A26" s="8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 ht="24" customHeight="1">
      <c r="A27" s="29" t="s">
        <v>0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1:13" ht="24" customHeight="1">
      <c r="A28" s="7" t="s">
        <v>116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24" customHeight="1">
      <c r="A29" s="7" t="s">
        <v>75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ht="24" customHeight="1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4" t="s">
        <v>3</v>
      </c>
    </row>
    <row r="31" spans="1:13" ht="24" customHeight="1">
      <c r="A31" s="14"/>
      <c r="B31" s="14"/>
      <c r="C31" s="14"/>
      <c r="D31" s="40"/>
      <c r="E31" s="88" t="s">
        <v>5</v>
      </c>
      <c r="F31" s="88"/>
      <c r="G31" s="88"/>
      <c r="H31" s="88"/>
      <c r="I31" s="88"/>
      <c r="J31" s="88"/>
      <c r="K31" s="88"/>
      <c r="L31" s="88"/>
      <c r="M31" s="88"/>
    </row>
    <row r="32" spans="1:13" ht="24" customHeight="1">
      <c r="A32" s="14"/>
      <c r="B32" s="14"/>
      <c r="C32" s="14"/>
      <c r="D32" s="40"/>
      <c r="E32" s="14"/>
      <c r="F32" s="14"/>
      <c r="G32" s="14"/>
      <c r="H32" s="14"/>
      <c r="I32" s="89" t="s">
        <v>67</v>
      </c>
      <c r="J32" s="89"/>
      <c r="K32" s="89"/>
      <c r="L32" s="14"/>
      <c r="M32" s="14"/>
    </row>
    <row r="33" spans="1:14" s="14" customFormat="1" ht="24" customHeight="1">
      <c r="E33" s="14" t="s">
        <v>101</v>
      </c>
      <c r="G33" s="14" t="s">
        <v>102</v>
      </c>
      <c r="I33" s="14" t="s">
        <v>103</v>
      </c>
      <c r="M33" s="14" t="s">
        <v>104</v>
      </c>
    </row>
    <row r="34" spans="1:14" s="14" customFormat="1" ht="24" customHeight="1">
      <c r="E34" s="13" t="s">
        <v>105</v>
      </c>
      <c r="G34" s="13" t="s">
        <v>106</v>
      </c>
      <c r="I34" s="45" t="s">
        <v>107</v>
      </c>
      <c r="K34" s="13" t="s">
        <v>108</v>
      </c>
      <c r="M34" s="13" t="s">
        <v>109</v>
      </c>
    </row>
    <row r="35" spans="1:14" ht="24" customHeight="1">
      <c r="A35" s="8" t="s">
        <v>110</v>
      </c>
      <c r="D35" s="14"/>
      <c r="E35" s="30">
        <v>974014010</v>
      </c>
      <c r="F35" s="30"/>
      <c r="G35" s="30">
        <v>513037914</v>
      </c>
      <c r="H35" s="30"/>
      <c r="I35" s="30">
        <v>419113</v>
      </c>
      <c r="J35" s="30"/>
      <c r="K35" s="30">
        <v>7963149</v>
      </c>
      <c r="L35" s="30"/>
      <c r="M35" s="30">
        <f t="shared" ref="M35:M37" si="4">SUM(E35:K35)</f>
        <v>1495434186</v>
      </c>
    </row>
    <row r="36" spans="1:14" ht="24" customHeight="1">
      <c r="A36" s="12" t="s">
        <v>92</v>
      </c>
      <c r="C36" s="46"/>
      <c r="D36" s="46"/>
      <c r="E36" s="30">
        <v>0</v>
      </c>
      <c r="F36" s="30"/>
      <c r="G36" s="30">
        <v>0</v>
      </c>
      <c r="H36" s="30"/>
      <c r="I36" s="30">
        <v>0</v>
      </c>
      <c r="J36" s="30"/>
      <c r="K36" s="30">
        <f>PL!K24</f>
        <v>107333911</v>
      </c>
      <c r="L36" s="30"/>
      <c r="M36" s="30">
        <f>SUM(E36:K36)</f>
        <v>107333911</v>
      </c>
      <c r="N36" s="14"/>
    </row>
    <row r="37" spans="1:14" ht="24" customHeight="1">
      <c r="A37" s="12" t="s">
        <v>96</v>
      </c>
      <c r="C37" s="46"/>
      <c r="D37" s="46"/>
      <c r="E37" s="32">
        <v>0</v>
      </c>
      <c r="F37" s="30"/>
      <c r="G37" s="32">
        <v>0</v>
      </c>
      <c r="H37" s="30"/>
      <c r="I37" s="32">
        <v>0</v>
      </c>
      <c r="J37" s="30"/>
      <c r="K37" s="32">
        <v>0</v>
      </c>
      <c r="L37" s="30"/>
      <c r="M37" s="32">
        <f t="shared" si="4"/>
        <v>0</v>
      </c>
      <c r="N37" s="14"/>
    </row>
    <row r="38" spans="1:14" ht="24" customHeight="1">
      <c r="A38" s="12" t="s">
        <v>111</v>
      </c>
      <c r="C38" s="46"/>
      <c r="D38" s="46"/>
      <c r="E38" s="30">
        <f>SUM(E36:E37)</f>
        <v>0</v>
      </c>
      <c r="F38" s="30"/>
      <c r="G38" s="30">
        <f>SUM(G36:G37)</f>
        <v>0</v>
      </c>
      <c r="H38" s="30"/>
      <c r="I38" s="30">
        <f>SUM(I36:I37)</f>
        <v>0</v>
      </c>
      <c r="J38" s="30"/>
      <c r="K38" s="30">
        <f>SUM(K36:K37)</f>
        <v>107333911</v>
      </c>
      <c r="L38" s="30"/>
      <c r="M38" s="30">
        <f>SUM(M36:M37)</f>
        <v>107333911</v>
      </c>
      <c r="N38" s="14"/>
    </row>
    <row r="39" spans="1:14" ht="24" customHeight="1">
      <c r="A39" s="12" t="s">
        <v>112</v>
      </c>
      <c r="C39" s="46"/>
      <c r="D39" s="46"/>
      <c r="E39" s="30"/>
      <c r="F39" s="30"/>
      <c r="G39" s="30"/>
      <c r="H39" s="30"/>
      <c r="I39" s="30"/>
      <c r="J39" s="30"/>
      <c r="K39" s="30"/>
      <c r="L39" s="30"/>
      <c r="M39" s="30"/>
      <c r="N39" s="14"/>
    </row>
    <row r="40" spans="1:14" ht="24" customHeight="1">
      <c r="A40" s="12" t="s">
        <v>192</v>
      </c>
      <c r="C40" s="46"/>
      <c r="D40" s="46"/>
      <c r="E40" s="30">
        <v>0</v>
      </c>
      <c r="F40" s="30"/>
      <c r="G40" s="30">
        <v>0</v>
      </c>
      <c r="H40" s="30"/>
      <c r="I40" s="30">
        <v>5366696</v>
      </c>
      <c r="J40" s="30"/>
      <c r="K40" s="30">
        <v>-5366696</v>
      </c>
      <c r="L40" s="30"/>
      <c r="M40" s="32">
        <f>SUM(E40:K40)</f>
        <v>0</v>
      </c>
      <c r="N40" s="14"/>
    </row>
    <row r="41" spans="1:14" ht="24" customHeight="1" thickBot="1">
      <c r="A41" s="8" t="s">
        <v>113</v>
      </c>
      <c r="D41" s="14"/>
      <c r="E41" s="42">
        <f>SUM(E35:E40)-E38</f>
        <v>974014010</v>
      </c>
      <c r="F41" s="30"/>
      <c r="G41" s="42">
        <f>SUM(G35:G40)-G38</f>
        <v>513037914</v>
      </c>
      <c r="H41" s="30"/>
      <c r="I41" s="42">
        <f>SUM(I35:I40)-I38</f>
        <v>5785809</v>
      </c>
      <c r="J41" s="30"/>
      <c r="K41" s="42">
        <f>SUM(K35:K40)-K38</f>
        <v>109930364</v>
      </c>
      <c r="L41" s="30"/>
      <c r="M41" s="42">
        <f>SUM(M35:M40)-M38</f>
        <v>1602768097</v>
      </c>
    </row>
    <row r="42" spans="1:14" ht="24" customHeight="1" thickTop="1">
      <c r="A42" s="8"/>
      <c r="D42" s="14"/>
      <c r="E42" s="30"/>
      <c r="F42" s="30"/>
      <c r="G42" s="30"/>
      <c r="H42" s="30"/>
      <c r="I42" s="30"/>
      <c r="J42" s="30"/>
      <c r="K42" s="30"/>
      <c r="L42" s="30"/>
      <c r="M42" s="30"/>
    </row>
    <row r="43" spans="1:14" ht="24" customHeight="1">
      <c r="A43" s="8" t="s">
        <v>114</v>
      </c>
      <c r="D43" s="14"/>
      <c r="E43" s="30">
        <f>E41</f>
        <v>974014010</v>
      </c>
      <c r="F43" s="30"/>
      <c r="G43" s="30">
        <f>G41</f>
        <v>513037914</v>
      </c>
      <c r="H43" s="30"/>
      <c r="I43" s="30">
        <f>I41</f>
        <v>5785809</v>
      </c>
      <c r="J43" s="30"/>
      <c r="K43" s="30">
        <f>K41</f>
        <v>109930364</v>
      </c>
      <c r="L43" s="30"/>
      <c r="M43" s="30">
        <f t="shared" ref="M43:M45" si="5">SUM(E43:K43)</f>
        <v>1602768097</v>
      </c>
    </row>
    <row r="44" spans="1:14" ht="24" customHeight="1">
      <c r="A44" s="12" t="s">
        <v>92</v>
      </c>
      <c r="C44" s="46"/>
      <c r="D44" s="46"/>
      <c r="E44" s="30">
        <v>0</v>
      </c>
      <c r="F44" s="30"/>
      <c r="G44" s="30">
        <v>0</v>
      </c>
      <c r="H44" s="30"/>
      <c r="I44" s="30">
        <v>0</v>
      </c>
      <c r="J44" s="30"/>
      <c r="K44" s="30">
        <f>PL!I24</f>
        <v>115060682</v>
      </c>
      <c r="L44" s="30"/>
      <c r="M44" s="30">
        <f t="shared" si="5"/>
        <v>115060682</v>
      </c>
      <c r="N44" s="14"/>
    </row>
    <row r="45" spans="1:14" ht="24" customHeight="1">
      <c r="A45" s="12" t="s">
        <v>190</v>
      </c>
      <c r="C45" s="46"/>
      <c r="D45" s="46"/>
      <c r="E45" s="32">
        <v>0</v>
      </c>
      <c r="F45" s="30"/>
      <c r="G45" s="32">
        <v>0</v>
      </c>
      <c r="H45" s="30"/>
      <c r="I45" s="32">
        <v>0</v>
      </c>
      <c r="J45" s="30"/>
      <c r="K45" s="32">
        <f>PL!I33</f>
        <v>-261449</v>
      </c>
      <c r="L45" s="30"/>
      <c r="M45" s="32">
        <f t="shared" si="5"/>
        <v>-261449</v>
      </c>
      <c r="N45" s="14"/>
    </row>
    <row r="46" spans="1:14" ht="24" customHeight="1">
      <c r="A46" s="12" t="s">
        <v>111</v>
      </c>
      <c r="C46" s="46"/>
      <c r="D46" s="46"/>
      <c r="E46" s="30">
        <f>SUM(E44:E45)</f>
        <v>0</v>
      </c>
      <c r="F46" s="30"/>
      <c r="G46" s="30">
        <f>SUM(G44:G45)</f>
        <v>0</v>
      </c>
      <c r="H46" s="30"/>
      <c r="I46" s="30">
        <f>SUM(I44:I45)</f>
        <v>0</v>
      </c>
      <c r="J46" s="30"/>
      <c r="K46" s="30">
        <f>SUM(K44:K45)</f>
        <v>114799233</v>
      </c>
      <c r="L46" s="30"/>
      <c r="M46" s="30">
        <f>SUM(M44:M45)</f>
        <v>114799233</v>
      </c>
      <c r="N46" s="14"/>
    </row>
    <row r="47" spans="1:14" ht="24" customHeight="1">
      <c r="A47" s="12" t="s">
        <v>112</v>
      </c>
      <c r="C47" s="46"/>
      <c r="D47" s="46"/>
      <c r="E47" s="30"/>
      <c r="F47" s="30"/>
      <c r="G47" s="30"/>
      <c r="H47" s="30"/>
      <c r="I47" s="30"/>
      <c r="J47" s="30"/>
      <c r="K47" s="30"/>
      <c r="L47" s="30"/>
      <c r="M47" s="30"/>
      <c r="N47" s="14"/>
    </row>
    <row r="48" spans="1:14" ht="24" customHeight="1">
      <c r="A48" s="12" t="s">
        <v>192</v>
      </c>
      <c r="C48" s="46"/>
      <c r="D48" s="46"/>
      <c r="E48" s="30">
        <v>0</v>
      </c>
      <c r="F48" s="30"/>
      <c r="G48" s="30">
        <v>0</v>
      </c>
      <c r="H48" s="30"/>
      <c r="I48" s="30">
        <v>5753034.1418233709</v>
      </c>
      <c r="J48" s="30"/>
      <c r="K48" s="30">
        <f>-I48</f>
        <v>-5753034.1418233709</v>
      </c>
      <c r="L48" s="30"/>
      <c r="M48" s="32">
        <f t="shared" ref="M48" si="6">SUM(E48:K48)</f>
        <v>0</v>
      </c>
      <c r="N48" s="14"/>
    </row>
    <row r="49" spans="1:13" ht="24" customHeight="1" thickBot="1">
      <c r="A49" s="8" t="s">
        <v>115</v>
      </c>
      <c r="D49" s="14"/>
      <c r="E49" s="42">
        <f>SUM(E43:E48)-E46</f>
        <v>974014010</v>
      </c>
      <c r="F49" s="30"/>
      <c r="G49" s="42">
        <f>SUM(G43:G48)-G46</f>
        <v>513037914</v>
      </c>
      <c r="H49" s="30"/>
      <c r="I49" s="42">
        <f>SUM(I43:I48)-I46</f>
        <v>11538843.14182337</v>
      </c>
      <c r="J49" s="30"/>
      <c r="K49" s="42">
        <f>SUM(K43:K48)-K46</f>
        <v>218976562.85817665</v>
      </c>
      <c r="L49" s="30"/>
      <c r="M49" s="42">
        <f>SUM(M43:M48)-M46</f>
        <v>1717567330</v>
      </c>
    </row>
    <row r="50" spans="1:13" ht="24" customHeight="1" thickTop="1">
      <c r="A50" s="8"/>
      <c r="D50" s="14"/>
      <c r="E50" s="30"/>
      <c r="F50" s="30"/>
      <c r="G50" s="30"/>
      <c r="H50" s="30"/>
      <c r="I50" s="30"/>
      <c r="J50" s="30"/>
      <c r="K50" s="30"/>
      <c r="L50" s="30"/>
      <c r="M50" s="30"/>
    </row>
    <row r="51" spans="1:13" ht="24" customHeight="1">
      <c r="A51" s="12" t="s">
        <v>30</v>
      </c>
      <c r="F51" s="47"/>
    </row>
  </sheetData>
  <mergeCells count="4">
    <mergeCell ref="E5:M5"/>
    <mergeCell ref="E31:M31"/>
    <mergeCell ref="I6:K6"/>
    <mergeCell ref="I32:K32"/>
  </mergeCells>
  <printOptions horizontalCentered="1"/>
  <pageMargins left="0.78740157480314965" right="0" top="0.78740157480314965" bottom="0.39370078740157483" header="0.19685039370078741" footer="0.19685039370078741"/>
  <pageSetup paperSize="9" scale="77" orientation="portrait" r:id="rId1"/>
  <rowBreaks count="1" manualBreakCount="1">
    <brk id="26" max="16383" man="1"/>
  </rowBreaks>
  <ignoredErrors>
    <ignoredError sqref="E46:G46 F20:G20 F12:J12 E38:J38" formulaRange="1"/>
    <ignoredError sqref="M12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37"/>
  <sheetViews>
    <sheetView showGridLines="0" view="pageBreakPreview" zoomScaleNormal="80" zoomScaleSheetLayoutView="100" workbookViewId="0">
      <selection activeCell="I59" sqref="I59"/>
    </sheetView>
  </sheetViews>
  <sheetFormatPr defaultColWidth="10.6640625" defaultRowHeight="24" customHeight="1"/>
  <cols>
    <col min="1" max="1" width="58" style="12" customWidth="1"/>
    <col min="2" max="2" width="1.6640625" style="11" customWidth="1"/>
    <col min="3" max="3" width="6.6640625" style="12" customWidth="1"/>
    <col min="4" max="4" width="1.6640625" style="11" customWidth="1"/>
    <col min="5" max="5" width="15.44140625" style="11" customWidth="1"/>
    <col min="6" max="6" width="1.6640625" style="11" customWidth="1"/>
    <col min="7" max="7" width="16" style="11" customWidth="1"/>
    <col min="8" max="8" width="1.6640625" style="11" customWidth="1"/>
    <col min="9" max="9" width="13.6640625" style="11" customWidth="1"/>
    <col min="10" max="10" width="1.6640625" style="11" customWidth="1"/>
    <col min="11" max="11" width="14.44140625" style="11" customWidth="1"/>
    <col min="12" max="12" width="1.6640625" style="11" customWidth="1"/>
    <col min="13" max="13" width="10.6640625" style="11"/>
    <col min="14" max="14" width="13.88671875" style="11" bestFit="1" customWidth="1"/>
    <col min="15" max="15" width="12.6640625" style="11" bestFit="1" customWidth="1"/>
    <col min="16" max="16" width="14.5546875" style="11" bestFit="1" customWidth="1"/>
    <col min="17" max="16384" width="10.6640625" style="11"/>
  </cols>
  <sheetData>
    <row r="1" spans="1:17" s="6" customFormat="1" ht="24" customHeight="1">
      <c r="A1" s="2" t="s">
        <v>0</v>
      </c>
      <c r="B1" s="5"/>
      <c r="C1" s="4"/>
      <c r="D1" s="5"/>
      <c r="E1" s="5"/>
      <c r="F1" s="5"/>
      <c r="G1" s="5"/>
      <c r="H1" s="5"/>
      <c r="I1" s="5"/>
      <c r="J1" s="5"/>
      <c r="K1" s="5"/>
    </row>
    <row r="2" spans="1:17" s="6" customFormat="1" ht="24" customHeight="1">
      <c r="A2" s="29" t="s">
        <v>117</v>
      </c>
      <c r="B2" s="3"/>
      <c r="C2" s="4"/>
      <c r="D2" s="5"/>
      <c r="E2" s="5"/>
      <c r="F2" s="5"/>
      <c r="G2" s="5"/>
      <c r="H2" s="5"/>
      <c r="I2" s="5"/>
      <c r="J2" s="5"/>
      <c r="K2" s="5"/>
    </row>
    <row r="3" spans="1:17" s="6" customFormat="1" ht="24" customHeight="1">
      <c r="A3" s="2" t="s">
        <v>75</v>
      </c>
      <c r="B3" s="3"/>
      <c r="C3" s="4"/>
      <c r="D3" s="5"/>
      <c r="E3" s="5"/>
      <c r="F3" s="5"/>
      <c r="G3" s="5"/>
      <c r="H3" s="5"/>
      <c r="I3" s="5"/>
      <c r="J3" s="5"/>
      <c r="K3" s="5"/>
    </row>
    <row r="4" spans="1:17" s="6" customFormat="1" ht="24" customHeight="1">
      <c r="B4" s="3"/>
      <c r="C4" s="4"/>
      <c r="D4" s="5"/>
      <c r="E4" s="5"/>
      <c r="F4" s="5"/>
      <c r="G4" s="5"/>
      <c r="H4" s="5"/>
      <c r="I4" s="3"/>
      <c r="J4" s="5"/>
      <c r="K4" s="10" t="s">
        <v>3</v>
      </c>
    </row>
    <row r="5" spans="1:17" ht="24" customHeight="1">
      <c r="E5" s="13"/>
      <c r="F5" s="13" t="s">
        <v>4</v>
      </c>
      <c r="G5" s="13"/>
      <c r="H5" s="61"/>
      <c r="I5" s="13"/>
      <c r="J5" s="13" t="s">
        <v>5</v>
      </c>
      <c r="K5" s="13"/>
      <c r="N5" s="81"/>
      <c r="O5" s="81"/>
      <c r="P5" s="81"/>
    </row>
    <row r="6" spans="1:17" ht="24" customHeight="1">
      <c r="C6" s="15" t="s">
        <v>6</v>
      </c>
      <c r="D6" s="39"/>
      <c r="E6" s="15">
        <v>2568</v>
      </c>
      <c r="F6" s="15"/>
      <c r="G6" s="15">
        <v>2567</v>
      </c>
      <c r="H6" s="18"/>
      <c r="I6" s="15">
        <v>2568</v>
      </c>
      <c r="J6" s="18"/>
      <c r="K6" s="15">
        <v>2567</v>
      </c>
      <c r="N6" s="82"/>
      <c r="O6" s="81"/>
      <c r="P6" s="81"/>
    </row>
    <row r="7" spans="1:17" ht="24" customHeight="1">
      <c r="A7" s="8" t="s">
        <v>118</v>
      </c>
      <c r="B7" s="40"/>
      <c r="C7" s="38"/>
      <c r="E7" s="14"/>
      <c r="F7" s="14"/>
      <c r="G7" s="14"/>
      <c r="H7" s="14"/>
      <c r="I7" s="14"/>
      <c r="J7" s="14"/>
      <c r="K7" s="14"/>
      <c r="N7" s="82"/>
      <c r="O7" s="81"/>
      <c r="P7" s="81"/>
    </row>
    <row r="8" spans="1:17" ht="24" customHeight="1">
      <c r="A8" s="12" t="s">
        <v>119</v>
      </c>
      <c r="C8" s="38"/>
      <c r="E8" s="30">
        <f>PL!E22</f>
        <v>328170969</v>
      </c>
      <c r="F8" s="30"/>
      <c r="G8" s="30">
        <f>PL!G22</f>
        <v>68460863</v>
      </c>
      <c r="H8" s="30"/>
      <c r="I8" s="30">
        <f>PL!I22</f>
        <v>115569087</v>
      </c>
      <c r="J8" s="30"/>
      <c r="K8" s="30">
        <f>PL!K22</f>
        <v>107318176</v>
      </c>
    </row>
    <row r="9" spans="1:17" ht="24" customHeight="1">
      <c r="A9" s="12" t="s">
        <v>120</v>
      </c>
      <c r="C9" s="38"/>
      <c r="E9" s="30"/>
      <c r="F9" s="30"/>
      <c r="G9" s="30"/>
      <c r="H9" s="30"/>
      <c r="I9" s="30"/>
      <c r="J9" s="30"/>
      <c r="K9" s="30"/>
    </row>
    <row r="10" spans="1:17" ht="24" customHeight="1">
      <c r="A10" s="12" t="s">
        <v>121</v>
      </c>
      <c r="C10" s="38"/>
      <c r="E10" s="30"/>
      <c r="F10" s="30"/>
      <c r="G10" s="30"/>
      <c r="H10" s="30"/>
      <c r="I10" s="30"/>
      <c r="J10" s="30"/>
      <c r="K10" s="30"/>
      <c r="N10" s="73"/>
      <c r="O10" s="73"/>
      <c r="P10" s="73"/>
      <c r="Q10" s="73"/>
    </row>
    <row r="11" spans="1:17" ht="24" customHeight="1">
      <c r="A11" s="23" t="s">
        <v>122</v>
      </c>
      <c r="C11" s="38"/>
      <c r="E11" s="30">
        <v>24382922</v>
      </c>
      <c r="F11" s="30"/>
      <c r="G11" s="30">
        <v>49068977</v>
      </c>
      <c r="H11" s="30"/>
      <c r="I11" s="30">
        <v>8212572</v>
      </c>
      <c r="J11" s="30"/>
      <c r="K11" s="30">
        <v>8658690</v>
      </c>
      <c r="N11" s="76"/>
      <c r="O11" s="72"/>
      <c r="P11" s="73"/>
      <c r="Q11" s="73"/>
    </row>
    <row r="12" spans="1:17" ht="24" customHeight="1">
      <c r="A12" s="12" t="s">
        <v>123</v>
      </c>
      <c r="C12" s="38"/>
      <c r="E12" s="30">
        <v>393488</v>
      </c>
      <c r="F12" s="30"/>
      <c r="G12" s="30">
        <v>0</v>
      </c>
      <c r="H12" s="30"/>
      <c r="I12" s="30">
        <v>22</v>
      </c>
      <c r="J12" s="30"/>
      <c r="K12" s="30">
        <v>22173</v>
      </c>
      <c r="N12" s="74"/>
      <c r="O12" s="74"/>
      <c r="P12" s="74"/>
      <c r="Q12" s="73"/>
    </row>
    <row r="13" spans="1:17" ht="24" customHeight="1">
      <c r="A13" s="12" t="s">
        <v>124</v>
      </c>
      <c r="C13" s="20"/>
      <c r="E13" s="30">
        <v>-391656</v>
      </c>
      <c r="F13" s="30"/>
      <c r="G13" s="30">
        <v>-1383676</v>
      </c>
      <c r="H13" s="30"/>
      <c r="I13" s="30">
        <v>0</v>
      </c>
      <c r="J13" s="30"/>
      <c r="K13" s="30">
        <v>385555</v>
      </c>
      <c r="N13" s="75"/>
      <c r="O13" s="75"/>
      <c r="P13" s="73"/>
      <c r="Q13" s="73"/>
    </row>
    <row r="14" spans="1:17" ht="24" customHeight="1">
      <c r="A14" s="12" t="s">
        <v>125</v>
      </c>
      <c r="B14" s="6"/>
      <c r="C14" s="20"/>
      <c r="E14" s="30">
        <v>1584515</v>
      </c>
      <c r="F14" s="30"/>
      <c r="G14" s="30">
        <v>8044819</v>
      </c>
      <c r="H14" s="30"/>
      <c r="I14" s="30">
        <v>765378</v>
      </c>
      <c r="J14" s="30"/>
      <c r="K14" s="30">
        <v>963298</v>
      </c>
      <c r="N14" s="73"/>
      <c r="O14" s="73"/>
      <c r="P14" s="73"/>
      <c r="Q14" s="73"/>
    </row>
    <row r="15" spans="1:17" ht="24" customHeight="1">
      <c r="A15" s="12" t="s">
        <v>126</v>
      </c>
      <c r="B15" s="6"/>
      <c r="C15" s="20">
        <v>20</v>
      </c>
      <c r="E15" s="30">
        <v>0</v>
      </c>
      <c r="F15" s="30"/>
      <c r="G15" s="30">
        <v>0</v>
      </c>
      <c r="H15" s="30"/>
      <c r="I15" s="30">
        <v>2331056</v>
      </c>
      <c r="J15" s="30"/>
      <c r="K15" s="30">
        <v>0</v>
      </c>
      <c r="N15" s="73"/>
      <c r="O15" s="73"/>
      <c r="P15" s="73"/>
      <c r="Q15" s="73"/>
    </row>
    <row r="16" spans="1:17" ht="24" customHeight="1">
      <c r="A16" s="12" t="s">
        <v>127</v>
      </c>
      <c r="B16" s="6"/>
      <c r="C16" s="20">
        <v>17</v>
      </c>
      <c r="E16" s="30">
        <v>311648</v>
      </c>
      <c r="F16" s="30"/>
      <c r="G16" s="30">
        <v>603861</v>
      </c>
      <c r="H16" s="30"/>
      <c r="I16" s="30">
        <v>302717</v>
      </c>
      <c r="J16" s="30"/>
      <c r="K16" s="30">
        <v>493201</v>
      </c>
    </row>
    <row r="17" spans="1:11" ht="24" customHeight="1">
      <c r="A17" s="12" t="s">
        <v>193</v>
      </c>
      <c r="B17" s="6"/>
      <c r="C17" s="38"/>
      <c r="E17" s="30">
        <v>1869302</v>
      </c>
      <c r="F17" s="30"/>
      <c r="G17" s="30">
        <v>1388399</v>
      </c>
      <c r="H17" s="30"/>
      <c r="I17" s="30">
        <v>1799102</v>
      </c>
      <c r="J17" s="30"/>
      <c r="K17" s="30">
        <v>1388399</v>
      </c>
    </row>
    <row r="18" spans="1:11" ht="24" customHeight="1">
      <c r="A18" s="12" t="s">
        <v>128</v>
      </c>
      <c r="B18" s="6"/>
      <c r="C18" s="20">
        <v>11</v>
      </c>
      <c r="E18" s="30">
        <v>0</v>
      </c>
      <c r="F18" s="30"/>
      <c r="G18" s="30">
        <v>0</v>
      </c>
      <c r="H18" s="30"/>
      <c r="I18" s="30">
        <v>-155999788</v>
      </c>
      <c r="J18" s="30"/>
      <c r="K18" s="30">
        <v>-119999886</v>
      </c>
    </row>
    <row r="19" spans="1:11" ht="24" customHeight="1">
      <c r="A19" s="12" t="s">
        <v>129</v>
      </c>
      <c r="B19" s="6"/>
      <c r="C19" s="38"/>
      <c r="E19" s="30">
        <v>4382011</v>
      </c>
      <c r="F19" s="30"/>
      <c r="G19" s="30">
        <v>942163</v>
      </c>
      <c r="H19" s="30"/>
      <c r="I19" s="30">
        <v>3408646</v>
      </c>
      <c r="J19" s="30"/>
      <c r="K19" s="30">
        <v>899542</v>
      </c>
    </row>
    <row r="20" spans="1:11" ht="24" customHeight="1">
      <c r="A20" s="12" t="s">
        <v>130</v>
      </c>
      <c r="B20" s="6"/>
      <c r="C20" s="38"/>
      <c r="E20" s="30">
        <v>-2753003</v>
      </c>
      <c r="F20" s="30"/>
      <c r="G20" s="30">
        <v>-4265968</v>
      </c>
      <c r="H20" s="30"/>
      <c r="I20" s="30">
        <v>-106902150</v>
      </c>
      <c r="J20" s="30"/>
      <c r="K20" s="30">
        <v>-93316174</v>
      </c>
    </row>
    <row r="21" spans="1:11" ht="24" customHeight="1">
      <c r="A21" s="12" t="s">
        <v>131</v>
      </c>
      <c r="B21" s="6"/>
      <c r="C21" s="38"/>
      <c r="E21" s="32">
        <v>111801666</v>
      </c>
      <c r="F21" s="30"/>
      <c r="G21" s="32">
        <v>25955711</v>
      </c>
      <c r="H21" s="30"/>
      <c r="I21" s="32">
        <v>151363144</v>
      </c>
      <c r="J21" s="30"/>
      <c r="K21" s="32">
        <v>102524390</v>
      </c>
    </row>
    <row r="22" spans="1:11" ht="24" customHeight="1">
      <c r="A22" s="12" t="s">
        <v>185</v>
      </c>
      <c r="C22" s="38"/>
      <c r="E22" s="30"/>
      <c r="F22" s="30"/>
      <c r="G22" s="30"/>
      <c r="H22" s="30"/>
      <c r="I22" s="30"/>
      <c r="J22" s="30"/>
      <c r="K22" s="30"/>
    </row>
    <row r="23" spans="1:11" ht="24" customHeight="1">
      <c r="A23" s="12" t="s">
        <v>132</v>
      </c>
      <c r="C23" s="38"/>
      <c r="E23" s="30">
        <f>SUM(E8:E21)</f>
        <v>469751862</v>
      </c>
      <c r="F23" s="30"/>
      <c r="G23" s="30">
        <f>SUM(G8:G21)</f>
        <v>148815149</v>
      </c>
      <c r="H23" s="30"/>
      <c r="I23" s="30">
        <f>SUM(I8:I21)</f>
        <v>20849786</v>
      </c>
      <c r="J23" s="30"/>
      <c r="K23" s="30">
        <f>SUM(K8:K21)</f>
        <v>9337364</v>
      </c>
    </row>
    <row r="24" spans="1:11" ht="24" customHeight="1">
      <c r="A24" s="12" t="s">
        <v>133</v>
      </c>
      <c r="C24" s="38"/>
      <c r="E24" s="30"/>
      <c r="F24" s="30"/>
      <c r="G24" s="30"/>
      <c r="H24" s="30"/>
      <c r="I24" s="30"/>
      <c r="J24" s="30"/>
      <c r="K24" s="30"/>
    </row>
    <row r="25" spans="1:11" ht="24" customHeight="1">
      <c r="A25" s="12" t="s">
        <v>134</v>
      </c>
      <c r="C25" s="38"/>
      <c r="E25" s="30">
        <v>11162364</v>
      </c>
      <c r="F25" s="30"/>
      <c r="G25" s="30">
        <v>-37204200</v>
      </c>
      <c r="H25" s="30"/>
      <c r="I25" s="30">
        <v>-483870507</v>
      </c>
      <c r="J25" s="30"/>
      <c r="K25" s="30">
        <v>-4130918</v>
      </c>
    </row>
    <row r="26" spans="1:11" ht="24" customHeight="1">
      <c r="A26" s="12" t="s">
        <v>135</v>
      </c>
      <c r="C26" s="38"/>
      <c r="E26" s="30">
        <v>0</v>
      </c>
      <c r="F26" s="30"/>
      <c r="G26" s="30">
        <v>0</v>
      </c>
      <c r="H26" s="30"/>
      <c r="I26" s="30">
        <v>0</v>
      </c>
      <c r="J26" s="30"/>
      <c r="K26" s="30">
        <v>0</v>
      </c>
    </row>
    <row r="27" spans="1:11" ht="24" customHeight="1">
      <c r="A27" s="12" t="s">
        <v>136</v>
      </c>
      <c r="C27" s="38"/>
      <c r="E27" s="30">
        <v>2662589126</v>
      </c>
      <c r="F27" s="30"/>
      <c r="G27" s="30">
        <v>-771945449</v>
      </c>
      <c r="H27" s="30"/>
      <c r="I27" s="30">
        <v>0</v>
      </c>
      <c r="J27" s="30"/>
      <c r="K27" s="30">
        <v>0</v>
      </c>
    </row>
    <row r="28" spans="1:11" ht="24" customHeight="1">
      <c r="A28" s="23" t="s">
        <v>137</v>
      </c>
      <c r="B28" s="24"/>
      <c r="C28" s="38"/>
      <c r="E28" s="30">
        <v>447463806</v>
      </c>
      <c r="F28" s="30"/>
      <c r="G28" s="30">
        <v>95565753</v>
      </c>
      <c r="H28" s="30"/>
      <c r="I28" s="30">
        <v>-4983659</v>
      </c>
      <c r="J28" s="30"/>
      <c r="K28" s="30">
        <v>6374578</v>
      </c>
    </row>
    <row r="29" spans="1:11" ht="24" customHeight="1">
      <c r="A29" s="23" t="s">
        <v>138</v>
      </c>
      <c r="C29" s="38"/>
      <c r="E29" s="11">
        <v>-73089315</v>
      </c>
      <c r="F29" s="30"/>
      <c r="G29" s="11">
        <v>-18511225</v>
      </c>
      <c r="H29" s="30"/>
      <c r="I29" s="30">
        <v>0</v>
      </c>
      <c r="J29" s="30"/>
      <c r="K29" s="30">
        <v>0</v>
      </c>
    </row>
    <row r="30" spans="1:11" ht="24" customHeight="1">
      <c r="A30" s="23" t="s">
        <v>139</v>
      </c>
      <c r="C30" s="38"/>
      <c r="E30" s="11">
        <v>1008321</v>
      </c>
      <c r="F30" s="30"/>
      <c r="G30" s="11">
        <v>1381987</v>
      </c>
      <c r="H30" s="30"/>
      <c r="I30" s="11">
        <v>-25340</v>
      </c>
      <c r="J30" s="30"/>
      <c r="K30" s="30">
        <v>1064860</v>
      </c>
    </row>
    <row r="31" spans="1:11" ht="24" customHeight="1">
      <c r="A31" s="12" t="s">
        <v>140</v>
      </c>
      <c r="C31" s="38"/>
      <c r="E31" s="30"/>
      <c r="F31" s="30"/>
      <c r="G31" s="30"/>
      <c r="H31" s="30"/>
      <c r="I31" s="30"/>
      <c r="J31" s="30"/>
      <c r="K31" s="30"/>
    </row>
    <row r="32" spans="1:11" ht="24" customHeight="1">
      <c r="A32" s="23" t="s">
        <v>141</v>
      </c>
      <c r="B32" s="6"/>
      <c r="C32" s="38"/>
      <c r="E32" s="30">
        <v>-319920262</v>
      </c>
      <c r="F32" s="30"/>
      <c r="G32" s="30">
        <v>88029161</v>
      </c>
      <c r="H32" s="30"/>
      <c r="I32" s="30">
        <v>120522591</v>
      </c>
      <c r="J32" s="30"/>
      <c r="K32" s="30">
        <v>-219711013</v>
      </c>
    </row>
    <row r="33" spans="1:11" ht="24" customHeight="1">
      <c r="A33" s="23" t="s">
        <v>142</v>
      </c>
      <c r="B33" s="6"/>
      <c r="C33" s="38"/>
      <c r="E33" s="30">
        <v>-931436863</v>
      </c>
      <c r="F33" s="30"/>
      <c r="G33" s="30">
        <v>451466339</v>
      </c>
      <c r="H33" s="30"/>
      <c r="I33" s="30">
        <v>0</v>
      </c>
      <c r="J33" s="30"/>
      <c r="K33" s="30">
        <v>0</v>
      </c>
    </row>
    <row r="34" spans="1:11" ht="24" customHeight="1">
      <c r="A34" s="23" t="s">
        <v>143</v>
      </c>
      <c r="B34" s="6"/>
      <c r="C34" s="38"/>
      <c r="E34" s="30">
        <v>-2679558</v>
      </c>
      <c r="F34" s="30"/>
      <c r="G34" s="30">
        <v>-20528708</v>
      </c>
      <c r="H34" s="30"/>
      <c r="I34" s="30">
        <v>1249050</v>
      </c>
      <c r="J34" s="30"/>
      <c r="K34" s="30">
        <v>-1202717</v>
      </c>
    </row>
    <row r="35" spans="1:11" ht="24" customHeight="1">
      <c r="A35" s="12" t="s">
        <v>144</v>
      </c>
      <c r="B35" s="6"/>
      <c r="C35" s="20"/>
      <c r="E35" s="30">
        <v>-41428223</v>
      </c>
      <c r="F35" s="30"/>
      <c r="G35" s="30">
        <v>21338672</v>
      </c>
      <c r="H35" s="30"/>
      <c r="I35" s="30">
        <v>1025597</v>
      </c>
      <c r="J35" s="30"/>
      <c r="K35" s="30">
        <v>-14129566</v>
      </c>
    </row>
    <row r="36" spans="1:11" ht="24" customHeight="1">
      <c r="A36" s="12" t="s">
        <v>145</v>
      </c>
      <c r="B36" s="6"/>
      <c r="C36" s="20"/>
      <c r="E36" s="32">
        <v>33013514</v>
      </c>
      <c r="F36" s="30"/>
      <c r="G36" s="32">
        <v>-735688</v>
      </c>
      <c r="H36" s="30"/>
      <c r="I36" s="32">
        <v>17650494</v>
      </c>
      <c r="J36" s="30"/>
      <c r="K36" s="32">
        <v>-802390</v>
      </c>
    </row>
    <row r="37" spans="1:11" ht="24" customHeight="1">
      <c r="A37" s="23" t="s">
        <v>179</v>
      </c>
      <c r="B37" s="6"/>
      <c r="C37" s="38"/>
      <c r="E37" s="30">
        <f>SUM(E22:E36)</f>
        <v>2256434772</v>
      </c>
      <c r="F37" s="30"/>
      <c r="G37" s="30">
        <f>SUM(G22:G36)</f>
        <v>-42328209</v>
      </c>
      <c r="H37" s="30"/>
      <c r="I37" s="30">
        <f>SUM(I22:I36)</f>
        <v>-327581988</v>
      </c>
      <c r="J37" s="30"/>
      <c r="K37" s="30">
        <f>SUM(K22:K36)</f>
        <v>-223199802</v>
      </c>
    </row>
    <row r="38" spans="1:11" ht="24" customHeight="1">
      <c r="A38" s="23" t="s">
        <v>146</v>
      </c>
      <c r="B38" s="6"/>
      <c r="C38" s="38"/>
      <c r="E38" s="30">
        <v>2753003</v>
      </c>
      <c r="F38" s="30"/>
      <c r="G38" s="30">
        <v>4265968</v>
      </c>
      <c r="H38" s="30"/>
      <c r="I38" s="30">
        <v>21702532</v>
      </c>
      <c r="J38" s="30"/>
      <c r="K38" s="30">
        <v>34165590</v>
      </c>
    </row>
    <row r="39" spans="1:11" ht="24" customHeight="1">
      <c r="A39" s="23" t="s">
        <v>147</v>
      </c>
      <c r="C39" s="38"/>
      <c r="E39" s="30">
        <v>-240318473</v>
      </c>
      <c r="F39" s="30"/>
      <c r="G39" s="30">
        <v>-266061308</v>
      </c>
      <c r="H39" s="30"/>
      <c r="I39" s="30">
        <v>-79943596</v>
      </c>
      <c r="J39" s="30"/>
      <c r="K39" s="30">
        <v>-64161488</v>
      </c>
    </row>
    <row r="40" spans="1:11" ht="24" customHeight="1">
      <c r="A40" s="23" t="s">
        <v>148</v>
      </c>
      <c r="C40" s="38"/>
      <c r="E40" s="32">
        <v>-87850605</v>
      </c>
      <c r="F40" s="30"/>
      <c r="G40" s="32">
        <v>-62474551</v>
      </c>
      <c r="H40" s="30"/>
      <c r="I40" s="32">
        <v>-249125</v>
      </c>
      <c r="J40" s="30"/>
      <c r="K40" s="32">
        <v>-3408645</v>
      </c>
    </row>
    <row r="41" spans="1:11" ht="24" customHeight="1">
      <c r="A41" s="29" t="s">
        <v>180</v>
      </c>
      <c r="B41" s="24"/>
      <c r="C41" s="38"/>
      <c r="E41" s="32">
        <f>SUM(E37:E40)</f>
        <v>1931018697</v>
      </c>
      <c r="F41" s="30"/>
      <c r="G41" s="32">
        <f>SUM(G37:G40)</f>
        <v>-366598100</v>
      </c>
      <c r="H41" s="30"/>
      <c r="I41" s="32">
        <f>SUM(I37:I40)</f>
        <v>-386072177</v>
      </c>
      <c r="J41" s="30"/>
      <c r="K41" s="32">
        <f>SUM(K37:K40)</f>
        <v>-256604345</v>
      </c>
    </row>
    <row r="42" spans="1:11" ht="15" customHeight="1">
      <c r="A42" s="29"/>
      <c r="B42" s="24"/>
      <c r="C42" s="38"/>
      <c r="E42" s="30"/>
      <c r="F42" s="30"/>
      <c r="G42" s="30"/>
      <c r="H42" s="30"/>
      <c r="I42" s="30"/>
      <c r="J42" s="30"/>
      <c r="K42" s="30"/>
    </row>
    <row r="43" spans="1:11" ht="24" customHeight="1">
      <c r="A43" s="25" t="s">
        <v>30</v>
      </c>
      <c r="B43" s="24"/>
      <c r="C43" s="38"/>
      <c r="H43" s="16"/>
    </row>
    <row r="44" spans="1:11" s="6" customFormat="1" ht="23.1" customHeight="1">
      <c r="A44" s="2" t="s">
        <v>0</v>
      </c>
      <c r="B44" s="5"/>
      <c r="C44" s="4"/>
      <c r="D44" s="5"/>
      <c r="E44" s="5"/>
      <c r="F44" s="5"/>
      <c r="G44" s="5"/>
      <c r="H44" s="5"/>
      <c r="I44" s="5"/>
      <c r="J44" s="5"/>
      <c r="K44" s="5"/>
    </row>
    <row r="45" spans="1:11" s="6" customFormat="1" ht="23.1" customHeight="1">
      <c r="A45" s="29" t="s">
        <v>149</v>
      </c>
      <c r="B45" s="3"/>
      <c r="C45" s="4"/>
      <c r="D45" s="5"/>
      <c r="E45" s="5"/>
      <c r="F45" s="5"/>
      <c r="G45" s="5"/>
      <c r="H45" s="5"/>
      <c r="I45" s="5"/>
      <c r="J45" s="5"/>
      <c r="K45" s="5"/>
    </row>
    <row r="46" spans="1:11" s="6" customFormat="1" ht="23.1" customHeight="1">
      <c r="A46" s="2" t="s">
        <v>75</v>
      </c>
      <c r="B46" s="3"/>
      <c r="C46" s="4"/>
      <c r="D46" s="5"/>
      <c r="E46" s="5"/>
      <c r="F46" s="5"/>
      <c r="G46" s="5"/>
      <c r="H46" s="5"/>
      <c r="I46" s="5"/>
      <c r="J46" s="5"/>
      <c r="K46" s="5"/>
    </row>
    <row r="47" spans="1:11" s="6" customFormat="1" ht="23.1" customHeight="1">
      <c r="B47" s="3"/>
      <c r="C47" s="4"/>
      <c r="D47" s="5"/>
      <c r="E47" s="5"/>
      <c r="F47" s="5"/>
      <c r="G47" s="5"/>
      <c r="H47" s="5"/>
      <c r="I47" s="3"/>
      <c r="J47" s="5"/>
      <c r="K47" s="10" t="s">
        <v>3</v>
      </c>
    </row>
    <row r="48" spans="1:11" ht="23.1" customHeight="1">
      <c r="E48" s="13"/>
      <c r="F48" s="13" t="s">
        <v>4</v>
      </c>
      <c r="G48" s="13"/>
      <c r="H48" s="14"/>
      <c r="I48" s="13"/>
      <c r="J48" s="13" t="s">
        <v>5</v>
      </c>
      <c r="K48" s="13"/>
    </row>
    <row r="49" spans="1:11" ht="23.1" customHeight="1">
      <c r="C49" s="15" t="s">
        <v>6</v>
      </c>
      <c r="D49" s="39"/>
      <c r="E49" s="15">
        <v>2568</v>
      </c>
      <c r="F49" s="15"/>
      <c r="G49" s="15">
        <v>2567</v>
      </c>
      <c r="H49" s="18"/>
      <c r="I49" s="15">
        <v>2568</v>
      </c>
      <c r="J49" s="18"/>
      <c r="K49" s="15">
        <v>2567</v>
      </c>
    </row>
    <row r="50" spans="1:11" ht="23.1" customHeight="1">
      <c r="A50" s="8" t="s">
        <v>150</v>
      </c>
      <c r="B50" s="40"/>
      <c r="C50" s="20"/>
      <c r="E50" s="16"/>
      <c r="F50" s="16"/>
      <c r="G50" s="16"/>
      <c r="H50" s="16"/>
      <c r="I50" s="16"/>
      <c r="J50" s="16"/>
      <c r="K50" s="16"/>
    </row>
    <row r="51" spans="1:11" ht="23.1" customHeight="1">
      <c r="A51" s="12" t="s">
        <v>186</v>
      </c>
      <c r="C51" s="38"/>
      <c r="E51" s="30">
        <v>0</v>
      </c>
      <c r="F51" s="30"/>
      <c r="G51" s="30">
        <v>193806</v>
      </c>
      <c r="H51" s="30"/>
      <c r="I51" s="30">
        <v>0</v>
      </c>
      <c r="J51" s="30"/>
      <c r="K51" s="30">
        <v>193806</v>
      </c>
    </row>
    <row r="52" spans="1:11" ht="23.1" customHeight="1">
      <c r="A52" s="61" t="s">
        <v>151</v>
      </c>
      <c r="C52" s="20">
        <v>6</v>
      </c>
      <c r="E52" s="30">
        <v>0</v>
      </c>
      <c r="F52" s="30"/>
      <c r="G52" s="30">
        <v>0</v>
      </c>
      <c r="H52" s="30"/>
      <c r="I52" s="30">
        <v>640000000</v>
      </c>
      <c r="J52" s="30"/>
      <c r="K52" s="30">
        <v>1116999835</v>
      </c>
    </row>
    <row r="53" spans="1:11" ht="23.1" customHeight="1">
      <c r="A53" s="12" t="s">
        <v>152</v>
      </c>
      <c r="C53" s="20">
        <v>6</v>
      </c>
      <c r="E53" s="30">
        <v>0</v>
      </c>
      <c r="F53" s="30"/>
      <c r="G53" s="30">
        <v>0</v>
      </c>
      <c r="H53" s="30"/>
      <c r="I53" s="30">
        <v>-789000000</v>
      </c>
      <c r="J53" s="30"/>
      <c r="K53" s="30">
        <v>-1048102772</v>
      </c>
    </row>
    <row r="54" spans="1:11" ht="23.1" customHeight="1">
      <c r="A54" s="61" t="s">
        <v>153</v>
      </c>
      <c r="C54" s="20">
        <v>11.2</v>
      </c>
      <c r="E54" s="30">
        <v>0</v>
      </c>
      <c r="F54" s="30"/>
      <c r="G54" s="30">
        <v>0</v>
      </c>
      <c r="H54" s="30"/>
      <c r="I54" s="30">
        <v>-906014518</v>
      </c>
      <c r="J54" s="30"/>
      <c r="K54" s="30">
        <v>-999700</v>
      </c>
    </row>
    <row r="55" spans="1:11" ht="23.1" customHeight="1">
      <c r="A55" s="61" t="s">
        <v>154</v>
      </c>
      <c r="C55" s="20"/>
      <c r="E55" s="30">
        <v>0</v>
      </c>
      <c r="F55" s="30"/>
      <c r="G55" s="30">
        <v>0</v>
      </c>
      <c r="H55" s="30"/>
      <c r="I55" s="30">
        <v>185999766</v>
      </c>
      <c r="J55" s="30"/>
      <c r="K55" s="30">
        <v>201999867</v>
      </c>
    </row>
    <row r="56" spans="1:11" ht="23.1" customHeight="1">
      <c r="A56" s="61" t="s">
        <v>155</v>
      </c>
      <c r="C56" s="20"/>
      <c r="E56" s="30">
        <v>-25669106</v>
      </c>
      <c r="F56" s="30"/>
      <c r="G56" s="30">
        <v>-8909507</v>
      </c>
      <c r="H56" s="30"/>
      <c r="I56" s="30">
        <v>-425582</v>
      </c>
      <c r="J56" s="30"/>
      <c r="K56" s="30">
        <v>-151600</v>
      </c>
    </row>
    <row r="57" spans="1:11" ht="23.1" customHeight="1">
      <c r="A57" s="61" t="s">
        <v>156</v>
      </c>
      <c r="C57" s="20"/>
      <c r="E57" s="30">
        <v>-1361570</v>
      </c>
      <c r="F57" s="30"/>
      <c r="G57" s="30">
        <v>-1274165</v>
      </c>
      <c r="H57" s="30"/>
      <c r="I57" s="30">
        <v>-134000</v>
      </c>
      <c r="J57" s="30"/>
      <c r="K57" s="30">
        <v>-734165</v>
      </c>
    </row>
    <row r="58" spans="1:11" ht="23.1" customHeight="1">
      <c r="A58" s="8" t="s">
        <v>157</v>
      </c>
      <c r="C58" s="20"/>
      <c r="E58" s="31">
        <f>SUM(E51:E57)</f>
        <v>-27030676</v>
      </c>
      <c r="F58" s="30"/>
      <c r="G58" s="31">
        <f>SUM(G51:G57)</f>
        <v>-9989866</v>
      </c>
      <c r="H58" s="30"/>
      <c r="I58" s="31">
        <f>SUM(I51:I57)</f>
        <v>-869574334</v>
      </c>
      <c r="J58" s="30"/>
      <c r="K58" s="31">
        <f>SUM(K51:K57)</f>
        <v>269205271</v>
      </c>
    </row>
    <row r="59" spans="1:11" ht="23.1" customHeight="1">
      <c r="A59" s="8" t="s">
        <v>158</v>
      </c>
      <c r="B59" s="40"/>
      <c r="C59" s="20"/>
      <c r="E59" s="30"/>
      <c r="F59" s="30"/>
      <c r="G59" s="30"/>
      <c r="H59" s="30"/>
      <c r="I59" s="30"/>
      <c r="J59" s="30"/>
      <c r="K59" s="30"/>
    </row>
    <row r="60" spans="1:11" ht="23.1" customHeight="1">
      <c r="A60" s="25" t="s">
        <v>159</v>
      </c>
      <c r="B60" s="24"/>
      <c r="C60" s="20"/>
      <c r="E60" s="30">
        <v>2611450</v>
      </c>
      <c r="F60" s="30"/>
      <c r="G60" s="30">
        <v>-25297942</v>
      </c>
      <c r="H60" s="30"/>
      <c r="I60" s="30">
        <v>-226312</v>
      </c>
      <c r="J60" s="30"/>
      <c r="K60" s="30">
        <v>423536</v>
      </c>
    </row>
    <row r="61" spans="1:11" ht="23.1" customHeight="1">
      <c r="A61" s="25" t="s">
        <v>160</v>
      </c>
      <c r="B61" s="24"/>
      <c r="C61" s="20">
        <v>6</v>
      </c>
      <c r="E61" s="30">
        <v>0</v>
      </c>
      <c r="F61" s="30"/>
      <c r="G61" s="30">
        <v>0</v>
      </c>
      <c r="H61" s="30"/>
      <c r="I61" s="30">
        <v>1285000000</v>
      </c>
      <c r="J61" s="30"/>
      <c r="K61" s="30">
        <v>832196712</v>
      </c>
    </row>
    <row r="62" spans="1:11" ht="23.1" customHeight="1">
      <c r="A62" s="25" t="s">
        <v>161</v>
      </c>
      <c r="B62" s="24"/>
      <c r="C62" s="20">
        <v>6</v>
      </c>
      <c r="E62" s="30">
        <v>0</v>
      </c>
      <c r="F62" s="30"/>
      <c r="G62" s="30">
        <v>0</v>
      </c>
      <c r="H62" s="30"/>
      <c r="I62" s="30">
        <v>-401000000</v>
      </c>
      <c r="J62" s="30"/>
      <c r="K62" s="30">
        <v>-935000000</v>
      </c>
    </row>
    <row r="63" spans="1:11" ht="23.1" customHeight="1">
      <c r="A63" s="62" t="s">
        <v>162</v>
      </c>
      <c r="B63" s="24"/>
      <c r="C63" s="20">
        <v>19</v>
      </c>
      <c r="E63" s="30">
        <v>581000000</v>
      </c>
      <c r="F63" s="30"/>
      <c r="G63" s="30">
        <v>357000000</v>
      </c>
      <c r="H63" s="30"/>
      <c r="I63" s="30">
        <v>0</v>
      </c>
      <c r="J63" s="30"/>
      <c r="K63" s="30">
        <v>110000000</v>
      </c>
    </row>
    <row r="64" spans="1:11" ht="23.1" customHeight="1">
      <c r="A64" s="62" t="s">
        <v>163</v>
      </c>
      <c r="B64" s="24"/>
      <c r="C64" s="20">
        <v>19</v>
      </c>
      <c r="E64" s="30">
        <v>-502000000</v>
      </c>
      <c r="F64" s="30"/>
      <c r="G64" s="30">
        <v>0</v>
      </c>
      <c r="H64" s="30"/>
      <c r="I64" s="30">
        <v>0</v>
      </c>
      <c r="J64" s="30"/>
      <c r="K64" s="30">
        <v>0</v>
      </c>
    </row>
    <row r="65" spans="1:11" ht="23.1" customHeight="1">
      <c r="A65" s="62" t="s">
        <v>164</v>
      </c>
      <c r="B65" s="24"/>
      <c r="C65" s="20">
        <v>16</v>
      </c>
      <c r="E65" s="30">
        <v>1761468156</v>
      </c>
      <c r="F65" s="30"/>
      <c r="G65" s="30">
        <v>1082709061</v>
      </c>
      <c r="H65" s="30"/>
      <c r="I65" s="30">
        <v>0</v>
      </c>
      <c r="J65" s="30"/>
      <c r="K65" s="30">
        <v>0</v>
      </c>
    </row>
    <row r="66" spans="1:11" ht="23.1" customHeight="1">
      <c r="A66" s="61" t="s">
        <v>165</v>
      </c>
      <c r="C66" s="20">
        <v>16</v>
      </c>
      <c r="E66" s="30">
        <v>-3404357137</v>
      </c>
      <c r="F66" s="30"/>
      <c r="G66" s="30">
        <v>-1409887000</v>
      </c>
      <c r="H66" s="30"/>
      <c r="I66" s="30">
        <v>-150000000</v>
      </c>
      <c r="J66" s="30"/>
      <c r="K66" s="30">
        <v>0</v>
      </c>
    </row>
    <row r="67" spans="1:11" ht="23.1" customHeight="1">
      <c r="A67" s="61" t="s">
        <v>166</v>
      </c>
      <c r="C67" s="20"/>
      <c r="E67" s="30">
        <v>-6444755</v>
      </c>
      <c r="F67" s="30"/>
      <c r="G67" s="30">
        <v>-4704565</v>
      </c>
      <c r="H67" s="30"/>
      <c r="I67" s="30">
        <v>0</v>
      </c>
      <c r="J67" s="30"/>
      <c r="K67" s="30">
        <v>0</v>
      </c>
    </row>
    <row r="68" spans="1:11" ht="23.1" customHeight="1">
      <c r="A68" s="61" t="s">
        <v>167</v>
      </c>
      <c r="C68" s="20"/>
      <c r="E68" s="30">
        <v>-4995486</v>
      </c>
      <c r="F68" s="30"/>
      <c r="G68" s="30">
        <v>-5797894</v>
      </c>
      <c r="H68" s="30"/>
      <c r="I68" s="30">
        <v>-3848448</v>
      </c>
      <c r="J68" s="30"/>
      <c r="K68" s="30">
        <v>-3148554</v>
      </c>
    </row>
    <row r="69" spans="1:11" ht="23.1" customHeight="1">
      <c r="A69" s="61" t="s">
        <v>168</v>
      </c>
      <c r="C69" s="20">
        <v>21</v>
      </c>
      <c r="E69" s="30">
        <v>-906014518</v>
      </c>
      <c r="F69" s="30"/>
      <c r="G69" s="30">
        <v>0</v>
      </c>
      <c r="H69" s="30"/>
      <c r="I69" s="30">
        <v>0</v>
      </c>
      <c r="J69" s="30"/>
      <c r="K69" s="30">
        <v>0</v>
      </c>
    </row>
    <row r="70" spans="1:11" ht="23.1" customHeight="1">
      <c r="A70" s="61" t="s">
        <v>169</v>
      </c>
      <c r="C70" s="20">
        <v>20</v>
      </c>
      <c r="E70" s="30">
        <v>550000000</v>
      </c>
      <c r="F70" s="30"/>
      <c r="G70" s="30">
        <v>0</v>
      </c>
      <c r="H70" s="30"/>
      <c r="I70" s="30">
        <v>550000000</v>
      </c>
      <c r="J70" s="30"/>
      <c r="K70" s="30">
        <v>0</v>
      </c>
    </row>
    <row r="71" spans="1:11" ht="23.1" customHeight="1">
      <c r="A71" s="61" t="s">
        <v>170</v>
      </c>
      <c r="C71" s="20">
        <v>20</v>
      </c>
      <c r="E71" s="30">
        <v>-5912600</v>
      </c>
      <c r="F71" s="30"/>
      <c r="G71" s="30">
        <v>0</v>
      </c>
      <c r="H71" s="30"/>
      <c r="I71" s="30">
        <v>-5912600</v>
      </c>
      <c r="J71" s="30"/>
      <c r="K71" s="30">
        <v>0</v>
      </c>
    </row>
    <row r="72" spans="1:11" ht="23.1" customHeight="1">
      <c r="A72" s="8" t="s">
        <v>171</v>
      </c>
      <c r="C72" s="20"/>
      <c r="E72" s="31">
        <f>SUM(E59:E71)</f>
        <v>-1934644890</v>
      </c>
      <c r="F72" s="30"/>
      <c r="G72" s="31">
        <f>SUM(G59:G71)</f>
        <v>-5978340</v>
      </c>
      <c r="H72" s="30"/>
      <c r="I72" s="31">
        <f>SUM(I59:I71)</f>
        <v>1274012640</v>
      </c>
      <c r="J72" s="30"/>
      <c r="K72" s="31">
        <f>SUM(K59:K71)</f>
        <v>4471694</v>
      </c>
    </row>
    <row r="73" spans="1:11" ht="23.1" customHeight="1">
      <c r="A73" s="8" t="s">
        <v>172</v>
      </c>
      <c r="C73" s="20"/>
      <c r="E73" s="30">
        <f>SUM(E41,E58,E72)</f>
        <v>-30656869</v>
      </c>
      <c r="F73" s="30"/>
      <c r="G73" s="30">
        <f>SUM(G41,G58,G72)</f>
        <v>-382566306</v>
      </c>
      <c r="H73" s="30"/>
      <c r="I73" s="30">
        <f>SUM(I41,I58,I72)</f>
        <v>18366129</v>
      </c>
      <c r="J73" s="30"/>
      <c r="K73" s="30">
        <f>SUM(K41,K58,K72)</f>
        <v>17072620</v>
      </c>
    </row>
    <row r="74" spans="1:11" ht="23.1" customHeight="1">
      <c r="A74" s="62" t="s">
        <v>173</v>
      </c>
      <c r="B74" s="6"/>
      <c r="C74" s="38"/>
      <c r="E74" s="32">
        <f>G75</f>
        <v>484901884</v>
      </c>
      <c r="F74" s="30"/>
      <c r="G74" s="32">
        <v>867468190</v>
      </c>
      <c r="H74" s="30"/>
      <c r="I74" s="32">
        <f>K75</f>
        <v>24442764</v>
      </c>
      <c r="J74" s="30"/>
      <c r="K74" s="32">
        <v>7370144</v>
      </c>
    </row>
    <row r="75" spans="1:11" ht="23.1" customHeight="1" thickBot="1">
      <c r="A75" s="63" t="s">
        <v>174</v>
      </c>
      <c r="B75" s="24"/>
      <c r="C75" s="38"/>
      <c r="E75" s="41">
        <f>SUM(E73:E74)</f>
        <v>454245015</v>
      </c>
      <c r="F75" s="30"/>
      <c r="G75" s="41">
        <f>SUM(G73:G74)</f>
        <v>484901884</v>
      </c>
      <c r="H75" s="30"/>
      <c r="I75" s="42">
        <f>SUM(I73:I74)</f>
        <v>42808893</v>
      </c>
      <c r="J75" s="30"/>
      <c r="K75" s="41">
        <f>SUM(K73:K74)</f>
        <v>24442764</v>
      </c>
    </row>
    <row r="76" spans="1:11" thickTop="1">
      <c r="C76" s="38"/>
      <c r="D76" s="14"/>
      <c r="E76" s="69">
        <f>E75-BS!E9</f>
        <v>0</v>
      </c>
      <c r="F76" s="30"/>
      <c r="G76" s="30"/>
      <c r="H76" s="30"/>
      <c r="I76" s="30">
        <f>I75-BS!I9</f>
        <v>0</v>
      </c>
      <c r="J76" s="30"/>
      <c r="K76" s="30"/>
    </row>
    <row r="77" spans="1:11" ht="23.1" customHeight="1">
      <c r="A77" s="63" t="s">
        <v>175</v>
      </c>
      <c r="C77" s="38"/>
      <c r="D77" s="14"/>
      <c r="E77" s="14"/>
      <c r="F77" s="14"/>
      <c r="G77" s="14"/>
      <c r="H77" s="14"/>
      <c r="I77" s="14"/>
      <c r="J77" s="14"/>
      <c r="K77" s="14"/>
    </row>
    <row r="78" spans="1:11" ht="23.1" customHeight="1">
      <c r="A78" s="12" t="s">
        <v>176</v>
      </c>
      <c r="C78" s="38"/>
      <c r="D78" s="14"/>
      <c r="E78" s="14"/>
      <c r="F78" s="14"/>
      <c r="G78" s="14"/>
      <c r="H78" s="14"/>
      <c r="I78" s="14"/>
      <c r="J78" s="14"/>
      <c r="K78" s="14"/>
    </row>
    <row r="79" spans="1:11" ht="23.1" customHeight="1">
      <c r="A79" s="12" t="s">
        <v>177</v>
      </c>
      <c r="C79" s="38"/>
      <c r="D79" s="14"/>
      <c r="E79" s="30">
        <v>11645973</v>
      </c>
      <c r="F79" s="30"/>
      <c r="G79" s="30">
        <v>19260</v>
      </c>
      <c r="H79" s="30"/>
      <c r="I79" s="30">
        <v>4570</v>
      </c>
      <c r="J79" s="30"/>
      <c r="K79" s="30">
        <v>0</v>
      </c>
    </row>
    <row r="80" spans="1:11" ht="23.1" customHeight="1">
      <c r="A80" s="12" t="s">
        <v>195</v>
      </c>
      <c r="C80" s="38"/>
      <c r="D80" s="14"/>
      <c r="E80" s="30"/>
      <c r="F80" s="30"/>
      <c r="G80" s="30"/>
      <c r="H80" s="30"/>
      <c r="I80" s="30"/>
      <c r="J80" s="30"/>
      <c r="K80" s="30"/>
    </row>
    <row r="81" spans="1:19" ht="23.1" customHeight="1">
      <c r="A81" s="12" t="s">
        <v>196</v>
      </c>
      <c r="C81" s="87">
        <v>6</v>
      </c>
      <c r="D81" s="14"/>
      <c r="E81" s="30">
        <v>200000000</v>
      </c>
      <c r="F81" s="30"/>
      <c r="G81" s="30">
        <v>0</v>
      </c>
      <c r="H81" s="30"/>
      <c r="I81" s="30">
        <v>200000000</v>
      </c>
      <c r="J81" s="30"/>
      <c r="K81" s="30">
        <v>0</v>
      </c>
    </row>
    <row r="82" spans="1:19" ht="9" customHeight="1">
      <c r="C82" s="38"/>
      <c r="D82" s="14"/>
      <c r="E82" s="14"/>
      <c r="F82" s="14"/>
      <c r="G82" s="14"/>
      <c r="H82" s="14"/>
      <c r="I82" s="14"/>
      <c r="J82" s="14"/>
      <c r="K82" s="14"/>
    </row>
    <row r="83" spans="1:19" ht="23.1" customHeight="1">
      <c r="A83" s="25" t="s">
        <v>30</v>
      </c>
      <c r="B83" s="24"/>
      <c r="C83" s="38"/>
      <c r="E83" s="16"/>
      <c r="F83" s="16"/>
      <c r="G83" s="16"/>
      <c r="H83" s="16"/>
    </row>
    <row r="84" spans="1:19" ht="24" customHeight="1">
      <c r="A84" s="25"/>
      <c r="B84" s="24"/>
      <c r="C84" s="38"/>
      <c r="E84" s="16"/>
      <c r="F84" s="16"/>
      <c r="G84" s="16"/>
      <c r="H84" s="16"/>
    </row>
    <row r="86" spans="1:19" s="12" customFormat="1" ht="24" customHeight="1">
      <c r="B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</row>
    <row r="87" spans="1:19" s="12" customFormat="1" ht="24" customHeight="1">
      <c r="B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</row>
    <row r="88" spans="1:19" s="12" customFormat="1" ht="24" customHeight="1">
      <c r="B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</row>
    <row r="89" spans="1:19" s="12" customFormat="1" ht="24" customHeight="1">
      <c r="B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</row>
    <row r="90" spans="1:19" s="12" customFormat="1" ht="24" customHeight="1">
      <c r="B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</row>
    <row r="91" spans="1:19" s="12" customFormat="1" ht="24" customHeight="1">
      <c r="B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</row>
    <row r="92" spans="1:19" s="12" customFormat="1" ht="24" customHeight="1">
      <c r="B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</row>
    <row r="93" spans="1:19" s="12" customFormat="1" ht="24" customHeight="1">
      <c r="B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</row>
    <row r="94" spans="1:19" s="12" customFormat="1" ht="24" customHeight="1">
      <c r="B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</row>
    <row r="95" spans="1:19" s="12" customFormat="1" ht="24" customHeight="1">
      <c r="B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</row>
    <row r="96" spans="1:19" s="12" customFormat="1" ht="24" customHeight="1">
      <c r="B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</row>
    <row r="97" spans="2:19" s="12" customFormat="1" ht="24" customHeight="1">
      <c r="B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</row>
    <row r="98" spans="2:19" s="12" customFormat="1" ht="24" customHeight="1">
      <c r="B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</row>
    <row r="99" spans="2:19" s="12" customFormat="1" ht="24" customHeight="1">
      <c r="B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</row>
    <row r="100" spans="2:19" s="12" customFormat="1" ht="24" customHeight="1">
      <c r="B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</row>
    <row r="101" spans="2:19" s="12" customFormat="1" ht="24" customHeight="1">
      <c r="B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</row>
    <row r="102" spans="2:19" s="12" customFormat="1" ht="24" customHeight="1">
      <c r="B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</row>
    <row r="103" spans="2:19" s="12" customFormat="1" ht="24" customHeight="1">
      <c r="B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</row>
    <row r="104" spans="2:19" s="12" customFormat="1" ht="24" customHeight="1">
      <c r="B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</row>
    <row r="105" spans="2:19" s="12" customFormat="1" ht="24" customHeight="1">
      <c r="B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</row>
    <row r="106" spans="2:19" s="12" customFormat="1" ht="24" customHeight="1">
      <c r="B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</row>
    <row r="107" spans="2:19" s="12" customFormat="1" ht="24" customHeight="1">
      <c r="B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</row>
    <row r="108" spans="2:19" s="12" customFormat="1" ht="24" customHeight="1">
      <c r="B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</row>
    <row r="109" spans="2:19" s="12" customFormat="1" ht="24" customHeight="1">
      <c r="B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</row>
    <row r="110" spans="2:19" s="12" customFormat="1" ht="24" customHeight="1">
      <c r="B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</row>
    <row r="111" spans="2:19" s="12" customFormat="1" ht="24" customHeight="1">
      <c r="B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</row>
    <row r="112" spans="2:19" s="12" customFormat="1" ht="24" customHeight="1">
      <c r="B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</row>
    <row r="113" spans="2:19" s="12" customFormat="1" ht="24" customHeight="1">
      <c r="B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</row>
    <row r="114" spans="2:19" s="12" customFormat="1" ht="24" customHeight="1">
      <c r="B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</row>
    <row r="115" spans="2:19" s="12" customFormat="1" ht="24" customHeight="1">
      <c r="B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</row>
    <row r="116" spans="2:19" s="12" customFormat="1" ht="24" customHeight="1">
      <c r="B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</row>
    <row r="117" spans="2:19" s="12" customFormat="1" ht="24" customHeight="1">
      <c r="B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</row>
    <row r="118" spans="2:19" s="12" customFormat="1" ht="24" customHeight="1">
      <c r="B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</row>
    <row r="119" spans="2:19" s="12" customFormat="1" ht="24" customHeight="1">
      <c r="B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</row>
    <row r="120" spans="2:19" s="12" customFormat="1" ht="24" customHeight="1">
      <c r="B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</row>
    <row r="121" spans="2:19" s="12" customFormat="1" ht="24" customHeight="1">
      <c r="B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</row>
    <row r="122" spans="2:19" s="12" customFormat="1" ht="24" customHeight="1">
      <c r="B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</row>
    <row r="123" spans="2:19" s="12" customFormat="1" ht="24" customHeight="1">
      <c r="B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</row>
    <row r="124" spans="2:19" s="12" customFormat="1" ht="24" customHeight="1">
      <c r="B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</row>
    <row r="125" spans="2:19" s="12" customFormat="1" ht="24" customHeight="1">
      <c r="B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</row>
    <row r="126" spans="2:19" s="12" customFormat="1" ht="24" customHeight="1">
      <c r="B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</row>
    <row r="127" spans="2:19" s="12" customFormat="1" ht="24" customHeight="1">
      <c r="B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</row>
    <row r="128" spans="2:19" s="12" customFormat="1" ht="24" customHeight="1">
      <c r="B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</row>
    <row r="129" spans="2:19" s="12" customFormat="1" ht="24" customHeight="1">
      <c r="B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</row>
    <row r="130" spans="2:19" s="12" customFormat="1" ht="24" customHeight="1">
      <c r="B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</row>
    <row r="131" spans="2:19" s="12" customFormat="1" ht="24" customHeight="1">
      <c r="B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</row>
    <row r="132" spans="2:19" s="12" customFormat="1" ht="24" customHeight="1">
      <c r="B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</row>
    <row r="133" spans="2:19" s="12" customFormat="1" ht="24" customHeight="1">
      <c r="B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</row>
    <row r="134" spans="2:19" s="12" customFormat="1" ht="24" customHeight="1">
      <c r="B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</row>
    <row r="135" spans="2:19" s="12" customFormat="1" ht="24" customHeight="1">
      <c r="B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</row>
    <row r="136" spans="2:19" s="12" customFormat="1" ht="24" customHeight="1">
      <c r="B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</row>
    <row r="137" spans="2:19" s="12" customFormat="1" ht="24" customHeight="1">
      <c r="B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</row>
  </sheetData>
  <printOptions horizontalCentered="1"/>
  <pageMargins left="0.78740157480314965" right="0" top="0.47244094488188981" bottom="0" header="0.19685039370078741" footer="0.19685039370078741"/>
  <pageSetup paperSize="9" scale="70" fitToHeight="3" orientation="portrait" cellComments="asDisplayed" r:id="rId1"/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08b1-f277-4340-90a9-4611d0b0f078" xsi:nil="true"/>
    <lcf76f155ced4ddcb4097134ff3c332f xmlns="a883f10b-3641-42ba-87cf-9989725e5e8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1E6C4CFF10340ACFB60C6532EE841" ma:contentTypeVersion="17" ma:contentTypeDescription="Create a new document." ma:contentTypeScope="" ma:versionID="149f09386e99b23e0cd0358c03ec6f7f">
  <xsd:schema xmlns:xsd="http://www.w3.org/2001/XMLSchema" xmlns:xs="http://www.w3.org/2001/XMLSchema" xmlns:p="http://schemas.microsoft.com/office/2006/metadata/properties" xmlns:ns2="a883f10b-3641-42ba-87cf-9989725e5e82" xmlns:ns3="50c908b1-f277-4340-90a9-4611d0b0f078" xmlns:ns4="a07f53d8-6ffd-48ac-b1fa-2c2046daba80" targetNamespace="http://schemas.microsoft.com/office/2006/metadata/properties" ma:root="true" ma:fieldsID="fea4ef9b290caf7c9608d9fc416a6315" ns2:_="" ns3:_="" ns4:_="">
    <xsd:import namespace="a883f10b-3641-42ba-87cf-9989725e5e82"/>
    <xsd:import namespace="50c908b1-f277-4340-90a9-4611d0b0f078"/>
    <xsd:import namespace="a07f53d8-6ffd-48ac-b1fa-2c2046daba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83f10b-3641-42ba-87cf-9989725e5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3f916851-3113-4004-9aa6-44db6f42d952}" ma:internalName="TaxCatchAll" ma:showField="CatchAllData" ma:web="a07f53d8-6ffd-48ac-b1fa-2c2046daba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7f53d8-6ffd-48ac-b1fa-2c2046daba8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9AF044-E2C2-40A3-ADC3-4035B323235E}">
  <ds:schemaRefs>
    <ds:schemaRef ds:uri="http://schemas.microsoft.com/office/2006/documentManagement/types"/>
    <ds:schemaRef ds:uri="2fba763e-9cc7-4247-8a3b-ce0adcd76521"/>
    <ds:schemaRef ds:uri="c29b3090-16fc-4ef1-8989-57125e0c5a8b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50c908b1-f277-4340-90a9-4611d0b0f078"/>
    <ds:schemaRef ds:uri="a883f10b-3641-42ba-87cf-9989725e5e82"/>
  </ds:schemaRefs>
</ds:datastoreItem>
</file>

<file path=customXml/itemProps2.xml><?xml version="1.0" encoding="utf-8"?>
<ds:datastoreItem xmlns:ds="http://schemas.openxmlformats.org/officeDocument/2006/customXml" ds:itemID="{A7D84201-FCD2-4CB0-AAB1-233F9A14BB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83f10b-3641-42ba-87cf-9989725e5e82"/>
    <ds:schemaRef ds:uri="50c908b1-f277-4340-90a9-4611d0b0f078"/>
    <ds:schemaRef ds:uri="a07f53d8-6ffd-48ac-b1fa-2c2046daba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B9D749A-07BB-4BC1-A349-F19657C254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Saruda Anukulkitpanich</dc:creator>
  <cp:keywords/>
  <dc:description/>
  <cp:lastModifiedBy>Duangrat Wongsaengthip</cp:lastModifiedBy>
  <cp:revision/>
  <cp:lastPrinted>2026-02-25T04:58:43Z</cp:lastPrinted>
  <dcterms:created xsi:type="dcterms:W3CDTF">2011-03-08T09:02:15Z</dcterms:created>
  <dcterms:modified xsi:type="dcterms:W3CDTF">2026-02-25T11:15:00Z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0x010100DA11E6C4CFF10340ACFB60C6532EE841</vt:lpwstr>
  </property>
  <property fmtid="{D5CDD505-2E9C-101B-9397-08002B2CF9AE}" pid="3" name="MediaServiceImageTags">
    <vt:lpwstr/>
  </property>
</Properties>
</file>