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ochanatsrichai\Music\Selic\2025\YE'25\PMC\WP\FS'25\File ตลาด\"/>
    </mc:Choice>
  </mc:AlternateContent>
  <xr:revisionPtr revIDLastSave="0" documentId="13_ncr:1_{5DD3D994-2D04-40AE-BCE1-4112FB20113B}" xr6:coauthVersionLast="47" xr6:coauthVersionMax="47" xr10:uidLastSave="{00000000-0000-0000-0000-000000000000}"/>
  <bookViews>
    <workbookView xWindow="28690" yWindow="-110" windowWidth="29020" windowHeight="15700" tabRatio="812" xr2:uid="{AC5D6088-1BAA-440E-9444-A1EE0E7D270C}"/>
  </bookViews>
  <sheets>
    <sheet name="BS 5-7" sheetId="1" r:id="rId1"/>
    <sheet name="PL 3M" sheetId="13" state="hidden" r:id="rId2"/>
    <sheet name="PL 6M" sheetId="24" state="hidden" r:id="rId3"/>
    <sheet name="PL 8-9" sheetId="7" r:id="rId4"/>
    <sheet name="SH 11-12 con" sheetId="3" state="hidden" r:id="rId5"/>
    <sheet name="SH 10" sheetId="30" r:id="rId6"/>
    <sheet name="SH 11" sheetId="32" r:id="rId7"/>
    <sheet name="SH 12" sheetId="33" r:id="rId8"/>
    <sheet name="SH 13" sheetId="34" r:id="rId9"/>
    <sheet name="CF 14-16" sheetId="5" r:id="rId10"/>
  </sheets>
  <externalReferences>
    <externalReference r:id="rId11"/>
    <externalReference r:id="rId12"/>
    <externalReference r:id="rId13"/>
    <externalReference r:id="rId14"/>
  </externalReferences>
  <definedNames>
    <definedName name="_" hidden="1">#REF!</definedName>
    <definedName name="___________________a1" hidden="1">{"cashflow",#N/A,FALSE,"CASHFLOW "}</definedName>
    <definedName name="___________________a10" hidden="1">{"sales",#N/A,FALSE,"SALES"}</definedName>
    <definedName name="___________________a2" hidden="1">{"hilight1",#N/A,FALSE,"HILIGHT1"}</definedName>
    <definedName name="___________________a3" hidden="1">{"hilight2",#N/A,FALSE,"HILIGHT2"}</definedName>
    <definedName name="___________________a4" hidden="1">{"hilight3",#N/A,FALSE,"HILIGHT3"}</definedName>
    <definedName name="___________________a5" hidden="1">{"income",#N/A,FALSE,"INCOME"}</definedName>
    <definedName name="___________________a6" hidden="1">{"index",#N/A,FALSE,"INDEX"}</definedName>
    <definedName name="___________________a7" hidden="1">{"PRINT_EST",#N/A,FALSE,"ESTMON"}</definedName>
    <definedName name="___________________a8" hidden="1">{"revsale",#N/A,FALSE,"REV-ยุพดี"}</definedName>
    <definedName name="___________________a9" hidden="1">{"revable",#N/A,FALSE,"REVABLE"}</definedName>
    <definedName name="__________________a1" hidden="1">{"cashflow",#N/A,FALSE,"CASHFLOW "}</definedName>
    <definedName name="__________________a10" hidden="1">{"sales",#N/A,FALSE,"SALES"}</definedName>
    <definedName name="__________________a2" hidden="1">{"hilight1",#N/A,FALSE,"HILIGHT1"}</definedName>
    <definedName name="__________________a3" hidden="1">{"hilight2",#N/A,FALSE,"HILIGHT2"}</definedName>
    <definedName name="__________________a4" hidden="1">{"hilight3",#N/A,FALSE,"HILIGHT3"}</definedName>
    <definedName name="__________________a5" hidden="1">{"income",#N/A,FALSE,"INCOME"}</definedName>
    <definedName name="__________________a6" hidden="1">{"index",#N/A,FALSE,"INDEX"}</definedName>
    <definedName name="__________________a7" hidden="1">{"PRINT_EST",#N/A,FALSE,"ESTMON"}</definedName>
    <definedName name="__________________a8" hidden="1">{"revsale",#N/A,FALSE,"REV-ยุพดี"}</definedName>
    <definedName name="__________________a9" hidden="1">{"revable",#N/A,FALSE,"REVABLE"}</definedName>
    <definedName name="_________________a1" hidden="1">{"cashflow",#N/A,FALSE,"CASHFLOW "}</definedName>
    <definedName name="_________________a10" hidden="1">{"sales",#N/A,FALSE,"SALES"}</definedName>
    <definedName name="_________________a2" hidden="1">{"hilight1",#N/A,FALSE,"HILIGHT1"}</definedName>
    <definedName name="_________________a3" hidden="1">{"hilight2",#N/A,FALSE,"HILIGHT2"}</definedName>
    <definedName name="_________________a4" hidden="1">{"hilight3",#N/A,FALSE,"HILIGHT3"}</definedName>
    <definedName name="_________________a5" hidden="1">{"income",#N/A,FALSE,"INCOME"}</definedName>
    <definedName name="_________________a6" hidden="1">{"index",#N/A,FALSE,"INDEX"}</definedName>
    <definedName name="_________________a7" hidden="1">{"PRINT_EST",#N/A,FALSE,"ESTMON"}</definedName>
    <definedName name="_________________a8" hidden="1">{"revsale",#N/A,FALSE,"REV-ยุพดี"}</definedName>
    <definedName name="_________________a9" hidden="1">{"revable",#N/A,FALSE,"REVABLE"}</definedName>
    <definedName name="________________a1" hidden="1">{"cashflow",#N/A,FALSE,"CASHFLOW "}</definedName>
    <definedName name="________________a10" hidden="1">{"sales",#N/A,FALSE,"SALES"}</definedName>
    <definedName name="________________a2" hidden="1">{"hilight1",#N/A,FALSE,"HILIGHT1"}</definedName>
    <definedName name="________________a3" hidden="1">{"hilight2",#N/A,FALSE,"HILIGHT2"}</definedName>
    <definedName name="________________a4" hidden="1">{"hilight3",#N/A,FALSE,"HILIGHT3"}</definedName>
    <definedName name="________________a5" hidden="1">{"income",#N/A,FALSE,"INCOME"}</definedName>
    <definedName name="________________a6" hidden="1">{"index",#N/A,FALSE,"INDEX"}</definedName>
    <definedName name="________________a7" hidden="1">{"PRINT_EST",#N/A,FALSE,"ESTMON"}</definedName>
    <definedName name="________________a8" hidden="1">{"revsale",#N/A,FALSE,"REV-ยุพดี"}</definedName>
    <definedName name="________________a9" hidden="1">{"revable",#N/A,FALSE,"REVABLE"}</definedName>
    <definedName name="_______________a1" hidden="1">{"cashflow",#N/A,FALSE,"CASHFLOW "}</definedName>
    <definedName name="_______________a10" hidden="1">{"sales",#N/A,FALSE,"SALES"}</definedName>
    <definedName name="_______________a2" hidden="1">{"hilight1",#N/A,FALSE,"HILIGHT1"}</definedName>
    <definedName name="_______________a3" hidden="1">{"hilight2",#N/A,FALSE,"HILIGHT2"}</definedName>
    <definedName name="_______________a4" hidden="1">{"hilight3",#N/A,FALSE,"HILIGHT3"}</definedName>
    <definedName name="_______________a5" hidden="1">{"income",#N/A,FALSE,"INCOME"}</definedName>
    <definedName name="_______________a6" hidden="1">{"index",#N/A,FALSE,"INDEX"}</definedName>
    <definedName name="_______________a7" hidden="1">{"PRINT_EST",#N/A,FALSE,"ESTMON"}</definedName>
    <definedName name="_______________a8" hidden="1">{"revsale",#N/A,FALSE,"REV-ยุพดี"}</definedName>
    <definedName name="_______________a9" hidden="1">{"revable",#N/A,FALSE,"REVABLE"}</definedName>
    <definedName name="______________a1" hidden="1">{"cashflow",#N/A,FALSE,"CASHFLOW "}</definedName>
    <definedName name="______________a10" hidden="1">{"sales",#N/A,FALSE,"SALES"}</definedName>
    <definedName name="______________a2" hidden="1">{"hilight1",#N/A,FALSE,"HILIGHT1"}</definedName>
    <definedName name="______________a3" hidden="1">{"hilight2",#N/A,FALSE,"HILIGHT2"}</definedName>
    <definedName name="______________a4" hidden="1">{"hilight3",#N/A,FALSE,"HILIGHT3"}</definedName>
    <definedName name="______________a5" hidden="1">{"income",#N/A,FALSE,"INCOME"}</definedName>
    <definedName name="______________a6" hidden="1">{"index",#N/A,FALSE,"INDEX"}</definedName>
    <definedName name="______________a7" hidden="1">{"PRINT_EST",#N/A,FALSE,"ESTMON"}</definedName>
    <definedName name="______________a8" hidden="1">{"revsale",#N/A,FALSE,"REV-ยุพดี"}</definedName>
    <definedName name="______________a9" hidden="1">{"revable",#N/A,FALSE,"REVABLE"}</definedName>
    <definedName name="_____________a1" hidden="1">{"cashflow",#N/A,FALSE,"CASHFLOW "}</definedName>
    <definedName name="_____________a10" hidden="1">{"sales",#N/A,FALSE,"SALES"}</definedName>
    <definedName name="_____________a2" hidden="1">{"hilight1",#N/A,FALSE,"HILIGHT1"}</definedName>
    <definedName name="_____________a3" hidden="1">{"hilight2",#N/A,FALSE,"HILIGHT2"}</definedName>
    <definedName name="_____________a4" hidden="1">{"hilight3",#N/A,FALSE,"HILIGHT3"}</definedName>
    <definedName name="_____________a5" hidden="1">{"income",#N/A,FALSE,"INCOME"}</definedName>
    <definedName name="_____________a6" hidden="1">{"index",#N/A,FALSE,"INDEX"}</definedName>
    <definedName name="_____________a7" hidden="1">{"PRINT_EST",#N/A,FALSE,"ESTMON"}</definedName>
    <definedName name="_____________a8" hidden="1">{"revsale",#N/A,FALSE,"REV-ยุพดี"}</definedName>
    <definedName name="_____________a9" hidden="1">{"revable",#N/A,FALSE,"REVABLE"}</definedName>
    <definedName name="____________a1" hidden="1">{"cashflow",#N/A,FALSE,"CASHFLOW "}</definedName>
    <definedName name="____________a10" hidden="1">{"sales",#N/A,FALSE,"SALES"}</definedName>
    <definedName name="____________a2" hidden="1">{"hilight1",#N/A,FALSE,"HILIGHT1"}</definedName>
    <definedName name="____________a3" hidden="1">{"hilight2",#N/A,FALSE,"HILIGHT2"}</definedName>
    <definedName name="____________a4" hidden="1">{"hilight3",#N/A,FALSE,"HILIGHT3"}</definedName>
    <definedName name="____________a5" hidden="1">{"income",#N/A,FALSE,"INCOME"}</definedName>
    <definedName name="____________a6" hidden="1">{"index",#N/A,FALSE,"INDEX"}</definedName>
    <definedName name="____________a7" hidden="1">{"PRINT_EST",#N/A,FALSE,"ESTMON"}</definedName>
    <definedName name="____________a8" hidden="1">{"revsale",#N/A,FALSE,"REV-ยุพดี"}</definedName>
    <definedName name="____________a9" hidden="1">{"revable",#N/A,FALSE,"REVABLE"}</definedName>
    <definedName name="___________a1" hidden="1">{"cashflow",#N/A,FALSE,"CASHFLOW "}</definedName>
    <definedName name="___________a10" hidden="1">{"sales",#N/A,FALSE,"SALES"}</definedName>
    <definedName name="___________a2" hidden="1">{"hilight1",#N/A,FALSE,"HILIGHT1"}</definedName>
    <definedName name="___________a3" hidden="1">{"hilight2",#N/A,FALSE,"HILIGHT2"}</definedName>
    <definedName name="___________a4" hidden="1">{"hilight3",#N/A,FALSE,"HILIGHT3"}</definedName>
    <definedName name="___________a5" hidden="1">{"income",#N/A,FALSE,"INCOME"}</definedName>
    <definedName name="___________a6" hidden="1">{"index",#N/A,FALSE,"INDEX"}</definedName>
    <definedName name="___________a7" hidden="1">{"PRINT_EST",#N/A,FALSE,"ESTMON"}</definedName>
    <definedName name="___________a8" hidden="1">{"revsale",#N/A,FALSE,"REV-ยุพดี"}</definedName>
    <definedName name="___________a9" hidden="1">{"revable",#N/A,FALSE,"REVABLE"}</definedName>
    <definedName name="___________DET2" localSheetId="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localSheetId="9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localSheetId="9" hidden="1">{#N/A,#N/A,FALSE,"BUDGET"}</definedName>
    <definedName name="___________DET4" localSheetId="3" hidden="1">{#N/A,#N/A,FALSE,"BUDGET"}</definedName>
    <definedName name="___________DET4" localSheetId="5" hidden="1">{#N/A,#N/A,FALSE,"BUDGET"}</definedName>
    <definedName name="___________DET4" localSheetId="6" hidden="1">{#N/A,#N/A,FALSE,"BUDGET"}</definedName>
    <definedName name="___________DET4" hidden="1">{#N/A,#N/A,FALSE,"BUDGET"}</definedName>
    <definedName name="__________a1" hidden="1">{"cashflow",#N/A,FALSE,"CASHFLOW "}</definedName>
    <definedName name="__________a10" hidden="1">{"sales",#N/A,FALSE,"SALES"}</definedName>
    <definedName name="__________a2" hidden="1">{"hilight1",#N/A,FALSE,"HILIGHT1"}</definedName>
    <definedName name="__________a3" hidden="1">{"hilight2",#N/A,FALSE,"HILIGHT2"}</definedName>
    <definedName name="__________a4" hidden="1">{"hilight3",#N/A,FALSE,"HILIGHT3"}</definedName>
    <definedName name="__________a5" hidden="1">{"income",#N/A,FALSE,"INCOME"}</definedName>
    <definedName name="__________a6" hidden="1">{"index",#N/A,FALSE,"INDEX"}</definedName>
    <definedName name="__________a7" hidden="1">{"PRINT_EST",#N/A,FALSE,"ESTMON"}</definedName>
    <definedName name="__________a8" hidden="1">{"revsale",#N/A,FALSE,"REV-ยุพดี"}</definedName>
    <definedName name="__________a9" hidden="1">{"revable",#N/A,FALSE,"REVABLE"}</definedName>
    <definedName name="_________4F" hidden="1">#REF!</definedName>
    <definedName name="_________5_0_0_F" hidden="1">#REF!</definedName>
    <definedName name="_________a1" hidden="1">{"cashflow",#N/A,FALSE,"CASHFLOW "}</definedName>
    <definedName name="_________a10" hidden="1">{"sales",#N/A,FALSE,"SALES"}</definedName>
    <definedName name="_________a2" hidden="1">{"hilight1",#N/A,FALSE,"HILIGHT1"}</definedName>
    <definedName name="_________a3" hidden="1">{"hilight2",#N/A,FALSE,"HILIGHT2"}</definedName>
    <definedName name="_________a4" hidden="1">{"hilight3",#N/A,FALSE,"HILIGHT3"}</definedName>
    <definedName name="_________a5" hidden="1">{"income",#N/A,FALSE,"INCOME"}</definedName>
    <definedName name="_________a6" hidden="1">{"index",#N/A,FALSE,"INDEX"}</definedName>
    <definedName name="_________a7" hidden="1">{"PRINT_EST",#N/A,FALSE,"ESTMON"}</definedName>
    <definedName name="_________a8" hidden="1">{"revsale",#N/A,FALSE,"REV-ยุพดี"}</definedName>
    <definedName name="_________a9" hidden="1">{"revable",#N/A,FALSE,"REVABLE"}</definedName>
    <definedName name="_________DET2" localSheetId="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localSheetId="9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localSheetId="9" hidden="1">{#N/A,#N/A,FALSE,"BUDGET"}</definedName>
    <definedName name="_________DET4" localSheetId="3" hidden="1">{#N/A,#N/A,FALSE,"BUDGET"}</definedName>
    <definedName name="_________DET4" localSheetId="5" hidden="1">{#N/A,#N/A,FALSE,"BUDGET"}</definedName>
    <definedName name="_________DET4" localSheetId="6" hidden="1">{#N/A,#N/A,FALSE,"BUDGET"}</definedName>
    <definedName name="_________DET4" hidden="1">{#N/A,#N/A,FALSE,"BUDGET"}</definedName>
    <definedName name="________4F" hidden="1">#REF!</definedName>
    <definedName name="________5_0_0_F" hidden="1">#REF!</definedName>
    <definedName name="________a1" hidden="1">{"cashflow",#N/A,FALSE,"CASHFLOW "}</definedName>
    <definedName name="________a10" hidden="1">{"sales",#N/A,FALSE,"SALES"}</definedName>
    <definedName name="________a2" hidden="1">{"hilight1",#N/A,FALSE,"HILIGHT1"}</definedName>
    <definedName name="________a3" hidden="1">{"hilight2",#N/A,FALSE,"HILIGHT2"}</definedName>
    <definedName name="________a4" hidden="1">{"hilight3",#N/A,FALSE,"HILIGHT3"}</definedName>
    <definedName name="________a5" hidden="1">{"income",#N/A,FALSE,"INCOME"}</definedName>
    <definedName name="________a6" hidden="1">{"index",#N/A,FALSE,"INDEX"}</definedName>
    <definedName name="________a7" hidden="1">{"PRINT_EST",#N/A,FALSE,"ESTMON"}</definedName>
    <definedName name="________a8" hidden="1">{"revsale",#N/A,FALSE,"REV-ยุพดี"}</definedName>
    <definedName name="________a9" hidden="1">{"revable",#N/A,FALSE,"REVABLE"}</definedName>
    <definedName name="_______4F" hidden="1">#REF!</definedName>
    <definedName name="_______5_0_0_F" hidden="1">#REF!</definedName>
    <definedName name="_______a1" hidden="1">{"cashflow",#N/A,FALSE,"CASHFLOW "}</definedName>
    <definedName name="_______a10" hidden="1">{"sales",#N/A,FALSE,"SALES"}</definedName>
    <definedName name="_______a2" hidden="1">{"hilight1",#N/A,FALSE,"HILIGHT1"}</definedName>
    <definedName name="_______a3" hidden="1">{"hilight2",#N/A,FALSE,"HILIGHT2"}</definedName>
    <definedName name="_______a4" hidden="1">{"hilight3",#N/A,FALSE,"HILIGHT3"}</definedName>
    <definedName name="_______a5" hidden="1">{"income",#N/A,FALSE,"INCOME"}</definedName>
    <definedName name="_______a6" hidden="1">{"index",#N/A,FALSE,"INDEX"}</definedName>
    <definedName name="_______a7" hidden="1">{"PRINT_EST",#N/A,FALSE,"ESTMON"}</definedName>
    <definedName name="_______a8" hidden="1">{"revsale",#N/A,FALSE,"REV-ยุพดี"}</definedName>
    <definedName name="_______a9" hidden="1">{"revable",#N/A,FALSE,"REVABLE"}</definedName>
    <definedName name="_______DET2" localSheetId="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localSheetId="9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localSheetId="9" hidden="1">{#N/A,#N/A,FALSE,"BUDGET"}</definedName>
    <definedName name="_______DET4" localSheetId="3" hidden="1">{#N/A,#N/A,FALSE,"BUDGET"}</definedName>
    <definedName name="_______DET4" localSheetId="5" hidden="1">{#N/A,#N/A,FALSE,"BUDGET"}</definedName>
    <definedName name="_______DET4" localSheetId="6" hidden="1">{#N/A,#N/A,FALSE,"BUDGET"}</definedName>
    <definedName name="_______DET4" hidden="1">{#N/A,#N/A,FALSE,"BUDGET"}</definedName>
    <definedName name="______4F" hidden="1">#REF!</definedName>
    <definedName name="______5_0_0_F" hidden="1">#REF!</definedName>
    <definedName name="______a1" hidden="1">{"cashflow",#N/A,FALSE,"CASHFLOW "}</definedName>
    <definedName name="______a10" hidden="1">{"sales",#N/A,FALSE,"SALES"}</definedName>
    <definedName name="______a2" hidden="1">{"hilight1",#N/A,FALSE,"HILIGHT1"}</definedName>
    <definedName name="______a3" hidden="1">{"hilight2",#N/A,FALSE,"HILIGHT2"}</definedName>
    <definedName name="______a4" hidden="1">{"hilight3",#N/A,FALSE,"HILIGHT3"}</definedName>
    <definedName name="______a5" hidden="1">{"income",#N/A,FALSE,"INCOME"}</definedName>
    <definedName name="______a6" hidden="1">{"index",#N/A,FALSE,"INDEX"}</definedName>
    <definedName name="______a7" hidden="1">{"PRINT_EST",#N/A,FALSE,"ESTMON"}</definedName>
    <definedName name="______a8" hidden="1">{"revsale",#N/A,FALSE,"REV-ยุพดี"}</definedName>
    <definedName name="______a9" hidden="1">{"revable",#N/A,FALSE,"REVABLE"}</definedName>
    <definedName name="______DET2" localSheetId="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localSheetId="9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localSheetId="9" hidden="1">{#N/A,#N/A,FALSE,"BUDGET"}</definedName>
    <definedName name="______DET4" localSheetId="3" hidden="1">{#N/A,#N/A,FALSE,"BUDGET"}</definedName>
    <definedName name="______DET4" localSheetId="5" hidden="1">{#N/A,#N/A,FALSE,"BUDGET"}</definedName>
    <definedName name="______DET4" localSheetId="6" hidden="1">{#N/A,#N/A,FALSE,"BUDGET"}</definedName>
    <definedName name="______DET4" hidden="1">{#N/A,#N/A,FALSE,"BUDGET"}</definedName>
    <definedName name="_____4F" hidden="1">#REF!</definedName>
    <definedName name="_____5_0_0_F" hidden="1">#REF!</definedName>
    <definedName name="_____a1" hidden="1">{"cashflow",#N/A,FALSE,"CASHFLOW "}</definedName>
    <definedName name="_____a10" hidden="1">{"sales",#N/A,FALSE,"SALES"}</definedName>
    <definedName name="_____a2" hidden="1">{"hilight1",#N/A,FALSE,"HILIGHT1"}</definedName>
    <definedName name="_____a3" hidden="1">{"hilight2",#N/A,FALSE,"HILIGHT2"}</definedName>
    <definedName name="_____a4" hidden="1">{"hilight3",#N/A,FALSE,"HILIGHT3"}</definedName>
    <definedName name="_____a5" hidden="1">{"income",#N/A,FALSE,"INCOME"}</definedName>
    <definedName name="_____a6" hidden="1">{"index",#N/A,FALSE,"INDEX"}</definedName>
    <definedName name="_____a7" hidden="1">{"PRINT_EST",#N/A,FALSE,"ESTMON"}</definedName>
    <definedName name="_____a8" hidden="1">{"revsale",#N/A,FALSE,"REV-ยุพดี"}</definedName>
    <definedName name="_____a9" hidden="1">{"revable",#N/A,FALSE,"REVABLE"}</definedName>
    <definedName name="_____DET2" localSheetId="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localSheetId="9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localSheetId="9" hidden="1">{#N/A,#N/A,FALSE,"BUDGET"}</definedName>
    <definedName name="_____DET4" localSheetId="3" hidden="1">{#N/A,#N/A,FALSE,"BUDGET"}</definedName>
    <definedName name="_____DET4" localSheetId="5" hidden="1">{#N/A,#N/A,FALSE,"BUDGET"}</definedName>
    <definedName name="_____DET4" localSheetId="6" hidden="1">{#N/A,#N/A,FALSE,"BUDGET"}</definedName>
    <definedName name="_____DET4" hidden="1">{#N/A,#N/A,FALSE,"BUDGET"}</definedName>
    <definedName name="____4F" hidden="1">#REF!</definedName>
    <definedName name="____5_0_0_F" hidden="1">#REF!</definedName>
    <definedName name="____a1" hidden="1">{"cashflow",#N/A,FALSE,"CASHFLOW "}</definedName>
    <definedName name="____a10" hidden="1">{"sales",#N/A,FALSE,"SALES"}</definedName>
    <definedName name="____a2" hidden="1">{"hilight1",#N/A,FALSE,"HILIGHT1"}</definedName>
    <definedName name="____a3" hidden="1">{"hilight2",#N/A,FALSE,"HILIGHT2"}</definedName>
    <definedName name="____a4" hidden="1">{"hilight3",#N/A,FALSE,"HILIGHT3"}</definedName>
    <definedName name="____a5" hidden="1">{"income",#N/A,FALSE,"INCOME"}</definedName>
    <definedName name="____a6" hidden="1">{"index",#N/A,FALSE,"INDEX"}</definedName>
    <definedName name="____a7" hidden="1">{"PRINT_EST",#N/A,FALSE,"ESTMON"}</definedName>
    <definedName name="____a8" hidden="1">{"revsale",#N/A,FALSE,"REV-ยุพดี"}</definedName>
    <definedName name="____a9" hidden="1">{"revable",#N/A,FALSE,"REVABLE"}</definedName>
    <definedName name="___4F" hidden="1">#REF!</definedName>
    <definedName name="___5_0_0_F" hidden="1">#REF!</definedName>
    <definedName name="___a1" hidden="1">{"cashflow",#N/A,FALSE,"CASHFLOW "}</definedName>
    <definedName name="___a10" hidden="1">{"sales",#N/A,FALSE,"SALES"}</definedName>
    <definedName name="___a2" hidden="1">{"hilight1",#N/A,FALSE,"HILIGHT1"}</definedName>
    <definedName name="___a3" hidden="1">{"hilight2",#N/A,FALSE,"HILIGHT2"}</definedName>
    <definedName name="___a4" hidden="1">{"hilight3",#N/A,FALSE,"HILIGHT3"}</definedName>
    <definedName name="___a5" hidden="1">{"income",#N/A,FALSE,"INCOME"}</definedName>
    <definedName name="___a6" hidden="1">{"index",#N/A,FALSE,"INDEX"}</definedName>
    <definedName name="___a7" hidden="1">{"PRINT_EST",#N/A,FALSE,"ESTMON"}</definedName>
    <definedName name="___a8" hidden="1">{"revsale",#N/A,FALSE,"REV-ยุพดี"}</definedName>
    <definedName name="___a9" hidden="1">{"revable",#N/A,FALSE,"REVABLE"}</definedName>
    <definedName name="___DET2" localSheetId="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localSheetId="9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localSheetId="9" hidden="1">{#N/A,#N/A,FALSE,"BUDGET"}</definedName>
    <definedName name="___DET4" localSheetId="3" hidden="1">{#N/A,#N/A,FALSE,"BUDGET"}</definedName>
    <definedName name="___DET4" localSheetId="5" hidden="1">{#N/A,#N/A,FALSE,"BUDGET"}</definedName>
    <definedName name="___DET4" localSheetId="6" hidden="1">{#N/A,#N/A,FALSE,"BUDGET"}</definedName>
    <definedName name="___DET4" hidden="1">{#N/A,#N/A,FALSE,"BUDGET"}</definedName>
    <definedName name="__123Graph_X" hidden="1">[1]YQty!$A$3:$A$14</definedName>
    <definedName name="__4F" hidden="1">#REF!</definedName>
    <definedName name="__5_0_0_F" hidden="1">#REF!</definedName>
    <definedName name="__a1" hidden="1">{"cashflow",#N/A,FALSE,"CASHFLOW "}</definedName>
    <definedName name="__a10" hidden="1">{"sales",#N/A,FALSE,"SALES"}</definedName>
    <definedName name="__a2" hidden="1">{"hilight1",#N/A,FALSE,"HILIGHT1"}</definedName>
    <definedName name="__a3" hidden="1">{"hilight2",#N/A,FALSE,"HILIGHT2"}</definedName>
    <definedName name="__a4" hidden="1">{"hilight3",#N/A,FALSE,"HILIGHT3"}</definedName>
    <definedName name="__a5" hidden="1">{"income",#N/A,FALSE,"INCOME"}</definedName>
    <definedName name="__a6" hidden="1">{"index",#N/A,FALSE,"INDEX"}</definedName>
    <definedName name="__a7" hidden="1">{"PRINT_EST",#N/A,FALSE,"ESTMON"}</definedName>
    <definedName name="__a8" hidden="1">{"revsale",#N/A,FALSE,"REV-ยุพดี"}</definedName>
    <definedName name="__a9" hidden="1">{"revable",#N/A,FALSE,"REVABLE"}</definedName>
    <definedName name="__DET2" localSheetId="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localSheetId="9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localSheetId="9" hidden="1">{#N/A,#N/A,FALSE,"BUDGET"}</definedName>
    <definedName name="__DET4" localSheetId="3" hidden="1">{#N/A,#N/A,FALSE,"BUDGET"}</definedName>
    <definedName name="__DET4" localSheetId="5" hidden="1">{#N/A,#N/A,FALSE,"BUDGET"}</definedName>
    <definedName name="__DET4" localSheetId="6" hidden="1">{#N/A,#N/A,FALSE,"BUDGET"}</definedName>
    <definedName name="__DET4" hidden="1">{#N/A,#N/A,FALSE,"BUDGET"}</definedName>
    <definedName name="__KEY1" hidden="1">[2]Accure!#REF!</definedName>
    <definedName name="_4F" hidden="1">#REF!</definedName>
    <definedName name="_5_0_0_F" hidden="1">#REF!</definedName>
    <definedName name="_a1" hidden="1">{"cashflow",#N/A,FALSE,"CASHFLOW "}</definedName>
    <definedName name="_a2" hidden="1">{"hilight1",#N/A,FALSE,"HILIGHT1"}</definedName>
    <definedName name="_a3" hidden="1">{"hilight2",#N/A,FALSE,"HILIGHT2"}</definedName>
    <definedName name="_a4" hidden="1">{"hilight3",#N/A,FALSE,"HILIGHT3"}</definedName>
    <definedName name="_a5" hidden="1">{"income",#N/A,FALSE,"INCOME"}</definedName>
    <definedName name="_a6" hidden="1">{"index",#N/A,FALSE,"INDEX"}</definedName>
    <definedName name="_a7" hidden="1">{"PRINT_EST",#N/A,FALSE,"ESTMON"}</definedName>
    <definedName name="_a8" hidden="1">{"revsale",#N/A,FALSE,"REV-ยุพดี"}</definedName>
    <definedName name="_a9" hidden="1">{"revable",#N/A,FALSE,"REVABLE"}</definedName>
    <definedName name="_d1" hidden="1">{"'Model'!$A$1:$N$53"}</definedName>
    <definedName name="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4" localSheetId="5" hidden="1">{#N/A,#N/A,FALSE,"BUDGET"}</definedName>
    <definedName name="_DET4" localSheetId="6" hidden="1">{#N/A,#N/A,FALSE,"BUDGET"}</definedName>
    <definedName name="_DET4" hidden="1">{#N/A,#N/A,FALSE,"BUDGET"}</definedName>
    <definedName name="_Fill" localSheetId="3" hidden="1">#REF!</definedName>
    <definedName name="_Fill" localSheetId="5" hidden="1">#REF!</definedName>
    <definedName name="_Fill" localSheetId="6" hidden="1">#REF!</definedName>
    <definedName name="_Fill" localSheetId="4" hidden="1">#REF!</definedName>
    <definedName name="_Fill" localSheetId="7" hidden="1">#REF!</definedName>
    <definedName name="_Fill" localSheetId="8" hidden="1">#REF!</definedName>
    <definedName name="_Fill" hidden="1">#REF!</definedName>
    <definedName name="_xlnm._FilterDatabase" localSheetId="3" hidden="1">#REF!</definedName>
    <definedName name="_xlnm._FilterDatabase" localSheetId="5" hidden="1">#REF!</definedName>
    <definedName name="_xlnm._FilterDatabase" localSheetId="6" hidden="1">#REF!</definedName>
    <definedName name="_xlnm._FilterDatabase" localSheetId="4" hidden="1">#REF!</definedName>
    <definedName name="_xlnm._FilterDatabase" localSheetId="7" hidden="1">#REF!</definedName>
    <definedName name="_xlnm._FilterDatabase" localSheetId="8" hidden="1">#REF!</definedName>
    <definedName name="_xlnm._FilterDatabase" hidden="1">#REF!</definedName>
    <definedName name="_Key1" localSheetId="3" hidden="1">[3]คีย์ข้อมูลรายละเอียดต่างๆ!#REF!</definedName>
    <definedName name="_Key1" localSheetId="5" hidden="1">[3]คีย์ข้อมูลรายละเอียดต่างๆ!#REF!</definedName>
    <definedName name="_Key1" localSheetId="6" hidden="1">[3]คีย์ข้อมูลรายละเอียดต่างๆ!#REF!</definedName>
    <definedName name="_Key1" localSheetId="4" hidden="1">[3]คีย์ข้อมูลรายละเอียดต่างๆ!#REF!</definedName>
    <definedName name="_Key1" localSheetId="7" hidden="1">[3]คีย์ข้อมูลรายละเอียดต่างๆ!#REF!</definedName>
    <definedName name="_Key1" localSheetId="8" hidden="1">[3]คีย์ข้อมูลรายละเอียดต่างๆ!#REF!</definedName>
    <definedName name="_Key1" hidden="1">[3]คีย์ข้อมูลรายละเอียดต่างๆ!#REF!</definedName>
    <definedName name="_Key2" localSheetId="3" hidden="1">#REF!</definedName>
    <definedName name="_Key2" localSheetId="5" hidden="1">#REF!</definedName>
    <definedName name="_Key2" localSheetId="6" hidden="1">#REF!</definedName>
    <definedName name="_Key2" localSheetId="4" hidden="1">#REF!</definedName>
    <definedName name="_Key2" localSheetId="7" hidden="1">#REF!</definedName>
    <definedName name="_Key2" localSheetId="8" hidden="1">#REF!</definedName>
    <definedName name="_Key2" hidden="1">#REF!</definedName>
    <definedName name="_o9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rder1" hidden="1">255</definedName>
    <definedName name="_Order2" hidden="1">255</definedName>
    <definedName name="_Parse_In" localSheetId="3" hidden="1">#REF!</definedName>
    <definedName name="_Parse_In" localSheetId="5" hidden="1">#REF!</definedName>
    <definedName name="_Parse_In" localSheetId="6" hidden="1">#REF!</definedName>
    <definedName name="_Parse_In" localSheetId="4" hidden="1">#REF!</definedName>
    <definedName name="_Parse_In" localSheetId="7" hidden="1">#REF!</definedName>
    <definedName name="_Parse_In" localSheetId="8" hidden="1">#REF!</definedName>
    <definedName name="_Parse_In" hidden="1">#REF!</definedName>
    <definedName name="_Parse_Out" localSheetId="3" hidden="1">#REF!</definedName>
    <definedName name="_Parse_Out" localSheetId="5" hidden="1">#REF!</definedName>
    <definedName name="_Parse_Out" localSheetId="6" hidden="1">#REF!</definedName>
    <definedName name="_Parse_Out" localSheetId="4" hidden="1">#REF!</definedName>
    <definedName name="_Parse_Out" localSheetId="7" hidden="1">#REF!</definedName>
    <definedName name="_Parse_Out" localSheetId="8" hidden="1">#REF!</definedName>
    <definedName name="_Parse_Out" hidden="1">#REF!</definedName>
    <definedName name="_Sort" localSheetId="3" hidden="1">#REF!</definedName>
    <definedName name="_Sort" localSheetId="5" hidden="1">#REF!</definedName>
    <definedName name="_Sort" localSheetId="6" hidden="1">#REF!</definedName>
    <definedName name="_Sort" localSheetId="4" hidden="1">#REF!</definedName>
    <definedName name="_Sort" localSheetId="7" hidden="1">#REF!</definedName>
    <definedName name="_Sort" localSheetId="8" hidden="1">#REF!</definedName>
    <definedName name="_Sort" hidden="1">#REF!</definedName>
    <definedName name="_Table1_Out" hidden="1">#REF!</definedName>
    <definedName name="AAAA" localSheetId="9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" localSheetId="9" hidden="1">{#N/A,#N/A,FALSE,"BUDGET"}</definedName>
    <definedName name="AAAAA" localSheetId="3" hidden="1">{#N/A,#N/A,FALSE,"BUDGET"}</definedName>
    <definedName name="AAAAA" localSheetId="5" hidden="1">{#N/A,#N/A,FALSE,"BUDGET"}</definedName>
    <definedName name="AAAAA" localSheetId="6" hidden="1">{#N/A,#N/A,FALSE,"BUDGET"}</definedName>
    <definedName name="AAAAA" hidden="1">{#N/A,#N/A,FALSE,"BUDGET"}</definedName>
    <definedName name="AAAAAAAAA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9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BCD" localSheetId="5" hidden="1">{#N/A,#N/A,FALSE,"BUDGET"}</definedName>
    <definedName name="ABCD" localSheetId="6" hidden="1">{#N/A,#N/A,FALSE,"BUDGET"}</definedName>
    <definedName name="ABCD" hidden="1">{#N/A,#N/A,FALSE,"BUDGET"}</definedName>
    <definedName name="adas" hidden="1">{"'Model'!$A$1:$N$53"}</definedName>
    <definedName name="ake" hidden="1">#REF!</definedName>
    <definedName name="AMT" hidden="1">{"revable",#N/A,FALSE,"REVABLE"}</definedName>
    <definedName name="aoe" localSheetId="9" hidden="1">{"'Model'!$A$1:$N$53"}</definedName>
    <definedName name="aoe" localSheetId="3" hidden="1">{"'Model'!$A$1:$N$53"}</definedName>
    <definedName name="aoe" localSheetId="5" hidden="1">{"'Model'!$A$1:$N$53"}</definedName>
    <definedName name="aoe" localSheetId="6" hidden="1">{"'Model'!$A$1:$N$53"}</definedName>
    <definedName name="aoe" hidden="1">{"'Model'!$A$1:$N$53"}</definedName>
    <definedName name="aoee" hidden="1">{"'Model'!$A$1:$N$53"}</definedName>
    <definedName name="AS2DocOpenMode" hidden="1">"AS2DocumentEdit"</definedName>
    <definedName name="as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s" hidden="1">{"revable",#N/A,FALSE,"REVABLE"}</definedName>
    <definedName name="audit.test" localSheetId="9" hidden="1">{"FB Assumptions",#N/A,FALSE,"Asu";"FB Cashflow 1",#N/A,FALSE,"F&amp;B";"FB Cashflow 2",#N/A,FALSE,"F&amp;B"}</definedName>
    <definedName name="audit.test" localSheetId="3" hidden="1">{"FB Assumptions",#N/A,FALSE,"Asu";"FB Cashflow 1",#N/A,FALSE,"F&amp;B";"FB Cashflow 2",#N/A,FALSE,"F&amp;B"}</definedName>
    <definedName name="audit.test" localSheetId="5" hidden="1">{"FB Assumptions",#N/A,FALSE,"Asu";"FB Cashflow 1",#N/A,FALSE,"F&amp;B";"FB Cashflow 2",#N/A,FALSE,"F&amp;B"}</definedName>
    <definedName name="audit.test" localSheetId="6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9" hidden="1">{"Book Income",#N/A,FALSE,"B&amp;T";"Taxable Income",#N/A,FALSE,"B&amp;T"}</definedName>
    <definedName name="audit.test." localSheetId="3" hidden="1">{"Book Income",#N/A,FALSE,"B&amp;T";"Taxable Income",#N/A,FALSE,"B&amp;T"}</definedName>
    <definedName name="audit.test." localSheetId="5" hidden="1">{"Book Income",#N/A,FALSE,"B&amp;T";"Taxable Income",#N/A,FALSE,"B&amp;T"}</definedName>
    <definedName name="audit.test." localSheetId="6" hidden="1">{"Book Income",#N/A,FALSE,"B&amp;T";"Taxable Income",#N/A,FALSE,"B&amp;T"}</definedName>
    <definedName name="audit.test." hidden="1">{"Book Income",#N/A,FALSE,"B&amp;T";"Taxable Income",#N/A,FALSE,"B&amp;T"}</definedName>
    <definedName name="AW" localSheetId="5" hidden="1">{#N/A,#N/A,FALSE,"BUDGET"}</definedName>
    <definedName name="AW" localSheetId="6" hidden="1">{#N/A,#N/A,FALSE,"BUDGET"}</definedName>
    <definedName name="AW" hidden="1">{#N/A,#N/A,FALSE,"BUDGET"}</definedName>
    <definedName name="az" localSheetId="5" hidden="1">{#N/A,#N/A,FALSE,"MAIN";#N/A,#N/A,FALSE,"ACTvsBUD"}</definedName>
    <definedName name="az" localSheetId="6" hidden="1">{#N/A,#N/A,FALSE,"MAIN";#N/A,#N/A,FALSE,"ACTvsBUD"}</definedName>
    <definedName name="az" hidden="1">{#N/A,#N/A,FALSE,"MAIN";#N/A,#N/A,FALSE,"ACTvsBUD"}</definedName>
    <definedName name="baba" hidden="1">{"'Model'!$A$1:$N$53"}</definedName>
    <definedName name="bb" localSheetId="9" hidden="1">{"'Eng (page2)'!$A$1:$D$52"}</definedName>
    <definedName name="bb" localSheetId="3" hidden="1">{"'Eng (page2)'!$A$1:$D$52"}</definedName>
    <definedName name="bb" localSheetId="5" hidden="1">{"'Eng (page2)'!$A$1:$D$52"}</definedName>
    <definedName name="bb" localSheetId="6" hidden="1">{"'Eng (page2)'!$A$1:$D$52"}</definedName>
    <definedName name="bb" hidden="1">{"'Eng (page2)'!$A$1:$D$52"}</definedName>
    <definedName name="bbbb" hidden="1">{"'Model'!$A$1:$N$53"}</definedName>
    <definedName name="beau" localSheetId="9" hidden="1">{"'Model'!$A$1:$N$53"}</definedName>
    <definedName name="beau" localSheetId="3" hidden="1">{"'Model'!$A$1:$N$53"}</definedName>
    <definedName name="beau" localSheetId="5" hidden="1">{"'Model'!$A$1:$N$53"}</definedName>
    <definedName name="beau" localSheetId="6" hidden="1">{"'Model'!$A$1:$N$53"}</definedName>
    <definedName name="beau" hidden="1">{"'Model'!$A$1:$N$53"}</definedName>
    <definedName name="beua" hidden="1">{"'Model'!$A$1:$N$53"}</definedName>
    <definedName name="cap" hidden="1">{"index",#N/A,FALSE,"INDEX"}</definedName>
    <definedName name="cash" localSheetId="9" hidden="1">{"'Eng (page2)'!$A$1:$D$52"}</definedName>
    <definedName name="cash" localSheetId="3" hidden="1">{"'Eng (page2)'!$A$1:$D$52"}</definedName>
    <definedName name="cash" localSheetId="5" hidden="1">{"'Eng (page2)'!$A$1:$D$52"}</definedName>
    <definedName name="cash" localSheetId="6" hidden="1">{"'Eng (page2)'!$A$1:$D$52"}</definedName>
    <definedName name="cash" hidden="1">{"'Eng (page2)'!$A$1:$D$52"}</definedName>
    <definedName name="cc" localSheetId="9" hidden="1">{"'Eng (page2)'!$A$1:$D$52"}</definedName>
    <definedName name="cc" localSheetId="3" hidden="1">{"'Eng (page2)'!$A$1:$D$52"}</definedName>
    <definedName name="cc" localSheetId="5" hidden="1">{"'Eng (page2)'!$A$1:$D$52"}</definedName>
    <definedName name="cc" localSheetId="6" hidden="1">{"'Eng (page2)'!$A$1:$D$52"}</definedName>
    <definedName name="cc" hidden="1">{"'Eng (page2)'!$A$1:$D$52"}</definedName>
    <definedName name="ccf" hidden="1">{"'Eng (page2)'!$A$1:$D$52"}</definedName>
    <definedName name="Code" hidden="1">#REF!</definedName>
    <definedName name="CPPC2001" localSheetId="9" hidden="1">{"'Model'!$A$1:$N$53"}</definedName>
    <definedName name="CPPC2001" localSheetId="3" hidden="1">{"'Model'!$A$1:$N$53"}</definedName>
    <definedName name="CPPC2001" localSheetId="5" hidden="1">{"'Model'!$A$1:$N$53"}</definedName>
    <definedName name="CPPC2001" localSheetId="6" hidden="1">{"'Model'!$A$1:$N$53"}</definedName>
    <definedName name="CPPC2001" hidden="1">{"'Model'!$A$1:$N$53"}</definedName>
    <definedName name="csdcd" hidden="1">{"'Model'!$A$1:$N$53"}</definedName>
    <definedName name="cut" hidden="1">{"'Eng (page2)'!$A$1:$D$52"}</definedName>
    <definedName name="cvcxvsvad" hidden="1">{"'Model'!$A$1:$N$53"}</definedName>
    <definedName name="daa" hidden="1">{"'Model'!$A$1:$N$53"}</definedName>
    <definedName name="data1" hidden="1">#REF!</definedName>
    <definedName name="data3" hidden="1">#REF!</definedName>
    <definedName name="dcds" hidden="1">{"'Model'!$A$1:$N$53"}</definedName>
    <definedName name="DET" localSheetId="9" hidden="1">{#N/A,#N/A,FALSE,"MAIN";#N/A,#N/A,FALSE,"ACTvsBUD"}</definedName>
    <definedName name="DET" localSheetId="3" hidden="1">{#N/A,#N/A,FALSE,"MAIN";#N/A,#N/A,FALSE,"ACTvsBUD"}</definedName>
    <definedName name="DET" localSheetId="5" hidden="1">{#N/A,#N/A,FALSE,"MAIN";#N/A,#N/A,FALSE,"ACTvsBUD"}</definedName>
    <definedName name="DET" localSheetId="6" hidden="1">{#N/A,#N/A,FALSE,"MAIN";#N/A,#N/A,FALSE,"ACTvsBUD"}</definedName>
    <definedName name="DET" hidden="1">{#N/A,#N/A,FALSE,"MAIN";#N/A,#N/A,FALSE,"ACTvsBUD"}</definedName>
    <definedName name="Discount" hidden="1">#REF!</definedName>
    <definedName name="display_area_2" hidden="1">#REF!</definedName>
    <definedName name="d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scds" hidden="1">{"'Model'!$A$1:$N$53"}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xc" hidden="1">{"'Eng (page2)'!$A$1:$D$52"}</definedName>
    <definedName name="fbf" hidden="1">{"'Model'!$A$1:$N$53"}</definedName>
    <definedName name="FCode" hidden="1">#REF!</definedName>
    <definedName name="gg" localSheetId="9" hidden="1">{"'Eng (page2)'!$A$1:$D$52"}</definedName>
    <definedName name="gg" localSheetId="3" hidden="1">{"'Eng (page2)'!$A$1:$D$52"}</definedName>
    <definedName name="gg" localSheetId="5" hidden="1">{"'Eng (page2)'!$A$1:$D$52"}</definedName>
    <definedName name="gg" localSheetId="6" hidden="1">{"'Eng (page2)'!$A$1:$D$52"}</definedName>
    <definedName name="gg" hidden="1">{"'Eng (page2)'!$A$1:$D$52"}</definedName>
    <definedName name="ggb" localSheetId="5" hidden="1">{#N/A,#N/A,FALSE,"BUDGET"}</definedName>
    <definedName name="ggb" localSheetId="6" hidden="1">{#N/A,#N/A,FALSE,"BUDGET"}</definedName>
    <definedName name="ggb" hidden="1">{#N/A,#N/A,FALSE,"BUDGET"}</definedName>
    <definedName name="GT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hgfgy" localSheetId="9" hidden="1">{"Book Income",#N/A,FALSE,"B&amp;T";"Taxable Income",#N/A,FALSE,"B&amp;T"}</definedName>
    <definedName name="hgfgy" localSheetId="3" hidden="1">{"Book Income",#N/A,FALSE,"B&amp;T";"Taxable Income",#N/A,FALSE,"B&amp;T"}</definedName>
    <definedName name="hgfgy" localSheetId="5" hidden="1">{"Book Income",#N/A,FALSE,"B&amp;T";"Taxable Income",#N/A,FALSE,"B&amp;T"}</definedName>
    <definedName name="hgfgy" localSheetId="6" hidden="1">{"Book Income",#N/A,FALSE,"B&amp;T";"Taxable Income",#N/A,FALSE,"B&amp;T"}</definedName>
    <definedName name="hgfgy" hidden="1">{"Book Income",#N/A,FALSE,"B&amp;T";"Taxable Income",#N/A,FALSE,"B&amp;T"}</definedName>
    <definedName name="HiddenRows" hidden="1">#REF!</definedName>
    <definedName name="HTML_CodePage" hidden="1">874</definedName>
    <definedName name="HTML_Control" localSheetId="9" hidden="1">{"'Eng (page2)'!$A$1:$D$52"}</definedName>
    <definedName name="HTML_Control" localSheetId="3" hidden="1">{"'Eng (page2)'!$A$1:$D$52"}</definedName>
    <definedName name="HTML_Control" localSheetId="5" hidden="1">{"'Eng (page2)'!$A$1:$D$52"}</definedName>
    <definedName name="HTML_Control" localSheetId="6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"c:\fer2.html"</definedName>
    <definedName name="HTML_PathTemplate" hidden="1">"C:\098htm\199h\KPI_Oct199.htm"</definedName>
    <definedName name="HTML_Title" hidden="1">""</definedName>
    <definedName name="io" hidden="1">{"'Eng (page2)'!$A$1:$D$52"}</definedName>
    <definedName name="iopo" localSheetId="9" hidden="1">{"'Model'!$A$1:$N$53"}</definedName>
    <definedName name="iopo" localSheetId="3" hidden="1">{"'Model'!$A$1:$N$53"}</definedName>
    <definedName name="iopo" localSheetId="5" hidden="1">{"'Model'!$A$1:$N$53"}</definedName>
    <definedName name="iopo" localSheetId="6" hidden="1">{"'Model'!$A$1:$N$53"}</definedName>
    <definedName name="iopo" hidden="1">{"'Model'!$A$1:$N$53"}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41619.4515046296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JH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ked" localSheetId="9" hidden="1">{"'Model'!$A$1:$N$53"}</definedName>
    <definedName name="ked" localSheetId="3" hidden="1">{"'Model'!$A$1:$N$53"}</definedName>
    <definedName name="ked" localSheetId="5" hidden="1">{"'Model'!$A$1:$N$53"}</definedName>
    <definedName name="ked" localSheetId="6" hidden="1">{"'Model'!$A$1:$N$53"}</definedName>
    <definedName name="ked" hidden="1">{"'Model'!$A$1:$N$53"}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i" localSheetId="5" hidden="1">{#N/A,#N/A,FALSE,"MAIN";#N/A,#N/A,FALSE,"ACTvsBUD"}</definedName>
    <definedName name="ki" localSheetId="6" hidden="1">{#N/A,#N/A,FALSE,"MAIN";#N/A,#N/A,FALSE,"ACTvsBUD"}</definedName>
    <definedName name="ki" hidden="1">{#N/A,#N/A,FALSE,"MAIN";#N/A,#N/A,FALSE,"ACTvsBUD"}</definedName>
    <definedName name="kjnk" localSheetId="9" hidden="1">{"FB Assumptions",#N/A,FALSE,"Asu";"FB Cashflow 1",#N/A,FALSE,"F&amp;B";"FB Cashflow 2",#N/A,FALSE,"F&amp;B"}</definedName>
    <definedName name="kjnk" localSheetId="3" hidden="1">{"FB Assumptions",#N/A,FALSE,"Asu";"FB Cashflow 1",#N/A,FALSE,"F&amp;B";"FB Cashflow 2",#N/A,FALSE,"F&amp;B"}</definedName>
    <definedName name="kjnk" localSheetId="5" hidden="1">{"FB Assumptions",#N/A,FALSE,"Asu";"FB Cashflow 1",#N/A,FALSE,"F&amp;B";"FB Cashflow 2",#N/A,FALSE,"F&amp;B"}</definedName>
    <definedName name="kjnk" localSheetId="6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kkkk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l" localSheetId="9" hidden="1">{"Book Income",#N/A,FALSE,"B&amp;T";"Taxable Income",#N/A,FALSE,"B&amp;T"}</definedName>
    <definedName name="kl" localSheetId="3" hidden="1">{"Book Income",#N/A,FALSE,"B&amp;T";"Taxable Income",#N/A,FALSE,"B&amp;T"}</definedName>
    <definedName name="kl" localSheetId="5" hidden="1">{"Book Income",#N/A,FALSE,"B&amp;T";"Taxable Income",#N/A,FALSE,"B&amp;T"}</definedName>
    <definedName name="kl" localSheetId="6" hidden="1">{"Book Income",#N/A,FALSE,"B&amp;T";"Taxable Income",#N/A,FALSE,"B&amp;T"}</definedName>
    <definedName name="kl" hidden="1">{"Book Income",#N/A,FALSE,"B&amp;T";"Taxable Income",#N/A,FALSE,"B&amp;T"}</definedName>
    <definedName name="kue" hidden="1">{"'Model'!$A$1:$N$53"}</definedName>
    <definedName name="lo" localSheetId="5" hidden="1">{#N/A,#N/A,FALSE,"BUDGET"}</definedName>
    <definedName name="lo" localSheetId="6" hidden="1">{#N/A,#N/A,FALSE,"BUDGET"}</definedName>
    <definedName name="lo" hidden="1">{#N/A,#N/A,FALSE,"BUDGET"}</definedName>
    <definedName name="minute" hidden="1">{"'Eng (page2)'!$A$1:$D$52"}</definedName>
    <definedName name="MM_Note1.2" localSheetId="9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6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9" hidden="1">{"Book Income",#N/A,FALSE,"B&amp;T";"Taxable Income",#N/A,FALSE,"B&amp;T"}</definedName>
    <definedName name="MM_note2" localSheetId="3" hidden="1">{"Book Income",#N/A,FALSE,"B&amp;T";"Taxable Income",#N/A,FALSE,"B&amp;T"}</definedName>
    <definedName name="MM_note2" localSheetId="5" hidden="1">{"Book Income",#N/A,FALSE,"B&amp;T";"Taxable Income",#N/A,FALSE,"B&amp;T"}</definedName>
    <definedName name="MM_note2" localSheetId="6" hidden="1">{"Book Income",#N/A,FALSE,"B&amp;T";"Taxable Income",#N/A,FALSE,"B&amp;T"}</definedName>
    <definedName name="MM_note2" hidden="1">{"Book Income",#N/A,FALSE,"B&amp;T";"Taxable Income",#N/A,FALSE,"B&amp;T"}</definedName>
    <definedName name="nn" localSheetId="9" hidden="1">{"'Eng (page2)'!$A$1:$D$52"}</definedName>
    <definedName name="nn" localSheetId="3" hidden="1">{"'Eng (page2)'!$A$1:$D$52"}</definedName>
    <definedName name="nn" localSheetId="5" hidden="1">{"'Eng (page2)'!$A$1:$D$52"}</definedName>
    <definedName name="nn" localSheetId="6" hidden="1">{"'Eng (page2)'!$A$1:$D$52"}</definedName>
    <definedName name="nn" hidden="1">{"'Eng (page2)'!$A$1:$D$52"}</definedName>
    <definedName name="nut" localSheetId="9" hidden="1">{"Book Income",#N/A,FALSE,"B&amp;T";"Taxable Income",#N/A,FALSE,"B&amp;T"}</definedName>
    <definedName name="nut" localSheetId="3" hidden="1">{"Book Income",#N/A,FALSE,"B&amp;T";"Taxable Income",#N/A,FALSE,"B&amp;T"}</definedName>
    <definedName name="nut" localSheetId="5" hidden="1">{"Book Income",#N/A,FALSE,"B&amp;T";"Taxable Income",#N/A,FALSE,"B&amp;T"}</definedName>
    <definedName name="nut" localSheetId="6" hidden="1">{"Book Income",#N/A,FALSE,"B&amp;T";"Taxable Income",#N/A,FALSE,"B&amp;T"}</definedName>
    <definedName name="nut" hidden="1">{"Book Income",#N/A,FALSE,"B&amp;T";"Taxable Income",#N/A,FALSE,"B&amp;T"}</definedName>
    <definedName name="OrderTable" hidden="1">#REF!</definedName>
    <definedName name="p0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CN" localSheetId="5" hidden="1">{#N/A,#N/A,FALSE,"MAIN";#N/A,#N/A,FALSE,"ACTvsBUD"}</definedName>
    <definedName name="PCN" localSheetId="6" hidden="1">{#N/A,#N/A,FALSE,"MAIN";#N/A,#N/A,FALSE,"ACTvsBUD"}</definedName>
    <definedName name="PCN" hidden="1">{#N/A,#N/A,FALSE,"MAIN";#N/A,#N/A,FALSE,"ACTvsBUD"}</definedName>
    <definedName name="plo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xlnm.Print_Area" localSheetId="0">'BS 5-7'!$A$1:$J$86</definedName>
    <definedName name="_xlnm.Print_Area" localSheetId="9">'CF 14-16'!$A$1:$J$97</definedName>
    <definedName name="_xlnm.Print_Area" localSheetId="2">'PL 6M'!$A$1:$J$55</definedName>
    <definedName name="_xlnm.Print_Area" localSheetId="3">'PL 8-9'!$A$1:$J$72</definedName>
    <definedName name="_xlnm.Print_Area" localSheetId="4">'SH 11-12 con'!$A$1:$R$67</definedName>
    <definedName name="_xlnm.Print_Area" localSheetId="7">'SH 12'!$A$1:$N$26</definedName>
    <definedName name="_xlnm.Print_Area" localSheetId="8">'SH 13'!$A$1:$N$27</definedName>
    <definedName name="ProdForm" hidden="1">#REF!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q" localSheetId="9" hidden="1">{"'Eng (page2)'!$A$1:$D$52"}</definedName>
    <definedName name="qq" localSheetId="3" hidden="1">{"'Eng (page2)'!$A$1:$D$52"}</definedName>
    <definedName name="qq" localSheetId="5" hidden="1">{"'Eng (page2)'!$A$1:$D$52"}</definedName>
    <definedName name="qq" localSheetId="6" hidden="1">{"'Eng (page2)'!$A$1:$D$52"}</definedName>
    <definedName name="qq" hidden="1">{"'Eng (page2)'!$A$1:$D$52"}</definedName>
    <definedName name="RCArea" hidden="1">#REF!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wfre" hidden="1">{"'Model'!$A$1:$N$53"}</definedName>
    <definedName name="Sale1" hidden="1">{"revable",#N/A,FALSE,"REVABLE"}</definedName>
    <definedName name="sale2" hidden="1">{"hilight1",#N/A,FALSE,"HILIGHT1"}</definedName>
    <definedName name="sales" hidden="1">{"revsale",#N/A,FALSE,"REV-ยุพดี"}</definedName>
    <definedName name="sell" hidden="1">{"'Eng (page2)'!$A$1:$D$52"}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oftware" hidden="1">{"'Eng (page2)'!$A$1:$D$52"}</definedName>
    <definedName name="Sort" hidden="1">#REF!</definedName>
    <definedName name="SpecialPrice" hidden="1">#REF!</definedName>
    <definedName name="TAT" hidden="1">[4]TA!$C$7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B_group" hidden="1">{"'Sell_Office'!$C$5:$D$6"}</definedName>
    <definedName name="TB_print" hidden="1">{"'Sell_Office'!$C$5:$D$6"}</definedName>
    <definedName name="tbl_ProdInfo" hidden="1">#REF!</definedName>
    <definedName name="Tea" hidden="1">{"'Sell_Office'!$C$5:$D$6"}</definedName>
    <definedName name="TextRefCopyRangeCount" hidden="1">5</definedName>
    <definedName name="tun" localSheetId="9" hidden="1">{"'Model'!$A$1:$N$53"}</definedName>
    <definedName name="tun" localSheetId="3" hidden="1">{"'Model'!$A$1:$N$53"}</definedName>
    <definedName name="tun" localSheetId="5" hidden="1">{"'Model'!$A$1:$N$53"}</definedName>
    <definedName name="tun" localSheetId="6" hidden="1">{"'Model'!$A$1:$N$53"}</definedName>
    <definedName name="tun" hidden="1">{"'Model'!$A$1:$N$53"}</definedName>
    <definedName name="Uor" hidden="1">{"'Eng (page2)'!$A$1:$D$52"}</definedName>
    <definedName name="vcx" hidden="1">{"'Model'!$A$1:$N$53"}</definedName>
    <definedName name="vxvx" hidden="1">{"'Eng (page2)'!$A$1:$D$52"}</definedName>
    <definedName name="wrn.1_lev." hidden="1">{"level1",#N/A,FALSE,"1_LEV";"LEVEL1",#N/A,FALSE,"1_LEV"}</definedName>
    <definedName name="wrn.1_levbt." hidden="1">{"lev1bt",#N/A,FALSE,"1_LEVB-T"}</definedName>
    <definedName name="wrn.2_levmon." hidden="1">{"lev2mon",#N/A,FALSE,"2_levmon"}</definedName>
    <definedName name="wrn.2_levmonbt" hidden="1">{"lev2monbt",#N/A,FALSE,"2_levmonB-T"}</definedName>
    <definedName name="wrn.2_levmonbt." hidden="1">{"lev2monbt",#N/A,FALSE,"2_levmonB-T"}</definedName>
    <definedName name="wrn.2_levytd." hidden="1">{"lev2ytd",#N/A,FALSE,"2_LEVYTD"}</definedName>
    <definedName name="wrn.2_levytdbt." hidden="1">{"lev2tytbt",#N/A,FALSE,"2_LEVYTDB-T"}</definedName>
    <definedName name="wrn.All." localSheetId="9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3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6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Reports." localSheetId="9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3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6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BALANCE." hidden="1">{"balance",#N/A,FALSE,"BALANCE"}</definedName>
    <definedName name="wrn.cashflow." hidden="1">{"cashflow",#N/A,FALSE,"CASHFLOW "}</definedName>
    <definedName name="wrn.Complete._.Cash._.Flow." localSheetId="9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6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dep12." hidden="1">{#N/A,#N/A,FALSE,"PM1";#N/A,#N/A,FALSE,"PM2";#N/A,#N/A,FALSE,"PM3";#N/A,#N/A,FALSE,"PM4";#N/A,#N/A,FALSE,"PM5";#N/A,#N/A,FALSE,"PM6";#N/A,#N/A,FALSE,"CM1"}</definedName>
    <definedName name="wrn.Food_Beverage." localSheetId="9" hidden="1">{"FB Assumptions",#N/A,FALSE,"Asu";"FB Cashflow 1",#N/A,FALSE,"F&amp;B";"FB Cashflow 2",#N/A,FALSE,"F&amp;B"}</definedName>
    <definedName name="wrn.Food_Beverage." localSheetId="3" hidden="1">{"FB Assumptions",#N/A,FALSE,"Asu";"FB Cashflow 1",#N/A,FALSE,"F&amp;B";"FB Cashflow 2",#N/A,FALSE,"F&amp;B"}</definedName>
    <definedName name="wrn.Food_Beverage." localSheetId="5" hidden="1">{"FB Assumptions",#N/A,FALSE,"Asu";"FB Cashflow 1",#N/A,FALSE,"F&amp;B";"FB Cashflow 2",#N/A,FALSE,"F&amp;B"}</definedName>
    <definedName name="wrn.Food_Beverage." localSheetId="6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9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3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Golf." localSheetId="9" hidden="1">{"Golf Assumptions",#N/A,FALSE,"Asu";"Golf PF1",#N/A,FALSE,"Golf";"Golf PF2",#N/A,FALSE,"Golf";"Golf Dep1",#N/A,FALSE,"Golf";"Golf Dep2",#N/A,FALSE,"Golf"}</definedName>
    <definedName name="wrn.Golf." localSheetId="3" hidden="1">{"Golf Assumptions",#N/A,FALSE,"Asu";"Golf PF1",#N/A,FALSE,"Golf";"Golf PF2",#N/A,FALSE,"Golf";"Golf Dep1",#N/A,FALSE,"Golf";"Golf Dep2",#N/A,FALSE,"Golf"}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localSheetId="6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ilight1." hidden="1">{"hilight1",#N/A,FALSE,"HILIGHT1"}</definedName>
    <definedName name="wrn.hilight2." hidden="1">{"hilight2",#N/A,FALSE,"HILIGHT2"}</definedName>
    <definedName name="wrn.hilight3." hidden="1">{"hilight3",#N/A,FALSE,"HILIGHT3"}</definedName>
    <definedName name="wrn.Income." localSheetId="9" hidden="1">{"Book Income",#N/A,FALSE,"B&amp;T";"Taxable Income",#N/A,FALSE,"B&amp;T"}</definedName>
    <definedName name="wrn.Income." localSheetId="3" hidden="1">{"Book Income",#N/A,FALSE,"B&amp;T";"Taxable Income",#N/A,FALSE,"B&amp;T"}</definedName>
    <definedName name="wrn.Income." localSheetId="5" hidden="1">{"Book Income",#N/A,FALSE,"B&amp;T";"Taxable Income",#N/A,FALSE,"B&amp;T"}</definedName>
    <definedName name="wrn.Income." localSheetId="6" hidden="1">{"Book Income",#N/A,FALSE,"B&amp;T";"Taxable Income",#N/A,FALSE,"B&amp;T"}</definedName>
    <definedName name="wrn.Income." hidden="1">{"Book Income",#N/A,FALSE,"B&amp;T";"Taxable Income",#N/A,FALSE,"B&amp;T"}</definedName>
    <definedName name="wrn.index." hidden="1">{"index",#N/A,FALSE,"INDEX"}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Rent." localSheetId="9" hidden="1">{"Rent1",#N/A,FALSE,"RENT";"Rent2",#N/A,FALSE,"RENT"}</definedName>
    <definedName name="wrn.Rent." localSheetId="3" hidden="1">{"Rent1",#N/A,FALSE,"RENT";"Rent2",#N/A,FALSE,"RENT"}</definedName>
    <definedName name="wrn.Rent." localSheetId="5" hidden="1">{"Rent1",#N/A,FALSE,"RENT";"Rent2",#N/A,FALSE,"RENT"}</definedName>
    <definedName name="wrn.Rent." localSheetId="6" hidden="1">{"Rent1",#N/A,FALSE,"RENT";"Rent2",#N/A,FALSE,"RENT"}</definedName>
    <definedName name="wrn.Rent." hidden="1">{"Rent1",#N/A,FALSE,"RENT";"Rent2",#N/A,FALSE,"RENT"}</definedName>
    <definedName name="wrn.REPORT_EST." hidden="1">{"PRINT_EST",#N/A,FALSE,"ESTMON"}</definedName>
    <definedName name="wrn.rev_sale._.report." hidden="1">{"revsale",#N/A,FALSE,"REV-ยุพดี"}</definedName>
    <definedName name="wrn.revable." hidden="1">{"revable",#N/A,FALSE,"REVABLE"}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les._.report." hidden="1">{"sales",#N/A,FALSE,"SALES"}</definedName>
    <definedName name="wrn.sales_report." hidden="1">{"sales",#N/A,FALSE,"SALES"}</definedName>
    <definedName name="wrn.Sensitive." localSheetId="9" hidden="1">{"Sensitivity1",#N/A,FALSE,"Sensitivity";"Sensitivity2",#N/A,FALSE,"Sensitivity"}</definedName>
    <definedName name="wrn.Sensitive." localSheetId="3" hidden="1">{"Sensitivity1",#N/A,FALSE,"Sensitivity";"Sensitivity2",#N/A,FALSE,"Sensitivity"}</definedName>
    <definedName name="wrn.Sensitive." localSheetId="5" hidden="1">{"Sensitivity1",#N/A,FALSE,"Sensitivity";"Sensitivity2",#N/A,FALSE,"Sensitivity"}</definedName>
    <definedName name="wrn.Sensitive." localSheetId="6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eering._.Committee." localSheetId="9" hidden="1">{"CF Assumptions",#N/A,FALSE,"Asu";#N/A,#N/A,FALSE,"Summary";#N/A,#N/A,FALSE,"CF (2)";#N/A,#N/A,FALSE,"SM";#N/A,#N/A,FALSE,"C&amp;D";#N/A,#N/A,FALSE,"MGMT";#N/A,#N/A,FALSE,"Notes"}</definedName>
    <definedName name="wrn.Steering._.Committee." localSheetId="3" hidden="1">{"CF Assumptions",#N/A,FALSE,"Asu";#N/A,#N/A,FALSE,"Summary";#N/A,#N/A,FALSE,"CF (2)";#N/A,#N/A,FALSE,"SM";#N/A,#N/A,FALSE,"C&amp;D";#N/A,#N/A,FALSE,"MGMT";#N/A,#N/A,FALSE,"Notes"}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localSheetId="6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_mth.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w" localSheetId="9" hidden="1">{"'Eng (page2)'!$A$1:$D$52"}</definedName>
    <definedName name="ww" localSheetId="3" hidden="1">{"'Eng (page2)'!$A$1:$D$52"}</definedName>
    <definedName name="ww" localSheetId="5" hidden="1">{"'Eng (page2)'!$A$1:$D$52"}</definedName>
    <definedName name="ww" localSheetId="6" hidden="1">{"'Eng (page2)'!$A$1:$D$52"}</definedName>
    <definedName name="ww" hidden="1">{"'Eng (page2)'!$A$1:$D$52"}</definedName>
    <definedName name="XRefCopyRangeCount" hidden="1">1</definedName>
    <definedName name="yty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Z_56531E9E_FCD4_49BF_95B1_9E37EC02C614_.wvu.PrintArea" localSheetId="0" hidden="1">'BS 5-7'!$A$1:$H$86</definedName>
    <definedName name="Z_A53525C4_60AD_4A29_9F48_1D9191CFD045_.wvu.PrintArea" localSheetId="0" hidden="1">'BS 5-7'!$A$1:$H$86,'BS 5-7'!#REF!</definedName>
    <definedName name="Z_A53525C4_60AD_4A29_9F48_1D9191CFD045_.wvu.Rows" localSheetId="0" hidden="1">'BS 5-7'!#REF!</definedName>
    <definedName name="Z_D8F0B108_6CF4_4003_956F_ECA8DB6C8E6B_.wvu.PrintArea" localSheetId="0" hidden="1">'BS 5-7'!$A$1:$H$86,'BS 5-7'!#REF!</definedName>
    <definedName name="Z_D8F0B108_6CF4_4003_956F_ECA8DB6C8E6B_.wvu.Rows" localSheetId="0" hidden="1">'BS 5-7'!#REF!</definedName>
    <definedName name="Z_D9AA615B_CF7C_4DD2_8EFB_07C771EE2DED_.wvu.Cols" localSheetId="3" hidden="1">'PL 8-9'!#REF!,'PL 8-9'!#REF!</definedName>
    <definedName name="Z_D9AA615B_CF7C_4DD2_8EFB_07C771EE2DED_.wvu.PrintArea" localSheetId="0" hidden="1">'BS 5-7'!$A$1:$H$86</definedName>
    <definedName name="Z_D9AA615B_CF7C_4DD2_8EFB_07C771EE2DED_.wvu.PrintArea" localSheetId="3" hidden="1">'PL 8-9'!$A$1:$H$37</definedName>
    <definedName name="Z_D9AA615B_CF7C_4DD2_8EFB_07C771EE2DED_.wvu.Rows" localSheetId="0" hidden="1">'BS 5-7'!#REF!,'BS 5-7'!#REF!,'BS 5-7'!#REF!,'BS 5-7'!#REF!,'BS 5-7'!#REF!,'BS 5-7'!#REF!</definedName>
    <definedName name="Z_D9AA615B_CF7C_4DD2_8EFB_07C771EE2DED_.wvu.Rows" localSheetId="3" hidden="1">'PL 8-9'!#REF!,'PL 8-9'!#REF!</definedName>
    <definedName name="Z_F4B66B4C_C0EC_42D2_A092_06E8E5D3B185_.wvu.PrintArea" localSheetId="0" hidden="1">'BS 5-7'!$A$1:$H$86,'BS 5-7'!#REF!</definedName>
    <definedName name="Z_F4B66B4C_C0EC_42D2_A092_06E8E5D3B185_.wvu.Rows" localSheetId="0" hidden="1">'BS 5-7'!#REF!</definedName>
    <definedName name="Z_FD730857_2E5C_4060_8CCE_BD729BAEC1EB_.wvu.PrintArea" localSheetId="0" hidden="1">'BS 5-7'!$A$1:$H$86,'BS 5-7'!#REF!</definedName>
    <definedName name="Z_FD730857_2E5C_4060_8CCE_BD729BAEC1EB_.wvu.Rows" localSheetId="0" hidden="1">'BS 5-7'!#REF!</definedName>
    <definedName name="ZD" localSheetId="9" hidden="1">{"'Eng (page2)'!$A$1:$D$52"}</definedName>
    <definedName name="ZD" localSheetId="3" hidden="1">{"'Eng (page2)'!$A$1:$D$52"}</definedName>
    <definedName name="ZD" localSheetId="5" hidden="1">{"'Eng (page2)'!$A$1:$D$52"}</definedName>
    <definedName name="ZD" localSheetId="6" hidden="1">{"'Eng (page2)'!$A$1:$D$52"}</definedName>
    <definedName name="ZD" hidden="1">{"'Eng (page2)'!$A$1:$D$52"}</definedName>
    <definedName name="zz" localSheetId="9" hidden="1">{"'Eng (page2)'!$A$1:$D$52"}</definedName>
    <definedName name="zz" localSheetId="3" hidden="1">{"'Eng (page2)'!$A$1:$D$52"}</definedName>
    <definedName name="zz" localSheetId="5" hidden="1">{"'Eng (page2)'!$A$1:$D$52"}</definedName>
    <definedName name="zz" localSheetId="6" hidden="1">{"'Eng (page2)'!$A$1:$D$52"}</definedName>
    <definedName name="zz" hidden="1">{"'Eng (page2)'!$A$1:$D$52"}</definedName>
    <definedName name="ก" hidden="1">{"'Model'!$A$1:$N$53"}</definedName>
    <definedName name="กด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พพเเ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ฟฟ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ร" localSheetId="9" hidden="1">{"'Model'!$A$1:$N$53"}</definedName>
    <definedName name="ร" localSheetId="3" hidden="1">{"'Model'!$A$1:$N$53"}</definedName>
    <definedName name="ร" localSheetId="5" hidden="1">{"'Model'!$A$1:$N$53"}</definedName>
    <definedName name="ร" localSheetId="6" hidden="1">{"'Model'!$A$1:$N$53"}</definedName>
    <definedName name="ร" hidden="1">{"'Model'!$A$1:$N$53"}</definedName>
    <definedName name="าาา" hidden="1">{"'Model'!$A$1:$N$53"}</definedName>
    <definedName name="าาาา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2" i="34" l="1"/>
  <c r="L18" i="34" l="1"/>
  <c r="J18" i="34"/>
  <c r="H18" i="34"/>
  <c r="F18" i="34"/>
  <c r="D18" i="34"/>
  <c r="X17" i="32"/>
  <c r="V20" i="32"/>
  <c r="P20" i="32"/>
  <c r="N20" i="32"/>
  <c r="L20" i="32"/>
  <c r="J20" i="32"/>
  <c r="H20" i="32"/>
  <c r="F20" i="32"/>
  <c r="D20" i="32"/>
  <c r="N25" i="34" l="1"/>
  <c r="N24" i="33"/>
  <c r="R18" i="32"/>
  <c r="R20" i="32" s="1"/>
  <c r="T27" i="32"/>
  <c r="X26" i="30"/>
  <c r="T26" i="30"/>
  <c r="R26" i="30"/>
  <c r="N12" i="33"/>
  <c r="F22" i="33"/>
  <c r="F17" i="33"/>
  <c r="F26" i="33" s="1"/>
  <c r="V12" i="32"/>
  <c r="R23" i="32"/>
  <c r="F24" i="30"/>
  <c r="F28" i="30" s="1"/>
  <c r="F12" i="32" s="1"/>
  <c r="F19" i="30"/>
  <c r="D15" i="7"/>
  <c r="F25" i="32"/>
  <c r="F23" i="34"/>
  <c r="F27" i="34" l="1"/>
  <c r="F29" i="32"/>
  <c r="F15" i="1" l="1"/>
  <c r="X27" i="32" l="1"/>
  <c r="T18" i="32" l="1"/>
  <c r="X18" i="32" s="1"/>
  <c r="T17" i="30"/>
  <c r="X17" i="30" s="1"/>
  <c r="R17" i="30"/>
  <c r="L23" i="34"/>
  <c r="H23" i="34"/>
  <c r="D23" i="34"/>
  <c r="N22" i="34"/>
  <c r="N17" i="34"/>
  <c r="N18" i="34" s="1"/>
  <c r="L22" i="33"/>
  <c r="H22" i="33"/>
  <c r="D22" i="33"/>
  <c r="N21" i="33"/>
  <c r="L17" i="33"/>
  <c r="L26" i="33" s="1"/>
  <c r="J17" i="33"/>
  <c r="H17" i="33"/>
  <c r="D17" i="33"/>
  <c r="N16" i="33"/>
  <c r="N17" i="33" s="1"/>
  <c r="V25" i="32"/>
  <c r="P25" i="32"/>
  <c r="N25" i="32"/>
  <c r="J25" i="32"/>
  <c r="H25" i="32"/>
  <c r="D25" i="32"/>
  <c r="T24" i="32"/>
  <c r="X24" i="32" s="1"/>
  <c r="R24" i="32"/>
  <c r="R25" i="32" s="1"/>
  <c r="X20" i="32" l="1"/>
  <c r="T20" i="32"/>
  <c r="D26" i="33"/>
  <c r="D27" i="34" s="1"/>
  <c r="H26" i="33"/>
  <c r="H27" i="34" s="1"/>
  <c r="V29" i="32"/>
  <c r="L27" i="34"/>
  <c r="T23" i="30"/>
  <c r="V24" i="30"/>
  <c r="J24" i="30"/>
  <c r="J28" i="30" s="1"/>
  <c r="J12" i="32" s="1"/>
  <c r="J29" i="32" s="1"/>
  <c r="H24" i="30"/>
  <c r="H28" i="30" s="1"/>
  <c r="H12" i="32" s="1"/>
  <c r="H29" i="32" s="1"/>
  <c r="D24" i="30"/>
  <c r="P24" i="30"/>
  <c r="N24" i="30"/>
  <c r="V19" i="30"/>
  <c r="T19" i="30"/>
  <c r="R19" i="30"/>
  <c r="P19" i="30"/>
  <c r="N19" i="30"/>
  <c r="L19" i="30"/>
  <c r="J19" i="30"/>
  <c r="H19" i="30"/>
  <c r="D19" i="30"/>
  <c r="D28" i="30" s="1"/>
  <c r="D12" i="32" s="1"/>
  <c r="D29" i="32" s="1"/>
  <c r="X19" i="30"/>
  <c r="T12" i="30"/>
  <c r="R12" i="30"/>
  <c r="D64" i="7"/>
  <c r="V28" i="30" l="1"/>
  <c r="N28" i="30"/>
  <c r="N12" i="32" s="1"/>
  <c r="P28" i="30"/>
  <c r="P12" i="32" s="1"/>
  <c r="P29" i="32" s="1"/>
  <c r="R23" i="30"/>
  <c r="R24" i="30" s="1"/>
  <c r="R28" i="30" s="1"/>
  <c r="X12" i="30"/>
  <c r="R12" i="32" l="1"/>
  <c r="R29" i="32" s="1"/>
  <c r="N29" i="32"/>
  <c r="X23" i="30"/>
  <c r="H15" i="1" l="1"/>
  <c r="F58" i="5"/>
  <c r="J64" i="7" l="1"/>
  <c r="H64" i="7"/>
  <c r="F64" i="7"/>
  <c r="F54" i="7" l="1"/>
  <c r="F66" i="7" s="1"/>
  <c r="H54" i="7"/>
  <c r="J54" i="7"/>
  <c r="J66" i="7" s="1"/>
  <c r="D54" i="7"/>
  <c r="D66" i="7" s="1"/>
  <c r="D48" i="1"/>
  <c r="J15" i="1"/>
  <c r="D15" i="1"/>
  <c r="F26" i="1"/>
  <c r="H26" i="1"/>
  <c r="J26" i="1"/>
  <c r="D26" i="1"/>
  <c r="D78" i="5"/>
  <c r="D58" i="5"/>
  <c r="J58" i="5"/>
  <c r="H58" i="5"/>
  <c r="J78" i="5"/>
  <c r="H78" i="5"/>
  <c r="F78" i="5"/>
  <c r="F91" i="5" l="1"/>
  <c r="F93" i="5" s="1"/>
  <c r="H91" i="5"/>
  <c r="H93" i="5" s="1"/>
  <c r="D91" i="5"/>
  <c r="D93" i="5" s="1"/>
  <c r="J91" i="5"/>
  <c r="J93" i="5" s="1"/>
  <c r="F28" i="1"/>
  <c r="H66" i="7"/>
  <c r="J48" i="1" l="1"/>
  <c r="H22" i="7" l="1"/>
  <c r="F57" i="1"/>
  <c r="J57" i="1"/>
  <c r="H57" i="1"/>
  <c r="D57" i="1"/>
  <c r="J22" i="7" l="1"/>
  <c r="F22" i="7"/>
  <c r="D22" i="7"/>
  <c r="P22" i="3" l="1"/>
  <c r="L22" i="3"/>
  <c r="J22" i="3"/>
  <c r="H22" i="3"/>
  <c r="F22" i="3"/>
  <c r="D22" i="3"/>
  <c r="N55" i="3" l="1"/>
  <c r="N21" i="3"/>
  <c r="R21" i="3" l="1"/>
  <c r="R22" i="3" s="1"/>
  <c r="N22" i="3"/>
  <c r="D43" i="7" l="1"/>
  <c r="D67" i="1" l="1"/>
  <c r="H67" i="1" s="1"/>
  <c r="D35" i="1"/>
  <c r="H35" i="1" s="1"/>
  <c r="L27" i="3" l="1"/>
  <c r="H27" i="3"/>
  <c r="H31" i="3" s="1"/>
  <c r="H48" i="3" s="1"/>
  <c r="F27" i="3"/>
  <c r="D27" i="3"/>
  <c r="P60" i="3"/>
  <c r="P27" i="3" l="1"/>
  <c r="S27" i="3" s="1"/>
  <c r="D13" i="24" l="1"/>
  <c r="D31" i="3" l="1"/>
  <c r="D48" i="3" l="1"/>
  <c r="D68" i="3" s="1"/>
  <c r="I57" i="24" l="1"/>
  <c r="G57" i="24"/>
  <c r="E57" i="24"/>
  <c r="C56" i="24"/>
  <c r="J49" i="24"/>
  <c r="F49" i="24"/>
  <c r="D49" i="24"/>
  <c r="H49" i="24"/>
  <c r="J21" i="24"/>
  <c r="H21" i="24"/>
  <c r="F21" i="24"/>
  <c r="D21" i="24"/>
  <c r="J13" i="24"/>
  <c r="J23" i="24" s="1"/>
  <c r="J25" i="24" s="1"/>
  <c r="H13" i="24"/>
  <c r="F13" i="24"/>
  <c r="F23" i="24" s="1"/>
  <c r="F25" i="24" s="1"/>
  <c r="D23" i="24"/>
  <c r="D25" i="24" s="1"/>
  <c r="J7" i="24"/>
  <c r="H7" i="24"/>
  <c r="F7" i="24"/>
  <c r="F40" i="24" s="1"/>
  <c r="J40" i="24" s="1"/>
  <c r="D7" i="24"/>
  <c r="D40" i="24" s="1"/>
  <c r="H40" i="24" s="1"/>
  <c r="H23" i="24" l="1"/>
  <c r="H25" i="24" s="1"/>
  <c r="H42" i="24" s="1"/>
  <c r="H50" i="24" s="1"/>
  <c r="H55" i="24" s="1"/>
  <c r="D42" i="24"/>
  <c r="D50" i="24" s="1"/>
  <c r="D55" i="24" s="1"/>
  <c r="D30" i="24"/>
  <c r="H30" i="24"/>
  <c r="F42" i="24"/>
  <c r="F50" i="24" s="1"/>
  <c r="F55" i="24" s="1"/>
  <c r="F30" i="24"/>
  <c r="J42" i="24"/>
  <c r="J50" i="24" s="1"/>
  <c r="J55" i="24" s="1"/>
  <c r="J30" i="24"/>
  <c r="D28" i="24" l="1"/>
  <c r="D32" i="24"/>
  <c r="F57" i="24"/>
  <c r="F53" i="24"/>
  <c r="D53" i="24"/>
  <c r="D57" i="24"/>
  <c r="J32" i="24"/>
  <c r="J28" i="24"/>
  <c r="H32" i="24"/>
  <c r="H28" i="24"/>
  <c r="F28" i="24"/>
  <c r="F32" i="24"/>
  <c r="J57" i="24"/>
  <c r="J53" i="24"/>
  <c r="H57" i="24"/>
  <c r="H53" i="24"/>
  <c r="P55" i="3" l="1"/>
  <c r="L55" i="3"/>
  <c r="H55" i="3"/>
  <c r="F55" i="3"/>
  <c r="D55" i="3" l="1"/>
  <c r="I63" i="13" l="1"/>
  <c r="G63" i="13"/>
  <c r="E63" i="13"/>
  <c r="C62" i="13"/>
  <c r="J54" i="13"/>
  <c r="H54" i="13"/>
  <c r="F54" i="13"/>
  <c r="D54" i="13"/>
  <c r="J49" i="13"/>
  <c r="H49" i="13"/>
  <c r="F49" i="13"/>
  <c r="D49" i="13"/>
  <c r="J20" i="13"/>
  <c r="H20" i="13"/>
  <c r="F20" i="13"/>
  <c r="D20" i="13"/>
  <c r="J12" i="13"/>
  <c r="J22" i="13" s="1"/>
  <c r="J24" i="13" s="1"/>
  <c r="H12" i="13"/>
  <c r="H22" i="13" s="1"/>
  <c r="H24" i="13" s="1"/>
  <c r="F12" i="13"/>
  <c r="D12" i="13"/>
  <c r="F39" i="13"/>
  <c r="J39" i="13" s="1"/>
  <c r="D39" i="13"/>
  <c r="H39" i="13" s="1"/>
  <c r="D55" i="13" l="1"/>
  <c r="F22" i="13"/>
  <c r="F24" i="13" s="1"/>
  <c r="H55" i="13"/>
  <c r="J55" i="13"/>
  <c r="D22" i="13"/>
  <c r="D24" i="13" s="1"/>
  <c r="D41" i="13" s="1"/>
  <c r="D56" i="13" s="1"/>
  <c r="D61" i="13" s="1"/>
  <c r="D63" i="13" s="1"/>
  <c r="F55" i="13"/>
  <c r="F41" i="13"/>
  <c r="F29" i="13"/>
  <c r="H41" i="13"/>
  <c r="H56" i="13" s="1"/>
  <c r="H61" i="13" s="1"/>
  <c r="H63" i="13" s="1"/>
  <c r="H29" i="13"/>
  <c r="J41" i="13"/>
  <c r="J29" i="13"/>
  <c r="J56" i="13" l="1"/>
  <c r="J61" i="13" s="1"/>
  <c r="J63" i="13" s="1"/>
  <c r="F56" i="13"/>
  <c r="F61" i="13" s="1"/>
  <c r="F63" i="13" s="1"/>
  <c r="D29" i="13"/>
  <c r="J55" i="3" l="1"/>
  <c r="H15" i="7" l="1"/>
  <c r="H27" i="7" s="1"/>
  <c r="H43" i="7"/>
  <c r="D27" i="7" l="1"/>
  <c r="D29" i="7" s="1"/>
  <c r="Q64" i="3"/>
  <c r="O64" i="3"/>
  <c r="M64" i="3"/>
  <c r="H60" i="3"/>
  <c r="H64" i="3" s="1"/>
  <c r="F60" i="3"/>
  <c r="D60" i="3"/>
  <c r="L60" i="3"/>
  <c r="H68" i="3"/>
  <c r="F31" i="3"/>
  <c r="P31" i="3"/>
  <c r="P48" i="3" s="1"/>
  <c r="P64" i="3" s="1"/>
  <c r="L31" i="3"/>
  <c r="F48" i="1"/>
  <c r="L48" i="3" l="1"/>
  <c r="L68" i="3" s="1"/>
  <c r="L64" i="3"/>
  <c r="F48" i="3"/>
  <c r="F68" i="3" s="1"/>
  <c r="D64" i="3"/>
  <c r="D69" i="3" s="1"/>
  <c r="H69" i="3"/>
  <c r="D59" i="1"/>
  <c r="D28" i="1"/>
  <c r="F59" i="1"/>
  <c r="J59" i="1"/>
  <c r="H28" i="1"/>
  <c r="J28" i="1"/>
  <c r="H48" i="1"/>
  <c r="H59" i="1" s="1"/>
  <c r="F64" i="3" l="1"/>
  <c r="F69" i="3" s="1"/>
  <c r="R55" i="3"/>
  <c r="L69" i="3"/>
  <c r="P69" i="3"/>
  <c r="P68" i="3"/>
  <c r="J15" i="7" l="1"/>
  <c r="J27" i="7" s="1"/>
  <c r="F15" i="7" l="1"/>
  <c r="F27" i="7" s="1"/>
  <c r="N27" i="3" l="1"/>
  <c r="N31" i="3" s="1"/>
  <c r="N48" i="3" s="1"/>
  <c r="R27" i="3"/>
  <c r="R31" i="3" s="1"/>
  <c r="R48" i="3" s="1"/>
  <c r="J27" i="3"/>
  <c r="J31" i="3" s="1"/>
  <c r="J48" i="3" s="1"/>
  <c r="S31" i="3" l="1"/>
  <c r="S48" i="3" l="1"/>
  <c r="D67" i="7" l="1"/>
  <c r="D72" i="7" s="1"/>
  <c r="D25" i="5"/>
  <c r="D37" i="5" s="1"/>
  <c r="D39" i="5" s="1"/>
  <c r="D34" i="7"/>
  <c r="J60" i="3" l="1"/>
  <c r="J64" i="3" s="1"/>
  <c r="R60" i="3"/>
  <c r="R64" i="3" s="1"/>
  <c r="N60" i="3"/>
  <c r="N64" i="3" s="1"/>
  <c r="T23" i="32" l="1"/>
  <c r="L25" i="32"/>
  <c r="F29" i="7"/>
  <c r="X23" i="32" l="1"/>
  <c r="X25" i="32" s="1"/>
  <c r="T25" i="32"/>
  <c r="F34" i="7"/>
  <c r="J29" i="7"/>
  <c r="J34" i="7" s="1"/>
  <c r="T22" i="30" l="1"/>
  <c r="L24" i="30"/>
  <c r="L28" i="30" s="1"/>
  <c r="F67" i="7"/>
  <c r="F72" i="7" s="1"/>
  <c r="F25" i="5"/>
  <c r="F37" i="5" s="1"/>
  <c r="F39" i="5" s="1"/>
  <c r="L12" i="32" l="1"/>
  <c r="J25" i="5"/>
  <c r="J37" i="5" s="1"/>
  <c r="J39" i="5" s="1"/>
  <c r="X22" i="30"/>
  <c r="X24" i="30" s="1"/>
  <c r="X28" i="30" s="1"/>
  <c r="T24" i="30"/>
  <c r="T28" i="30" s="1"/>
  <c r="J67" i="7"/>
  <c r="J72" i="7" s="1"/>
  <c r="T12" i="32" l="1"/>
  <c r="L29" i="32"/>
  <c r="F82" i="1"/>
  <c r="J68" i="3"/>
  <c r="H29" i="7"/>
  <c r="D82" i="1" l="1"/>
  <c r="J69" i="3"/>
  <c r="F84" i="1"/>
  <c r="N68" i="3"/>
  <c r="X12" i="32"/>
  <c r="X29" i="32" s="1"/>
  <c r="T29" i="32"/>
  <c r="H34" i="7"/>
  <c r="H25" i="5"/>
  <c r="H37" i="5" s="1"/>
  <c r="H39" i="5" s="1"/>
  <c r="D84" i="1" l="1"/>
  <c r="N69" i="3"/>
  <c r="F86" i="1"/>
  <c r="R68" i="3"/>
  <c r="H67" i="7"/>
  <c r="H72" i="7" s="1"/>
  <c r="D86" i="1" l="1"/>
  <c r="R69" i="3"/>
  <c r="N20" i="33"/>
  <c r="N22" i="33" s="1"/>
  <c r="N26" i="33" s="1"/>
  <c r="J22" i="33"/>
  <c r="J26" i="33" s="1"/>
  <c r="N21" i="34"/>
  <c r="N23" i="34" s="1"/>
  <c r="J23" i="34"/>
  <c r="N27" i="34" l="1"/>
  <c r="J27" i="34" l="1"/>
  <c r="J82" i="1"/>
  <c r="J84" i="1" s="1"/>
  <c r="J86" i="1" s="1"/>
  <c r="H82" i="1"/>
  <c r="H84" i="1" s="1"/>
  <c r="H86" i="1" s="1"/>
</calcChain>
</file>

<file path=xl/sharedStrings.xml><?xml version="1.0" encoding="utf-8"?>
<sst xmlns="http://schemas.openxmlformats.org/spreadsheetml/2006/main" count="632" uniqueCount="299">
  <si>
    <t>บริษัท ซีลิค คอร์พ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</si>
  <si>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</si>
  <si>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</si>
  <si>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</si>
  <si>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(พันบาท)</t>
  </si>
  <si>
    <t>งบกำไรขาดทุน (ไม่ได้ตรวจสอบ)</t>
  </si>
  <si>
    <t>สำหรับงวดสามเดือน</t>
  </si>
  <si>
    <t>รายได้</t>
  </si>
  <si>
    <t>รายได้จากการขาย</t>
  </si>
  <si>
    <t>รายได้อื่น</t>
  </si>
  <si>
    <t>รวมรายได้</t>
  </si>
  <si>
    <t>ค่าใช้จ่าย</t>
  </si>
  <si>
    <t>ต้นทุนขาย</t>
  </si>
  <si>
    <t>ต้นทุนในการจัดจำหน่าย</t>
  </si>
  <si>
    <t>ค่าใช้จ่ายในการบริหาร</t>
  </si>
  <si>
    <t>ขาดทุนจากอัตราแลกเปลี่ยนสุทธิ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</si>
  <si>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</si>
  <si>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</si>
  <si>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</si>
  <si>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ค่าใช้จ่ายภาษีเงินได้</t>
  </si>
  <si>
    <t>กำไรสำหรับงวด</t>
  </si>
  <si>
    <t>การแบ่งปันกำไร</t>
  </si>
  <si>
    <t xml:space="preserve">    ส่วนที่เป็นของบริษัทใหญ่</t>
  </si>
  <si>
    <r>
      <t>กำไรต่อหุ้นขั้นพื้นฐาน</t>
    </r>
    <r>
      <rPr>
        <b/>
        <i/>
        <sz val="15"/>
        <rFont val="Angsana New"/>
        <family val="1"/>
      </rPr>
      <t xml:space="preserve"> (บาท)</t>
    </r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</si>
  <si>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</si>
  <si>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</si>
  <si>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รายการที่อาจถูกจัดประเภทใหม่ไว้ใน</t>
  </si>
  <si>
    <t xml:space="preserve">   กำไรหรือขาดทุนในภายหลัง</t>
  </si>
  <si>
    <t>ผลต่างของอัตราแลกเปลี่ยน</t>
  </si>
  <si>
    <t xml:space="preserve">   จากการแปลงค่างบการเงิน</t>
  </si>
  <si>
    <t>รวมรายการที่อาจถูกจัดประเภทใหม่ไว้ใน</t>
  </si>
  <si>
    <t>รายการที่จะไม่ถูกจัดประเภทใหม่ไว้ใน</t>
  </si>
  <si>
    <t>รวมรายการที่จะไม่ถูกจัดประเภทใหม่ไว้ใน</t>
  </si>
  <si>
    <t>กำไร (ขาดทุน) เบ็ดเสร็จอื่นสำหรับงวด</t>
  </si>
  <si>
    <t>4, 13</t>
  </si>
  <si>
    <t>4, 9</t>
  </si>
  <si>
    <t xml:space="preserve">    ส่วนที่เป็นของส่วนได้เสียที่ไม่มีอำนาจควบคุม</t>
  </si>
  <si>
    <t>กำไรขาดทุนเบ็ดเสร็จรวมสำหรับงวด</t>
  </si>
  <si>
    <t>การแบ่งปันกำไรขาดทุนเบ็ดเสร็จรวม</t>
  </si>
  <si>
    <t>สิ้นสุดวันที่ 30 มิถุนายน</t>
  </si>
  <si>
    <t>สำหรับงวดหกเดือน</t>
  </si>
  <si>
    <t>กำไรจากอัตราแลกเปลี่ยนสุทธิ</t>
  </si>
  <si>
    <t>R1</t>
  </si>
  <si>
    <t>R2</t>
  </si>
  <si>
    <t>R3</t>
  </si>
  <si>
    <t>R4</t>
  </si>
  <si>
    <t>E1</t>
  </si>
  <si>
    <t>E2</t>
  </si>
  <si>
    <t>E3</t>
  </si>
  <si>
    <t>E4</t>
  </si>
  <si>
    <t>E5</t>
  </si>
  <si>
    <t>E6</t>
  </si>
  <si>
    <t>สิ้นสุดวันที่ 31 มีนาคม</t>
  </si>
  <si>
    <t>E7</t>
  </si>
  <si>
    <t>E8</t>
  </si>
  <si>
    <t>E9</t>
  </si>
  <si>
    <t>4, 15</t>
  </si>
  <si>
    <t>4, 10</t>
  </si>
  <si>
    <t xml:space="preserve">Cash and cash equivalents </t>
  </si>
  <si>
    <t>Inventories</t>
  </si>
  <si>
    <t>Other current assets</t>
  </si>
  <si>
    <t>Investments in subsidiaries</t>
  </si>
  <si>
    <t xml:space="preserve">Property, plant and equipment  </t>
  </si>
  <si>
    <t>Deferred tax assets</t>
  </si>
  <si>
    <t>Other non-current assets</t>
  </si>
  <si>
    <t>Total assets</t>
  </si>
  <si>
    <t>Other current liabilities</t>
  </si>
  <si>
    <t>Legal reserve</t>
  </si>
  <si>
    <t>Retained earnings</t>
  </si>
  <si>
    <t>Non-controlling interests</t>
  </si>
  <si>
    <t>Interest income</t>
  </si>
  <si>
    <t>Other income</t>
  </si>
  <si>
    <t>Administrative expenses</t>
  </si>
  <si>
    <t>Finance costs</t>
  </si>
  <si>
    <t>Tax expense</t>
  </si>
  <si>
    <t>Equity</t>
  </si>
  <si>
    <t>Interest paid</t>
  </si>
  <si>
    <t>Note</t>
  </si>
  <si>
    <t>Distribution costs</t>
  </si>
  <si>
    <t>Statement of financial position</t>
  </si>
  <si>
    <t>Current assets</t>
  </si>
  <si>
    <t xml:space="preserve">Total current assets </t>
  </si>
  <si>
    <t>Non-current assets</t>
  </si>
  <si>
    <t>Goodwill</t>
  </si>
  <si>
    <t xml:space="preserve">Total non-current assets </t>
  </si>
  <si>
    <t>31 December</t>
  </si>
  <si>
    <t>Assets</t>
  </si>
  <si>
    <t>(in thousand Baht)</t>
  </si>
  <si>
    <t>Liabilities and equity</t>
  </si>
  <si>
    <t>Current liabilities</t>
  </si>
  <si>
    <t xml:space="preserve">Total current liabilities </t>
  </si>
  <si>
    <t xml:space="preserve">Non-current liabilities </t>
  </si>
  <si>
    <t>Non-current provisions for</t>
  </si>
  <si>
    <t xml:space="preserve">Total non-current liabilities </t>
  </si>
  <si>
    <t>Other components of equity</t>
  </si>
  <si>
    <t>Equity attributable to owners of the parent</t>
  </si>
  <si>
    <t>Total equity</t>
  </si>
  <si>
    <t>Total liabilities and equity</t>
  </si>
  <si>
    <t>Consolidated financial</t>
  </si>
  <si>
    <t>Separate financial</t>
  </si>
  <si>
    <t>statements</t>
  </si>
  <si>
    <t xml:space="preserve">statements </t>
  </si>
  <si>
    <t>Year ended 31 December</t>
  </si>
  <si>
    <t xml:space="preserve">Statement of income </t>
  </si>
  <si>
    <t>Revenue</t>
  </si>
  <si>
    <t>Net foreign exchange gain</t>
  </si>
  <si>
    <t>Total revenue</t>
  </si>
  <si>
    <t>Expenses</t>
  </si>
  <si>
    <t>Cost of sales of goods</t>
  </si>
  <si>
    <t>Net foreign exchange loss</t>
  </si>
  <si>
    <t>Total expenses</t>
  </si>
  <si>
    <t>Statement of comprehensive income</t>
  </si>
  <si>
    <t>Statement of changes in equity</t>
  </si>
  <si>
    <t>Consolidated financial statements</t>
  </si>
  <si>
    <t>Other</t>
  </si>
  <si>
    <t>components</t>
  </si>
  <si>
    <t>of equity</t>
  </si>
  <si>
    <t xml:space="preserve">Equity </t>
  </si>
  <si>
    <t xml:space="preserve">Issued </t>
  </si>
  <si>
    <t xml:space="preserve">Share premium </t>
  </si>
  <si>
    <t>attributable to</t>
  </si>
  <si>
    <t>Non-</t>
  </si>
  <si>
    <t>and paid-up</t>
  </si>
  <si>
    <t>on ordinary</t>
  </si>
  <si>
    <t>owners</t>
  </si>
  <si>
    <t>controlling</t>
  </si>
  <si>
    <t>share capital</t>
  </si>
  <si>
    <t xml:space="preserve"> shares</t>
  </si>
  <si>
    <t xml:space="preserve">Unappropriated </t>
  </si>
  <si>
    <t xml:space="preserve"> of the parent</t>
  </si>
  <si>
    <t xml:space="preserve"> interests</t>
  </si>
  <si>
    <t>Transactions with owners, recorded directly in equity</t>
  </si>
  <si>
    <t xml:space="preserve">Statement of changes in equity </t>
  </si>
  <si>
    <t>Separate financial statements</t>
  </si>
  <si>
    <t xml:space="preserve">Statement of cash flows </t>
  </si>
  <si>
    <t>Cash flows from operating activities</t>
  </si>
  <si>
    <t>Depreciation and amortisation</t>
  </si>
  <si>
    <t>Changes in operating assets and liabilities</t>
  </si>
  <si>
    <t xml:space="preserve">Taxes paid </t>
  </si>
  <si>
    <t>Cash flows from investing activities</t>
  </si>
  <si>
    <t xml:space="preserve">Proceeds from sale of equipment </t>
  </si>
  <si>
    <t xml:space="preserve">Interest received  </t>
  </si>
  <si>
    <t>Cash flows from financing activities</t>
  </si>
  <si>
    <t>Proceeds from short-term borrowings from</t>
  </si>
  <si>
    <t>Repayment of short-term borrowings from</t>
  </si>
  <si>
    <t>Repayment of long-term borrowings from</t>
  </si>
  <si>
    <t>Dividends paid to owners of the Company</t>
  </si>
  <si>
    <t>Cash and cash equivalents at 1 January</t>
  </si>
  <si>
    <t>Cash and cash equivalents at 31 December</t>
  </si>
  <si>
    <t>Total liabilities</t>
  </si>
  <si>
    <t>Total comprehensive income for the year</t>
  </si>
  <si>
    <t>Comprehensive income for the year</t>
  </si>
  <si>
    <t xml:space="preserve">  Changes in ownership interests in subsidiaries</t>
  </si>
  <si>
    <t xml:space="preserve">    Acquisition of non-controlling interests without a change in control</t>
  </si>
  <si>
    <t>Provisions for employee benefits</t>
  </si>
  <si>
    <t>Year ended 31 December 2020</t>
  </si>
  <si>
    <t>Balance at 1 January 2020</t>
  </si>
  <si>
    <t>Balance at 31 December 2020</t>
  </si>
  <si>
    <t>Current portion of lease liabilities</t>
  </si>
  <si>
    <t>Other current receivables</t>
  </si>
  <si>
    <t>Other intangible assets</t>
  </si>
  <si>
    <t>Other current payables</t>
  </si>
  <si>
    <t xml:space="preserve">Lease liabilities </t>
  </si>
  <si>
    <t>Share capital :</t>
  </si>
  <si>
    <t>Profit attributable to:</t>
  </si>
  <si>
    <t>Profit from operating activities</t>
  </si>
  <si>
    <t>Profit before income tax expense</t>
  </si>
  <si>
    <t>Translation</t>
  </si>
  <si>
    <t>reserve</t>
  </si>
  <si>
    <t>Transfer to legal reserve</t>
  </si>
  <si>
    <t>Total comprehensive income attributable to:</t>
  </si>
  <si>
    <t xml:space="preserve">   Profit or loss</t>
  </si>
  <si>
    <t>Provisions for employee benefits paid</t>
  </si>
  <si>
    <t xml:space="preserve">Net cash generated from operating activities </t>
  </si>
  <si>
    <t xml:space="preserve">   Dividends</t>
  </si>
  <si>
    <t xml:space="preserve">   Share dividends</t>
  </si>
  <si>
    <t xml:space="preserve">   Other comprehensive income</t>
  </si>
  <si>
    <t>Total comprehensive income (expense) for the year</t>
  </si>
  <si>
    <t>Year ended 31 December 2021</t>
  </si>
  <si>
    <t>Balance at 1 January 2021</t>
  </si>
  <si>
    <t>Balance at 31 December 2021</t>
  </si>
  <si>
    <t>Investment in equity instruments</t>
  </si>
  <si>
    <t>15, 20</t>
  </si>
  <si>
    <t>14, 20</t>
  </si>
  <si>
    <t xml:space="preserve">    Issue of ordinary shares</t>
  </si>
  <si>
    <t xml:space="preserve">  Contributions by and distributions to owners of the parent</t>
  </si>
  <si>
    <t xml:space="preserve"> Total contributions by and distributions to owners of the parent</t>
  </si>
  <si>
    <t>Acquisition of other equity securities</t>
  </si>
  <si>
    <t>Acquisition of property, plant and equipment</t>
  </si>
  <si>
    <t xml:space="preserve">Payment of change in ownership interest in </t>
  </si>
  <si>
    <t>subsidiaries without a change in control</t>
  </si>
  <si>
    <t xml:space="preserve">Payment of lease liabilities </t>
  </si>
  <si>
    <t>PMC Label Materials Company Limited and its Subsidiaries</t>
  </si>
  <si>
    <t xml:space="preserve"> </t>
  </si>
  <si>
    <t>common control</t>
  </si>
  <si>
    <t>business</t>
  </si>
  <si>
    <t xml:space="preserve"> combinations under</t>
  </si>
  <si>
    <t>Payment for acquisition of business under common control</t>
  </si>
  <si>
    <t>Trade accounts receivables</t>
  </si>
  <si>
    <t>Trade accounts payables</t>
  </si>
  <si>
    <t>Effect of exchange rate changes on cash and cash equivalents</t>
  </si>
  <si>
    <t>Deferred tax liabilities</t>
  </si>
  <si>
    <t>Fair value</t>
  </si>
  <si>
    <t>Total</t>
  </si>
  <si>
    <t>other</t>
  </si>
  <si>
    <t xml:space="preserve"> components</t>
  </si>
  <si>
    <t>Deficit from</t>
  </si>
  <si>
    <t>Other components</t>
  </si>
  <si>
    <t xml:space="preserve">Total contributions by and distributions to owners </t>
  </si>
  <si>
    <t>Machinery deposits</t>
  </si>
  <si>
    <t>for the year, net of tax</t>
  </si>
  <si>
    <t xml:space="preserve">Other comprehensive income (expense) </t>
  </si>
  <si>
    <t>designated at FVOCI</t>
  </si>
  <si>
    <t>Owners of the parent</t>
  </si>
  <si>
    <t>Other comprehensive income (expense)</t>
  </si>
  <si>
    <t>Contributions by and distributions to</t>
  </si>
  <si>
    <t>owners of the parent</t>
  </si>
  <si>
    <t>Total contributions by and distributions to</t>
  </si>
  <si>
    <t>Comprehensive income (expense) for the year</t>
  </si>
  <si>
    <t xml:space="preserve">Payment of borrowing fee for long-term </t>
  </si>
  <si>
    <t>financial institutions</t>
  </si>
  <si>
    <t>before effect of exchange rate changes</t>
  </si>
  <si>
    <t>4, 6</t>
  </si>
  <si>
    <t>Proceeds from long-term borrowings from</t>
  </si>
  <si>
    <t>4, 7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</si>
  <si>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</si>
  <si>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Items that will be reclassified subsequently</t>
  </si>
  <si>
    <t>to profit or loss</t>
  </si>
  <si>
    <t>Issued and paid-up share capital</t>
  </si>
  <si>
    <t>Authorised share capital</t>
  </si>
  <si>
    <t>under common control</t>
  </si>
  <si>
    <t>Appropriated</t>
  </si>
  <si>
    <t>Unappropriated</t>
  </si>
  <si>
    <t>employee benefits</t>
  </si>
  <si>
    <t>Deficit from business combinations</t>
  </si>
  <si>
    <t>Exchange differences on translating</t>
  </si>
  <si>
    <t>financial statements</t>
  </si>
  <si>
    <t xml:space="preserve">Contributions by and distributions to owners </t>
  </si>
  <si>
    <t>Payment of machinery deposits</t>
  </si>
  <si>
    <t xml:space="preserve">Net increase (decrease) in cash and cash equivalents, </t>
  </si>
  <si>
    <t>Net increase (decrease) in cash and cash equivalents</t>
  </si>
  <si>
    <t>Proceeds from repayment of loan to a related party</t>
  </si>
  <si>
    <t>Other non-current payables</t>
  </si>
  <si>
    <t>4, 14</t>
  </si>
  <si>
    <t>4, 8</t>
  </si>
  <si>
    <t>4</t>
  </si>
  <si>
    <t>Dividend income</t>
  </si>
  <si>
    <t>Corporate income tax payable</t>
  </si>
  <si>
    <t>Issue of ordinary shares</t>
  </si>
  <si>
    <t>cash receipts (payments)</t>
  </si>
  <si>
    <t>Adjustments to reconcile profit to</t>
  </si>
  <si>
    <t>Dividend received</t>
  </si>
  <si>
    <t>borrowings from a financial institution</t>
  </si>
  <si>
    <t>a financial institution</t>
  </si>
  <si>
    <t>Non-cash transactions at the year ended date</t>
  </si>
  <si>
    <t>The acquisition of assets by means of a lease</t>
  </si>
  <si>
    <t>Income tax relating to items that will not be</t>
  </si>
  <si>
    <t>reclassified subsequently to profit or loss</t>
  </si>
  <si>
    <t>Year ended 31 December 2024</t>
  </si>
  <si>
    <t>Balance at 1 January 2024</t>
  </si>
  <si>
    <t>Balance at 31 December 2024</t>
  </si>
  <si>
    <t>Issued</t>
  </si>
  <si>
    <t xml:space="preserve">PMC Label Materials Public Company Limited and its Subsidiaries </t>
  </si>
  <si>
    <t>9, 10, 15</t>
  </si>
  <si>
    <t>Share premium on ordinary shares</t>
  </si>
  <si>
    <t>Short-term loans from financial institutions</t>
  </si>
  <si>
    <t>Accounts payables from acquisition of assets</t>
  </si>
  <si>
    <t>Current portion of long-term loans</t>
  </si>
  <si>
    <t>Long-term loans from financial institution</t>
  </si>
  <si>
    <t>Profit for the year</t>
  </si>
  <si>
    <t xml:space="preserve">Total items that will be reclassified subsequently </t>
  </si>
  <si>
    <t>Items that will not be reclassified subsequently</t>
  </si>
  <si>
    <t>Loss on remeasurements of defined benefit plans</t>
  </si>
  <si>
    <t>Profit</t>
  </si>
  <si>
    <t>Unrealised (gain) loss on foreign exchange</t>
  </si>
  <si>
    <t>Expected credit loss</t>
  </si>
  <si>
    <t>Loss on inventories devaluation</t>
  </si>
  <si>
    <t>Gains on disposal of equipment</t>
  </si>
  <si>
    <t xml:space="preserve">Net cash from (used in) operating activities </t>
  </si>
  <si>
    <t>Acquisition of intangible assets</t>
  </si>
  <si>
    <t xml:space="preserve">Net cash used in investing activities  </t>
  </si>
  <si>
    <t>Proceeds from issue of ordinary shares</t>
  </si>
  <si>
    <t xml:space="preserve">Total items that will not be reclassified </t>
  </si>
  <si>
    <t>subsequently to profit or loss</t>
  </si>
  <si>
    <t>on ordinary shares</t>
  </si>
  <si>
    <t>from financial institution</t>
  </si>
  <si>
    <t>Year ended 31 December 2025</t>
  </si>
  <si>
    <t>Balance at 1 January 2025</t>
  </si>
  <si>
    <t>Balance at 31 December 2025</t>
  </si>
  <si>
    <t>11, 19</t>
  </si>
  <si>
    <t>4, 19</t>
  </si>
  <si>
    <t>Reversal of share-based payment</t>
  </si>
  <si>
    <t xml:space="preserve">Net cash from (used in) financing activities  </t>
  </si>
  <si>
    <t>Share dividends</t>
  </si>
  <si>
    <t>Dividends</t>
  </si>
  <si>
    <t>Revenue from sales of goods</t>
  </si>
  <si>
    <t xml:space="preserve">Loss on investments in equity instruments </t>
  </si>
  <si>
    <t>Total comprehensive income (expense)  for the year</t>
  </si>
  <si>
    <t>(Gain) loss on fair value 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</si>
</sst>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[$-107041E]d\ mmmm\ yyyy;@"/>
    <numFmt numFmtId="165" formatCode="_(* #,##0_);_(* \(#,##0\);_(* &quot;-&quot;??_);_(@_)"/>
    <numFmt numFmtId="166" formatCode="_(* #,##0.00_);_(* \(#,##0.00\);_(* &quot;-&quot;_);_(@_)"/>
    <numFmt numFmtId="167" formatCode="_(* #,##0.000_);_(* \(#,##0.000\);_(* &quot;-&quot;??_);_(@_)"/>
    <numFmt numFmtId="168" formatCode="_-* #,##0.00_-;\-* #,##0.00_-;_-* &quot;-&quot;??_-;_-@_-"/>
    <numFmt numFmtId="169" formatCode="#,##0,"/>
  </numFmts>
  <fonts count="3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sz val="11"/>
      <color indexed="8"/>
      <name val="Calibri"/>
      <family val="2"/>
    </font>
    <font>
      <sz val="15"/>
      <color indexed="9"/>
      <name val="Angsana New"/>
      <family val="1"/>
    </font>
    <font>
      <sz val="15"/>
      <color indexed="8"/>
      <name val="Angsana New"/>
      <family val="1"/>
    </font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indexed="9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indexed="8"/>
      <name val="Times New Roman"/>
      <family val="1"/>
    </font>
    <font>
      <sz val="8"/>
      <name val="Calibri"/>
      <family val="2"/>
      <scheme val="minor"/>
    </font>
    <font>
      <sz val="15"/>
      <color theme="1"/>
      <name val="Times New Roman"/>
      <family val="1"/>
    </font>
    <font>
      <sz val="15"/>
      <name val="Times New Roman"/>
      <family val="1"/>
    </font>
    <font>
      <b/>
      <sz val="15"/>
      <name val="Times New Roman"/>
      <family val="1"/>
    </font>
    <font>
      <i/>
      <sz val="15"/>
      <name val="Times New Roman"/>
      <family val="1"/>
    </font>
    <font>
      <i/>
      <sz val="15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65">
    <xf numFmtId="0" fontId="0" fillId="0" borderId="0"/>
    <xf numFmtId="43" fontId="2" fillId="0" borderId="0" applyFont="0" applyFill="0" applyBorder="0" applyAlignment="0" applyProtection="0"/>
    <xf numFmtId="164" fontId="3" fillId="0" borderId="0"/>
    <xf numFmtId="164" fontId="3" fillId="0" borderId="0"/>
    <xf numFmtId="43" fontId="8" fillId="0" borderId="0" applyFont="0" applyFill="0" applyBorder="0" applyAlignment="0" applyProtection="0"/>
    <xf numFmtId="164" fontId="11" fillId="0" borderId="0"/>
    <xf numFmtId="0" fontId="13" fillId="0" borderId="0"/>
    <xf numFmtId="43" fontId="12" fillId="0" borderId="0" applyFont="0" applyFill="0" applyBorder="0" applyAlignment="0" applyProtection="0"/>
    <xf numFmtId="0" fontId="12" fillId="0" borderId="0"/>
    <xf numFmtId="0" fontId="14" fillId="0" borderId="0"/>
    <xf numFmtId="168" fontId="14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2" fillId="0" borderId="0"/>
    <xf numFmtId="0" fontId="15" fillId="0" borderId="0"/>
    <xf numFmtId="168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94">
    <xf numFmtId="0" fontId="0" fillId="0" borderId="0" xfId="0"/>
    <xf numFmtId="49" fontId="4" fillId="0" borderId="0" xfId="2" applyNumberFormat="1" applyFont="1" applyAlignment="1">
      <alignment vertical="center"/>
    </xf>
    <xf numFmtId="41" fontId="3" fillId="0" borderId="0" xfId="2" applyNumberFormat="1" applyAlignment="1">
      <alignment vertical="center"/>
    </xf>
    <xf numFmtId="49" fontId="6" fillId="0" borderId="0" xfId="2" applyNumberFormat="1" applyFont="1" applyAlignment="1">
      <alignment vertical="center"/>
    </xf>
    <xf numFmtId="164" fontId="6" fillId="0" borderId="0" xfId="2" applyFont="1" applyAlignment="1">
      <alignment vertical="center"/>
    </xf>
    <xf numFmtId="164" fontId="3" fillId="0" borderId="0" xfId="2" applyAlignment="1">
      <alignment vertical="center"/>
    </xf>
    <xf numFmtId="0" fontId="5" fillId="0" borderId="0" xfId="2" applyNumberFormat="1" applyFont="1" applyAlignment="1">
      <alignment horizontal="center" vertical="center"/>
    </xf>
    <xf numFmtId="0" fontId="3" fillId="0" borderId="0" xfId="2" applyNumberFormat="1" applyAlignment="1">
      <alignment horizontal="center" vertical="center"/>
    </xf>
    <xf numFmtId="164" fontId="5" fillId="0" borderId="0" xfId="2" applyFont="1" applyAlignment="1">
      <alignment vertical="center"/>
    </xf>
    <xf numFmtId="49" fontId="7" fillId="0" borderId="0" xfId="2" applyNumberFormat="1" applyFont="1" applyAlignment="1">
      <alignment vertical="center"/>
    </xf>
    <xf numFmtId="0" fontId="5" fillId="0" borderId="0" xfId="2" quotePrefix="1" applyNumberFormat="1" applyFont="1" applyAlignment="1">
      <alignment horizontal="center" vertical="center"/>
    </xf>
    <xf numFmtId="164" fontId="5" fillId="0" borderId="0" xfId="2" quotePrefix="1" applyFont="1" applyAlignment="1">
      <alignment horizontal="center" vertical="center"/>
    </xf>
    <xf numFmtId="41" fontId="3" fillId="0" borderId="0" xfId="1" applyNumberFormat="1" applyFont="1" applyFill="1" applyAlignment="1">
      <alignment vertical="center"/>
    </xf>
    <xf numFmtId="165" fontId="6" fillId="0" borderId="0" xfId="1" applyNumberFormat="1" applyFont="1" applyFill="1" applyBorder="1" applyAlignment="1">
      <alignment horizontal="right" vertical="center"/>
    </xf>
    <xf numFmtId="164" fontId="3" fillId="0" borderId="0" xfId="2"/>
    <xf numFmtId="41" fontId="6" fillId="0" borderId="2" xfId="1" applyNumberFormat="1" applyFont="1" applyFill="1" applyBorder="1" applyAlignment="1">
      <alignment horizontal="right" vertical="center"/>
    </xf>
    <xf numFmtId="0" fontId="3" fillId="0" borderId="0" xfId="2" applyNumberFormat="1"/>
    <xf numFmtId="165" fontId="3" fillId="0" borderId="0" xfId="1" applyNumberFormat="1" applyFont="1" applyFill="1" applyAlignment="1">
      <alignment vertical="center"/>
    </xf>
    <xf numFmtId="41" fontId="3" fillId="0" borderId="0" xfId="1" applyNumberFormat="1" applyFont="1" applyFill="1" applyAlignment="1"/>
    <xf numFmtId="43" fontId="3" fillId="0" borderId="0" xfId="4" applyFont="1" applyFill="1" applyBorder="1" applyAlignment="1">
      <alignment vertical="center"/>
    </xf>
    <xf numFmtId="41" fontId="3" fillId="0" borderId="0" xfId="4" applyNumberFormat="1" applyFont="1" applyFill="1" applyBorder="1" applyAlignment="1">
      <alignment vertical="center"/>
    </xf>
    <xf numFmtId="43" fontId="3" fillId="0" borderId="0" xfId="1" applyFont="1" applyFill="1" applyBorder="1" applyAlignment="1"/>
    <xf numFmtId="0" fontId="3" fillId="0" borderId="0" xfId="2" applyNumberFormat="1" applyAlignment="1">
      <alignment vertical="center"/>
    </xf>
    <xf numFmtId="0" fontId="3" fillId="0" borderId="0" xfId="4" applyNumberFormat="1" applyFont="1" applyFill="1" applyBorder="1" applyAlignment="1">
      <alignment vertical="center"/>
    </xf>
    <xf numFmtId="164" fontId="5" fillId="0" borderId="0" xfId="2" applyFont="1" applyAlignment="1">
      <alignment vertical="center" wrapText="1"/>
    </xf>
    <xf numFmtId="49" fontId="3" fillId="0" borderId="0" xfId="2" applyNumberFormat="1" applyAlignment="1">
      <alignment vertical="center"/>
    </xf>
    <xf numFmtId="165" fontId="5" fillId="0" borderId="0" xfId="4" quotePrefix="1" applyNumberFormat="1" applyFont="1" applyFill="1" applyBorder="1" applyAlignment="1">
      <alignment horizontal="center" vertical="center"/>
    </xf>
    <xf numFmtId="43" fontId="9" fillId="0" borderId="0" xfId="1" applyFont="1" applyFill="1" applyBorder="1" applyAlignment="1">
      <alignment vertical="center"/>
    </xf>
    <xf numFmtId="41" fontId="3" fillId="0" borderId="0" xfId="1" quotePrefix="1" applyNumberFormat="1" applyFont="1" applyFill="1" applyBorder="1" applyAlignment="1">
      <alignment horizontal="right" vertical="center"/>
    </xf>
    <xf numFmtId="165" fontId="3" fillId="0" borderId="0" xfId="1" quotePrefix="1" applyNumberFormat="1" applyFont="1" applyFill="1" applyBorder="1" applyAlignment="1">
      <alignment horizontal="right" vertical="center"/>
    </xf>
    <xf numFmtId="43" fontId="3" fillId="0" borderId="0" xfId="1" applyFont="1" applyFill="1" applyAlignment="1">
      <alignment horizontal="right" vertical="center"/>
    </xf>
    <xf numFmtId="49" fontId="10" fillId="0" borderId="0" xfId="2" applyNumberFormat="1" applyFont="1" applyAlignment="1">
      <alignment vertical="center"/>
    </xf>
    <xf numFmtId="0" fontId="5" fillId="0" borderId="0" xfId="4" quotePrefix="1" applyNumberFormat="1" applyFont="1" applyFill="1" applyBorder="1" applyAlignment="1">
      <alignment horizontal="center" vertical="center"/>
    </xf>
    <xf numFmtId="39" fontId="3" fillId="0" borderId="0" xfId="4" applyNumberFormat="1" applyFont="1" applyFill="1" applyBorder="1" applyAlignment="1">
      <alignment vertical="center"/>
    </xf>
    <xf numFmtId="41" fontId="3" fillId="0" borderId="4" xfId="4" quotePrefix="1" applyNumberFormat="1" applyFont="1" applyFill="1" applyBorder="1" applyAlignment="1">
      <alignment horizontal="right" vertical="center"/>
    </xf>
    <xf numFmtId="165" fontId="3" fillId="0" borderId="0" xfId="4" quotePrefix="1" applyNumberFormat="1" applyFont="1" applyFill="1" applyBorder="1" applyAlignment="1">
      <alignment horizontal="right" vertical="center"/>
    </xf>
    <xf numFmtId="165" fontId="10" fillId="0" borderId="0" xfId="4" applyNumberFormat="1" applyFont="1" applyFill="1" applyAlignment="1">
      <alignment horizontal="right" vertical="center"/>
    </xf>
    <xf numFmtId="41" fontId="6" fillId="0" borderId="1" xfId="4" quotePrefix="1" applyNumberFormat="1" applyFont="1" applyFill="1" applyBorder="1" applyAlignment="1">
      <alignment horizontal="right" vertical="center"/>
    </xf>
    <xf numFmtId="165" fontId="6" fillId="0" borderId="0" xfId="4" quotePrefix="1" applyNumberFormat="1" applyFont="1" applyFill="1" applyBorder="1" applyAlignment="1">
      <alignment horizontal="right" vertical="center"/>
    </xf>
    <xf numFmtId="165" fontId="6" fillId="0" borderId="0" xfId="4" applyNumberFormat="1" applyFont="1" applyFill="1" applyBorder="1" applyAlignment="1">
      <alignment horizontal="right" vertical="center"/>
    </xf>
    <xf numFmtId="41" fontId="3" fillId="0" borderId="0" xfId="4" applyNumberFormat="1" applyFont="1" applyFill="1" applyAlignment="1">
      <alignment horizontal="right" vertical="center"/>
    </xf>
    <xf numFmtId="165" fontId="3" fillId="0" borderId="0" xfId="4" applyNumberFormat="1" applyFont="1" applyFill="1" applyAlignment="1">
      <alignment horizontal="right" vertical="center"/>
    </xf>
    <xf numFmtId="43" fontId="3" fillId="0" borderId="0" xfId="1" applyFont="1" applyFill="1" applyBorder="1" applyAlignment="1">
      <alignment vertical="center"/>
    </xf>
    <xf numFmtId="43" fontId="3" fillId="0" borderId="0" xfId="1" applyFont="1" applyFill="1" applyBorder="1" applyAlignment="1">
      <alignment horizontal="right" vertical="center"/>
    </xf>
    <xf numFmtId="41" fontId="3" fillId="0" borderId="0" xfId="4" quotePrefix="1" applyNumberFormat="1" applyFont="1" applyFill="1" applyBorder="1" applyAlignment="1">
      <alignment horizontal="right" vertical="center"/>
    </xf>
    <xf numFmtId="165" fontId="10" fillId="0" borderId="0" xfId="4" applyNumberFormat="1" applyFont="1" applyFill="1" applyBorder="1" applyAlignment="1">
      <alignment horizontal="right" vertical="center"/>
    </xf>
    <xf numFmtId="41" fontId="3" fillId="0" borderId="4" xfId="4" applyNumberFormat="1" applyFont="1" applyFill="1" applyBorder="1" applyAlignment="1">
      <alignment horizontal="right" vertical="center"/>
    </xf>
    <xf numFmtId="165" fontId="3" fillId="0" borderId="0" xfId="4" applyNumberFormat="1" applyFont="1" applyFill="1" applyBorder="1" applyAlignment="1">
      <alignment horizontal="right" vertical="center"/>
    </xf>
    <xf numFmtId="41" fontId="3" fillId="0" borderId="4" xfId="1" applyNumberFormat="1" applyFont="1" applyFill="1" applyBorder="1" applyAlignment="1">
      <alignment vertical="center"/>
    </xf>
    <xf numFmtId="41" fontId="6" fillId="0" borderId="0" xfId="4" quotePrefix="1" applyNumberFormat="1" applyFont="1" applyFill="1" applyBorder="1" applyAlignment="1">
      <alignment horizontal="right" vertical="center"/>
    </xf>
    <xf numFmtId="165" fontId="6" fillId="0" borderId="0" xfId="4" applyNumberFormat="1" applyFont="1" applyFill="1" applyAlignment="1">
      <alignment horizontal="right" vertical="center"/>
    </xf>
    <xf numFmtId="41" fontId="6" fillId="0" borderId="5" xfId="4" quotePrefix="1" applyNumberFormat="1" applyFont="1" applyFill="1" applyBorder="1" applyAlignment="1">
      <alignment horizontal="right" vertical="center"/>
    </xf>
    <xf numFmtId="41" fontId="6" fillId="0" borderId="0" xfId="2" applyNumberFormat="1" applyFont="1" applyAlignment="1">
      <alignment horizontal="right" vertical="center"/>
    </xf>
    <xf numFmtId="39" fontId="6" fillId="0" borderId="0" xfId="2" applyNumberFormat="1" applyFont="1" applyAlignment="1">
      <alignment horizontal="right" vertical="center"/>
    </xf>
    <xf numFmtId="41" fontId="3" fillId="0" borderId="0" xfId="2" applyNumberFormat="1" applyAlignment="1">
      <alignment horizontal="right" vertical="center"/>
    </xf>
    <xf numFmtId="165" fontId="3" fillId="0" borderId="0" xfId="2" applyNumberFormat="1" applyAlignment="1">
      <alignment horizontal="right" vertical="center"/>
    </xf>
    <xf numFmtId="41" fontId="3" fillId="0" borderId="0" xfId="2" quotePrefix="1" applyNumberFormat="1" applyAlignment="1">
      <alignment horizontal="right" vertical="center"/>
    </xf>
    <xf numFmtId="41" fontId="6" fillId="0" borderId="5" xfId="1" applyNumberFormat="1" applyFont="1" applyFill="1" applyBorder="1" applyAlignment="1">
      <alignment horizontal="right" vertical="center"/>
    </xf>
    <xf numFmtId="43" fontId="6" fillId="0" borderId="0" xfId="4" applyFont="1" applyFill="1" applyBorder="1" applyAlignment="1">
      <alignment vertical="center"/>
    </xf>
    <xf numFmtId="166" fontId="3" fillId="0" borderId="0" xfId="4" applyNumberFormat="1" applyFont="1" applyFill="1" applyBorder="1" applyAlignment="1">
      <alignment vertical="center"/>
    </xf>
    <xf numFmtId="167" fontId="6" fillId="0" borderId="2" xfId="1" quotePrefix="1" applyNumberFormat="1" applyFont="1" applyFill="1" applyBorder="1" applyAlignment="1">
      <alignment horizontal="right" vertical="center"/>
    </xf>
    <xf numFmtId="167" fontId="6" fillId="0" borderId="0" xfId="1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vertical="center"/>
    </xf>
    <xf numFmtId="167" fontId="6" fillId="0" borderId="0" xfId="1" applyNumberFormat="1" applyFont="1" applyFill="1" applyAlignment="1">
      <alignment horizontal="right" vertical="center"/>
    </xf>
    <xf numFmtId="43" fontId="3" fillId="0" borderId="0" xfId="1" applyFont="1" applyFill="1" applyAlignment="1"/>
    <xf numFmtId="164" fontId="6" fillId="0" borderId="0" xfId="2" applyFont="1" applyAlignment="1">
      <alignment vertical="center" wrapText="1"/>
    </xf>
    <xf numFmtId="37" fontId="3" fillId="0" borderId="0" xfId="2" applyNumberFormat="1" applyAlignment="1">
      <alignment horizontal="right" vertical="center"/>
    </xf>
    <xf numFmtId="43" fontId="3" fillId="0" borderId="0" xfId="1" applyFont="1" applyFill="1" applyAlignment="1">
      <alignment vertical="center"/>
    </xf>
    <xf numFmtId="164" fontId="7" fillId="0" borderId="0" xfId="2" applyFont="1" applyAlignment="1">
      <alignment vertical="center"/>
    </xf>
    <xf numFmtId="41" fontId="3" fillId="0" borderId="0" xfId="2" applyNumberFormat="1"/>
    <xf numFmtId="41" fontId="3" fillId="0" borderId="4" xfId="2" quotePrefix="1" applyNumberFormat="1" applyBorder="1" applyAlignment="1">
      <alignment horizontal="right" vertical="center"/>
    </xf>
    <xf numFmtId="41" fontId="3" fillId="0" borderId="4" xfId="2" applyNumberFormat="1" applyBorder="1" applyAlignment="1">
      <alignment vertical="center"/>
    </xf>
    <xf numFmtId="41" fontId="6" fillId="0" borderId="4" xfId="2" quotePrefix="1" applyNumberFormat="1" applyFont="1" applyBorder="1" applyAlignment="1">
      <alignment horizontal="right" vertical="center"/>
    </xf>
    <xf numFmtId="41" fontId="3" fillId="0" borderId="0" xfId="1" applyNumberFormat="1" applyFont="1" applyFill="1" applyBorder="1" applyAlignment="1">
      <alignment vertical="center"/>
    </xf>
    <xf numFmtId="164" fontId="5" fillId="0" borderId="0" xfId="2" applyFont="1"/>
    <xf numFmtId="164" fontId="5" fillId="0" borderId="0" xfId="2" applyFont="1" applyAlignment="1">
      <alignment horizontal="center" vertical="center" wrapText="1"/>
    </xf>
    <xf numFmtId="164" fontId="5" fillId="0" borderId="0" xfId="2" applyFont="1" applyAlignment="1">
      <alignment horizontal="center" vertical="center"/>
    </xf>
    <xf numFmtId="41" fontId="3" fillId="0" borderId="4" xfId="1" quotePrefix="1" applyNumberFormat="1" applyFont="1" applyFill="1" applyBorder="1" applyAlignment="1">
      <alignment horizontal="right" vertical="center"/>
    </xf>
    <xf numFmtId="49" fontId="13" fillId="0" borderId="0" xfId="2" applyNumberFormat="1" applyFont="1"/>
    <xf numFmtId="49" fontId="16" fillId="0" borderId="0" xfId="2" applyNumberFormat="1" applyFont="1"/>
    <xf numFmtId="0" fontId="17" fillId="0" borderId="0" xfId="2" applyNumberFormat="1" applyFont="1" applyAlignment="1">
      <alignment horizontal="center"/>
    </xf>
    <xf numFmtId="49" fontId="19" fillId="0" borderId="0" xfId="2" applyNumberFormat="1" applyFont="1" applyAlignment="1">
      <alignment horizontal="left" vertical="center"/>
    </xf>
    <xf numFmtId="164" fontId="17" fillId="0" borderId="0" xfId="2" applyFont="1" applyAlignment="1">
      <alignment horizontal="center"/>
    </xf>
    <xf numFmtId="164" fontId="13" fillId="0" borderId="0" xfId="2" applyFont="1"/>
    <xf numFmtId="164" fontId="13" fillId="0" borderId="0" xfId="2" applyFont="1" applyAlignment="1">
      <alignment horizontal="center"/>
    </xf>
    <xf numFmtId="0" fontId="13" fillId="0" borderId="0" xfId="0" applyFont="1"/>
    <xf numFmtId="164" fontId="16" fillId="0" borderId="0" xfId="2" applyFont="1"/>
    <xf numFmtId="0" fontId="16" fillId="0" borderId="0" xfId="0" applyFont="1"/>
    <xf numFmtId="41" fontId="13" fillId="0" borderId="0" xfId="2" applyNumberFormat="1" applyFont="1" applyAlignment="1">
      <alignment horizontal="center"/>
    </xf>
    <xf numFmtId="41" fontId="13" fillId="0" borderId="0" xfId="2" applyNumberFormat="1" applyFont="1" applyAlignment="1">
      <alignment horizontal="center" wrapText="1"/>
    </xf>
    <xf numFmtId="41" fontId="13" fillId="0" borderId="4" xfId="2" applyNumberFormat="1" applyFont="1" applyBorder="1" applyAlignment="1">
      <alignment horizontal="center" wrapText="1"/>
    </xf>
    <xf numFmtId="37" fontId="17" fillId="0" borderId="0" xfId="2" quotePrefix="1" applyNumberFormat="1" applyFont="1" applyAlignment="1">
      <alignment horizontal="center"/>
    </xf>
    <xf numFmtId="41" fontId="13" fillId="0" borderId="0" xfId="48" applyNumberFormat="1" applyFont="1" applyAlignment="1">
      <alignment horizontal="center"/>
    </xf>
    <xf numFmtId="41" fontId="13" fillId="0" borderId="0" xfId="2" applyNumberFormat="1" applyFont="1"/>
    <xf numFmtId="41" fontId="13" fillId="0" borderId="0" xfId="49" applyNumberFormat="1" applyFont="1" applyAlignment="1">
      <alignment horizontal="center"/>
    </xf>
    <xf numFmtId="49" fontId="16" fillId="0" borderId="0" xfId="0" applyNumberFormat="1" applyFont="1"/>
    <xf numFmtId="0" fontId="16" fillId="0" borderId="0" xfId="5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51" applyFont="1" applyAlignment="1">
      <alignment horizontal="left"/>
    </xf>
    <xf numFmtId="164" fontId="13" fillId="0" borderId="0" xfId="2" applyFont="1" applyAlignment="1">
      <alignment horizontal="left"/>
    </xf>
    <xf numFmtId="41" fontId="17" fillId="0" borderId="0" xfId="2" applyNumberFormat="1" applyFont="1" applyAlignment="1">
      <alignment horizontal="center"/>
    </xf>
    <xf numFmtId="41" fontId="16" fillId="0" borderId="0" xfId="2" applyNumberFormat="1" applyFont="1" applyAlignment="1">
      <alignment horizontal="center"/>
    </xf>
    <xf numFmtId="43" fontId="13" fillId="0" borderId="0" xfId="1" applyFont="1" applyFill="1" applyAlignment="1"/>
    <xf numFmtId="165" fontId="13" fillId="0" borderId="0" xfId="1" applyNumberFormat="1" applyFont="1" applyFill="1" applyAlignment="1"/>
    <xf numFmtId="41" fontId="13" fillId="0" borderId="0" xfId="1" applyNumberFormat="1" applyFont="1" applyFill="1" applyAlignment="1"/>
    <xf numFmtId="43" fontId="13" fillId="0" borderId="0" xfId="1" applyFont="1" applyFill="1" applyBorder="1" applyAlignment="1"/>
    <xf numFmtId="165" fontId="13" fillId="0" borderId="0" xfId="1" applyNumberFormat="1" applyFont="1" applyFill="1" applyBorder="1" applyAlignment="1"/>
    <xf numFmtId="43" fontId="16" fillId="0" borderId="0" xfId="1" applyFont="1" applyFill="1" applyAlignment="1"/>
    <xf numFmtId="0" fontId="13" fillId="0" borderId="0" xfId="1" applyNumberFormat="1" applyFont="1" applyFill="1" applyAlignment="1">
      <alignment horizontal="center"/>
    </xf>
    <xf numFmtId="0" fontId="13" fillId="0" borderId="0" xfId="2" applyNumberFormat="1" applyFont="1" applyAlignment="1">
      <alignment horizontal="center"/>
    </xf>
    <xf numFmtId="41" fontId="13" fillId="0" borderId="0" xfId="4" applyNumberFormat="1" applyFont="1" applyFill="1" applyAlignment="1"/>
    <xf numFmtId="165" fontId="16" fillId="0" borderId="0" xfId="1" applyNumberFormat="1" applyFont="1" applyFill="1" applyBorder="1" applyAlignment="1">
      <alignment horizontal="right"/>
    </xf>
    <xf numFmtId="41" fontId="13" fillId="0" borderId="0" xfId="1" applyNumberFormat="1" applyFont="1" applyFill="1" applyAlignment="1">
      <alignment horizontal="right"/>
    </xf>
    <xf numFmtId="41" fontId="16" fillId="0" borderId="2" xfId="1" applyNumberFormat="1" applyFont="1" applyFill="1" applyBorder="1" applyAlignment="1">
      <alignment horizontal="right"/>
    </xf>
    <xf numFmtId="41" fontId="16" fillId="0" borderId="0" xfId="1" applyNumberFormat="1" applyFont="1" applyFill="1" applyBorder="1" applyAlignment="1">
      <alignment horizontal="right"/>
    </xf>
    <xf numFmtId="41" fontId="13" fillId="0" borderId="0" xfId="4" applyNumberFormat="1" applyFont="1" applyFill="1" applyBorder="1" applyAlignment="1"/>
    <xf numFmtId="0" fontId="16" fillId="0" borderId="0" xfId="2" applyNumberFormat="1" applyFont="1" applyAlignment="1">
      <alignment horizontal="center"/>
    </xf>
    <xf numFmtId="164" fontId="16" fillId="0" borderId="0" xfId="2" applyFont="1" applyAlignment="1">
      <alignment horizontal="center"/>
    </xf>
    <xf numFmtId="41" fontId="16" fillId="0" borderId="0" xfId="2" applyNumberFormat="1" applyFont="1"/>
    <xf numFmtId="41" fontId="16" fillId="0" borderId="0" xfId="4" applyNumberFormat="1" applyFont="1" applyFill="1" applyAlignment="1"/>
    <xf numFmtId="15" fontId="13" fillId="0" borderId="0" xfId="2" applyNumberFormat="1" applyFont="1"/>
    <xf numFmtId="165" fontId="16" fillId="0" borderId="0" xfId="1" applyNumberFormat="1" applyFont="1" applyFill="1" applyAlignment="1"/>
    <xf numFmtId="164" fontId="20" fillId="0" borderId="0" xfId="2" applyFont="1"/>
    <xf numFmtId="165" fontId="17" fillId="0" borderId="0" xfId="1" applyNumberFormat="1" applyFont="1" applyFill="1" applyBorder="1" applyAlignment="1">
      <alignment horizontal="center"/>
    </xf>
    <xf numFmtId="165" fontId="16" fillId="0" borderId="0" xfId="2" applyNumberFormat="1" applyFont="1"/>
    <xf numFmtId="165" fontId="16" fillId="0" borderId="0" xfId="1" applyNumberFormat="1" applyFont="1" applyFill="1" applyBorder="1" applyAlignment="1"/>
    <xf numFmtId="0" fontId="18" fillId="0" borderId="0" xfId="0" applyFont="1"/>
    <xf numFmtId="165" fontId="13" fillId="0" borderId="0" xfId="2" applyNumberFormat="1" applyFont="1"/>
    <xf numFmtId="41" fontId="16" fillId="0" borderId="1" xfId="2" applyNumberFormat="1" applyFont="1" applyBorder="1"/>
    <xf numFmtId="0" fontId="13" fillId="0" borderId="0" xfId="5" applyNumberFormat="1" applyFont="1" applyAlignment="1">
      <alignment horizontal="left"/>
    </xf>
    <xf numFmtId="165" fontId="13" fillId="0" borderId="0" xfId="1" applyNumberFormat="1" applyFont="1" applyFill="1" applyBorder="1" applyAlignment="1">
      <alignment horizontal="center"/>
    </xf>
    <xf numFmtId="41" fontId="13" fillId="0" borderId="0" xfId="1" applyNumberFormat="1" applyFont="1" applyFill="1" applyBorder="1" applyAlignment="1">
      <alignment horizontal="center"/>
    </xf>
    <xf numFmtId="41" fontId="16" fillId="0" borderId="1" xfId="4" applyNumberFormat="1" applyFont="1" applyFill="1" applyBorder="1" applyAlignment="1">
      <alignment horizontal="right"/>
    </xf>
    <xf numFmtId="0" fontId="16" fillId="0" borderId="0" xfId="52" applyFont="1"/>
    <xf numFmtId="165" fontId="16" fillId="0" borderId="0" xfId="4" applyNumberFormat="1" applyFont="1" applyFill="1" applyAlignment="1"/>
    <xf numFmtId="165" fontId="13" fillId="0" borderId="0" xfId="1" applyNumberFormat="1" applyFont="1" applyFill="1" applyAlignment="1">
      <alignment horizontal="right"/>
    </xf>
    <xf numFmtId="165" fontId="16" fillId="0" borderId="1" xfId="1" applyNumberFormat="1" applyFont="1" applyFill="1" applyBorder="1" applyAlignment="1">
      <alignment horizontal="right"/>
    </xf>
    <xf numFmtId="43" fontId="21" fillId="0" borderId="0" xfId="1" applyFont="1" applyAlignment="1">
      <alignment horizontal="right" wrapText="1"/>
    </xf>
    <xf numFmtId="41" fontId="16" fillId="0" borderId="0" xfId="4" applyNumberFormat="1" applyFont="1" applyFill="1" applyBorder="1" applyAlignment="1">
      <alignment horizontal="right"/>
    </xf>
    <xf numFmtId="0" fontId="13" fillId="0" borderId="0" xfId="51" applyFont="1" applyAlignment="1">
      <alignment horizontal="left"/>
    </xf>
    <xf numFmtId="41" fontId="16" fillId="0" borderId="4" xfId="2" applyNumberFormat="1" applyFont="1" applyBorder="1"/>
    <xf numFmtId="41" fontId="13" fillId="0" borderId="4" xfId="4" applyNumberFormat="1" applyFont="1" applyFill="1" applyBorder="1" applyAlignment="1">
      <alignment horizontal="right"/>
    </xf>
    <xf numFmtId="165" fontId="13" fillId="0" borderId="4" xfId="1" applyNumberFormat="1" applyFont="1" applyFill="1" applyBorder="1" applyAlignment="1">
      <alignment horizontal="right"/>
    </xf>
    <xf numFmtId="41" fontId="13" fillId="0" borderId="4" xfId="2" applyNumberFormat="1" applyFont="1" applyBorder="1"/>
    <xf numFmtId="165" fontId="13" fillId="0" borderId="4" xfId="1" applyNumberFormat="1" applyFont="1" applyFill="1" applyBorder="1" applyAlignment="1"/>
    <xf numFmtId="41" fontId="13" fillId="2" borderId="0" xfId="2" applyNumberFormat="1" applyFont="1" applyFill="1"/>
    <xf numFmtId="165" fontId="13" fillId="2" borderId="0" xfId="1" applyNumberFormat="1" applyFont="1" applyFill="1" applyAlignment="1"/>
    <xf numFmtId="41" fontId="13" fillId="2" borderId="0" xfId="2" applyNumberFormat="1" applyFont="1" applyFill="1" applyAlignment="1">
      <alignment horizontal="center"/>
    </xf>
    <xf numFmtId="41" fontId="13" fillId="2" borderId="0" xfId="1" applyNumberFormat="1" applyFont="1" applyFill="1" applyAlignment="1">
      <alignment horizontal="right"/>
    </xf>
    <xf numFmtId="41" fontId="13" fillId="2" borderId="4" xfId="4" applyNumberFormat="1" applyFont="1" applyFill="1" applyBorder="1" applyAlignment="1">
      <alignment horizontal="right"/>
    </xf>
    <xf numFmtId="165" fontId="13" fillId="2" borderId="4" xfId="1" applyNumberFormat="1" applyFont="1" applyFill="1" applyBorder="1" applyAlignment="1">
      <alignment horizontal="right"/>
    </xf>
    <xf numFmtId="41" fontId="13" fillId="0" borderId="4" xfId="2" applyNumberFormat="1" applyFont="1" applyBorder="1" applyAlignment="1">
      <alignment horizontal="center"/>
    </xf>
    <xf numFmtId="49" fontId="19" fillId="0" borderId="0" xfId="2" applyNumberFormat="1" applyFont="1" applyAlignment="1" applyProtection="1">
      <alignment horizontal="left"/>
      <protection locked="0"/>
    </xf>
    <xf numFmtId="164" fontId="17" fillId="0" borderId="0" xfId="2" applyFont="1" applyAlignment="1" applyProtection="1">
      <alignment horizontal="center"/>
      <protection locked="0"/>
    </xf>
    <xf numFmtId="41" fontId="17" fillId="0" borderId="0" xfId="2" applyNumberFormat="1" applyFont="1" applyAlignment="1" applyProtection="1">
      <alignment horizontal="center"/>
      <protection locked="0"/>
    </xf>
    <xf numFmtId="41" fontId="13" fillId="0" borderId="0" xfId="2" applyNumberFormat="1" applyFont="1" applyProtection="1">
      <protection locked="0"/>
    </xf>
    <xf numFmtId="0" fontId="13" fillId="0" borderId="0" xfId="0" applyFont="1" applyProtection="1">
      <protection locked="0"/>
    </xf>
    <xf numFmtId="0" fontId="20" fillId="0" borderId="0" xfId="28" applyFont="1" applyAlignment="1" applyProtection="1">
      <alignment horizontal="left"/>
      <protection locked="0"/>
    </xf>
    <xf numFmtId="49" fontId="16" fillId="0" borderId="0" xfId="2" applyNumberFormat="1" applyFont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164" fontId="13" fillId="0" borderId="0" xfId="2" applyFont="1" applyAlignment="1" applyProtection="1">
      <alignment horizontal="center"/>
      <protection locked="0"/>
    </xf>
    <xf numFmtId="0" fontId="17" fillId="0" borderId="0" xfId="2" applyNumberFormat="1" applyFont="1" applyAlignment="1" applyProtection="1">
      <alignment horizontal="center"/>
      <protection locked="0"/>
    </xf>
    <xf numFmtId="0" fontId="13" fillId="0" borderId="0" xfId="28" quotePrefix="1" applyFont="1" applyAlignment="1" applyProtection="1">
      <alignment horizontal="center"/>
      <protection locked="0"/>
    </xf>
    <xf numFmtId="49" fontId="13" fillId="0" borderId="0" xfId="2" applyNumberFormat="1" applyFont="1" applyProtection="1">
      <protection locked="0"/>
    </xf>
    <xf numFmtId="164" fontId="13" fillId="0" borderId="0" xfId="2" applyFont="1" applyProtection="1">
      <protection locked="0"/>
    </xf>
    <xf numFmtId="164" fontId="17" fillId="0" borderId="0" xfId="2" applyFont="1" applyProtection="1">
      <protection locked="0"/>
    </xf>
    <xf numFmtId="164" fontId="17" fillId="0" borderId="0" xfId="2" applyFont="1" applyAlignment="1" applyProtection="1">
      <alignment horizontal="center" wrapText="1"/>
      <protection locked="0"/>
    </xf>
    <xf numFmtId="49" fontId="18" fillId="0" borderId="0" xfId="2" applyNumberFormat="1" applyFont="1" applyProtection="1">
      <protection locked="0"/>
    </xf>
    <xf numFmtId="164" fontId="18" fillId="0" borderId="0" xfId="2" applyFont="1" applyAlignment="1" applyProtection="1">
      <alignment horizontal="center"/>
      <protection locked="0"/>
    </xf>
    <xf numFmtId="41" fontId="18" fillId="0" borderId="0" xfId="2" applyNumberFormat="1" applyFont="1" applyAlignment="1" applyProtection="1">
      <alignment horizontal="center"/>
      <protection locked="0"/>
    </xf>
    <xf numFmtId="41" fontId="13" fillId="0" borderId="0" xfId="2" applyNumberFormat="1" applyFont="1" applyAlignment="1" applyProtection="1">
      <alignment horizontal="right" wrapText="1"/>
      <protection locked="0"/>
    </xf>
    <xf numFmtId="0" fontId="17" fillId="0" borderId="0" xfId="2" quotePrefix="1" applyNumberFormat="1" applyFont="1" applyAlignment="1" applyProtection="1">
      <alignment horizontal="center"/>
      <protection locked="0"/>
    </xf>
    <xf numFmtId="164" fontId="17" fillId="0" borderId="0" xfId="2" quotePrefix="1" applyFont="1" applyAlignment="1" applyProtection="1">
      <alignment horizontal="center"/>
      <protection locked="0"/>
    </xf>
    <xf numFmtId="41" fontId="21" fillId="0" borderId="0" xfId="0" applyNumberFormat="1" applyFont="1" applyProtection="1">
      <protection locked="0"/>
    </xf>
    <xf numFmtId="165" fontId="13" fillId="0" borderId="0" xfId="1" quotePrefix="1" applyNumberFormat="1" applyFont="1" applyFill="1" applyAlignment="1" applyProtection="1">
      <alignment horizontal="center"/>
      <protection locked="0"/>
    </xf>
    <xf numFmtId="41" fontId="13" fillId="0" borderId="0" xfId="1" quotePrefix="1" applyNumberFormat="1" applyFont="1" applyFill="1" applyAlignment="1" applyProtection="1">
      <alignment horizontal="center"/>
      <protection locked="0"/>
    </xf>
    <xf numFmtId="1" fontId="17" fillId="0" borderId="0" xfId="2" quotePrefix="1" applyNumberFormat="1" applyFont="1" applyAlignment="1" applyProtection="1">
      <alignment horizontal="center"/>
      <protection locked="0"/>
    </xf>
    <xf numFmtId="41" fontId="16" fillId="0" borderId="0" xfId="1" applyNumberFormat="1" applyFont="1" applyFill="1" applyBorder="1" applyAlignment="1" applyProtection="1">
      <alignment horizontal="right"/>
      <protection locked="0"/>
    </xf>
    <xf numFmtId="49" fontId="13" fillId="0" borderId="0" xfId="3" applyNumberFormat="1" applyFont="1" applyProtection="1">
      <protection locked="0"/>
    </xf>
    <xf numFmtId="41" fontId="13" fillId="0" borderId="0" xfId="1" applyNumberFormat="1" applyFont="1" applyFill="1" applyAlignment="1" applyProtection="1">
      <alignment horizontal="right"/>
      <protection locked="0"/>
    </xf>
    <xf numFmtId="0" fontId="18" fillId="0" borderId="0" xfId="22" applyFont="1" applyProtection="1">
      <protection locked="0"/>
    </xf>
    <xf numFmtId="41" fontId="17" fillId="0" borderId="0" xfId="1" quotePrefix="1" applyNumberFormat="1" applyFont="1" applyFill="1" applyAlignment="1" applyProtection="1">
      <alignment horizontal="center"/>
      <protection locked="0"/>
    </xf>
    <xf numFmtId="165" fontId="17" fillId="0" borderId="0" xfId="1" quotePrefix="1" applyNumberFormat="1" applyFont="1" applyFill="1" applyAlignment="1" applyProtection="1">
      <alignment horizontal="center"/>
      <protection locked="0"/>
    </xf>
    <xf numFmtId="0" fontId="13" fillId="0" borderId="0" xfId="22" applyFont="1" applyProtection="1">
      <protection locked="0"/>
    </xf>
    <xf numFmtId="0" fontId="13" fillId="0" borderId="0" xfId="23" applyFont="1" applyProtection="1">
      <protection locked="0"/>
    </xf>
    <xf numFmtId="0" fontId="13" fillId="0" borderId="0" xfId="24" applyFont="1" applyProtection="1">
      <protection locked="0"/>
    </xf>
    <xf numFmtId="0" fontId="13" fillId="0" borderId="0" xfId="2" applyNumberFormat="1" applyFont="1" applyProtection="1">
      <protection locked="0"/>
    </xf>
    <xf numFmtId="43" fontId="13" fillId="0" borderId="0" xfId="1" applyFont="1" applyFill="1" applyAlignment="1" applyProtection="1">
      <protection locked="0"/>
    </xf>
    <xf numFmtId="0" fontId="13" fillId="0" borderId="0" xfId="25" applyFont="1" applyProtection="1">
      <protection locked="0"/>
    </xf>
    <xf numFmtId="0" fontId="16" fillId="0" borderId="0" xfId="26" applyFont="1" applyProtection="1">
      <protection locked="0"/>
    </xf>
    <xf numFmtId="0" fontId="16" fillId="0" borderId="0" xfId="27" applyFont="1" applyProtection="1">
      <protection locked="0"/>
    </xf>
    <xf numFmtId="165" fontId="16" fillId="0" borderId="0" xfId="1" applyNumberFormat="1" applyFont="1" applyFill="1" applyBorder="1" applyAlignment="1" applyProtection="1">
      <alignment horizontal="right"/>
      <protection locked="0"/>
    </xf>
    <xf numFmtId="41" fontId="13" fillId="0" borderId="0" xfId="4" applyNumberFormat="1" applyFont="1" applyFill="1" applyAlignment="1" applyProtection="1">
      <protection locked="0"/>
    </xf>
    <xf numFmtId="0" fontId="16" fillId="0" borderId="0" xfId="29" applyFont="1" applyProtection="1">
      <protection locked="0"/>
    </xf>
    <xf numFmtId="0" fontId="18" fillId="0" borderId="0" xfId="30" applyFont="1" applyProtection="1">
      <protection locked="0"/>
    </xf>
    <xf numFmtId="0" fontId="18" fillId="0" borderId="0" xfId="2" applyNumberFormat="1" applyFont="1" applyAlignment="1" applyProtection="1">
      <alignment horizontal="center"/>
      <protection locked="0"/>
    </xf>
    <xf numFmtId="41" fontId="18" fillId="0" borderId="0" xfId="1" applyNumberFormat="1" applyFont="1" applyFill="1" applyAlignment="1" applyProtection="1">
      <alignment horizontal="center"/>
      <protection locked="0"/>
    </xf>
    <xf numFmtId="165" fontId="18" fillId="0" borderId="0" xfId="1" applyNumberFormat="1" applyFont="1" applyFill="1" applyAlignment="1" applyProtection="1">
      <alignment horizontal="center"/>
      <protection locked="0"/>
    </xf>
    <xf numFmtId="41" fontId="13" fillId="0" borderId="0" xfId="1" applyNumberFormat="1" applyFont="1" applyFill="1" applyAlignment="1" applyProtection="1">
      <alignment horizontal="right" wrapText="1"/>
      <protection locked="0"/>
    </xf>
    <xf numFmtId="0" fontId="13" fillId="0" borderId="0" xfId="31" applyFont="1" applyProtection="1">
      <protection locked="0"/>
    </xf>
    <xf numFmtId="0" fontId="13" fillId="0" borderId="0" xfId="32" applyFont="1" applyProtection="1">
      <protection locked="0"/>
    </xf>
    <xf numFmtId="0" fontId="13" fillId="0" borderId="0" xfId="33" applyFont="1" applyProtection="1">
      <protection locked="0"/>
    </xf>
    <xf numFmtId="0" fontId="13" fillId="0" borderId="0" xfId="33" applyFont="1" applyAlignment="1" applyProtection="1">
      <alignment horizontal="left" indent="1"/>
      <protection locked="0"/>
    </xf>
    <xf numFmtId="0" fontId="13" fillId="0" borderId="0" xfId="34" applyFont="1" applyProtection="1">
      <protection locked="0"/>
    </xf>
    <xf numFmtId="165" fontId="13" fillId="0" borderId="0" xfId="1" applyNumberFormat="1" applyFont="1" applyFill="1" applyAlignment="1" applyProtection="1">
      <alignment horizontal="center"/>
      <protection locked="0"/>
    </xf>
    <xf numFmtId="165" fontId="21" fillId="0" borderId="0" xfId="1" applyNumberFormat="1" applyFont="1" applyFill="1" applyAlignment="1" applyProtection="1">
      <protection locked="0"/>
    </xf>
    <xf numFmtId="165" fontId="13" fillId="0" borderId="0" xfId="1" applyNumberFormat="1" applyFont="1" applyFill="1" applyAlignment="1" applyProtection="1">
      <protection locked="0"/>
    </xf>
    <xf numFmtId="0" fontId="16" fillId="0" borderId="0" xfId="35" applyFont="1" applyProtection="1">
      <protection locked="0"/>
    </xf>
    <xf numFmtId="0" fontId="18" fillId="0" borderId="0" xfId="36" applyFont="1" applyProtection="1">
      <protection locked="0"/>
    </xf>
    <xf numFmtId="41" fontId="17" fillId="0" borderId="0" xfId="1" applyNumberFormat="1" applyFont="1" applyFill="1" applyAlignment="1" applyProtection="1">
      <alignment horizontal="center"/>
      <protection locked="0"/>
    </xf>
    <xf numFmtId="165" fontId="17" fillId="0" borderId="0" xfId="1" applyNumberFormat="1" applyFont="1" applyFill="1" applyAlignment="1" applyProtection="1">
      <alignment horizontal="center"/>
      <protection locked="0"/>
    </xf>
    <xf numFmtId="41" fontId="17" fillId="0" borderId="0" xfId="1" applyNumberFormat="1" applyFont="1" applyFill="1" applyAlignment="1" applyProtection="1">
      <protection locked="0"/>
    </xf>
    <xf numFmtId="0" fontId="13" fillId="0" borderId="0" xfId="37" applyFont="1" applyProtection="1">
      <protection locked="0"/>
    </xf>
    <xf numFmtId="0" fontId="13" fillId="0" borderId="0" xfId="37" applyFont="1" applyAlignment="1" applyProtection="1">
      <alignment horizontal="left" indent="1"/>
      <protection locked="0"/>
    </xf>
    <xf numFmtId="0" fontId="16" fillId="0" borderId="0" xfId="39" applyFont="1" applyProtection="1">
      <protection locked="0"/>
    </xf>
    <xf numFmtId="165" fontId="16" fillId="0" borderId="0" xfId="1" quotePrefix="1" applyNumberFormat="1" applyFont="1" applyFill="1" applyBorder="1" applyAlignment="1" applyProtection="1">
      <alignment horizontal="right"/>
      <protection locked="0"/>
    </xf>
    <xf numFmtId="41" fontId="16" fillId="0" borderId="3" xfId="1" quotePrefix="1" applyNumberFormat="1" applyFont="1" applyFill="1" applyBorder="1" applyAlignment="1" applyProtection="1">
      <alignment horizontal="right"/>
      <protection locked="0"/>
    </xf>
    <xf numFmtId="0" fontId="16" fillId="0" borderId="0" xfId="39" applyFont="1" applyAlignment="1" applyProtection="1">
      <alignment wrapText="1"/>
      <protection locked="0"/>
    </xf>
    <xf numFmtId="0" fontId="18" fillId="0" borderId="0" xfId="40" applyFont="1" applyAlignment="1" applyProtection="1">
      <alignment horizontal="left"/>
      <protection locked="0"/>
    </xf>
    <xf numFmtId="0" fontId="13" fillId="0" borderId="0" xfId="41" applyFont="1" applyProtection="1">
      <protection locked="0"/>
    </xf>
    <xf numFmtId="0" fontId="13" fillId="0" borderId="0" xfId="41" applyFont="1" applyAlignment="1" applyProtection="1">
      <alignment horizontal="left" indent="1"/>
      <protection locked="0"/>
    </xf>
    <xf numFmtId="41" fontId="13" fillId="0" borderId="2" xfId="1" applyNumberFormat="1" applyFont="1" applyFill="1" applyBorder="1" applyAlignment="1" applyProtection="1">
      <alignment horizontal="right"/>
      <protection locked="0"/>
    </xf>
    <xf numFmtId="165" fontId="13" fillId="0" borderId="0" xfId="1" applyNumberFormat="1" applyFont="1" applyFill="1" applyBorder="1" applyAlignment="1" applyProtection="1">
      <alignment horizontal="right"/>
      <protection locked="0"/>
    </xf>
    <xf numFmtId="0" fontId="13" fillId="0" borderId="0" xfId="42" applyFont="1" applyAlignment="1" applyProtection="1">
      <alignment horizontal="left"/>
      <protection locked="0"/>
    </xf>
    <xf numFmtId="0" fontId="13" fillId="0" borderId="0" xfId="42" applyFont="1" applyAlignment="1" applyProtection="1">
      <alignment horizontal="left" indent="1"/>
      <protection locked="0"/>
    </xf>
    <xf numFmtId="0" fontId="13" fillId="0" borderId="0" xfId="43" applyFont="1" applyProtection="1">
      <protection locked="0"/>
    </xf>
    <xf numFmtId="41" fontId="13" fillId="0" borderId="0" xfId="1" applyNumberFormat="1" applyFont="1" applyFill="1" applyAlignment="1" applyProtection="1">
      <alignment horizontal="center"/>
      <protection locked="0"/>
    </xf>
    <xf numFmtId="0" fontId="13" fillId="0" borderId="0" xfId="43" applyFont="1" applyAlignment="1" applyProtection="1">
      <alignment horizontal="left" indent="1"/>
      <protection locked="0"/>
    </xf>
    <xf numFmtId="0" fontId="13" fillId="0" borderId="0" xfId="43" applyFont="1" applyAlignment="1" applyProtection="1">
      <alignment horizontal="left" indent="2"/>
      <protection locked="0"/>
    </xf>
    <xf numFmtId="0" fontId="13" fillId="0" borderId="0" xfId="44" applyFont="1" applyAlignment="1" applyProtection="1">
      <alignment horizontal="left" indent="1"/>
      <protection locked="0"/>
    </xf>
    <xf numFmtId="0" fontId="13" fillId="0" borderId="0" xfId="44" applyFont="1" applyAlignment="1" applyProtection="1">
      <alignment horizontal="left"/>
      <protection locked="0"/>
    </xf>
    <xf numFmtId="41" fontId="21" fillId="0" borderId="4" xfId="0" applyNumberFormat="1" applyFont="1" applyBorder="1" applyProtection="1">
      <protection locked="0"/>
    </xf>
    <xf numFmtId="41" fontId="13" fillId="0" borderId="4" xfId="1" quotePrefix="1" applyNumberFormat="1" applyFont="1" applyFill="1" applyBorder="1" applyAlignment="1" applyProtection="1">
      <alignment horizontal="center"/>
      <protection locked="0"/>
    </xf>
    <xf numFmtId="0" fontId="16" fillId="0" borderId="0" xfId="44" applyFont="1" applyAlignment="1" applyProtection="1">
      <alignment horizontal="left"/>
      <protection locked="0"/>
    </xf>
    <xf numFmtId="0" fontId="16" fillId="0" borderId="0" xfId="45" applyFont="1" applyProtection="1">
      <protection locked="0"/>
    </xf>
    <xf numFmtId="0" fontId="16" fillId="0" borderId="0" xfId="46" applyFont="1" applyProtection="1">
      <protection locked="0"/>
    </xf>
    <xf numFmtId="0" fontId="32" fillId="0" borderId="0" xfId="0" applyFont="1" applyProtection="1">
      <protection locked="0"/>
    </xf>
    <xf numFmtId="0" fontId="36" fillId="0" borderId="0" xfId="0" applyFont="1" applyProtection="1">
      <protection locked="0"/>
    </xf>
    <xf numFmtId="41" fontId="33" fillId="0" borderId="0" xfId="1" applyNumberFormat="1" applyFont="1" applyFill="1" applyAlignment="1" applyProtection="1">
      <protection locked="0"/>
    </xf>
    <xf numFmtId="165" fontId="33" fillId="0" borderId="0" xfId="1" applyNumberFormat="1" applyFont="1" applyFill="1" applyAlignment="1" applyProtection="1">
      <protection locked="0"/>
    </xf>
    <xf numFmtId="43" fontId="33" fillId="0" borderId="0" xfId="1" applyFont="1" applyFill="1" applyAlignment="1" applyProtection="1">
      <alignment horizontal="right"/>
      <protection locked="0"/>
    </xf>
    <xf numFmtId="41" fontId="32" fillId="0" borderId="0" xfId="0" applyNumberFormat="1" applyFont="1" applyProtection="1">
      <protection locked="0"/>
    </xf>
    <xf numFmtId="43" fontId="32" fillId="0" borderId="0" xfId="1" applyFont="1" applyFill="1" applyAlignment="1" applyProtection="1">
      <alignment horizontal="right"/>
      <protection locked="0"/>
    </xf>
    <xf numFmtId="169" fontId="32" fillId="0" borderId="0" xfId="0" applyNumberFormat="1" applyFont="1" applyAlignment="1" applyProtection="1">
      <alignment horizontal="right"/>
      <protection locked="0"/>
    </xf>
    <xf numFmtId="0" fontId="17" fillId="0" borderId="0" xfId="0" applyFont="1" applyProtection="1">
      <protection locked="0"/>
    </xf>
    <xf numFmtId="41" fontId="13" fillId="0" borderId="0" xfId="0" applyNumberFormat="1" applyFont="1" applyProtection="1">
      <protection locked="0"/>
    </xf>
    <xf numFmtId="0" fontId="25" fillId="0" borderId="0" xfId="0" applyFont="1" applyProtection="1">
      <protection locked="0"/>
    </xf>
    <xf numFmtId="41" fontId="16" fillId="0" borderId="1" xfId="1" applyNumberFormat="1" applyFont="1" applyFill="1" applyBorder="1" applyAlignment="1" applyProtection="1">
      <alignment horizontal="right"/>
    </xf>
    <xf numFmtId="41" fontId="16" fillId="0" borderId="2" xfId="1" applyNumberFormat="1" applyFont="1" applyFill="1" applyBorder="1" applyAlignment="1" applyProtection="1">
      <alignment horizontal="right"/>
    </xf>
    <xf numFmtId="41" fontId="16" fillId="0" borderId="1" xfId="1" quotePrefix="1" applyNumberFormat="1" applyFont="1" applyFill="1" applyBorder="1" applyAlignment="1" applyProtection="1">
      <alignment horizontal="right"/>
    </xf>
    <xf numFmtId="41" fontId="16" fillId="0" borderId="4" xfId="1" applyNumberFormat="1" applyFont="1" applyFill="1" applyBorder="1" applyAlignment="1" applyProtection="1">
      <alignment horizontal="right"/>
    </xf>
    <xf numFmtId="41" fontId="21" fillId="0" borderId="0" xfId="0" applyNumberFormat="1" applyFont="1"/>
    <xf numFmtId="41" fontId="13" fillId="0" borderId="0" xfId="1" quotePrefix="1" applyNumberFormat="1" applyFont="1" applyFill="1" applyAlignment="1" applyProtection="1">
      <alignment horizontal="center"/>
    </xf>
    <xf numFmtId="41" fontId="16" fillId="0" borderId="0" xfId="1" applyNumberFormat="1" applyFont="1" applyFill="1" applyAlignment="1" applyProtection="1">
      <alignment horizontal="center"/>
    </xf>
    <xf numFmtId="41" fontId="21" fillId="0" borderId="4" xfId="0" applyNumberFormat="1" applyFont="1" applyBorder="1"/>
    <xf numFmtId="41" fontId="13" fillId="0" borderId="4" xfId="1" quotePrefix="1" applyNumberFormat="1" applyFont="1" applyFill="1" applyBorder="1" applyAlignment="1" applyProtection="1">
      <alignment horizontal="center"/>
    </xf>
    <xf numFmtId="43" fontId="13" fillId="0" borderId="0" xfId="4" applyFont="1" applyFill="1" applyBorder="1" applyAlignment="1" applyProtection="1">
      <protection locked="0"/>
    </xf>
    <xf numFmtId="41" fontId="13" fillId="0" borderId="0" xfId="4" applyNumberFormat="1" applyFont="1" applyFill="1" applyBorder="1" applyAlignment="1" applyProtection="1">
      <protection locked="0"/>
    </xf>
    <xf numFmtId="43" fontId="13" fillId="0" borderId="0" xfId="1" applyFont="1" applyFill="1" applyBorder="1" applyAlignment="1" applyProtection="1">
      <protection locked="0"/>
    </xf>
    <xf numFmtId="0" fontId="20" fillId="0" borderId="0" xfId="0" applyFont="1" applyAlignment="1" applyProtection="1">
      <alignment horizontal="left"/>
      <protection locked="0"/>
    </xf>
    <xf numFmtId="0" fontId="13" fillId="0" borderId="0" xfId="4" applyNumberFormat="1" applyFont="1" applyFill="1" applyBorder="1" applyAlignment="1" applyProtection="1">
      <protection locked="0"/>
    </xf>
    <xf numFmtId="0" fontId="17" fillId="0" borderId="0" xfId="0" applyFont="1" applyAlignment="1" applyProtection="1">
      <alignment horizontal="center"/>
      <protection locked="0"/>
    </xf>
    <xf numFmtId="164" fontId="17" fillId="0" borderId="0" xfId="2" applyFont="1" applyAlignment="1" applyProtection="1">
      <alignment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7" fillId="0" borderId="0" xfId="28" quotePrefix="1" applyFont="1" applyAlignment="1" applyProtection="1">
      <alignment horizontal="center"/>
      <protection locked="0"/>
    </xf>
    <xf numFmtId="43" fontId="27" fillId="0" borderId="0" xfId="1" applyFont="1" applyFill="1" applyBorder="1" applyAlignment="1" applyProtection="1">
      <protection locked="0"/>
    </xf>
    <xf numFmtId="165" fontId="13" fillId="0" borderId="0" xfId="1" quotePrefix="1" applyNumberFormat="1" applyFont="1" applyFill="1" applyBorder="1" applyAlignment="1" applyProtection="1">
      <alignment horizontal="right"/>
      <protection locked="0"/>
    </xf>
    <xf numFmtId="165" fontId="13" fillId="0" borderId="0" xfId="1" applyNumberFormat="1" applyFont="1" applyFill="1" applyBorder="1" applyAlignment="1" applyProtection="1">
      <protection locked="0"/>
    </xf>
    <xf numFmtId="0" fontId="17" fillId="0" borderId="0" xfId="4" quotePrefix="1" applyNumberFormat="1" applyFont="1" applyFill="1" applyBorder="1" applyAlignment="1" applyProtection="1">
      <alignment horizontal="center"/>
      <protection locked="0"/>
    </xf>
    <xf numFmtId="1" fontId="13" fillId="0" borderId="0" xfId="2" applyNumberFormat="1" applyFont="1" applyProtection="1">
      <protection locked="0"/>
    </xf>
    <xf numFmtId="165" fontId="17" fillId="0" borderId="0" xfId="4" quotePrefix="1" applyNumberFormat="1" applyFont="1" applyFill="1" applyBorder="1" applyAlignment="1" applyProtection="1">
      <alignment horizontal="center"/>
      <protection locked="0"/>
    </xf>
    <xf numFmtId="165" fontId="13" fillId="0" borderId="0" xfId="1" quotePrefix="1" applyNumberFormat="1" applyFont="1" applyFill="1" applyBorder="1" applyAlignment="1" applyProtection="1">
      <alignment horizontal="right" vertical="center"/>
      <protection locked="0"/>
    </xf>
    <xf numFmtId="43" fontId="27" fillId="0" borderId="0" xfId="1" applyFont="1" applyFill="1" applyBorder="1" applyAlignment="1" applyProtection="1">
      <alignment vertical="center"/>
      <protection locked="0"/>
    </xf>
    <xf numFmtId="43" fontId="13" fillId="0" borderId="0" xfId="1" applyFont="1" applyFill="1" applyAlignment="1" applyProtection="1">
      <alignment horizontal="right" vertical="center"/>
      <protection locked="0"/>
    </xf>
    <xf numFmtId="39" fontId="13" fillId="0" borderId="0" xfId="4" applyNumberFormat="1" applyFont="1" applyFill="1" applyBorder="1" applyAlignment="1" applyProtection="1">
      <protection locked="0"/>
    </xf>
    <xf numFmtId="165" fontId="13" fillId="0" borderId="0" xfId="4" quotePrefix="1" applyNumberFormat="1" applyFont="1" applyFill="1" applyBorder="1" applyAlignment="1" applyProtection="1">
      <alignment horizontal="right" vertical="center"/>
      <protection locked="0"/>
    </xf>
    <xf numFmtId="39" fontId="13" fillId="0" borderId="0" xfId="4" applyNumberFormat="1" applyFont="1" applyFill="1" applyBorder="1" applyAlignment="1" applyProtection="1">
      <alignment vertical="center"/>
      <protection locked="0"/>
    </xf>
    <xf numFmtId="165" fontId="22" fillId="0" borderId="0" xfId="4" applyNumberFormat="1" applyFont="1" applyFill="1" applyAlignment="1" applyProtection="1">
      <alignment horizontal="right" vertical="center"/>
      <protection locked="0"/>
    </xf>
    <xf numFmtId="165" fontId="16" fillId="0" borderId="0" xfId="4" quotePrefix="1" applyNumberFormat="1" applyFont="1" applyFill="1" applyBorder="1" applyAlignment="1" applyProtection="1">
      <alignment horizontal="right"/>
      <protection locked="0"/>
    </xf>
    <xf numFmtId="165" fontId="16" fillId="0" borderId="0" xfId="4" applyNumberFormat="1" applyFont="1" applyFill="1" applyBorder="1" applyAlignment="1" applyProtection="1">
      <alignment horizontal="right"/>
      <protection locked="0"/>
    </xf>
    <xf numFmtId="41" fontId="16" fillId="0" borderId="3" xfId="4" quotePrefix="1" applyNumberFormat="1" applyFont="1" applyFill="1" applyBorder="1" applyAlignment="1" applyProtection="1">
      <alignment horizontal="right"/>
      <protection locked="0"/>
    </xf>
    <xf numFmtId="41" fontId="13" fillId="0" borderId="0" xfId="4" applyNumberFormat="1" applyFont="1" applyFill="1" applyBorder="1" applyAlignment="1" applyProtection="1">
      <alignment horizontal="right"/>
      <protection locked="0"/>
    </xf>
    <xf numFmtId="165" fontId="13" fillId="0" borderId="0" xfId="4" applyNumberFormat="1" applyFont="1" applyFill="1" applyAlignment="1" applyProtection="1">
      <alignment horizontal="right"/>
      <protection locked="0"/>
    </xf>
    <xf numFmtId="41" fontId="13" fillId="0" borderId="0" xfId="4" applyNumberFormat="1" applyFont="1" applyFill="1" applyAlignment="1" applyProtection="1">
      <alignment horizontal="right"/>
      <protection locked="0"/>
    </xf>
    <xf numFmtId="49" fontId="22" fillId="0" borderId="0" xfId="2" applyNumberFormat="1" applyFont="1" applyProtection="1">
      <protection locked="0"/>
    </xf>
    <xf numFmtId="165" fontId="13" fillId="0" borderId="0" xfId="4" quotePrefix="1" applyNumberFormat="1" applyFont="1" applyFill="1" applyBorder="1" applyAlignment="1" applyProtection="1">
      <alignment horizontal="right"/>
      <protection locked="0"/>
    </xf>
    <xf numFmtId="165" fontId="22" fillId="0" borderId="0" xfId="4" applyNumberFormat="1" applyFont="1" applyFill="1" applyAlignment="1" applyProtection="1">
      <alignment horizontal="right"/>
      <protection locked="0"/>
    </xf>
    <xf numFmtId="41" fontId="13" fillId="0" borderId="0" xfId="4" quotePrefix="1" applyNumberFormat="1" applyFont="1" applyFill="1" applyBorder="1" applyAlignment="1" applyProtection="1">
      <alignment horizontal="right"/>
      <protection locked="0"/>
    </xf>
    <xf numFmtId="49" fontId="30" fillId="0" borderId="0" xfId="2" applyNumberFormat="1" applyFont="1" applyProtection="1">
      <protection locked="0"/>
    </xf>
    <xf numFmtId="41" fontId="28" fillId="0" borderId="0" xfId="0" applyNumberFormat="1" applyFont="1" applyProtection="1">
      <protection locked="0"/>
    </xf>
    <xf numFmtId="165" fontId="13" fillId="0" borderId="0" xfId="4" applyNumberFormat="1" applyFont="1" applyFill="1" applyBorder="1" applyAlignment="1" applyProtection="1">
      <alignment horizontal="right"/>
      <protection locked="0"/>
    </xf>
    <xf numFmtId="49" fontId="13" fillId="0" borderId="0" xfId="2" applyNumberFormat="1" applyFont="1" applyAlignment="1" applyProtection="1">
      <alignment horizontal="left" indent="1"/>
      <protection locked="0"/>
    </xf>
    <xf numFmtId="165" fontId="13" fillId="0" borderId="0" xfId="4" applyNumberFormat="1" applyFont="1" applyFill="1" applyBorder="1" applyAlignment="1" applyProtection="1">
      <alignment horizontal="right" vertical="center"/>
      <protection locked="0"/>
    </xf>
    <xf numFmtId="165" fontId="13" fillId="0" borderId="0" xfId="4" applyNumberFormat="1" applyFont="1" applyFill="1" applyAlignment="1" applyProtection="1">
      <alignment horizontal="right" vertical="center"/>
      <protection locked="0"/>
    </xf>
    <xf numFmtId="41" fontId="16" fillId="0" borderId="0" xfId="4" quotePrefix="1" applyNumberFormat="1" applyFont="1" applyFill="1" applyBorder="1" applyAlignment="1" applyProtection="1">
      <alignment horizontal="right"/>
      <protection locked="0"/>
    </xf>
    <xf numFmtId="165" fontId="16" fillId="0" borderId="0" xfId="4" applyNumberFormat="1" applyFont="1" applyFill="1" applyAlignment="1" applyProtection="1">
      <alignment horizontal="right"/>
      <protection locked="0"/>
    </xf>
    <xf numFmtId="41" fontId="16" fillId="0" borderId="0" xfId="2" applyNumberFormat="1" applyFont="1" applyAlignment="1" applyProtection="1">
      <alignment horizontal="right"/>
      <protection locked="0"/>
    </xf>
    <xf numFmtId="39" fontId="16" fillId="0" borderId="0" xfId="2" applyNumberFormat="1" applyFont="1" applyAlignment="1" applyProtection="1">
      <alignment horizontal="right"/>
      <protection locked="0"/>
    </xf>
    <xf numFmtId="41" fontId="13" fillId="0" borderId="0" xfId="2" applyNumberFormat="1" applyFont="1" applyAlignment="1" applyProtection="1">
      <alignment horizontal="right"/>
      <protection locked="0"/>
    </xf>
    <xf numFmtId="165" fontId="13" fillId="0" borderId="0" xfId="2" applyNumberFormat="1" applyFont="1" applyAlignment="1" applyProtection="1">
      <alignment horizontal="right"/>
      <protection locked="0"/>
    </xf>
    <xf numFmtId="43" fontId="16" fillId="0" borderId="0" xfId="4" applyFont="1" applyFill="1" applyBorder="1" applyAlignment="1" applyProtection="1">
      <protection locked="0"/>
    </xf>
    <xf numFmtId="166" fontId="13" fillId="0" borderId="0" xfId="4" applyNumberFormat="1" applyFont="1" applyFill="1" applyBorder="1" applyAlignment="1" applyProtection="1">
      <protection locked="0"/>
    </xf>
    <xf numFmtId="167" fontId="16" fillId="0" borderId="2" xfId="1" quotePrefix="1" applyNumberFormat="1" applyFont="1" applyFill="1" applyBorder="1" applyAlignment="1" applyProtection="1">
      <alignment horizontal="right"/>
      <protection locked="0"/>
    </xf>
    <xf numFmtId="167" fontId="16" fillId="0" borderId="0" xfId="1" applyNumberFormat="1" applyFont="1" applyFill="1" applyBorder="1" applyAlignment="1" applyProtection="1">
      <alignment horizontal="right"/>
      <protection locked="0"/>
    </xf>
    <xf numFmtId="167" fontId="13" fillId="0" borderId="0" xfId="1" applyNumberFormat="1" applyFont="1" applyFill="1" applyBorder="1" applyAlignment="1" applyProtection="1">
      <protection locked="0"/>
    </xf>
    <xf numFmtId="164" fontId="16" fillId="0" borderId="0" xfId="2" applyFont="1" applyAlignment="1" applyProtection="1">
      <alignment wrapText="1"/>
      <protection locked="0"/>
    </xf>
    <xf numFmtId="37" fontId="13" fillId="0" borderId="0" xfId="2" applyNumberFormat="1" applyFont="1" applyAlignment="1" applyProtection="1">
      <alignment horizontal="right"/>
      <protection locked="0"/>
    </xf>
    <xf numFmtId="0" fontId="20" fillId="0" borderId="0" xfId="47" applyFont="1" applyAlignment="1" applyProtection="1">
      <alignment horizontal="left"/>
      <protection locked="0"/>
    </xf>
    <xf numFmtId="41" fontId="13" fillId="0" borderId="0" xfId="1" applyNumberFormat="1" applyFont="1" applyFill="1" applyAlignment="1" applyProtection="1">
      <protection locked="0"/>
    </xf>
    <xf numFmtId="164" fontId="16" fillId="0" borderId="0" xfId="2" applyFont="1" applyProtection="1">
      <protection locked="0"/>
    </xf>
    <xf numFmtId="0" fontId="18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 indent="1"/>
      <protection locked="0"/>
    </xf>
    <xf numFmtId="164" fontId="13" fillId="0" borderId="0" xfId="2" applyFont="1" applyAlignment="1" applyProtection="1">
      <alignment horizontal="left" indent="1"/>
      <protection locked="0"/>
    </xf>
    <xf numFmtId="164" fontId="13" fillId="0" borderId="0" xfId="2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/>
      <protection locked="0"/>
    </xf>
    <xf numFmtId="164" fontId="17" fillId="0" borderId="0" xfId="2" applyFont="1" applyAlignment="1" applyProtection="1">
      <alignment vertical="center"/>
      <protection locked="0"/>
    </xf>
    <xf numFmtId="164" fontId="16" fillId="0" borderId="0" xfId="2" applyFont="1" applyAlignment="1" applyProtection="1">
      <alignment horizontal="left" indent="1"/>
      <protection locked="0"/>
    </xf>
    <xf numFmtId="41" fontId="16" fillId="0" borderId="0" xfId="2" quotePrefix="1" applyNumberFormat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1" applyNumberFormat="1" applyFont="1" applyFill="1" applyBorder="1" applyAlignment="1" applyProtection="1">
      <protection locked="0"/>
    </xf>
    <xf numFmtId="41" fontId="13" fillId="0" borderId="0" xfId="2" quotePrefix="1" applyNumberFormat="1" applyFont="1" applyProtection="1">
      <protection locked="0"/>
    </xf>
    <xf numFmtId="41" fontId="21" fillId="0" borderId="3" xfId="0" applyNumberFormat="1" applyFont="1" applyBorder="1" applyProtection="1">
      <protection locked="0"/>
    </xf>
    <xf numFmtId="41" fontId="13" fillId="0" borderId="3" xfId="2" quotePrefix="1" applyNumberFormat="1" applyFont="1" applyBorder="1" applyProtection="1">
      <protection locked="0"/>
    </xf>
    <xf numFmtId="0" fontId="16" fillId="0" borderId="0" xfId="0" applyFont="1" applyAlignment="1" applyProtection="1">
      <alignment horizontal="left" indent="1"/>
      <protection locked="0"/>
    </xf>
    <xf numFmtId="41" fontId="16" fillId="0" borderId="0" xfId="2" quotePrefix="1" applyNumberFormat="1" applyFont="1" applyProtection="1">
      <protection locked="0"/>
    </xf>
    <xf numFmtId="0" fontId="16" fillId="0" borderId="0" xfId="0" applyFont="1" applyProtection="1">
      <protection locked="0"/>
    </xf>
    <xf numFmtId="41" fontId="16" fillId="0" borderId="1" xfId="4" quotePrefix="1" applyNumberFormat="1" applyFont="1" applyFill="1" applyBorder="1" applyAlignment="1" applyProtection="1">
      <alignment horizontal="right"/>
    </xf>
    <xf numFmtId="41" fontId="28" fillId="0" borderId="0" xfId="0" applyNumberFormat="1" applyFont="1"/>
    <xf numFmtId="41" fontId="16" fillId="0" borderId="0" xfId="4" quotePrefix="1" applyNumberFormat="1" applyFont="1" applyFill="1" applyBorder="1" applyAlignment="1" applyProtection="1">
      <alignment horizontal="right"/>
    </xf>
    <xf numFmtId="41" fontId="16" fillId="0" borderId="5" xfId="4" quotePrefix="1" applyNumberFormat="1" applyFont="1" applyFill="1" applyBorder="1" applyAlignment="1" applyProtection="1">
      <alignment horizontal="right"/>
    </xf>
    <xf numFmtId="41" fontId="13" fillId="0" borderId="0" xfId="2" applyNumberFormat="1" applyFont="1" applyAlignment="1">
      <alignment horizontal="right"/>
    </xf>
    <xf numFmtId="41" fontId="16" fillId="0" borderId="5" xfId="1" applyNumberFormat="1" applyFont="1" applyFill="1" applyBorder="1" applyAlignment="1" applyProtection="1">
      <alignment horizontal="right"/>
    </xf>
    <xf numFmtId="41" fontId="16" fillId="0" borderId="4" xfId="2" quotePrefix="1" applyNumberFormat="1" applyFont="1" applyBorder="1" applyAlignment="1">
      <alignment horizontal="right"/>
    </xf>
    <xf numFmtId="41" fontId="16" fillId="0" borderId="4" xfId="2" quotePrefix="1" applyNumberFormat="1" applyFont="1" applyBorder="1"/>
    <xf numFmtId="41" fontId="13" fillId="0" borderId="0" xfId="4" quotePrefix="1" applyNumberFormat="1" applyFont="1" applyFill="1" applyBorder="1" applyAlignment="1" applyProtection="1">
      <alignment horizontal="right"/>
    </xf>
    <xf numFmtId="49" fontId="16" fillId="0" borderId="0" xfId="2" applyNumberFormat="1" applyFont="1" applyAlignment="1" applyProtection="1">
      <alignment vertical="center"/>
      <protection locked="0"/>
    </xf>
    <xf numFmtId="164" fontId="34" fillId="0" borderId="0" xfId="2" applyFont="1" applyAlignment="1" applyProtection="1">
      <alignment horizontal="center" vertical="center"/>
      <protection locked="0"/>
    </xf>
    <xf numFmtId="41" fontId="34" fillId="0" borderId="0" xfId="2" applyNumberFormat="1" applyFont="1" applyAlignment="1" applyProtection="1">
      <alignment vertical="center"/>
      <protection locked="0"/>
    </xf>
    <xf numFmtId="41" fontId="34" fillId="0" borderId="0" xfId="4" applyNumberFormat="1" applyFont="1" applyFill="1" applyAlignment="1" applyProtection="1">
      <alignment vertical="center"/>
      <protection locked="0"/>
    </xf>
    <xf numFmtId="15" fontId="33" fillId="0" borderId="0" xfId="2" applyNumberFormat="1" applyFont="1" applyAlignment="1" applyProtection="1">
      <alignment vertical="center"/>
      <protection locked="0"/>
    </xf>
    <xf numFmtId="165" fontId="34" fillId="0" borderId="0" xfId="1" applyNumberFormat="1" applyFont="1" applyFill="1" applyAlignment="1" applyProtection="1">
      <alignment vertical="center"/>
      <protection locked="0"/>
    </xf>
    <xf numFmtId="164" fontId="33" fillId="0" borderId="0" xfId="2" applyFont="1" applyProtection="1">
      <protection locked="0"/>
    </xf>
    <xf numFmtId="43" fontId="33" fillId="0" borderId="0" xfId="1" applyFont="1" applyFill="1" applyAlignment="1" applyProtection="1">
      <protection locked="0"/>
    </xf>
    <xf numFmtId="164" fontId="20" fillId="0" borderId="0" xfId="2" applyFont="1" applyProtection="1">
      <protection locked="0"/>
    </xf>
    <xf numFmtId="164" fontId="16" fillId="0" borderId="0" xfId="2" applyFont="1" applyAlignment="1" applyProtection="1">
      <alignment vertical="center"/>
      <protection locked="0"/>
    </xf>
    <xf numFmtId="164" fontId="34" fillId="0" borderId="0" xfId="2" applyFont="1" applyAlignment="1" applyProtection="1">
      <alignment vertical="center"/>
      <protection locked="0"/>
    </xf>
    <xf numFmtId="49" fontId="34" fillId="0" borderId="0" xfId="2" applyNumberFormat="1" applyFont="1" applyAlignment="1" applyProtection="1">
      <alignment vertical="center"/>
      <protection locked="0"/>
    </xf>
    <xf numFmtId="164" fontId="33" fillId="0" borderId="0" xfId="2" applyFont="1" applyAlignment="1" applyProtection="1">
      <alignment vertical="center"/>
      <protection locked="0"/>
    </xf>
    <xf numFmtId="164" fontId="33" fillId="0" borderId="0" xfId="2" applyFont="1" applyAlignment="1" applyProtection="1">
      <alignment horizontal="center" vertical="center"/>
      <protection locked="0"/>
    </xf>
    <xf numFmtId="41" fontId="33" fillId="0" borderId="0" xfId="2" applyNumberFormat="1" applyFont="1" applyAlignment="1" applyProtection="1">
      <alignment vertical="center"/>
      <protection locked="0"/>
    </xf>
    <xf numFmtId="41" fontId="13" fillId="0" borderId="4" xfId="2" applyNumberFormat="1" applyFont="1" applyBorder="1" applyAlignment="1" applyProtection="1">
      <alignment horizontal="center"/>
      <protection locked="0"/>
    </xf>
    <xf numFmtId="41" fontId="33" fillId="0" borderId="0" xfId="2" applyNumberFormat="1" applyFont="1" applyAlignment="1" applyProtection="1">
      <alignment horizontal="center" vertical="center"/>
      <protection locked="0"/>
    </xf>
    <xf numFmtId="164" fontId="13" fillId="0" borderId="0" xfId="2" applyFont="1" applyAlignment="1" applyProtection="1">
      <alignment horizontal="center" vertical="center"/>
      <protection locked="0"/>
    </xf>
    <xf numFmtId="41" fontId="13" fillId="0" borderId="0" xfId="2" applyNumberFormat="1" applyFont="1" applyAlignment="1" applyProtection="1">
      <alignment horizontal="center"/>
      <protection locked="0"/>
    </xf>
    <xf numFmtId="165" fontId="13" fillId="0" borderId="0" xfId="1" applyNumberFormat="1" applyFont="1" applyFill="1" applyBorder="1" applyAlignment="1" applyProtection="1">
      <alignment horizontal="center"/>
      <protection locked="0"/>
    </xf>
    <xf numFmtId="165" fontId="16" fillId="0" borderId="0" xfId="1" applyNumberFormat="1" applyFont="1" applyFill="1" applyAlignment="1" applyProtection="1">
      <protection locked="0"/>
    </xf>
    <xf numFmtId="41" fontId="13" fillId="0" borderId="0" xfId="4" applyNumberFormat="1" applyFont="1" applyFill="1" applyBorder="1" applyAlignment="1" applyProtection="1">
      <alignment horizontal="center"/>
      <protection locked="0"/>
    </xf>
    <xf numFmtId="164" fontId="34" fillId="0" borderId="0" xfId="2" applyFont="1" applyProtection="1">
      <protection locked="0"/>
    </xf>
    <xf numFmtId="43" fontId="34" fillId="0" borderId="0" xfId="1" applyFont="1" applyFill="1" applyAlignment="1" applyProtection="1">
      <protection locked="0"/>
    </xf>
    <xf numFmtId="164" fontId="17" fillId="0" borderId="0" xfId="2" applyFont="1" applyAlignment="1" applyProtection="1">
      <alignment horizontal="center" vertical="center"/>
      <protection locked="0"/>
    </xf>
    <xf numFmtId="41" fontId="13" fillId="0" borderId="0" xfId="48" applyNumberFormat="1" applyFont="1" applyAlignment="1" applyProtection="1">
      <alignment horizontal="center"/>
      <protection locked="0"/>
    </xf>
    <xf numFmtId="41" fontId="13" fillId="0" borderId="0" xfId="49" applyNumberFormat="1" applyFont="1" applyAlignment="1" applyProtection="1">
      <alignment horizontal="center"/>
      <protection locked="0"/>
    </xf>
    <xf numFmtId="164" fontId="35" fillId="0" borderId="0" xfId="2" applyFont="1" applyAlignment="1" applyProtection="1">
      <alignment horizontal="center" vertical="center"/>
      <protection locked="0"/>
    </xf>
    <xf numFmtId="49" fontId="16" fillId="0" borderId="0" xfId="0" applyNumberFormat="1" applyFont="1" applyProtection="1">
      <protection locked="0"/>
    </xf>
    <xf numFmtId="41" fontId="17" fillId="0" borderId="0" xfId="2" applyNumberFormat="1" applyFont="1" applyAlignment="1" applyProtection="1">
      <alignment horizontal="center" vertical="center"/>
      <protection locked="0"/>
    </xf>
    <xf numFmtId="165" fontId="17" fillId="0" borderId="0" xfId="1" applyNumberFormat="1" applyFont="1" applyFill="1" applyBorder="1" applyAlignment="1" applyProtection="1">
      <alignment horizontal="center" vertical="center"/>
      <protection locked="0"/>
    </xf>
    <xf numFmtId="164" fontId="35" fillId="0" borderId="0" xfId="2" applyFont="1" applyAlignment="1" applyProtection="1">
      <alignment horizontal="center"/>
      <protection locked="0"/>
    </xf>
    <xf numFmtId="41" fontId="16" fillId="0" borderId="0" xfId="2" applyNumberFormat="1" applyFont="1" applyProtection="1">
      <protection locked="0"/>
    </xf>
    <xf numFmtId="165" fontId="16" fillId="0" borderId="0" xfId="2" applyNumberFormat="1" applyFont="1" applyProtection="1">
      <protection locked="0"/>
    </xf>
    <xf numFmtId="165" fontId="16" fillId="0" borderId="0" xfId="1" applyNumberFormat="1" applyFont="1" applyFill="1" applyBorder="1" applyAlignment="1" applyProtection="1">
      <protection locked="0"/>
    </xf>
    <xf numFmtId="165" fontId="13" fillId="0" borderId="0" xfId="1" applyNumberFormat="1" applyFont="1" applyFill="1" applyAlignment="1" applyProtection="1">
      <alignment horizontal="right"/>
      <protection locked="0"/>
    </xf>
    <xf numFmtId="41" fontId="16" fillId="0" borderId="0" xfId="4" applyNumberFormat="1" applyFont="1" applyFill="1" applyAlignment="1" applyProtection="1">
      <protection locked="0"/>
    </xf>
    <xf numFmtId="164" fontId="18" fillId="0" borderId="0" xfId="2" applyFont="1" applyProtection="1">
      <protection locked="0"/>
    </xf>
    <xf numFmtId="0" fontId="18" fillId="0" borderId="0" xfId="0" applyFont="1" applyAlignment="1" applyProtection="1">
      <alignment horizontal="left" indent="2"/>
      <protection locked="0"/>
    </xf>
    <xf numFmtId="0" fontId="17" fillId="0" borderId="0" xfId="5" applyNumberFormat="1" applyFont="1" applyAlignment="1" applyProtection="1">
      <alignment horizontal="center"/>
      <protection locked="0"/>
    </xf>
    <xf numFmtId="41" fontId="13" fillId="0" borderId="3" xfId="2" applyNumberFormat="1" applyFont="1" applyBorder="1" applyProtection="1">
      <protection locked="0"/>
    </xf>
    <xf numFmtId="0" fontId="18" fillId="0" borderId="0" xfId="5" applyNumberFormat="1" applyFont="1" applyAlignment="1" applyProtection="1">
      <alignment horizontal="left"/>
      <protection locked="0"/>
    </xf>
    <xf numFmtId="41" fontId="16" fillId="0" borderId="0" xfId="4" applyNumberFormat="1" applyFont="1" applyFill="1" applyBorder="1" applyAlignment="1" applyProtection="1">
      <protection locked="0"/>
    </xf>
    <xf numFmtId="0" fontId="16" fillId="0" borderId="0" xfId="5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41" fontId="21" fillId="0" borderId="0" xfId="1" applyNumberFormat="1" applyFont="1" applyFill="1" applyAlignment="1" applyProtection="1">
      <protection locked="0"/>
    </xf>
    <xf numFmtId="164" fontId="13" fillId="0" borderId="0" xfId="2" applyFont="1" applyAlignment="1" applyProtection="1">
      <alignment horizontal="left"/>
      <protection locked="0"/>
    </xf>
    <xf numFmtId="0" fontId="16" fillId="0" borderId="0" xfId="51" applyFont="1" applyAlignment="1" applyProtection="1">
      <alignment horizontal="left"/>
      <protection locked="0"/>
    </xf>
    <xf numFmtId="41" fontId="16" fillId="0" borderId="0" xfId="4" applyNumberFormat="1" applyFont="1" applyFill="1" applyBorder="1" applyAlignment="1" applyProtection="1">
      <alignment horizontal="right"/>
      <protection locked="0"/>
    </xf>
    <xf numFmtId="169" fontId="13" fillId="0" borderId="0" xfId="1" applyNumberFormat="1" applyFont="1" applyFill="1" applyAlignment="1" applyProtection="1">
      <alignment horizontal="right"/>
      <protection locked="0"/>
    </xf>
    <xf numFmtId="0" fontId="13" fillId="0" borderId="0" xfId="51" applyFont="1" applyAlignment="1" applyProtection="1">
      <alignment horizontal="left"/>
      <protection locked="0"/>
    </xf>
    <xf numFmtId="41" fontId="13" fillId="0" borderId="4" xfId="1" applyNumberFormat="1" applyFont="1" applyFill="1" applyBorder="1" applyAlignment="1" applyProtection="1">
      <alignment horizontal="right"/>
      <protection locked="0"/>
    </xf>
    <xf numFmtId="41" fontId="13" fillId="0" borderId="0" xfId="1" applyNumberFormat="1" applyFont="1" applyFill="1" applyBorder="1" applyAlignment="1" applyProtection="1">
      <alignment horizontal="right"/>
      <protection locked="0"/>
    </xf>
    <xf numFmtId="165" fontId="13" fillId="0" borderId="0" xfId="2" applyNumberFormat="1" applyFont="1" applyProtection="1">
      <protection locked="0"/>
    </xf>
    <xf numFmtId="165" fontId="13" fillId="0" borderId="4" xfId="1" applyNumberFormat="1" applyFont="1" applyFill="1" applyBorder="1" applyAlignment="1" applyProtection="1">
      <protection locked="0"/>
    </xf>
    <xf numFmtId="0" fontId="16" fillId="0" borderId="0" xfId="52" applyFont="1" applyProtection="1">
      <protection locked="0"/>
    </xf>
    <xf numFmtId="165" fontId="16" fillId="0" borderId="0" xfId="4" applyNumberFormat="1" applyFont="1" applyFill="1" applyAlignment="1" applyProtection="1">
      <protection locked="0"/>
    </xf>
    <xf numFmtId="41" fontId="34" fillId="0" borderId="0" xfId="1" applyNumberFormat="1" applyFont="1" applyFill="1" applyBorder="1" applyAlignment="1" applyProtection="1">
      <alignment horizontal="right" vertical="center"/>
      <protection locked="0"/>
    </xf>
    <xf numFmtId="165" fontId="34" fillId="0" borderId="0" xfId="4" applyNumberFormat="1" applyFont="1" applyFill="1" applyAlignment="1" applyProtection="1">
      <alignment vertical="center"/>
      <protection locked="0"/>
    </xf>
    <xf numFmtId="165" fontId="34" fillId="0" borderId="0" xfId="1" applyNumberFormat="1" applyFont="1" applyFill="1" applyBorder="1" applyAlignment="1" applyProtection="1">
      <alignment horizontal="right" vertical="center"/>
      <protection locked="0"/>
    </xf>
    <xf numFmtId="41" fontId="33" fillId="0" borderId="0" xfId="2" applyNumberFormat="1" applyFont="1" applyProtection="1">
      <protection locked="0"/>
    </xf>
    <xf numFmtId="41" fontId="33" fillId="0" borderId="0" xfId="4" applyNumberFormat="1" applyFont="1" applyFill="1" applyAlignment="1" applyProtection="1">
      <protection locked="0"/>
    </xf>
    <xf numFmtId="43" fontId="37" fillId="0" borderId="0" xfId="0" applyNumberFormat="1" applyFont="1" applyAlignment="1" applyProtection="1">
      <alignment vertical="center"/>
      <protection locked="0"/>
    </xf>
    <xf numFmtId="41" fontId="16" fillId="0" borderId="4" xfId="4" applyNumberFormat="1" applyFont="1" applyFill="1" applyBorder="1" applyAlignment="1" applyProtection="1"/>
    <xf numFmtId="41" fontId="16" fillId="0" borderId="1" xfId="4" applyNumberFormat="1" applyFont="1" applyFill="1" applyBorder="1" applyAlignment="1" applyProtection="1"/>
    <xf numFmtId="41" fontId="16" fillId="0" borderId="1" xfId="4" applyNumberFormat="1" applyFont="1" applyFill="1" applyBorder="1" applyAlignment="1" applyProtection="1">
      <alignment horizontal="right"/>
    </xf>
    <xf numFmtId="165" fontId="16" fillId="0" borderId="0" xfId="1" applyNumberFormat="1" applyFont="1" applyFill="1" applyBorder="1" applyAlignment="1" applyProtection="1"/>
    <xf numFmtId="41" fontId="13" fillId="0" borderId="4" xfId="2" applyNumberFormat="1" applyFont="1" applyBorder="1" applyAlignment="1">
      <alignment horizontal="right"/>
    </xf>
    <xf numFmtId="0" fontId="16" fillId="0" borderId="0" xfId="2" applyNumberFormat="1" applyFont="1" applyAlignment="1" applyProtection="1">
      <alignment horizontal="center"/>
      <protection locked="0"/>
    </xf>
    <xf numFmtId="15" fontId="13" fillId="0" borderId="0" xfId="2" applyNumberFormat="1" applyFont="1" applyProtection="1">
      <protection locked="0"/>
    </xf>
    <xf numFmtId="43" fontId="16" fillId="0" borderId="0" xfId="1" applyFont="1" applyFill="1" applyAlignment="1" applyProtection="1">
      <protection locked="0"/>
    </xf>
    <xf numFmtId="0" fontId="18" fillId="0" borderId="0" xfId="0" applyFont="1" applyProtection="1">
      <protection locked="0"/>
    </xf>
    <xf numFmtId="165" fontId="13" fillId="0" borderId="0" xfId="4" applyNumberFormat="1" applyFont="1" applyFill="1" applyBorder="1" applyAlignment="1" applyProtection="1">
      <alignment horizontal="center"/>
      <protection locked="0"/>
    </xf>
    <xf numFmtId="165" fontId="16" fillId="0" borderId="0" xfId="4" applyNumberFormat="1" applyFont="1" applyFill="1" applyBorder="1" applyAlignment="1" applyProtection="1">
      <protection locked="0"/>
    </xf>
    <xf numFmtId="165" fontId="13" fillId="0" borderId="0" xfId="4" applyNumberFormat="1" applyFont="1" applyFill="1" applyBorder="1" applyAlignment="1" applyProtection="1">
      <protection locked="0"/>
    </xf>
    <xf numFmtId="41" fontId="13" fillId="0" borderId="4" xfId="4" applyNumberFormat="1" applyFont="1" applyFill="1" applyBorder="1" applyAlignment="1" applyProtection="1">
      <protection locked="0"/>
    </xf>
    <xf numFmtId="0" fontId="13" fillId="0" borderId="0" xfId="2" applyNumberFormat="1" applyFont="1" applyAlignment="1" applyProtection="1">
      <alignment horizontal="center"/>
      <protection locked="0"/>
    </xf>
    <xf numFmtId="41" fontId="16" fillId="0" borderId="1" xfId="2" applyNumberFormat="1" applyFont="1" applyBorder="1" applyAlignment="1">
      <alignment horizontal="right"/>
    </xf>
    <xf numFmtId="41" fontId="16" fillId="0" borderId="2" xfId="4" applyNumberFormat="1" applyFont="1" applyFill="1" applyBorder="1" applyAlignment="1" applyProtection="1"/>
    <xf numFmtId="41" fontId="26" fillId="0" borderId="0" xfId="1" applyNumberFormat="1" applyFont="1" applyFill="1" applyAlignment="1" applyProtection="1">
      <protection locked="0"/>
    </xf>
    <xf numFmtId="0" fontId="23" fillId="0" borderId="0" xfId="0" applyFont="1" applyProtection="1">
      <protection locked="0"/>
    </xf>
    <xf numFmtId="0" fontId="28" fillId="0" borderId="0" xfId="0" applyFont="1" applyProtection="1">
      <protection locked="0"/>
    </xf>
    <xf numFmtId="41" fontId="26" fillId="0" borderId="0" xfId="1" applyNumberFormat="1" applyFont="1" applyFill="1" applyBorder="1" applyAlignment="1" applyProtection="1">
      <protection locked="0"/>
    </xf>
    <xf numFmtId="0" fontId="24" fillId="0" borderId="0" xfId="0" applyFont="1" applyProtection="1"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Alignment="1" applyProtection="1">
      <alignment horizontal="left" indent="1"/>
      <protection locked="0"/>
    </xf>
    <xf numFmtId="0" fontId="25" fillId="0" borderId="0" xfId="0" quotePrefix="1" applyFont="1" applyAlignment="1" applyProtection="1">
      <alignment horizontal="center"/>
      <protection locked="0"/>
    </xf>
    <xf numFmtId="165" fontId="21" fillId="0" borderId="0" xfId="1" applyNumberFormat="1" applyFont="1" applyFill="1" applyBorder="1" applyAlignment="1" applyProtection="1"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vertical="center"/>
      <protection locked="0"/>
    </xf>
    <xf numFmtId="41" fontId="13" fillId="0" borderId="0" xfId="1" applyNumberFormat="1" applyFont="1" applyFill="1" applyProtection="1">
      <protection locked="0"/>
    </xf>
    <xf numFmtId="41" fontId="26" fillId="0" borderId="0" xfId="1" applyNumberFormat="1" applyFont="1" applyFill="1" applyProtection="1">
      <protection locked="0"/>
    </xf>
    <xf numFmtId="0" fontId="26" fillId="0" borderId="0" xfId="0" applyFont="1" applyAlignment="1" applyProtection="1">
      <alignment horizontal="center"/>
      <protection locked="0"/>
    </xf>
    <xf numFmtId="41" fontId="21" fillId="0" borderId="4" xfId="1" applyNumberFormat="1" applyFont="1" applyFill="1" applyBorder="1" applyAlignment="1" applyProtection="1">
      <protection locked="0"/>
    </xf>
    <xf numFmtId="0" fontId="13" fillId="0" borderId="0" xfId="53" applyFont="1" applyProtection="1">
      <protection locked="0"/>
    </xf>
    <xf numFmtId="0" fontId="13" fillId="0" borderId="0" xfId="6" applyProtection="1">
      <protection locked="0"/>
    </xf>
    <xf numFmtId="0" fontId="24" fillId="0" borderId="0" xfId="0" applyFont="1" applyAlignment="1" applyProtection="1">
      <alignment horizontal="center"/>
      <protection locked="0"/>
    </xf>
    <xf numFmtId="41" fontId="21" fillId="0" borderId="0" xfId="1" applyNumberFormat="1" applyFont="1" applyFill="1" applyBorder="1" applyAlignment="1" applyProtection="1">
      <protection locked="0"/>
    </xf>
    <xf numFmtId="0" fontId="16" fillId="0" borderId="0" xfId="54" applyFont="1" applyProtection="1">
      <protection locked="0"/>
    </xf>
    <xf numFmtId="165" fontId="28" fillId="0" borderId="0" xfId="1" applyNumberFormat="1" applyFont="1" applyFill="1" applyBorder="1" applyAlignment="1" applyProtection="1">
      <protection locked="0"/>
    </xf>
    <xf numFmtId="0" fontId="18" fillId="0" borderId="0" xfId="55" applyFont="1" applyProtection="1">
      <protection locked="0"/>
    </xf>
    <xf numFmtId="0" fontId="13" fillId="0" borderId="0" xfId="55" applyFont="1" applyProtection="1">
      <protection locked="0"/>
    </xf>
    <xf numFmtId="41" fontId="21" fillId="2" borderId="0" xfId="1" applyNumberFormat="1" applyFont="1" applyFill="1" applyAlignment="1" applyProtection="1">
      <protection locked="0"/>
    </xf>
    <xf numFmtId="0" fontId="13" fillId="0" borderId="0" xfId="56" applyFont="1" applyProtection="1">
      <protection locked="0"/>
    </xf>
    <xf numFmtId="165" fontId="21" fillId="0" borderId="0" xfId="0" applyNumberFormat="1" applyFont="1" applyProtection="1">
      <protection locked="0"/>
    </xf>
    <xf numFmtId="0" fontId="16" fillId="0" borderId="0" xfId="57" applyFont="1" applyProtection="1">
      <protection locked="0"/>
    </xf>
    <xf numFmtId="165" fontId="28" fillId="0" borderId="0" xfId="1" applyNumberFormat="1" applyFont="1" applyFill="1" applyAlignment="1" applyProtection="1">
      <protection locked="0"/>
    </xf>
    <xf numFmtId="41" fontId="28" fillId="0" borderId="0" xfId="1" applyNumberFormat="1" applyFont="1" applyFill="1" applyBorder="1" applyAlignment="1" applyProtection="1">
      <protection locked="0"/>
    </xf>
    <xf numFmtId="0" fontId="18" fillId="0" borderId="0" xfId="58" applyFont="1" applyProtection="1">
      <protection locked="0"/>
    </xf>
    <xf numFmtId="0" fontId="13" fillId="0" borderId="0" xfId="58" applyFont="1" applyProtection="1"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1" fontId="21" fillId="0" borderId="0" xfId="1" applyNumberFormat="1" applyFont="1" applyFill="1" applyAlignment="1" applyProtection="1">
      <alignment vertical="center"/>
      <protection locked="0"/>
    </xf>
    <xf numFmtId="165" fontId="21" fillId="0" borderId="0" xfId="1" applyNumberFormat="1" applyFont="1" applyFill="1" applyAlignment="1" applyProtection="1">
      <alignment vertical="center"/>
      <protection locked="0"/>
    </xf>
    <xf numFmtId="0" fontId="13" fillId="0" borderId="0" xfId="58" applyFont="1" applyAlignment="1" applyProtection="1">
      <alignment horizontal="left" wrapText="1" indent="1"/>
      <protection locked="0"/>
    </xf>
    <xf numFmtId="43" fontId="21" fillId="0" borderId="0" xfId="1" applyFont="1" applyFill="1" applyAlignment="1" applyProtection="1">
      <protection locked="0"/>
    </xf>
    <xf numFmtId="0" fontId="21" fillId="0" borderId="0" xfId="0" applyFont="1" applyAlignment="1" applyProtection="1">
      <alignment horizontal="left" indent="1"/>
      <protection locked="0"/>
    </xf>
    <xf numFmtId="0" fontId="13" fillId="0" borderId="0" xfId="59" applyFont="1" applyProtection="1">
      <protection locked="0"/>
    </xf>
    <xf numFmtId="41" fontId="26" fillId="0" borderId="0" xfId="0" applyNumberFormat="1" applyFont="1" applyProtection="1">
      <protection locked="0"/>
    </xf>
    <xf numFmtId="0" fontId="16" fillId="0" borderId="0" xfId="60" applyFont="1" applyProtection="1">
      <protection locked="0"/>
    </xf>
    <xf numFmtId="0" fontId="13" fillId="0" borderId="0" xfId="61" applyFont="1" applyProtection="1">
      <protection locked="0"/>
    </xf>
    <xf numFmtId="0" fontId="13" fillId="0" borderId="0" xfId="61" applyFont="1" applyAlignment="1" applyProtection="1">
      <alignment horizontal="left" indent="1"/>
      <protection locked="0"/>
    </xf>
    <xf numFmtId="41" fontId="13" fillId="0" borderId="4" xfId="0" applyNumberFormat="1" applyFont="1" applyBorder="1" applyProtection="1">
      <protection locked="0"/>
    </xf>
    <xf numFmtId="0" fontId="16" fillId="0" borderId="0" xfId="61" applyFont="1" applyProtection="1">
      <protection locked="0"/>
    </xf>
    <xf numFmtId="41" fontId="28" fillId="0" borderId="0" xfId="1" applyNumberFormat="1" applyFont="1" applyFill="1" applyAlignment="1" applyProtection="1">
      <protection locked="0"/>
    </xf>
    <xf numFmtId="41" fontId="29" fillId="0" borderId="0" xfId="1" applyNumberFormat="1" applyFont="1" applyFill="1" applyAlignment="1" applyProtection="1">
      <protection locked="0"/>
    </xf>
    <xf numFmtId="0" fontId="13" fillId="0" borderId="0" xfId="62" applyFont="1" applyProtection="1">
      <protection locked="0"/>
    </xf>
    <xf numFmtId="0" fontId="16" fillId="0" borderId="0" xfId="63" applyFont="1" applyProtection="1">
      <protection locked="0"/>
    </xf>
    <xf numFmtId="0" fontId="18" fillId="0" borderId="0" xfId="63" applyFont="1" applyProtection="1">
      <protection locked="0"/>
    </xf>
    <xf numFmtId="41" fontId="21" fillId="0" borderId="0" xfId="1" applyNumberFormat="1" applyFont="1" applyFill="1" applyAlignment="1" applyProtection="1"/>
    <xf numFmtId="41" fontId="21" fillId="0" borderId="3" xfId="1" applyNumberFormat="1" applyFont="1" applyFill="1" applyBorder="1" applyAlignment="1" applyProtection="1"/>
    <xf numFmtId="41" fontId="28" fillId="0" borderId="1" xfId="1" applyNumberFormat="1" applyFont="1" applyFill="1" applyBorder="1" applyAlignment="1" applyProtection="1"/>
    <xf numFmtId="41" fontId="28" fillId="0" borderId="0" xfId="1" applyNumberFormat="1" applyFont="1" applyFill="1" applyAlignment="1" applyProtection="1"/>
    <xf numFmtId="41" fontId="21" fillId="0" borderId="4" xfId="1" applyNumberFormat="1" applyFont="1" applyFill="1" applyBorder="1" applyAlignment="1" applyProtection="1"/>
    <xf numFmtId="41" fontId="28" fillId="0" borderId="2" xfId="1" applyNumberFormat="1" applyFont="1" applyFill="1" applyBorder="1" applyAlignment="1" applyProtection="1"/>
    <xf numFmtId="164" fontId="17" fillId="0" borderId="0" xfId="2" applyFont="1" applyAlignment="1" applyProtection="1">
      <alignment horizontal="center" wrapText="1"/>
      <protection locked="0"/>
    </xf>
    <xf numFmtId="0" fontId="16" fillId="0" borderId="0" xfId="0" applyFont="1" applyAlignment="1" applyProtection="1">
      <alignment horizontal="center"/>
      <protection locked="0"/>
    </xf>
    <xf numFmtId="41" fontId="13" fillId="0" borderId="0" xfId="28" quotePrefix="1" applyNumberFormat="1" applyFont="1" applyAlignment="1" applyProtection="1">
      <alignment horizontal="center"/>
      <protection locked="0"/>
    </xf>
    <xf numFmtId="16" fontId="21" fillId="0" borderId="0" xfId="0" quotePrefix="1" applyNumberFormat="1" applyFont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 wrapText="1"/>
      <protection locked="0"/>
    </xf>
    <xf numFmtId="41" fontId="21" fillId="0" borderId="0" xfId="0" quotePrefix="1" applyNumberFormat="1" applyFont="1" applyAlignment="1">
      <alignment horizontal="center"/>
    </xf>
    <xf numFmtId="41" fontId="13" fillId="0" borderId="0" xfId="2" applyNumberFormat="1" applyFont="1" applyAlignment="1">
      <alignment horizontal="center"/>
    </xf>
    <xf numFmtId="164" fontId="6" fillId="0" borderId="0" xfId="2" applyFont="1" applyAlignment="1">
      <alignment horizontal="center" vertical="center"/>
    </xf>
    <xf numFmtId="37" fontId="6" fillId="0" borderId="0" xfId="2" applyNumberFormat="1" applyFont="1" applyAlignment="1">
      <alignment horizontal="center" vertical="center"/>
    </xf>
    <xf numFmtId="37" fontId="3" fillId="0" borderId="0" xfId="2" applyNumberFormat="1" applyAlignment="1">
      <alignment horizontal="center" vertical="center"/>
    </xf>
    <xf numFmtId="164" fontId="5" fillId="0" borderId="0" xfId="2" applyFont="1" applyAlignment="1">
      <alignment horizontal="center" vertical="center" wrapText="1"/>
    </xf>
    <xf numFmtId="0" fontId="17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 applyProtection="1">
      <alignment horizontal="center" wrapText="1"/>
      <protection locked="0"/>
    </xf>
    <xf numFmtId="49" fontId="13" fillId="0" borderId="0" xfId="2" applyNumberFormat="1" applyFont="1" applyAlignment="1">
      <alignment horizontal="center"/>
    </xf>
    <xf numFmtId="0" fontId="13" fillId="0" borderId="0" xfId="2" applyNumberFormat="1" applyFont="1" applyAlignment="1">
      <alignment horizontal="center"/>
    </xf>
    <xf numFmtId="41" fontId="17" fillId="0" borderId="0" xfId="2" applyNumberFormat="1" applyFont="1" applyAlignment="1">
      <alignment horizontal="center"/>
    </xf>
    <xf numFmtId="41" fontId="16" fillId="0" borderId="0" xfId="2" applyNumberFormat="1" applyFont="1" applyAlignment="1">
      <alignment horizontal="center"/>
    </xf>
    <xf numFmtId="41" fontId="13" fillId="0" borderId="4" xfId="2" applyNumberFormat="1" applyFont="1" applyBorder="1" applyAlignment="1">
      <alignment horizontal="center"/>
    </xf>
    <xf numFmtId="164" fontId="16" fillId="0" borderId="0" xfId="2" applyFont="1" applyAlignment="1" applyProtection="1">
      <alignment horizontal="center" vertical="center"/>
      <protection locked="0"/>
    </xf>
    <xf numFmtId="41" fontId="13" fillId="0" borderId="4" xfId="2" applyNumberFormat="1" applyFont="1" applyBorder="1" applyAlignment="1" applyProtection="1">
      <alignment horizontal="center"/>
      <protection locked="0"/>
    </xf>
    <xf numFmtId="41" fontId="13" fillId="0" borderId="4" xfId="2" applyNumberFormat="1" applyFont="1" applyBorder="1" applyAlignment="1" applyProtection="1">
      <alignment horizontal="center" wrapText="1"/>
      <protection locked="0"/>
    </xf>
    <xf numFmtId="164" fontId="17" fillId="0" borderId="0" xfId="2" applyFont="1" applyAlignment="1" applyProtection="1">
      <alignment horizontal="center" vertical="center"/>
      <protection locked="0"/>
    </xf>
    <xf numFmtId="41" fontId="16" fillId="0" borderId="0" xfId="2" applyNumberFormat="1" applyFont="1" applyAlignment="1" applyProtection="1">
      <alignment horizontal="center"/>
      <protection locked="0"/>
    </xf>
    <xf numFmtId="41" fontId="17" fillId="0" borderId="0" xfId="2" applyNumberFormat="1" applyFont="1" applyAlignment="1" applyProtection="1">
      <alignment horizontal="center"/>
      <protection locked="0"/>
    </xf>
  </cellXfs>
  <cellStyles count="65">
    <cellStyle name="Comma" xfId="1" builtinId="3"/>
    <cellStyle name="Comma 10 2" xfId="7" xr:uid="{D8606E68-1C6A-4CB2-AA48-A58FD209EFB8}"/>
    <cellStyle name="Comma 2" xfId="4" xr:uid="{F57B366C-E91E-4D70-9BC0-690F78417B8F}"/>
    <cellStyle name="Comma 2 2" xfId="17" xr:uid="{10C410A1-D108-4BE0-B97B-47069D5BCF86}"/>
    <cellStyle name="Comma 2 3" xfId="19" xr:uid="{8FACCF31-098B-4AF8-B1F5-27D0E23E2728}"/>
    <cellStyle name="Comma 28" xfId="10" xr:uid="{36E8916B-3DAA-47DD-8283-3443A77F2055}"/>
    <cellStyle name="Comma 3" xfId="11" xr:uid="{2E87B680-6EAD-4A68-A7C6-420A3B7F1C1F}"/>
    <cellStyle name="Comma 3 2" xfId="18" xr:uid="{DC7FF6E7-2DE1-4045-A407-4172CDFCD03B}"/>
    <cellStyle name="Comma 4" xfId="15" xr:uid="{F0DC042D-349C-495F-8A4F-39A4DB3618AD}"/>
    <cellStyle name="Comma 6" xfId="12" xr:uid="{4B6BBAD5-9450-42DA-8154-665095696EC2}"/>
    <cellStyle name="Normal" xfId="0" builtinId="0"/>
    <cellStyle name="Normal 2" xfId="13" xr:uid="{58B6889E-361E-43DC-A267-C4AD274C0D03}"/>
    <cellStyle name="Normal 21 4" xfId="5" xr:uid="{5A4EEF78-263E-4FB6-9A68-DB35F7A9ED9C}"/>
    <cellStyle name="Normal 218" xfId="28" xr:uid="{9077574B-3F9D-4B2A-9955-ED136D54CD18}"/>
    <cellStyle name="Normal 225" xfId="22" xr:uid="{831AFF07-5272-4293-B731-BC93BF7E16E9}"/>
    <cellStyle name="Normal 227" xfId="23" xr:uid="{3C336597-78D1-4885-A560-9D9D779E0BD9}"/>
    <cellStyle name="Normal 229" xfId="24" xr:uid="{E21A8E18-78B8-4367-B00C-384EF3ABFA13}"/>
    <cellStyle name="Normal 230" xfId="25" xr:uid="{3EBBF199-2DD3-4FF8-8F1B-3A0E483D1E21}"/>
    <cellStyle name="Normal 231" xfId="26" xr:uid="{A6642CC8-3946-4AB9-A14F-4B01F85BF9C7}"/>
    <cellStyle name="Normal 232" xfId="27" xr:uid="{A8D9EF07-228E-47FD-B599-0E44D91478D3}"/>
    <cellStyle name="Normal 233" xfId="29" xr:uid="{3281D6D0-A2F1-458A-A416-C8E4A7059248}"/>
    <cellStyle name="Normal 234" xfId="30" xr:uid="{A5D51CEE-CE93-4402-B131-D6A389E1A751}"/>
    <cellStyle name="Normal 236" xfId="31" xr:uid="{16B0D0AC-50A2-4CC8-BCFB-FEFE097256E2}"/>
    <cellStyle name="Normal 237" xfId="32" xr:uid="{0D377B2C-E016-4C63-90AA-64342073C33F}"/>
    <cellStyle name="Normal 238" xfId="33" xr:uid="{79195249-F3F9-4551-86DD-CF6965DB7F7D}"/>
    <cellStyle name="Normal 239" xfId="34" xr:uid="{BFD9D7A4-2EF0-49B7-A68B-7BF1F3975F23}"/>
    <cellStyle name="Normal 240" xfId="35" xr:uid="{DE3C18F8-5A05-4D80-A96C-CF96B68B2AFF}"/>
    <cellStyle name="Normal 241" xfId="36" xr:uid="{53C9E9C8-F2C4-4E18-91A7-29BFE966A13A}"/>
    <cellStyle name="Normal 242" xfId="37" xr:uid="{B2BBB5DD-92EB-4A9D-9131-CFA120ABC87D}"/>
    <cellStyle name="Normal 243" xfId="38" xr:uid="{764AD9B4-E8AC-497D-8198-7AF577C121BD}"/>
    <cellStyle name="Normal 244" xfId="39" xr:uid="{8570FBF6-FACD-45DF-9D43-F295D3838107}"/>
    <cellStyle name="Normal 245" xfId="40" xr:uid="{AFBF7DAA-9BDA-4DAA-9F66-D77F6BF5F0DD}"/>
    <cellStyle name="Normal 246" xfId="41" xr:uid="{59F8B4B2-DE82-47D9-B9CF-10D44693BECF}"/>
    <cellStyle name="Normal 247" xfId="42" xr:uid="{AA15A467-94AB-4776-96FB-E25E7977FA16}"/>
    <cellStyle name="Normal 248" xfId="43" xr:uid="{4741B373-18EA-4006-938A-7A2FA02B068B}"/>
    <cellStyle name="Normal 249" xfId="44" xr:uid="{503314A3-6844-4731-81DC-12DE99FBDAB4}"/>
    <cellStyle name="Normal 251" xfId="45" xr:uid="{16DBB76A-E35D-46DA-AE30-E676473E099E}"/>
    <cellStyle name="Normal 252" xfId="46" xr:uid="{110A4051-3D92-4C73-BE15-7E1359C3A742}"/>
    <cellStyle name="Normal 253" xfId="47" xr:uid="{2106C63E-6D62-4F58-A1DC-F5A5A8302DD2}"/>
    <cellStyle name="Normal 256" xfId="50" xr:uid="{7792899C-EC1B-4C80-A4E1-2C34EDC87966}"/>
    <cellStyle name="Normal 257" xfId="51" xr:uid="{D5A9EB0B-9883-4109-B04F-D2A2185A877C}"/>
    <cellStyle name="Normal 258" xfId="52" xr:uid="{5CACE47B-4110-4FB9-B99A-4FC061F0F10D}"/>
    <cellStyle name="Normal 260" xfId="48" xr:uid="{47BACCD7-17BD-4071-99B7-1438B4E8ED30}"/>
    <cellStyle name="Normal 261" xfId="49" xr:uid="{EEFF0295-1439-42CC-A06B-C13BBD8F51B3}"/>
    <cellStyle name="Normal 264" xfId="53" xr:uid="{2440635E-906C-4F42-BFC2-3D8FC19FDA34}"/>
    <cellStyle name="Normal 265" xfId="6" xr:uid="{B9ED72EF-5258-4402-9B50-FE012AE161A4}"/>
    <cellStyle name="Normal 266" xfId="54" xr:uid="{6C2D330F-1E17-4C57-9B5E-EA888C3D838C}"/>
    <cellStyle name="Normal 267" xfId="55" xr:uid="{BA947C00-474D-4975-B84F-CF3E7CE6EBF6}"/>
    <cellStyle name="Normal 270" xfId="56" xr:uid="{3EFE27F0-03EC-48E9-AEF4-882A91B9F432}"/>
    <cellStyle name="Normal 271" xfId="57" xr:uid="{4034E338-5346-4363-B0C0-F310EB9A3697}"/>
    <cellStyle name="Normal 272" xfId="58" xr:uid="{CB0367D1-CAA2-42F8-ACFC-102FD09B3D04}"/>
    <cellStyle name="Normal 273" xfId="59" xr:uid="{D5EB4C44-9C80-45C0-98B8-FF3B68703126}"/>
    <cellStyle name="Normal 276" xfId="60" xr:uid="{2C6065A3-A013-4D29-A072-B4F09BB7710A}"/>
    <cellStyle name="Normal 277" xfId="61" xr:uid="{CC9CEE7E-A59E-4F6E-957F-71F59FFA94A1}"/>
    <cellStyle name="Normal 278" xfId="62" xr:uid="{5F30E205-5CE4-43F1-A573-AF0862AB3195}"/>
    <cellStyle name="Normal 279" xfId="63" xr:uid="{EED88E15-040F-4037-8A94-39A524C27130}"/>
    <cellStyle name="Normal 280" xfId="64" xr:uid="{5CAA0977-7E6E-4AD2-B79B-997A87143659}"/>
    <cellStyle name="Normal 29" xfId="9" xr:uid="{ED578721-070C-41D8-A4EB-18C3CB448BD5}"/>
    <cellStyle name="Normal 3" xfId="14" xr:uid="{D817D876-6163-4D2D-8679-F12CA1DEED35}"/>
    <cellStyle name="Normal 4" xfId="20" xr:uid="{A08FBF8C-2E7D-48F6-9AC2-C3EF2A0D780F}"/>
    <cellStyle name="Normal 5" xfId="21" xr:uid="{5BC2842F-4946-404D-A628-46E2B8B3D34F}"/>
    <cellStyle name="Normal 6" xfId="3" xr:uid="{0470E599-D17D-4533-A3EB-AF8D01BAD8CF}"/>
    <cellStyle name="Normal 9" xfId="8" xr:uid="{2D1FAA15-6C95-4647-B910-E8DF4F35468B}"/>
    <cellStyle name="Percent 2" xfId="16" xr:uid="{7B0011F3-D969-4F8B-96D6-F2B079F4F0B4}"/>
    <cellStyle name="ปกติ_2009 Q1 PTT UT - TH (26-may-09)" xfId="2" xr:uid="{3BFDA8D9-AFD7-483A-B90C-5CFF4F8605B0}"/>
  </cellStyles>
  <dxfs count="0"/>
  <tableStyles count="0" defaultTableStyle="TableStyleMedium2" defaultPivotStyle="PivotStyleLight16"/>
  <colors>
    <mruColors>
      <color rgb="FF00CC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nee\my%20documents\Toon\F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npreechawong\My%20Documents\Saha%20farms\Saha%20Farms-2003\KAM\Nuch'%20s%20WP\Zmont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f\C\Documents%20and%20Settings\Administrator\Application%20Data\Microsoft\Excel\C\C\C\C\E\Rack&#3626;&#3640;&#3619;&#3614;&#3621;\NewCPF\Cpf44\Old44\DataWork\C_Tower30\C_43_q1_sgv\DataWork\C_cpf15\BangkokFeedmill\FORM_CP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AIGROUP\DAT\USER\MANAGE\CA\A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Mpd"/>
      <sheetName val="Yield"/>
      <sheetName val="FGpd"/>
      <sheetName val="FGc"/>
      <sheetName val="FG"/>
      <sheetName val="Qty"/>
      <sheetName val="YQty"/>
      <sheetName val="Price"/>
      <sheetName val="SaleCost"/>
      <sheetName val="OCT"/>
      <sheetName val="NOV"/>
      <sheetName val="FGc (3)"/>
      <sheetName val="GP"/>
      <sheetName val="S03"/>
      <sheetName val="TB 31-Dec-10"/>
      <sheetName val="03_98"/>
      <sheetName val="09_97"/>
      <sheetName val="Accure"/>
      <sheetName val="L400B"/>
      <sheetName val="Graph"/>
      <sheetName val="Sheet1"/>
      <sheetName val="0409"/>
      <sheetName val="Key RM Purchase"/>
      <sheetName val="FGc_(3)"/>
      <sheetName val="TB_31-Dec-10"/>
      <sheetName val="資金繰り表 (9)"/>
      <sheetName val="ocean voyage"/>
      <sheetName val="Check"/>
      <sheetName val="G300"/>
      <sheetName val="F-1"/>
      <sheetName val="Master TB"/>
      <sheetName val="H300"/>
      <sheetName val="投資･工数推移"/>
      <sheetName val="BASIC"/>
      <sheetName val="LEGAL GUJ"/>
      <sheetName val="LOB"/>
      <sheetName val="Pkg Summary"/>
      <sheetName val="FGc_(3)2"/>
      <sheetName val="TB_31-Dec-102"/>
      <sheetName val="FGc_(3)1"/>
      <sheetName val="TB_31-Dec-101"/>
      <sheetName val="FGc_(3)3"/>
      <sheetName val="TB_31-Dec-103"/>
      <sheetName val="FGc_(3)4"/>
      <sheetName val="TB_31-Dec-104"/>
      <sheetName val="F1"/>
      <sheetName val="L400"/>
      <sheetName val="O300"/>
      <sheetName val="dcf"/>
      <sheetName val="sum_m"/>
      <sheetName val="O300(NFS4)"/>
      <sheetName val="DealerData"/>
      <sheetName val="Variance"/>
      <sheetName val="ReworkLabour"/>
      <sheetName val="Trial Balance"/>
      <sheetName val="Key_RM_Purchase"/>
      <sheetName val="Master_TB"/>
      <sheetName val="資金繰り表_(9)"/>
      <sheetName val="ocean_voyage"/>
      <sheetName val="Pkg_Summary"/>
      <sheetName val="PCONTROL"/>
      <sheetName val="P4DDBFTESP"/>
      <sheetName val="Age311299TESP"/>
      <sheetName val="IntDec00TespM&amp;B"/>
      <sheetName val="DETAIL"/>
      <sheetName val="PBC"/>
      <sheetName val=""/>
      <sheetName val="DPLA"/>
      <sheetName val="Master"/>
      <sheetName val="FGc_(3)5"/>
      <sheetName val="TB_31-Dec-105"/>
      <sheetName val="Key_RM_Purchase1"/>
      <sheetName val="資金繰り表_(9)1"/>
      <sheetName val="ocean_voyage1"/>
      <sheetName val="Pkg_Summary1"/>
      <sheetName val="Master_TB1"/>
      <sheetName val="LEGAL_GUJ"/>
      <sheetName val="Trial_Balance"/>
      <sheetName val="stat local"/>
      <sheetName val="ตั้งค่า"/>
      <sheetName val="p&amp;l"/>
      <sheetName val="Assumption"/>
      <sheetName val="com"/>
      <sheetName val="SCB 1 - Current"/>
      <sheetName val="SCB 2 - Current"/>
      <sheetName val="TrialBalance Q3-2002"/>
      <sheetName val="02"/>
      <sheetName val="data"/>
      <sheetName val="Results from Nov 98"/>
      <sheetName val="foc domestic"/>
      <sheetName val="foc export"/>
      <sheetName val="เงินกู้ MGC"/>
      <sheetName val="เงินกู้ธนชาติ"/>
      <sheetName val="MA_NVL"/>
      <sheetName val="CANDOI"/>
      <sheetName val="tp"/>
      <sheetName val="MA"/>
      <sheetName val="10-1 Media"/>
      <sheetName val="10-cut"/>
      <sheetName val="初期03"/>
      <sheetName val="BS, P&amp;L"/>
      <sheetName val="LRA"/>
      <sheetName val="FGc_(3)6"/>
      <sheetName val="TB_31-Dec-106"/>
      <sheetName val="LEGAL_GUJ1"/>
      <sheetName val="FGc_(3)7"/>
      <sheetName val="TB_31-Dec-107"/>
      <sheetName val="Key_RM_Purchase2"/>
      <sheetName val="資金繰り表_(9)2"/>
      <sheetName val="Pkg_Summary2"/>
      <sheetName val="ocean_voyage2"/>
      <sheetName val="Master_TB2"/>
      <sheetName val="LEGAL_GUJ2"/>
      <sheetName val="FGc_(3)8"/>
      <sheetName val="TB_31-Dec-108"/>
      <sheetName val="Key_RM_Purchase3"/>
      <sheetName val="資金繰り表_(9)3"/>
      <sheetName val="Pkg_Summary3"/>
      <sheetName val="ocean_voyage3"/>
      <sheetName val="Master_TB3"/>
      <sheetName val="LEGAL_GUJ3"/>
      <sheetName val="ชื่อหุ้น"/>
      <sheetName val="B&amp;S 1999"/>
      <sheetName val="6balancesheet2000"/>
      <sheetName val="Actions &amp; Projects"/>
      <sheetName val="FGc_(3)9"/>
      <sheetName val="TB_31-Dec-109"/>
      <sheetName val="Key_RM_Purchase4"/>
      <sheetName val="資金繰り表_(9)4"/>
      <sheetName val="Pkg_Summary4"/>
      <sheetName val="ocean_voyage4"/>
      <sheetName val="Master_TB4"/>
      <sheetName val="LEGAL_GUJ4"/>
      <sheetName val="SW"/>
      <sheetName val="fin tb_si"/>
      <sheetName val="File Setup"/>
      <sheetName val="Export CR _TOG"/>
      <sheetName val="tr 05"/>
      <sheetName val="D"/>
      <sheetName val="PRM"/>
      <sheetName val="1201"/>
      <sheetName val="Trial_Balance1"/>
      <sheetName val="stat_local"/>
      <sheetName val="SCB_1_-_Current"/>
      <sheetName val="SCB_2_-_Current"/>
      <sheetName val="TrialBalance_Q3-2002"/>
      <sheetName val="Results_from_Nov_98"/>
      <sheetName val="foc_domestic"/>
      <sheetName val="foc_export"/>
      <sheetName val="เงินกู้_MGC"/>
      <sheetName val="BS,_P&amp;L"/>
      <sheetName val="B&amp;S_1999"/>
      <sheetName val="กล่องข้อร้องเรียน 04"/>
      <sheetName val="静ﾊﾟﾀﾝ分析"/>
      <sheetName val="投資ﾌｫﾛｰ"/>
      <sheetName val="Sap_Actual"/>
      <sheetName val="Variables"/>
      <sheetName val="Ã«ÀûÂÊ·ÖÎö±í"/>
      <sheetName val="Trial_Balance2"/>
      <sheetName val="stat_local1"/>
      <sheetName val="SCB_1_-_Current1"/>
      <sheetName val="SCB_2_-_Current1"/>
      <sheetName val="TrialBalance_Q3-20021"/>
      <sheetName val="Results_from_Nov_981"/>
      <sheetName val="foc_domestic1"/>
      <sheetName val="foc_export1"/>
      <sheetName val="เงินกู้_MGC1"/>
      <sheetName val="BS,_P&amp;L1"/>
      <sheetName val="B&amp;S_19991"/>
      <sheetName val="10-1_Media"/>
      <sheetName val="0220"/>
      <sheetName val="0000"/>
      <sheetName val="data_package"/>
      <sheetName val="Group"/>
      <sheetName val="Total 01'05"/>
      <sheetName val="SAP Open Items Data"/>
      <sheetName val="TB-Oct07"/>
      <sheetName val="Overall PLATT"/>
      <sheetName val="MR.MEYER"/>
      <sheetName val="BOT Rate"/>
      <sheetName val="Maturity Data"/>
      <sheetName val="Avg BOT"/>
      <sheetName val="Hedge Vol &amp; G-L"/>
      <sheetName val="bblยังไม่จ่าย"/>
      <sheetName val="CRITERIA1"/>
      <sheetName val="A"/>
      <sheetName val="MOTO"/>
      <sheetName val="Inventory"/>
      <sheetName val="ELEC45-01"/>
      <sheetName val="Total_01'05"/>
      <sheetName val="Unearned_OLD"/>
      <sheetName val="Detail of exchange rate"/>
      <sheetName val="MAT"/>
      <sheetName val="Tb 31.12.15"/>
      <sheetName val="Group TB 31.10.2015"/>
      <sheetName val="สมุดรายวัน"/>
      <sheetName val="CIPA"/>
      <sheetName val=" nfcst_py"/>
      <sheetName val="5).Action Plan BL Debone"/>
      <sheetName val="#366-6E"/>
      <sheetName val="NHMT"/>
      <sheetName val="เงินกู้ธนช"/>
      <sheetName val="SML"/>
      <sheetName val="CF-14-16"/>
      <sheetName val="3-ADJ"/>
      <sheetName val="14"/>
      <sheetName val="BS (ToP)"/>
      <sheetName val="BS"/>
      <sheetName val="stat_local2"/>
      <sheetName val="Total_01'051"/>
      <sheetName val="Overall_PLATT"/>
      <sheetName val="MR_MEYER"/>
      <sheetName val="SAP_Open_Items_Data"/>
      <sheetName val="_nfcst_py"/>
      <sheetName val="BOT_Rate"/>
      <sheetName val="Maturity_Data"/>
      <sheetName val="Avg_BOT"/>
      <sheetName val="Hedge_Vol_&amp;_G-L"/>
      <sheetName val="Detail_of_exchange_rate"/>
      <sheetName val="Tb_31_12_15"/>
      <sheetName val="Group_TB_31_10_2015"/>
      <sheetName val="5)_Action_Plan_BL_Debone"/>
      <sheetName val="BS_(ToP)"/>
      <sheetName val="FA Register"/>
      <sheetName val="Latex Qty&amp;Price (2)"/>
      <sheetName val="Calculation PS"/>
      <sheetName val="#REF"/>
      <sheetName val="TB"/>
      <sheetName val="stat_local3"/>
      <sheetName val="Total_01'052"/>
      <sheetName val="เงินกู้_MGC2"/>
      <sheetName val="Overall_PLATT1"/>
      <sheetName val="MR_MEYER1"/>
      <sheetName val="SAP_Open_Items_Data1"/>
      <sheetName val="_nfcst_py1"/>
      <sheetName val="BOT_Rate1"/>
      <sheetName val="Maturity_Data1"/>
      <sheetName val="Avg_BOT1"/>
      <sheetName val="Hedge_Vol_&amp;_G-L1"/>
      <sheetName val="Detail_of_exchange_rate1"/>
      <sheetName val="Tb_31_12_151"/>
      <sheetName val="Group_TB_31_10_20151"/>
      <sheetName val="5)_Action_Plan_BL_Debone1"/>
      <sheetName val="BS_(ToP)1"/>
      <sheetName val="Latex_Qty&amp;Price_(2)"/>
      <sheetName val="FA_Register"/>
      <sheetName val="Deferred tax Adjs Clo (P) Q2'18"/>
      <sheetName val="คำชี้แจง"/>
      <sheetName val="BATCH_M"/>
      <sheetName val="GL 2018 Q3 - ver1"/>
      <sheetName val="発停サイクル表"/>
      <sheetName val="2017 Expense Break down"/>
      <sheetName val="TFB-1998"/>
      <sheetName val="stat_local5"/>
      <sheetName val="Total_01'054"/>
      <sheetName val="Overall_PLATT3"/>
      <sheetName val="MR_MEYER3"/>
      <sheetName val="BOT_Rate3"/>
      <sheetName val="Maturity_Data3"/>
      <sheetName val="Avg_BOT3"/>
      <sheetName val="Hedge_Vol_&amp;_G-L3"/>
      <sheetName val="เงินกู้_MGC4"/>
      <sheetName val="Detail_of_exchange_rate3"/>
      <sheetName val="SAP_Open_Items_Data3"/>
      <sheetName val="Tb_31_12_153"/>
      <sheetName val="Group_TB_31_10_20153"/>
      <sheetName val="_nfcst_py3"/>
      <sheetName val="5)_Action_Plan_BL_Debone3"/>
      <sheetName val="BS_(ToP)3"/>
      <sheetName val="FA_Register2"/>
      <sheetName val="Latex_Qty&amp;Price_(2)2"/>
      <sheetName val="stat_local4"/>
      <sheetName val="Total_01'053"/>
      <sheetName val="Overall_PLATT2"/>
      <sheetName val="MR_MEYER2"/>
      <sheetName val="BOT_Rate2"/>
      <sheetName val="Maturity_Data2"/>
      <sheetName val="Avg_BOT2"/>
      <sheetName val="Hedge_Vol_&amp;_G-L2"/>
      <sheetName val="เงินกู้_MGC3"/>
      <sheetName val="Detail_of_exchange_rate2"/>
      <sheetName val="SAP_Open_Items_Data2"/>
      <sheetName val="Tb_31_12_152"/>
      <sheetName val="Group_TB_31_10_20152"/>
      <sheetName val="_nfcst_py2"/>
      <sheetName val="5)_Action_Plan_BL_Debone2"/>
      <sheetName val="BS_(ToP)2"/>
      <sheetName val="FA_Register1"/>
      <sheetName val="Latex_Qty&amp;Price_(2)1"/>
      <sheetName val="stat_local6"/>
      <sheetName val="Total_01'055"/>
      <sheetName val="Overall_PLATT4"/>
      <sheetName val="MR_MEYER4"/>
      <sheetName val="BOT_Rate4"/>
      <sheetName val="Maturity_Data4"/>
      <sheetName val="Avg_BOT4"/>
      <sheetName val="Hedge_Vol_&amp;_G-L4"/>
      <sheetName val="เงินกู้_MGC5"/>
      <sheetName val="Detail_of_exchange_rate4"/>
      <sheetName val="SAP_Open_Items_Data4"/>
      <sheetName val="Tb_31_12_154"/>
      <sheetName val="Group_TB_31_10_20154"/>
      <sheetName val="_nfcst_py4"/>
      <sheetName val="5)_Action_Plan_BL_Debone4"/>
      <sheetName val="BS_(ToP)4"/>
      <sheetName val="FA_Register3"/>
      <sheetName val="Latex_Qty&amp;Price_(2)3"/>
      <sheetName val="Trial_Balance3"/>
      <sheetName val="stat_local7"/>
      <sheetName val="Total_01'056"/>
      <sheetName val="Overall_PLATT5"/>
      <sheetName val="MR_MEYER5"/>
      <sheetName val="BOT_Rate5"/>
      <sheetName val="Maturity_Data5"/>
      <sheetName val="Avg_BOT5"/>
      <sheetName val="Hedge_Vol_&amp;_G-L5"/>
      <sheetName val="เงินกู้_MGC6"/>
      <sheetName val="Detail_of_exchange_rate5"/>
      <sheetName val="SAP_Open_Items_Data5"/>
      <sheetName val="Tb_31_12_155"/>
      <sheetName val="Group_TB_31_10_20155"/>
      <sheetName val="_nfcst_py5"/>
      <sheetName val="5)_Action_Plan_BL_Debone5"/>
      <sheetName val="BS_(ToP)5"/>
      <sheetName val="FA_Register4"/>
      <sheetName val="Latex_Qty&amp;Price_(2)4"/>
      <sheetName val="Trial_Balance4"/>
      <sheetName val="NSC-BS11-02"/>
      <sheetName val="Database"/>
      <sheetName val="Q2 EXPECTED"/>
      <sheetName val="MOULD"/>
      <sheetName val="R300"/>
      <sheetName val="数量"/>
      <sheetName val="F3-3GP"/>
      <sheetName val="Sheet2"/>
      <sheetName val="Feuil2"/>
      <sheetName val="FNDWRR"/>
    </sheetNames>
    <sheetDataSet>
      <sheetData sheetId="0">
        <row r="3">
          <cell r="A3" t="str">
            <v>JAN</v>
          </cell>
        </row>
      </sheetData>
      <sheetData sheetId="1">
        <row r="3">
          <cell r="A3" t="str">
            <v>JAN</v>
          </cell>
        </row>
      </sheetData>
      <sheetData sheetId="2"/>
      <sheetData sheetId="3"/>
      <sheetData sheetId="4"/>
      <sheetData sheetId="5"/>
      <sheetData sheetId="6" refreshError="1">
        <row r="3">
          <cell r="A3" t="str">
            <v>JAN</v>
          </cell>
        </row>
        <row r="4">
          <cell r="A4" t="str">
            <v>FEB</v>
          </cell>
        </row>
        <row r="5">
          <cell r="A5" t="str">
            <v>MAR</v>
          </cell>
        </row>
        <row r="6">
          <cell r="A6" t="str">
            <v>APR</v>
          </cell>
        </row>
        <row r="7">
          <cell r="A7" t="str">
            <v>MAY</v>
          </cell>
        </row>
        <row r="8">
          <cell r="A8" t="str">
            <v>JUN</v>
          </cell>
        </row>
        <row r="9">
          <cell r="A9" t="str">
            <v>JUL</v>
          </cell>
        </row>
        <row r="10">
          <cell r="A10" t="str">
            <v>AUG</v>
          </cell>
        </row>
        <row r="11">
          <cell r="A11" t="str">
            <v>SEP</v>
          </cell>
        </row>
        <row r="12">
          <cell r="A12" t="str">
            <v>OCT</v>
          </cell>
        </row>
        <row r="13">
          <cell r="A13" t="str">
            <v>NOV</v>
          </cell>
        </row>
        <row r="14">
          <cell r="A14" t="str">
            <v>DEC</v>
          </cell>
        </row>
      </sheetData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 refreshError="1"/>
      <sheetData sheetId="122" refreshError="1"/>
      <sheetData sheetId="123" refreshError="1"/>
      <sheetData sheetId="124" refreshError="1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>
        <row r="769">
          <cell r="D769">
            <v>0</v>
          </cell>
        </row>
      </sheetData>
      <sheetData sheetId="167"/>
      <sheetData sheetId="168"/>
      <sheetData sheetId="169"/>
      <sheetData sheetId="170" refreshError="1"/>
      <sheetData sheetId="171">
        <row r="769">
          <cell r="D769">
            <v>0</v>
          </cell>
        </row>
      </sheetData>
      <sheetData sheetId="172">
        <row r="769">
          <cell r="D769">
            <v>0</v>
          </cell>
        </row>
      </sheetData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>
        <row r="769">
          <cell r="D769">
            <v>0</v>
          </cell>
        </row>
      </sheetData>
      <sheetData sheetId="209">
        <row r="769">
          <cell r="D769">
            <v>0</v>
          </cell>
        </row>
      </sheetData>
      <sheetData sheetId="210">
        <row r="769">
          <cell r="D769">
            <v>0</v>
          </cell>
        </row>
      </sheetData>
      <sheetData sheetId="211">
        <row r="769">
          <cell r="D769">
            <v>0</v>
          </cell>
        </row>
      </sheetData>
      <sheetData sheetId="212">
        <row r="769">
          <cell r="D769">
            <v>0</v>
          </cell>
        </row>
      </sheetData>
      <sheetData sheetId="213">
        <row r="769">
          <cell r="D769">
            <v>0</v>
          </cell>
        </row>
      </sheetData>
      <sheetData sheetId="214">
        <row r="769">
          <cell r="D769">
            <v>0</v>
          </cell>
        </row>
      </sheetData>
      <sheetData sheetId="215"/>
      <sheetData sheetId="216">
        <row r="769">
          <cell r="D769">
            <v>0</v>
          </cell>
        </row>
      </sheetData>
      <sheetData sheetId="217">
        <row r="769">
          <cell r="D769">
            <v>0</v>
          </cell>
        </row>
      </sheetData>
      <sheetData sheetId="218"/>
      <sheetData sheetId="219">
        <row r="769">
          <cell r="D769">
            <v>0</v>
          </cell>
        </row>
      </sheetData>
      <sheetData sheetId="220">
        <row r="769">
          <cell r="D769">
            <v>0</v>
          </cell>
        </row>
      </sheetData>
      <sheetData sheetId="221">
        <row r="769">
          <cell r="D769">
            <v>0</v>
          </cell>
        </row>
      </sheetData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>
        <row r="769">
          <cell r="D769">
            <v>0</v>
          </cell>
        </row>
      </sheetData>
      <sheetData sheetId="229">
        <row r="769">
          <cell r="D769">
            <v>0</v>
          </cell>
        </row>
      </sheetData>
      <sheetData sheetId="230"/>
      <sheetData sheetId="231"/>
      <sheetData sheetId="232">
        <row r="769">
          <cell r="D769">
            <v>0</v>
          </cell>
        </row>
      </sheetData>
      <sheetData sheetId="233">
        <row r="769">
          <cell r="D769">
            <v>0</v>
          </cell>
        </row>
      </sheetData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>
        <row r="4">
          <cell r="A4" t="str">
            <v>Currency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Qty"/>
      <sheetName val="Qty"/>
      <sheetName val="FG"/>
      <sheetName val="Price"/>
      <sheetName val="Bal"/>
      <sheetName val="Trial"/>
      <sheetName val="Accure"/>
      <sheetName val="Bal2"/>
      <sheetName val="Prepaid"/>
      <sheetName val="FCD"/>
      <sheetName val="TR"/>
      <sheetName val="Royalty"/>
      <sheetName val="Letter"/>
      <sheetName val="LG"/>
      <sheetName val="LGdata"/>
      <sheetName val="SaleCost"/>
      <sheetName val="Fur"/>
      <sheetName val="Lab"/>
      <sheetName val="Mac"/>
      <sheetName val="Other"/>
      <sheetName val="J2"/>
      <sheetName val="J1"/>
      <sheetName val="Box"/>
      <sheetName val="F1"/>
      <sheetName val="Master TB"/>
      <sheetName val="F-1"/>
      <sheetName val="T400"/>
      <sheetName val="LEGAL GUJ"/>
      <sheetName val="SCB 1 - Current"/>
      <sheetName val="SCB 2 - Current"/>
      <sheetName val="F3"/>
      <sheetName val="Materiality"/>
      <sheetName val="SAM"/>
      <sheetName val="Master_TB"/>
      <sheetName val="Breadown-Nop"/>
      <sheetName val="68001000"/>
      <sheetName val="co"/>
      <sheetName val="WIP"/>
      <sheetName val="CF"/>
      <sheetName val="AS"/>
      <sheetName val="M_Maincomp"/>
      <sheetName val="X500"/>
      <sheetName val="O300"/>
      <sheetName val="อาคาร"/>
      <sheetName val="Group"/>
      <sheetName val="925"/>
      <sheetName val="FGC"/>
      <sheetName val="10-1 Media"/>
      <sheetName val="10-cut"/>
      <sheetName val="FP"/>
      <sheetName val="Names"/>
      <sheetName val="Reference Information"/>
      <sheetName val="RM purchase report by group"/>
      <sheetName val="Sheet1"/>
      <sheetName val="Calculation PS"/>
      <sheetName val="เงินกู้ธนชาติ"/>
      <sheetName val="เงินกู้ MGC"/>
      <sheetName val="CRITERIA1"/>
      <sheetName val="10-1_Media"/>
      <sheetName val="Reference_Information"/>
      <sheetName val="Caption"/>
      <sheetName val="QC APPROVE SHEET"/>
      <sheetName val="Note 19"/>
      <sheetName val="TB31.03.19"/>
      <sheetName val="K400"/>
      <sheetName val="ZD300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PL"/>
      <sheetName val="10-1_Media2"/>
      <sheetName val="Reference_Information2"/>
      <sheetName val="10-1_Media1"/>
      <sheetName val="Reference_Information1"/>
      <sheetName val="10-1_Media3"/>
      <sheetName val="Reference_Information3"/>
      <sheetName val="10-1_Media4"/>
      <sheetName val="Reference_Information4"/>
      <sheetName val="DETAIL"/>
      <sheetName val="V300"/>
      <sheetName val="V330 Confirmation"/>
      <sheetName val="V320 re-value"/>
      <sheetName val="ValueList"/>
      <sheetName val="เครื่องตกแต่ง"/>
      <sheetName val="SalesForecast (2)"/>
      <sheetName val="Zmonth"/>
      <sheetName val="T511 Penalty"/>
      <sheetName val="T512 ค่ารับรอง"/>
      <sheetName val="T513 คชจ.ใช้ไม่ได้"/>
      <sheetName val="T514 บริจาค"/>
      <sheetName val="T515 Write off- FA"/>
      <sheetName val="T516 ค่าอบรม"/>
      <sheetName val="T517 ผู้พิการ"/>
      <sheetName val="T518 พรฏ.604"/>
      <sheetName val="T519 พรฏ.642"/>
      <sheetName val="T520 ค่าเสื่อมรถเกินล้าน"/>
      <sheetName val="T521 Forward"/>
      <sheetName val="Premium and Commission"/>
      <sheetName val="เครื่องมือ"/>
      <sheetName val="bblยังไม่จ่าย"/>
      <sheetName val="L402_Sales of goods"/>
      <sheetName val="L403_Sales of service"/>
      <sheetName val="発停サイクル表"/>
      <sheetName val="BS - P&amp;L - CF"/>
      <sheetName val="AWR_Short-term loans from"/>
      <sheetName val="DATA"/>
      <sheetName val="2020"/>
      <sheetName val="NTPC summary for Taxdecl 2007"/>
      <sheetName val="10-1_Media5"/>
      <sheetName val="Reference_Information5"/>
      <sheetName val="RM_purchase_report_by_group"/>
      <sheetName val="เงินกู้_MGC"/>
      <sheetName val="QC_APPROVE_SHEET"/>
      <sheetName val="Calculation_PS"/>
      <sheetName val="Note_19"/>
      <sheetName val="TB31_03_19"/>
      <sheetName val="V330_Confirmation"/>
      <sheetName val="V320_re-value"/>
      <sheetName val="SalesForecast_(2)"/>
      <sheetName val="L402_Sales_of_goods"/>
      <sheetName val="L403_Sales_of_service"/>
      <sheetName val="Premium_and_Commission"/>
      <sheetName val="T511_Penalty"/>
      <sheetName val="T512_ค่ารับรอง"/>
      <sheetName val="T513_คชจ_ใช้ไม่ได้"/>
      <sheetName val="T514_บริจาค"/>
      <sheetName val="T515_Write_off-_FA"/>
      <sheetName val="T516_ค่าอบรม"/>
      <sheetName val="T517_ผู้พิการ"/>
      <sheetName val="T518_พรฏ_604"/>
      <sheetName val="T519_พรฏ_642"/>
      <sheetName val="T520_ค่าเสื่อมรถเกินล้าน"/>
      <sheetName val="T521_Forward"/>
      <sheetName val="BS_-_P&amp;L_-_CF"/>
      <sheetName val="COST"/>
      <sheetName val="HagR&amp;G"/>
      <sheetName val="Statistic"/>
      <sheetName val="MarketMix"/>
      <sheetName val="TA_Production"/>
      <sheetName val="OTA_Production"/>
      <sheetName val="Geo"/>
      <sheetName val="Distribution"/>
      <sheetName val="A"/>
      <sheetName val="Val_Ind"/>
      <sheetName val="Active"/>
      <sheetName val="Table"/>
      <sheetName val="Temps"/>
      <sheetName val="Projection"/>
      <sheetName val="Summary"/>
      <sheetName val="Assump2yrs_"/>
      <sheetName val="Assumption"/>
      <sheetName val="combine"/>
      <sheetName val="I101-volvo-ษว637"/>
      <sheetName val="I102-accord-ศณ813"/>
      <sheetName val="I103-camry-ชง8254"/>
      <sheetName val="I104-camry-ชง8256"/>
      <sheetName val="I105-toyota-hilux-ชง6379"/>
      <sheetName val="SCB_1_-_Current6"/>
      <sheetName val="SCB_2_-_Current6"/>
      <sheetName val="AWR_Short-term_loans_from"/>
      <sheetName val="ocean voyage"/>
      <sheetName val="Accr JAN"/>
      <sheetName val="損益分岐点"/>
      <sheetName val="0.09"/>
      <sheetName val="MOTO"/>
      <sheetName val="MA"/>
      <sheetName val="?????"/>
      <sheetName val="VL"/>
      <sheetName val="TN"/>
      <sheetName val="ND"/>
      <sheetName val="$_TEU"/>
      <sheetName val="TO"/>
      <sheetName val="Total_Cost"/>
      <sheetName val="Book2"/>
      <sheetName val="C_TAR"/>
      <sheetName val="T_P"/>
      <sheetName val="Date"/>
      <sheetName val="Discontinue_Item"/>
      <sheetName val="03中"/>
      <sheetName val="Mapping Mat"/>
      <sheetName val="Mapping เขต"/>
      <sheetName val="สรุป_XXต่อ"/>
      <sheetName val="สรุป_XX"/>
      <sheetName val="A-1"/>
      <sheetName val="Feb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TrialBalance Q3-2002"/>
      <sheetName val="2"/>
      <sheetName val="T500"/>
      <sheetName val="History-TAX"/>
      <sheetName val="legal_h"/>
      <sheetName val="Sales Jan_Dec"/>
      <sheetName val="rev.4"/>
    </sheetNames>
    <sheetDataSet>
      <sheetData sheetId="0">
        <row r="1">
          <cell r="AG1" t="str">
            <v>/WIR~/CA1.AF1~~</v>
          </cell>
        </row>
      </sheetData>
      <sheetData sheetId="1">
        <row r="1">
          <cell r="AG1" t="str">
            <v>/WIR~/CA1.AF1~~</v>
          </cell>
        </row>
      </sheetData>
      <sheetData sheetId="2" refreshError="1"/>
      <sheetData sheetId="3">
        <row r="1">
          <cell r="Y1" t="str">
            <v>/WIR~/CA3.W3~~{QUIT}</v>
          </cell>
        </row>
      </sheetData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ีย์ข้อมูลรายละเอียดต่างๆ"/>
      <sheetName val="925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"/>
      <sheetName val="TAT"/>
      <sheetName val="Benefit"/>
      <sheetName val="TA (2)"/>
      <sheetName val="TAT (2)"/>
      <sheetName val="Account List"/>
      <sheetName val="Breakeven Analysis"/>
      <sheetName val="P&amp;L"/>
      <sheetName val="E-1 สรุป 31.12.15"/>
      <sheetName val="TA_(2)"/>
      <sheetName val="TAT_(2)"/>
      <sheetName val="E-1_สรุป_31_12_15"/>
      <sheetName val="Summary "/>
      <sheetName val="WAREHOUSE"/>
      <sheetName val="WIP"/>
      <sheetName val="Lease Register"/>
      <sheetName val="Example"/>
      <sheetName val="Details"/>
      <sheetName val="MAT"/>
      <sheetName val="TA_(2)1"/>
      <sheetName val="TAT_(2)1"/>
      <sheetName val="E-1_สรุป_31_12_151"/>
      <sheetName val="Summary_"/>
      <sheetName val="Lease_Register"/>
      <sheetName val="TA_(2)2"/>
      <sheetName val="TAT_(2)2"/>
      <sheetName val="E-1_สรุป_31_12_152"/>
      <sheetName val="Summary_1"/>
      <sheetName val="Lease_Register1"/>
      <sheetName val="SDAs_impact_datasources"/>
      <sheetName val="1 - Fiche Projet"/>
      <sheetName val="TA_(2)3"/>
      <sheetName val="TAT_(2)3"/>
      <sheetName val="E-1_สรุป_31_12_153"/>
      <sheetName val="Summary_2"/>
      <sheetName val="Lease_Register2"/>
      <sheetName val="TA_(2)4"/>
      <sheetName val="TAT_(2)4"/>
      <sheetName val="E-1_สรุป_31_12_154"/>
      <sheetName val="Summary_3"/>
      <sheetName val="Lease_Register3"/>
      <sheetName val="TA_(2)5"/>
      <sheetName val="TAT_(2)5"/>
      <sheetName val="E-1_สรุป_31_12_155"/>
      <sheetName val="Summary_4"/>
      <sheetName val="Lease_Register4"/>
      <sheetName val="1_-_Fiche_Projet"/>
      <sheetName val="Account_List"/>
      <sheetName val="TOTALMONTH"/>
      <sheetName val="6.Asset Written off"/>
      <sheetName val="Selling and Admins (DONE)"/>
      <sheetName val="원재료"/>
      <sheetName val="ExRate"/>
      <sheetName val="I-Données_de_base"/>
      <sheetName val="PMT P&amp;L"/>
      <sheetName val="MONTH"/>
      <sheetName val="Non-Statistical Sampling Master"/>
      <sheetName val="Two Step Revenue Testing Master"/>
      <sheetName val="Global Data"/>
      <sheetName val="Location Codes"/>
      <sheetName val="I-Basic Data"/>
      <sheetName val="US Codes"/>
      <sheetName val="ap"/>
      <sheetName val="mov' Nov"/>
      <sheetName val="Detail - PY"/>
      <sheetName val="Links"/>
      <sheetName val="Lead"/>
    </sheetNames>
    <sheetDataSet>
      <sheetData sheetId="0">
        <row r="2">
          <cell r="C2" t="str">
            <v>Argentina</v>
          </cell>
        </row>
        <row r="7">
          <cell r="C7" t="str">
            <v>กิจจา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CE5AB-08F7-4438-8D8C-D128A4992011}">
  <sheetPr>
    <pageSetUpPr autoPageBreaks="0" fitToPage="1"/>
  </sheetPr>
  <dimension ref="A1:J95"/>
  <sheetViews>
    <sheetView tabSelected="1" zoomScaleNormal="100" zoomScaleSheetLayoutView="85" workbookViewId="0"/>
  </sheetViews>
  <sheetFormatPr defaultColWidth="8.81640625" defaultRowHeight="22.5" customHeight="1"/>
  <cols>
    <col min="1" max="1" width="37.1796875" style="160" customWidth="1"/>
    <col min="2" max="2" width="8.7265625" style="247" customWidth="1"/>
    <col min="3" max="3" width="1.1796875" style="160" customWidth="1"/>
    <col min="4" max="4" width="12.7265625" style="174" customWidth="1"/>
    <col min="5" max="5" width="1.1796875" style="160" customWidth="1"/>
    <col min="6" max="6" width="12.7265625" style="174" customWidth="1"/>
    <col min="7" max="7" width="1.1796875" style="160" customWidth="1"/>
    <col min="8" max="8" width="12.7265625" style="174" customWidth="1"/>
    <col min="9" max="9" width="1.1796875" style="160" customWidth="1"/>
    <col min="10" max="10" width="12.7265625" style="174" customWidth="1"/>
    <col min="11" max="16384" width="8.81640625" style="160"/>
  </cols>
  <sheetData>
    <row r="1" spans="1:10" s="156" customFormat="1" ht="22.5" customHeight="1">
      <c r="A1" s="152" t="s">
        <v>262</v>
      </c>
      <c r="B1" s="153"/>
      <c r="C1" s="153"/>
      <c r="D1" s="154"/>
      <c r="E1" s="153"/>
      <c r="F1" s="154"/>
      <c r="G1" s="153"/>
      <c r="H1" s="155"/>
      <c r="J1" s="155"/>
    </row>
    <row r="2" spans="1:10" s="156" customFormat="1" ht="22.5" customHeight="1">
      <c r="A2" s="157" t="s">
        <v>79</v>
      </c>
      <c r="B2" s="153"/>
      <c r="C2" s="153"/>
      <c r="D2" s="154"/>
      <c r="E2" s="153"/>
      <c r="F2" s="154"/>
      <c r="G2" s="153"/>
      <c r="H2" s="155"/>
      <c r="J2" s="155"/>
    </row>
    <row r="3" spans="1:10" s="156" customFormat="1" ht="22.5" customHeight="1">
      <c r="A3" s="158"/>
      <c r="B3" s="153"/>
      <c r="C3" s="153"/>
      <c r="D3" s="154"/>
      <c r="E3" s="153"/>
      <c r="F3" s="154"/>
      <c r="G3" s="153"/>
      <c r="H3" s="155"/>
      <c r="J3" s="155"/>
    </row>
    <row r="4" spans="1:10" ht="22.5" customHeight="1">
      <c r="A4" s="158"/>
      <c r="B4" s="153"/>
      <c r="C4" s="153"/>
      <c r="D4" s="471" t="s">
        <v>98</v>
      </c>
      <c r="E4" s="471"/>
      <c r="F4" s="471"/>
      <c r="G4" s="156"/>
      <c r="H4" s="471" t="s">
        <v>99</v>
      </c>
      <c r="I4" s="471"/>
      <c r="J4" s="471"/>
    </row>
    <row r="5" spans="1:10" ht="22.5" customHeight="1">
      <c r="A5" s="158"/>
      <c r="B5" s="153"/>
      <c r="C5" s="153"/>
      <c r="D5" s="474" t="s">
        <v>100</v>
      </c>
      <c r="E5" s="474"/>
      <c r="F5" s="474"/>
      <c r="G5" s="159"/>
      <c r="H5" s="474" t="s">
        <v>101</v>
      </c>
      <c r="I5" s="474"/>
      <c r="J5" s="474"/>
    </row>
    <row r="6" spans="1:10" ht="22.5" customHeight="1">
      <c r="A6" s="158"/>
      <c r="B6" s="153"/>
      <c r="C6" s="153"/>
      <c r="D6" s="472" t="s">
        <v>85</v>
      </c>
      <c r="E6" s="472"/>
      <c r="F6" s="472"/>
      <c r="G6" s="161"/>
      <c r="H6" s="473" t="s">
        <v>85</v>
      </c>
      <c r="I6" s="473"/>
      <c r="J6" s="473"/>
    </row>
    <row r="7" spans="1:10" ht="22.5" customHeight="1">
      <c r="A7" s="158" t="s">
        <v>86</v>
      </c>
      <c r="B7" s="162" t="s">
        <v>77</v>
      </c>
      <c r="C7" s="162"/>
      <c r="D7" s="163">
        <v>2025</v>
      </c>
      <c r="E7" s="164"/>
      <c r="F7" s="163">
        <v>2024</v>
      </c>
      <c r="G7" s="164"/>
      <c r="H7" s="163">
        <v>2025</v>
      </c>
      <c r="I7" s="164"/>
      <c r="J7" s="163">
        <v>2024</v>
      </c>
    </row>
    <row r="8" spans="1:10" ht="22.5" customHeight="1">
      <c r="A8" s="165"/>
      <c r="B8" s="166"/>
      <c r="C8" s="165"/>
      <c r="D8" s="470" t="s">
        <v>87</v>
      </c>
      <c r="E8" s="470"/>
      <c r="F8" s="470"/>
      <c r="G8" s="470"/>
      <c r="H8" s="470"/>
      <c r="I8" s="470"/>
      <c r="J8" s="470"/>
    </row>
    <row r="9" spans="1:10" ht="22.5" customHeight="1">
      <c r="A9" s="168" t="s">
        <v>80</v>
      </c>
      <c r="B9" s="169"/>
      <c r="C9" s="169"/>
      <c r="D9" s="170"/>
      <c r="E9" s="169"/>
      <c r="F9" s="170"/>
      <c r="G9" s="169"/>
      <c r="H9" s="171"/>
      <c r="J9" s="171"/>
    </row>
    <row r="10" spans="1:10" ht="22.5" customHeight="1">
      <c r="A10" s="164" t="s">
        <v>58</v>
      </c>
      <c r="B10" s="172">
        <v>5</v>
      </c>
      <c r="C10" s="173"/>
      <c r="D10" s="174">
        <v>128594</v>
      </c>
      <c r="E10" s="175"/>
      <c r="F10" s="174">
        <v>143866</v>
      </c>
      <c r="G10" s="175"/>
      <c r="H10" s="176">
        <v>112654</v>
      </c>
      <c r="J10" s="176">
        <v>133977</v>
      </c>
    </row>
    <row r="11" spans="1:10" ht="22.5" customHeight="1">
      <c r="A11" s="164" t="s">
        <v>198</v>
      </c>
      <c r="B11" s="172" t="s">
        <v>222</v>
      </c>
      <c r="C11" s="177"/>
      <c r="D11" s="174">
        <v>167293</v>
      </c>
      <c r="E11" s="175"/>
      <c r="F11" s="174">
        <v>187629</v>
      </c>
      <c r="G11" s="175"/>
      <c r="H11" s="176">
        <v>170725</v>
      </c>
      <c r="J11" s="176">
        <v>186798</v>
      </c>
    </row>
    <row r="12" spans="1:10" ht="22.5" customHeight="1">
      <c r="A12" s="164" t="s">
        <v>159</v>
      </c>
      <c r="B12" s="172">
        <v>4</v>
      </c>
      <c r="C12" s="173"/>
      <c r="D12" s="174">
        <v>52151</v>
      </c>
      <c r="E12" s="175"/>
      <c r="F12" s="174">
        <v>58218</v>
      </c>
      <c r="G12" s="175"/>
      <c r="H12" s="176">
        <v>48479</v>
      </c>
      <c r="J12" s="176">
        <v>53700</v>
      </c>
    </row>
    <row r="13" spans="1:10" ht="22.5" customHeight="1">
      <c r="A13" s="164" t="s">
        <v>59</v>
      </c>
      <c r="B13" s="172">
        <v>7</v>
      </c>
      <c r="C13" s="177"/>
      <c r="D13" s="174">
        <v>219486</v>
      </c>
      <c r="E13" s="175"/>
      <c r="F13" s="174">
        <v>234807</v>
      </c>
      <c r="G13" s="175"/>
      <c r="H13" s="176">
        <v>197937</v>
      </c>
      <c r="J13" s="176">
        <v>212796</v>
      </c>
    </row>
    <row r="14" spans="1:10" ht="22.5" customHeight="1">
      <c r="A14" s="164" t="s">
        <v>60</v>
      </c>
      <c r="B14" s="172"/>
      <c r="C14" s="173"/>
      <c r="D14" s="174">
        <v>1337</v>
      </c>
      <c r="E14" s="175"/>
      <c r="F14" s="174">
        <v>1308</v>
      </c>
      <c r="G14" s="175"/>
      <c r="H14" s="176">
        <v>1337</v>
      </c>
      <c r="J14" s="176">
        <v>1305</v>
      </c>
    </row>
    <row r="15" spans="1:10" ht="22.5" customHeight="1">
      <c r="A15" s="158" t="s">
        <v>81</v>
      </c>
      <c r="B15" s="162"/>
      <c r="C15" s="153"/>
      <c r="D15" s="248">
        <f t="shared" ref="D15:J15" si="0">SUM(D10:D14)</f>
        <v>568861</v>
      </c>
      <c r="E15" s="178"/>
      <c r="F15" s="248">
        <f>SUM(F10:F14)</f>
        <v>625828</v>
      </c>
      <c r="G15" s="178"/>
      <c r="H15" s="248">
        <f t="shared" si="0"/>
        <v>531132</v>
      </c>
      <c r="I15" s="178"/>
      <c r="J15" s="248">
        <f t="shared" si="0"/>
        <v>588576</v>
      </c>
    </row>
    <row r="16" spans="1:10" ht="22.5" customHeight="1">
      <c r="A16" s="179"/>
      <c r="B16" s="172"/>
      <c r="C16" s="177"/>
      <c r="D16" s="176"/>
      <c r="E16" s="175"/>
      <c r="F16" s="176"/>
      <c r="G16" s="175"/>
      <c r="H16" s="180"/>
      <c r="J16" s="180"/>
    </row>
    <row r="17" spans="1:10" ht="22.5" customHeight="1">
      <c r="A17" s="181" t="s">
        <v>82</v>
      </c>
      <c r="B17" s="172"/>
      <c r="C17" s="177"/>
      <c r="D17" s="182"/>
      <c r="E17" s="183"/>
      <c r="F17" s="182"/>
      <c r="G17" s="183"/>
      <c r="H17" s="180"/>
      <c r="J17" s="180"/>
    </row>
    <row r="18" spans="1:10" ht="22.5" customHeight="1">
      <c r="A18" s="184" t="s">
        <v>181</v>
      </c>
      <c r="B18" s="172">
        <v>19</v>
      </c>
      <c r="C18" s="177"/>
      <c r="D18" s="176">
        <v>0</v>
      </c>
      <c r="E18" s="183"/>
      <c r="F18" s="176">
        <v>42342</v>
      </c>
      <c r="G18" s="183"/>
      <c r="H18" s="180">
        <v>0</v>
      </c>
      <c r="J18" s="180">
        <v>42342</v>
      </c>
    </row>
    <row r="19" spans="1:10" ht="22.5" customHeight="1">
      <c r="A19" s="185" t="s">
        <v>61</v>
      </c>
      <c r="B19" s="172">
        <v>8</v>
      </c>
      <c r="C19" s="177"/>
      <c r="D19" s="174">
        <v>0</v>
      </c>
      <c r="E19" s="175"/>
      <c r="F19" s="174">
        <v>0</v>
      </c>
      <c r="G19" s="175"/>
      <c r="H19" s="176">
        <v>121590</v>
      </c>
      <c r="J19" s="176">
        <v>121590</v>
      </c>
    </row>
    <row r="20" spans="1:10" s="165" customFormat="1" ht="22.5" customHeight="1">
      <c r="A20" s="186" t="s">
        <v>62</v>
      </c>
      <c r="B20" s="172">
        <v>9</v>
      </c>
      <c r="C20" s="177"/>
      <c r="D20" s="174">
        <v>386503</v>
      </c>
      <c r="E20" s="175"/>
      <c r="F20" s="174">
        <v>365022</v>
      </c>
      <c r="G20" s="175"/>
      <c r="H20" s="176">
        <v>362541</v>
      </c>
      <c r="J20" s="176">
        <v>336565</v>
      </c>
    </row>
    <row r="21" spans="1:10" s="165" customFormat="1" ht="22.5" customHeight="1">
      <c r="A21" s="186" t="s">
        <v>83</v>
      </c>
      <c r="B21" s="172">
        <v>10</v>
      </c>
      <c r="C21" s="177"/>
      <c r="D21" s="174">
        <v>47272</v>
      </c>
      <c r="E21" s="175"/>
      <c r="F21" s="174">
        <v>46198</v>
      </c>
      <c r="G21" s="175"/>
      <c r="H21" s="176">
        <v>0</v>
      </c>
      <c r="J21" s="176">
        <v>0</v>
      </c>
    </row>
    <row r="22" spans="1:10" s="165" customFormat="1" ht="22.5" customHeight="1">
      <c r="A22" s="186" t="s">
        <v>160</v>
      </c>
      <c r="B22" s="172">
        <v>10</v>
      </c>
      <c r="C22" s="177"/>
      <c r="D22" s="174">
        <v>15669</v>
      </c>
      <c r="E22" s="175"/>
      <c r="F22" s="174">
        <v>17218</v>
      </c>
      <c r="G22" s="175"/>
      <c r="H22" s="176">
        <v>1680</v>
      </c>
      <c r="J22" s="176">
        <v>2390</v>
      </c>
    </row>
    <row r="23" spans="1:10" s="165" customFormat="1" ht="22.5" customHeight="1">
      <c r="A23" s="156" t="s">
        <v>63</v>
      </c>
      <c r="B23" s="172">
        <v>16</v>
      </c>
      <c r="C23" s="177"/>
      <c r="D23" s="174">
        <v>3525</v>
      </c>
      <c r="E23" s="175"/>
      <c r="F23" s="174">
        <v>1959</v>
      </c>
      <c r="G23" s="175"/>
      <c r="H23" s="176">
        <v>3417</v>
      </c>
      <c r="J23" s="176">
        <v>1835</v>
      </c>
    </row>
    <row r="24" spans="1:10" s="165" customFormat="1" ht="22.5" customHeight="1">
      <c r="A24" s="156" t="s">
        <v>209</v>
      </c>
      <c r="B24" s="172"/>
      <c r="C24" s="177"/>
      <c r="D24" s="174">
        <v>3949</v>
      </c>
      <c r="E24" s="175"/>
      <c r="F24" s="174">
        <v>0</v>
      </c>
      <c r="G24" s="175"/>
      <c r="H24" s="176">
        <v>3949</v>
      </c>
      <c r="J24" s="176">
        <v>0</v>
      </c>
    </row>
    <row r="25" spans="1:10" s="165" customFormat="1" ht="22.5" customHeight="1">
      <c r="A25" s="189" t="s">
        <v>64</v>
      </c>
      <c r="B25" s="172"/>
      <c r="C25" s="177"/>
      <c r="D25" s="174">
        <v>612</v>
      </c>
      <c r="E25" s="175"/>
      <c r="F25" s="174">
        <v>121</v>
      </c>
      <c r="G25" s="175"/>
      <c r="H25" s="176">
        <v>502</v>
      </c>
      <c r="J25" s="176">
        <v>11</v>
      </c>
    </row>
    <row r="26" spans="1:10" s="165" customFormat="1" ht="22.5" customHeight="1">
      <c r="A26" s="190" t="s">
        <v>84</v>
      </c>
      <c r="B26" s="162"/>
      <c r="C26" s="153"/>
      <c r="D26" s="248">
        <f>SUM(D18:D25)</f>
        <v>457530</v>
      </c>
      <c r="E26" s="178"/>
      <c r="F26" s="248">
        <f t="shared" ref="F26:J26" si="1">SUM(F18:F25)</f>
        <v>472860</v>
      </c>
      <c r="G26" s="178"/>
      <c r="H26" s="248">
        <f t="shared" si="1"/>
        <v>493679</v>
      </c>
      <c r="I26" s="178"/>
      <c r="J26" s="248">
        <f t="shared" si="1"/>
        <v>504733</v>
      </c>
    </row>
    <row r="27" spans="1:10" ht="22.5" customHeight="1">
      <c r="A27" s="164"/>
      <c r="B27" s="172"/>
      <c r="C27" s="177"/>
      <c r="D27" s="176"/>
      <c r="E27" s="175"/>
      <c r="F27" s="176"/>
      <c r="G27" s="175"/>
      <c r="H27" s="180"/>
      <c r="J27" s="180"/>
    </row>
    <row r="28" spans="1:10" s="165" customFormat="1" ht="22.5" customHeight="1" thickBot="1">
      <c r="A28" s="191" t="s">
        <v>65</v>
      </c>
      <c r="B28" s="162"/>
      <c r="C28" s="153"/>
      <c r="D28" s="249">
        <f>SUM(D15,D26)</f>
        <v>1026391</v>
      </c>
      <c r="E28" s="192"/>
      <c r="F28" s="249">
        <f>SUM(F15,F26)</f>
        <v>1098688</v>
      </c>
      <c r="G28" s="192"/>
      <c r="H28" s="249">
        <f>SUM(H15,H26)</f>
        <v>1024811</v>
      </c>
      <c r="J28" s="249">
        <f>SUM(J15,J26)</f>
        <v>1093309</v>
      </c>
    </row>
    <row r="29" spans="1:10" s="165" customFormat="1" ht="22.5" customHeight="1" thickTop="1">
      <c r="A29" s="158"/>
      <c r="B29" s="162"/>
      <c r="C29" s="153"/>
      <c r="D29" s="178"/>
      <c r="E29" s="192"/>
      <c r="F29" s="178"/>
      <c r="G29" s="192"/>
      <c r="H29" s="178"/>
      <c r="J29" s="178"/>
    </row>
    <row r="30" spans="1:10" s="165" customFormat="1" ht="22.5" customHeight="1">
      <c r="A30" s="152" t="s">
        <v>262</v>
      </c>
      <c r="B30" s="162"/>
      <c r="C30" s="153"/>
      <c r="D30" s="154"/>
      <c r="E30" s="153"/>
      <c r="F30" s="154"/>
      <c r="G30" s="153"/>
      <c r="H30" s="193"/>
      <c r="J30" s="193"/>
    </row>
    <row r="31" spans="1:10" s="165" customFormat="1" ht="22.5" customHeight="1">
      <c r="A31" s="157" t="s">
        <v>79</v>
      </c>
      <c r="B31" s="162"/>
      <c r="C31" s="153"/>
      <c r="D31" s="154"/>
      <c r="E31" s="153"/>
      <c r="F31" s="154"/>
      <c r="G31" s="153"/>
      <c r="H31" s="193"/>
      <c r="J31" s="193"/>
    </row>
    <row r="32" spans="1:10" ht="22.5" customHeight="1">
      <c r="A32" s="179"/>
      <c r="B32" s="172"/>
      <c r="C32" s="177"/>
      <c r="D32" s="176"/>
      <c r="E32" s="175"/>
      <c r="F32" s="176"/>
      <c r="G32" s="175"/>
      <c r="H32" s="180"/>
      <c r="J32" s="180"/>
    </row>
    <row r="33" spans="1:10" s="165" customFormat="1" ht="22.5" customHeight="1">
      <c r="A33" s="158"/>
      <c r="B33" s="162"/>
      <c r="C33" s="153"/>
      <c r="D33" s="471" t="s">
        <v>98</v>
      </c>
      <c r="E33" s="471"/>
      <c r="F33" s="471"/>
      <c r="G33" s="156"/>
      <c r="H33" s="471" t="s">
        <v>99</v>
      </c>
      <c r="I33" s="471"/>
      <c r="J33" s="471"/>
    </row>
    <row r="34" spans="1:10" s="165" customFormat="1" ht="22.5" customHeight="1">
      <c r="A34" s="158"/>
      <c r="B34" s="162"/>
      <c r="C34" s="153"/>
      <c r="D34" s="474" t="s">
        <v>100</v>
      </c>
      <c r="E34" s="474"/>
      <c r="F34" s="474"/>
      <c r="G34" s="159"/>
      <c r="H34" s="474" t="s">
        <v>101</v>
      </c>
      <c r="I34" s="474"/>
      <c r="J34" s="474"/>
    </row>
    <row r="35" spans="1:10" s="165" customFormat="1" ht="22.5" customHeight="1">
      <c r="A35" s="158"/>
      <c r="C35" s="153"/>
      <c r="D35" s="475" t="str">
        <f>D6</f>
        <v>31 December</v>
      </c>
      <c r="E35" s="475"/>
      <c r="F35" s="475"/>
      <c r="H35" s="476" t="str">
        <f>D35</f>
        <v>31 December</v>
      </c>
      <c r="I35" s="476"/>
      <c r="J35" s="476"/>
    </row>
    <row r="36" spans="1:10" s="187" customFormat="1" ht="22.5" customHeight="1">
      <c r="A36" s="194" t="s">
        <v>88</v>
      </c>
      <c r="B36" s="162" t="s">
        <v>77</v>
      </c>
      <c r="C36" s="162"/>
      <c r="D36" s="163">
        <v>2025</v>
      </c>
      <c r="E36" s="164"/>
      <c r="F36" s="163">
        <v>2024</v>
      </c>
      <c r="G36" s="164"/>
      <c r="H36" s="163">
        <v>2025</v>
      </c>
      <c r="I36" s="164"/>
      <c r="J36" s="163">
        <v>2024</v>
      </c>
    </row>
    <row r="37" spans="1:10" s="165" customFormat="1" ht="23" customHeight="1">
      <c r="A37" s="158"/>
      <c r="B37" s="162"/>
      <c r="C37" s="153"/>
      <c r="D37" s="470" t="s">
        <v>87</v>
      </c>
      <c r="E37" s="470"/>
      <c r="F37" s="470"/>
      <c r="G37" s="470"/>
      <c r="H37" s="470"/>
      <c r="I37" s="470"/>
      <c r="J37" s="470"/>
    </row>
    <row r="38" spans="1:10" s="165" customFormat="1" ht="22.5" customHeight="1">
      <c r="A38" s="195" t="s">
        <v>89</v>
      </c>
      <c r="B38" s="196"/>
      <c r="C38" s="169"/>
      <c r="D38" s="197"/>
      <c r="E38" s="198"/>
      <c r="F38" s="197"/>
      <c r="G38" s="198"/>
      <c r="H38" s="199"/>
      <c r="J38" s="199"/>
    </row>
    <row r="39" spans="1:10" s="165" customFormat="1" ht="22.5" customHeight="1">
      <c r="A39" s="156" t="s">
        <v>265</v>
      </c>
      <c r="B39" s="172" t="s">
        <v>289</v>
      </c>
      <c r="C39" s="173"/>
      <c r="D39" s="174">
        <v>138298</v>
      </c>
      <c r="E39" s="175"/>
      <c r="F39" s="174">
        <v>174449</v>
      </c>
      <c r="G39" s="175"/>
      <c r="H39" s="174">
        <v>138298</v>
      </c>
      <c r="I39" s="175"/>
      <c r="J39" s="174">
        <v>174449</v>
      </c>
    </row>
    <row r="40" spans="1:10" s="165" customFormat="1" ht="22.5" customHeight="1">
      <c r="A40" s="200" t="s">
        <v>199</v>
      </c>
      <c r="B40" s="172" t="s">
        <v>290</v>
      </c>
      <c r="C40" s="173"/>
      <c r="D40" s="174">
        <v>117899</v>
      </c>
      <c r="E40" s="175"/>
      <c r="F40" s="174">
        <v>133789</v>
      </c>
      <c r="G40" s="175"/>
      <c r="H40" s="174">
        <v>118136</v>
      </c>
      <c r="I40" s="175"/>
      <c r="J40" s="174">
        <v>133391</v>
      </c>
    </row>
    <row r="41" spans="1:10" s="165" customFormat="1" ht="22.5" customHeight="1">
      <c r="A41" s="200" t="s">
        <v>266</v>
      </c>
      <c r="B41" s="172">
        <v>19</v>
      </c>
      <c r="C41" s="173"/>
      <c r="D41" s="174">
        <v>23746</v>
      </c>
      <c r="E41" s="175"/>
      <c r="F41" s="174">
        <v>27990</v>
      </c>
      <c r="G41" s="175"/>
      <c r="H41" s="174">
        <v>23746</v>
      </c>
      <c r="I41" s="175"/>
      <c r="J41" s="174">
        <v>27990</v>
      </c>
    </row>
    <row r="42" spans="1:10" s="165" customFormat="1" ht="22.5" customHeight="1">
      <c r="A42" s="201" t="s">
        <v>161</v>
      </c>
      <c r="B42" s="172" t="s">
        <v>290</v>
      </c>
      <c r="C42" s="173"/>
      <c r="D42" s="174">
        <v>23436</v>
      </c>
      <c r="E42" s="175"/>
      <c r="F42" s="174">
        <v>16284</v>
      </c>
      <c r="G42" s="175"/>
      <c r="H42" s="174">
        <v>25412</v>
      </c>
      <c r="I42" s="175"/>
      <c r="J42" s="174">
        <v>20002</v>
      </c>
    </row>
    <row r="43" spans="1:10" s="165" customFormat="1" ht="22.5" customHeight="1">
      <c r="A43" s="202" t="s">
        <v>267</v>
      </c>
      <c r="B43" s="161"/>
      <c r="C43" s="173"/>
      <c r="D43" s="174"/>
      <c r="E43" s="175"/>
      <c r="F43" s="174"/>
      <c r="G43" s="175"/>
    </row>
    <row r="44" spans="1:10" s="165" customFormat="1" ht="22.5" customHeight="1">
      <c r="A44" s="203" t="s">
        <v>285</v>
      </c>
      <c r="B44" s="172" t="s">
        <v>289</v>
      </c>
      <c r="C44" s="173"/>
      <c r="D44" s="174">
        <v>69163</v>
      </c>
      <c r="E44" s="175"/>
      <c r="F44" s="174">
        <v>69478</v>
      </c>
      <c r="G44" s="175"/>
      <c r="H44" s="174">
        <v>69163</v>
      </c>
      <c r="I44" s="175"/>
      <c r="J44" s="174">
        <v>69478</v>
      </c>
    </row>
    <row r="45" spans="1:10" s="165" customFormat="1" ht="22.5" customHeight="1">
      <c r="A45" s="156" t="s">
        <v>158</v>
      </c>
      <c r="B45" s="172" t="s">
        <v>289</v>
      </c>
      <c r="C45" s="173"/>
      <c r="D45" s="174">
        <v>6115</v>
      </c>
      <c r="E45" s="175"/>
      <c r="F45" s="174">
        <v>4924</v>
      </c>
      <c r="G45" s="175"/>
      <c r="H45" s="174">
        <v>1866</v>
      </c>
      <c r="I45" s="175"/>
      <c r="J45" s="174">
        <v>1272</v>
      </c>
    </row>
    <row r="46" spans="1:10" s="165" customFormat="1" ht="22.5" customHeight="1">
      <c r="A46" s="156" t="s">
        <v>247</v>
      </c>
      <c r="B46" s="161"/>
      <c r="C46" s="173"/>
      <c r="D46" s="174">
        <v>7647</v>
      </c>
      <c r="E46" s="175"/>
      <c r="F46" s="174">
        <v>4599</v>
      </c>
      <c r="G46" s="175"/>
      <c r="H46" s="174">
        <v>7641</v>
      </c>
      <c r="I46" s="175"/>
      <c r="J46" s="174">
        <v>4349</v>
      </c>
    </row>
    <row r="47" spans="1:10" s="165" customFormat="1" ht="22.5" customHeight="1">
      <c r="A47" s="204" t="s">
        <v>66</v>
      </c>
      <c r="B47" s="162">
        <v>19</v>
      </c>
      <c r="C47" s="153"/>
      <c r="D47" s="174">
        <v>170</v>
      </c>
      <c r="E47" s="205"/>
      <c r="F47" s="174">
        <v>0</v>
      </c>
      <c r="G47" s="205"/>
      <c r="H47" s="206">
        <v>170</v>
      </c>
      <c r="I47" s="205"/>
      <c r="J47" s="174">
        <v>0</v>
      </c>
    </row>
    <row r="48" spans="1:10" s="165" customFormat="1" ht="22.5" customHeight="1">
      <c r="A48" s="208" t="s">
        <v>90</v>
      </c>
      <c r="B48" s="162"/>
      <c r="C48" s="153"/>
      <c r="D48" s="248">
        <f>SUM(D39:D47)</f>
        <v>386474</v>
      </c>
      <c r="E48" s="192"/>
      <c r="F48" s="248">
        <f>SUM(F39:F47)</f>
        <v>431513</v>
      </c>
      <c r="G48" s="192"/>
      <c r="H48" s="248">
        <f>SUM(H39:H47)</f>
        <v>384432</v>
      </c>
      <c r="J48" s="248">
        <f>SUM(J39:J47)</f>
        <v>430931</v>
      </c>
    </row>
    <row r="49" spans="1:10" ht="22.5" customHeight="1">
      <c r="A49" s="208"/>
      <c r="B49" s="172"/>
      <c r="C49" s="177"/>
      <c r="D49" s="176"/>
      <c r="E49" s="175"/>
      <c r="F49" s="176"/>
      <c r="G49" s="175"/>
      <c r="H49" s="180"/>
      <c r="J49" s="180"/>
    </row>
    <row r="50" spans="1:10" s="165" customFormat="1" ht="22.5" customHeight="1">
      <c r="A50" s="209" t="s">
        <v>91</v>
      </c>
      <c r="B50" s="172"/>
      <c r="C50" s="153"/>
      <c r="D50" s="210"/>
      <c r="E50" s="211"/>
      <c r="F50" s="210"/>
      <c r="G50" s="211"/>
      <c r="H50" s="212"/>
      <c r="J50" s="212"/>
    </row>
    <row r="51" spans="1:10" s="165" customFormat="1" ht="22.5" customHeight="1">
      <c r="A51" s="156" t="s">
        <v>268</v>
      </c>
      <c r="B51" s="172" t="s">
        <v>289</v>
      </c>
      <c r="C51" s="173"/>
      <c r="D51" s="174">
        <v>18518</v>
      </c>
      <c r="E51" s="175"/>
      <c r="F51" s="174">
        <v>85781</v>
      </c>
      <c r="G51" s="175"/>
      <c r="H51" s="176">
        <v>18518</v>
      </c>
      <c r="J51" s="176">
        <v>85781</v>
      </c>
    </row>
    <row r="52" spans="1:10" s="165" customFormat="1" ht="22.5" customHeight="1">
      <c r="A52" s="202" t="s">
        <v>162</v>
      </c>
      <c r="B52" s="172" t="s">
        <v>289</v>
      </c>
      <c r="C52" s="173"/>
      <c r="D52" s="174">
        <v>39281</v>
      </c>
      <c r="E52" s="175"/>
      <c r="F52" s="174">
        <v>18073</v>
      </c>
      <c r="G52" s="175"/>
      <c r="H52" s="176">
        <v>24701</v>
      </c>
      <c r="J52" s="176">
        <v>0</v>
      </c>
    </row>
    <row r="53" spans="1:10" s="165" customFormat="1" ht="22.5" customHeight="1">
      <c r="A53" s="202" t="s">
        <v>242</v>
      </c>
      <c r="B53" s="172"/>
      <c r="C53" s="173"/>
      <c r="D53" s="174">
        <v>372</v>
      </c>
      <c r="E53" s="175"/>
      <c r="F53" s="174">
        <v>867</v>
      </c>
      <c r="G53" s="175"/>
      <c r="H53" s="176">
        <v>163</v>
      </c>
      <c r="J53" s="176">
        <v>669</v>
      </c>
    </row>
    <row r="54" spans="1:10" s="165" customFormat="1" ht="22.5" customHeight="1">
      <c r="A54" s="202" t="s">
        <v>201</v>
      </c>
      <c r="B54" s="172">
        <v>16</v>
      </c>
      <c r="C54" s="173"/>
      <c r="D54" s="174">
        <v>3119</v>
      </c>
      <c r="E54" s="175"/>
      <c r="F54" s="174">
        <v>3401</v>
      </c>
      <c r="G54" s="175"/>
      <c r="H54" s="176">
        <v>0</v>
      </c>
      <c r="J54" s="176">
        <v>0</v>
      </c>
    </row>
    <row r="55" spans="1:10" s="165" customFormat="1" ht="22.5" customHeight="1">
      <c r="A55" s="213" t="s">
        <v>92</v>
      </c>
      <c r="C55" s="173"/>
    </row>
    <row r="56" spans="1:10" s="165" customFormat="1" ht="22.5" customHeight="1">
      <c r="A56" s="214" t="s">
        <v>233</v>
      </c>
      <c r="B56" s="172"/>
      <c r="C56" s="173"/>
      <c r="D56" s="174">
        <v>8275</v>
      </c>
      <c r="E56" s="175"/>
      <c r="F56" s="174">
        <v>6944</v>
      </c>
      <c r="G56" s="175"/>
      <c r="H56" s="176">
        <v>8275</v>
      </c>
      <c r="J56" s="176">
        <v>6944</v>
      </c>
    </row>
    <row r="57" spans="1:10" s="165" customFormat="1" ht="22.5" customHeight="1">
      <c r="A57" s="215" t="s">
        <v>93</v>
      </c>
      <c r="B57" s="162"/>
      <c r="C57" s="153"/>
      <c r="D57" s="250">
        <f>SUM(D51:D56)</f>
        <v>69565</v>
      </c>
      <c r="E57" s="216"/>
      <c r="F57" s="250">
        <f>SUM(F51:F56)</f>
        <v>115066</v>
      </c>
      <c r="G57" s="216"/>
      <c r="H57" s="250">
        <f>SUM(H51:H56)</f>
        <v>51657</v>
      </c>
      <c r="J57" s="250">
        <f>SUM(J51:J56)</f>
        <v>93394</v>
      </c>
    </row>
    <row r="58" spans="1:10" s="165" customFormat="1" ht="12" customHeight="1">
      <c r="B58" s="162"/>
      <c r="C58" s="153"/>
      <c r="D58" s="217"/>
      <c r="E58" s="216"/>
      <c r="F58" s="217"/>
      <c r="G58" s="216"/>
      <c r="H58" s="217"/>
      <c r="J58" s="217"/>
    </row>
    <row r="59" spans="1:10" s="165" customFormat="1" ht="22.5" customHeight="1">
      <c r="A59" s="215" t="s">
        <v>149</v>
      </c>
      <c r="B59" s="162"/>
      <c r="C59" s="153"/>
      <c r="D59" s="251">
        <f>D48+D57</f>
        <v>456039</v>
      </c>
      <c r="E59" s="192"/>
      <c r="F59" s="251">
        <f>F48+F57</f>
        <v>546579</v>
      </c>
      <c r="G59" s="192"/>
      <c r="H59" s="251">
        <f>H48+H57</f>
        <v>436089</v>
      </c>
      <c r="J59" s="251">
        <f>J48+J57</f>
        <v>524325</v>
      </c>
    </row>
    <row r="60" spans="1:10" s="165" customFormat="1" ht="22.5" customHeight="1">
      <c r="A60" s="215"/>
      <c r="B60" s="162"/>
      <c r="C60" s="153"/>
      <c r="D60" s="178"/>
      <c r="E60" s="192"/>
      <c r="F60" s="178"/>
      <c r="G60" s="192"/>
      <c r="H60" s="178"/>
      <c r="J60" s="178"/>
    </row>
    <row r="61" spans="1:10" s="165" customFormat="1" ht="22.5" customHeight="1">
      <c r="A61" s="218"/>
      <c r="B61" s="162"/>
      <c r="C61" s="153"/>
      <c r="D61" s="178"/>
      <c r="E61" s="192"/>
      <c r="F61" s="178"/>
      <c r="G61" s="192"/>
      <c r="H61" s="178"/>
      <c r="J61" s="178"/>
    </row>
    <row r="62" spans="1:10" s="165" customFormat="1" ht="22.5" customHeight="1">
      <c r="A62" s="152" t="s">
        <v>262</v>
      </c>
      <c r="B62" s="162"/>
      <c r="C62" s="153"/>
      <c r="D62" s="178"/>
      <c r="E62" s="192"/>
      <c r="F62" s="178"/>
      <c r="G62" s="192"/>
      <c r="H62" s="178"/>
      <c r="J62" s="178"/>
    </row>
    <row r="63" spans="1:10" s="165" customFormat="1" ht="22.5" customHeight="1">
      <c r="A63" s="157" t="s">
        <v>79</v>
      </c>
      <c r="B63" s="162"/>
      <c r="C63" s="153"/>
      <c r="D63" s="178"/>
      <c r="E63" s="192"/>
      <c r="F63" s="178"/>
      <c r="G63" s="192"/>
      <c r="H63" s="178"/>
      <c r="J63" s="178"/>
    </row>
    <row r="64" spans="1:10" s="165" customFormat="1" ht="22.5" customHeight="1">
      <c r="A64" s="158"/>
      <c r="B64" s="162"/>
      <c r="C64" s="153"/>
      <c r="D64" s="178"/>
      <c r="E64" s="192"/>
      <c r="F64" s="178"/>
      <c r="G64" s="192"/>
      <c r="H64" s="178"/>
      <c r="J64" s="178"/>
    </row>
    <row r="65" spans="1:10" s="165" customFormat="1" ht="22.5" customHeight="1">
      <c r="A65" s="158"/>
      <c r="B65" s="162"/>
      <c r="C65" s="153"/>
      <c r="D65" s="471" t="s">
        <v>98</v>
      </c>
      <c r="E65" s="471"/>
      <c r="F65" s="471"/>
      <c r="G65" s="156"/>
      <c r="H65" s="471" t="s">
        <v>99</v>
      </c>
      <c r="I65" s="471"/>
      <c r="J65" s="471"/>
    </row>
    <row r="66" spans="1:10" s="165" customFormat="1" ht="22.5" customHeight="1">
      <c r="A66" s="158"/>
      <c r="B66" s="162"/>
      <c r="C66" s="153"/>
      <c r="D66" s="474" t="s">
        <v>100</v>
      </c>
      <c r="E66" s="474"/>
      <c r="F66" s="474"/>
      <c r="G66" s="159"/>
      <c r="H66" s="474" t="s">
        <v>101</v>
      </c>
      <c r="I66" s="474"/>
      <c r="J66" s="474"/>
    </row>
    <row r="67" spans="1:10" s="165" customFormat="1" ht="22.5" customHeight="1">
      <c r="A67" s="158"/>
      <c r="B67" s="162"/>
      <c r="C67" s="153"/>
      <c r="D67" s="475" t="str">
        <f>D6</f>
        <v>31 December</v>
      </c>
      <c r="E67" s="475"/>
      <c r="F67" s="475"/>
      <c r="G67" s="161"/>
      <c r="H67" s="475" t="str">
        <f>D67</f>
        <v>31 December</v>
      </c>
      <c r="I67" s="475"/>
      <c r="J67" s="475"/>
    </row>
    <row r="68" spans="1:10" s="165" customFormat="1" ht="22.5" customHeight="1">
      <c r="A68" s="194" t="s">
        <v>88</v>
      </c>
      <c r="B68" s="162" t="s">
        <v>77</v>
      </c>
      <c r="C68" s="162"/>
      <c r="D68" s="163">
        <v>2025</v>
      </c>
      <c r="E68" s="164"/>
      <c r="F68" s="163">
        <v>2024</v>
      </c>
      <c r="G68" s="164"/>
      <c r="H68" s="163">
        <v>2025</v>
      </c>
      <c r="I68" s="164"/>
      <c r="J68" s="163">
        <v>2024</v>
      </c>
    </row>
    <row r="69" spans="1:10" s="165" customFormat="1" ht="22.5" customHeight="1">
      <c r="A69" s="158"/>
      <c r="B69" s="162"/>
      <c r="C69" s="153"/>
      <c r="D69" s="470" t="s">
        <v>87</v>
      </c>
      <c r="E69" s="470"/>
      <c r="F69" s="470"/>
      <c r="G69" s="470"/>
      <c r="H69" s="470"/>
      <c r="I69" s="470"/>
      <c r="J69" s="470"/>
    </row>
    <row r="70" spans="1:10" s="165" customFormat="1" ht="22.5" customHeight="1">
      <c r="A70" s="219" t="s">
        <v>75</v>
      </c>
      <c r="B70" s="162"/>
      <c r="C70" s="153"/>
      <c r="D70" s="210"/>
      <c r="E70" s="211"/>
      <c r="F70" s="210"/>
      <c r="G70" s="211"/>
      <c r="H70" s="212"/>
      <c r="J70" s="212"/>
    </row>
    <row r="71" spans="1:10" s="165" customFormat="1" ht="22.5" customHeight="1">
      <c r="A71" s="220" t="s">
        <v>163</v>
      </c>
      <c r="B71" s="172"/>
      <c r="C71" s="153"/>
      <c r="D71" s="210"/>
      <c r="E71" s="211"/>
      <c r="F71" s="210"/>
      <c r="G71" s="211"/>
      <c r="H71" s="212"/>
      <c r="J71" s="212"/>
    </row>
    <row r="72" spans="1:10" s="165" customFormat="1" ht="22.5" customHeight="1" thickBot="1">
      <c r="A72" s="221" t="s">
        <v>229</v>
      </c>
      <c r="B72" s="162">
        <v>12</v>
      </c>
      <c r="C72" s="173"/>
      <c r="D72" s="222">
        <v>395863</v>
      </c>
      <c r="E72" s="223"/>
      <c r="F72" s="222">
        <v>385715</v>
      </c>
      <c r="G72" s="223"/>
      <c r="H72" s="222">
        <v>395863</v>
      </c>
      <c r="J72" s="222">
        <v>385715</v>
      </c>
    </row>
    <row r="73" spans="1:10" s="165" customFormat="1" ht="22.5" customHeight="1" thickTop="1">
      <c r="A73" s="221" t="s">
        <v>228</v>
      </c>
      <c r="B73" s="162">
        <v>12</v>
      </c>
      <c r="C73" s="153"/>
      <c r="D73" s="174">
        <v>395863</v>
      </c>
      <c r="E73" s="207"/>
      <c r="F73" s="252">
        <v>385715</v>
      </c>
      <c r="G73" s="207"/>
      <c r="H73" s="176">
        <v>395863</v>
      </c>
      <c r="J73" s="253">
        <v>385715</v>
      </c>
    </row>
    <row r="74" spans="1:10" s="165" customFormat="1" ht="22.5" customHeight="1">
      <c r="A74" s="224" t="s">
        <v>264</v>
      </c>
      <c r="B74" s="162">
        <v>12</v>
      </c>
      <c r="C74" s="153"/>
      <c r="D74" s="174">
        <v>84886</v>
      </c>
      <c r="E74" s="207"/>
      <c r="F74" s="252">
        <v>84886</v>
      </c>
      <c r="G74" s="207"/>
      <c r="H74" s="176">
        <v>84886</v>
      </c>
      <c r="J74" s="253">
        <v>84886</v>
      </c>
    </row>
    <row r="75" spans="1:10" s="165" customFormat="1" ht="22.5" customHeight="1">
      <c r="A75" s="224" t="s">
        <v>234</v>
      </c>
      <c r="B75" s="162"/>
      <c r="C75" s="153"/>
      <c r="D75" s="174"/>
      <c r="E75" s="207"/>
      <c r="F75" s="174"/>
      <c r="G75" s="207"/>
      <c r="H75" s="176"/>
      <c r="J75" s="176"/>
    </row>
    <row r="76" spans="1:10" s="165" customFormat="1" ht="22.5" customHeight="1">
      <c r="A76" s="225" t="s">
        <v>230</v>
      </c>
      <c r="B76" s="162"/>
      <c r="C76" s="153"/>
      <c r="D76" s="174">
        <v>-5697</v>
      </c>
      <c r="E76" s="207"/>
      <c r="F76" s="252">
        <v>-5697</v>
      </c>
      <c r="G76" s="207"/>
      <c r="H76" s="176">
        <v>0</v>
      </c>
      <c r="J76" s="176">
        <v>0</v>
      </c>
    </row>
    <row r="77" spans="1:10" s="165" customFormat="1" ht="22.5" customHeight="1">
      <c r="A77" s="226" t="s">
        <v>68</v>
      </c>
      <c r="B77" s="162"/>
      <c r="C77" s="153"/>
      <c r="D77" s="227"/>
      <c r="E77" s="205"/>
      <c r="F77" s="227"/>
      <c r="G77" s="205"/>
      <c r="H77" s="180"/>
      <c r="J77" s="180"/>
    </row>
    <row r="78" spans="1:10" s="165" customFormat="1" ht="22.5" customHeight="1">
      <c r="A78" s="228" t="s">
        <v>231</v>
      </c>
      <c r="B78" s="162"/>
      <c r="C78" s="153"/>
      <c r="D78" s="227"/>
      <c r="E78" s="205"/>
      <c r="F78" s="227"/>
      <c r="G78" s="205"/>
      <c r="H78" s="180"/>
      <c r="J78" s="180"/>
    </row>
    <row r="79" spans="1:10" s="165" customFormat="1" ht="22.5" customHeight="1">
      <c r="A79" s="229" t="s">
        <v>67</v>
      </c>
      <c r="B79" s="172">
        <v>13</v>
      </c>
      <c r="C79" s="173"/>
      <c r="D79" s="174">
        <v>21173</v>
      </c>
      <c r="E79" s="175"/>
      <c r="F79" s="252">
        <v>17996</v>
      </c>
      <c r="G79" s="175"/>
      <c r="H79" s="176">
        <v>21173</v>
      </c>
      <c r="J79" s="253">
        <v>17996</v>
      </c>
    </row>
    <row r="80" spans="1:10" s="165" customFormat="1" ht="22.5" customHeight="1">
      <c r="A80" s="230" t="s">
        <v>232</v>
      </c>
      <c r="B80" s="162"/>
      <c r="C80" s="153"/>
      <c r="D80" s="174">
        <v>118372</v>
      </c>
      <c r="E80" s="205"/>
      <c r="F80" s="252">
        <v>70900</v>
      </c>
      <c r="G80" s="205"/>
      <c r="H80" s="176">
        <v>130849</v>
      </c>
      <c r="J80" s="253">
        <v>81753</v>
      </c>
    </row>
    <row r="81" spans="1:10" s="165" customFormat="1" ht="22.5" customHeight="1">
      <c r="A81" s="231" t="s">
        <v>94</v>
      </c>
      <c r="B81" s="162"/>
      <c r="C81" s="153"/>
      <c r="D81" s="232">
        <v>-44245</v>
      </c>
      <c r="E81" s="205"/>
      <c r="F81" s="255">
        <v>-1691</v>
      </c>
      <c r="G81" s="205"/>
      <c r="H81" s="233">
        <v>-44049</v>
      </c>
      <c r="J81" s="256">
        <v>-1366</v>
      </c>
    </row>
    <row r="82" spans="1:10" s="165" customFormat="1" ht="22.5" customHeight="1">
      <c r="A82" s="234" t="s">
        <v>95</v>
      </c>
      <c r="B82" s="162"/>
      <c r="C82" s="153"/>
      <c r="D82" s="254">
        <f>SUM(D73:D81)</f>
        <v>570352</v>
      </c>
      <c r="E82" s="205"/>
      <c r="F82" s="254">
        <f>SUM(F73:F81)</f>
        <v>552109</v>
      </c>
      <c r="G82" s="205"/>
      <c r="H82" s="254">
        <f>SUM(H73:H81)</f>
        <v>588722</v>
      </c>
      <c r="J82" s="254">
        <f>SUM(J73:J81)</f>
        <v>568984</v>
      </c>
    </row>
    <row r="83" spans="1:10" s="165" customFormat="1" ht="22.5" customHeight="1">
      <c r="A83" s="231" t="s">
        <v>69</v>
      </c>
      <c r="B83" s="172"/>
      <c r="C83" s="153"/>
      <c r="D83" s="174">
        <v>0</v>
      </c>
      <c r="E83" s="205"/>
      <c r="F83" s="174">
        <v>0</v>
      </c>
      <c r="G83" s="205"/>
      <c r="H83" s="174">
        <v>0</v>
      </c>
      <c r="I83" s="205"/>
      <c r="J83" s="176">
        <v>0</v>
      </c>
    </row>
    <row r="84" spans="1:10" s="165" customFormat="1" ht="22.5" customHeight="1">
      <c r="A84" s="235" t="s">
        <v>96</v>
      </c>
      <c r="B84" s="162"/>
      <c r="C84" s="153"/>
      <c r="D84" s="248">
        <f>SUM(D82:D83)</f>
        <v>570352</v>
      </c>
      <c r="E84" s="192"/>
      <c r="F84" s="248">
        <f>SUM(F82:F83)</f>
        <v>552109</v>
      </c>
      <c r="G84" s="192"/>
      <c r="H84" s="248">
        <f>SUM(H82:H83)</f>
        <v>588722</v>
      </c>
      <c r="J84" s="248">
        <f>SUM(J82:J83)</f>
        <v>568984</v>
      </c>
    </row>
    <row r="85" spans="1:10" s="165" customFormat="1" ht="22.5" customHeight="1">
      <c r="A85" s="158"/>
      <c r="B85" s="172"/>
      <c r="C85" s="177"/>
      <c r="D85" s="176"/>
      <c r="E85" s="175"/>
      <c r="F85" s="176"/>
      <c r="G85" s="175"/>
      <c r="H85" s="180"/>
      <c r="I85" s="160"/>
      <c r="J85" s="180"/>
    </row>
    <row r="86" spans="1:10" ht="22.5" customHeight="1" thickBot="1">
      <c r="A86" s="236" t="s">
        <v>97</v>
      </c>
      <c r="B86" s="153"/>
      <c r="C86" s="153"/>
      <c r="D86" s="249">
        <f>SUM(D59+D84)</f>
        <v>1026391</v>
      </c>
      <c r="E86" s="192"/>
      <c r="F86" s="249">
        <f>SUM(F59+F84)</f>
        <v>1098688</v>
      </c>
      <c r="G86" s="192"/>
      <c r="H86" s="249">
        <f>SUM(H59+H84)</f>
        <v>1024811</v>
      </c>
      <c r="I86" s="165"/>
      <c r="J86" s="249">
        <f>SUM(J59+J84)</f>
        <v>1093309</v>
      </c>
    </row>
    <row r="87" spans="1:10" s="165" customFormat="1" ht="22.5" customHeight="1" thickTop="1"/>
    <row r="88" spans="1:10" s="165" customFormat="1" ht="22.5" customHeight="1"/>
    <row r="89" spans="1:10" ht="22.5" customHeight="1">
      <c r="A89" s="237"/>
      <c r="B89" s="238"/>
      <c r="C89" s="237"/>
      <c r="D89" s="239"/>
      <c r="E89" s="239"/>
      <c r="F89" s="239"/>
      <c r="G89" s="240"/>
      <c r="H89" s="241"/>
      <c r="I89" s="241"/>
      <c r="J89" s="239"/>
    </row>
    <row r="90" spans="1:10" ht="22.5" customHeight="1">
      <c r="A90" s="237"/>
      <c r="B90" s="238"/>
      <c r="C90" s="237"/>
      <c r="D90" s="242"/>
      <c r="E90" s="242"/>
      <c r="F90" s="242"/>
      <c r="G90" s="237"/>
      <c r="H90" s="243"/>
      <c r="I90" s="243"/>
      <c r="J90" s="243"/>
    </row>
    <row r="91" spans="1:10" ht="22.5" customHeight="1">
      <c r="A91" s="237"/>
      <c r="B91" s="238"/>
      <c r="C91" s="237"/>
      <c r="D91" s="242"/>
      <c r="E91" s="242"/>
      <c r="F91" s="242"/>
      <c r="G91" s="237"/>
      <c r="H91" s="244"/>
      <c r="I91" s="244"/>
      <c r="J91" s="244"/>
    </row>
    <row r="92" spans="1:10" ht="22.5" customHeight="1">
      <c r="A92" s="237"/>
      <c r="B92" s="238"/>
      <c r="C92" s="237"/>
      <c r="D92" s="242"/>
      <c r="E92" s="242"/>
      <c r="F92" s="242"/>
      <c r="G92" s="237"/>
      <c r="H92" s="244"/>
      <c r="I92" s="244"/>
      <c r="J92" s="244"/>
    </row>
    <row r="93" spans="1:10" ht="22.5" customHeight="1">
      <c r="A93" s="237"/>
      <c r="B93" s="238"/>
      <c r="C93" s="237"/>
      <c r="D93" s="242"/>
      <c r="E93" s="242"/>
      <c r="F93" s="242"/>
      <c r="G93" s="237"/>
      <c r="H93" s="243"/>
      <c r="I93" s="243"/>
      <c r="J93" s="243"/>
    </row>
    <row r="94" spans="1:10" ht="22.5" customHeight="1">
      <c r="A94" s="156"/>
      <c r="B94" s="245"/>
      <c r="C94" s="156"/>
      <c r="D94" s="246"/>
      <c r="E94" s="156"/>
      <c r="F94" s="246"/>
    </row>
    <row r="95" spans="1:10" ht="22.5" customHeight="1">
      <c r="A95" s="156"/>
      <c r="B95" s="245"/>
      <c r="C95" s="156"/>
      <c r="D95" s="246"/>
      <c r="E95" s="156"/>
      <c r="F95" s="246"/>
    </row>
  </sheetData>
  <sheetProtection formatCells="0" formatColumns="0" formatRows="0" insertColumns="0" insertRows="0" insertHyperlinks="0" deleteColumns="0" deleteRows="0" sort="0" autoFilter="0" pivotTables="0"/>
  <mergeCells count="21">
    <mergeCell ref="H34:J34"/>
    <mergeCell ref="D66:F66"/>
    <mergeCell ref="H66:J66"/>
    <mergeCell ref="D65:F65"/>
    <mergeCell ref="H65:J65"/>
    <mergeCell ref="D69:J69"/>
    <mergeCell ref="D4:F4"/>
    <mergeCell ref="H4:J4"/>
    <mergeCell ref="D8:J8"/>
    <mergeCell ref="D33:F33"/>
    <mergeCell ref="H33:J33"/>
    <mergeCell ref="D37:J37"/>
    <mergeCell ref="D6:F6"/>
    <mergeCell ref="H6:J6"/>
    <mergeCell ref="D5:F5"/>
    <mergeCell ref="D35:F35"/>
    <mergeCell ref="H35:J35"/>
    <mergeCell ref="D67:F67"/>
    <mergeCell ref="H67:J67"/>
    <mergeCell ref="H5:J5"/>
    <mergeCell ref="D34:F34"/>
  </mergeCells>
  <phoneticPr fontId="31" type="noConversion"/>
  <printOptions horizontalCentered="1"/>
  <pageMargins left="0.7" right="0.5" top="0.48" bottom="0.5" header="0.5" footer="0.5"/>
  <pageSetup paperSize="9" scale="88" firstPageNumber="5" fitToHeight="0" orientation="portrait" useFirstPageNumber="1" r:id="rId1"/>
  <headerFooter>
    <oddFooter>&amp;L&amp;"Times New Roman,Regular" The accompanying notes form an integral part of the financial statements.
&amp;C&amp;"Times New Roman,Regular"&amp;P</oddFooter>
  </headerFooter>
  <rowBreaks count="2" manualBreakCount="2">
    <brk id="29" max="16383" man="1"/>
    <brk id="61" max="9" man="1"/>
  </rowBreaks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A71AD-599A-401B-A3BB-3CE1C1693DE6}">
  <sheetPr>
    <pageSetUpPr fitToPage="1"/>
  </sheetPr>
  <dimension ref="A1:O99"/>
  <sheetViews>
    <sheetView zoomScaleNormal="100" zoomScaleSheetLayoutView="85" workbookViewId="0"/>
  </sheetViews>
  <sheetFormatPr defaultColWidth="9.1796875" defaultRowHeight="22.5" customHeight="1"/>
  <cols>
    <col min="1" max="1" width="42" style="160" customWidth="1"/>
    <col min="2" max="2" width="9.81640625" style="160" customWidth="1"/>
    <col min="3" max="3" width="1.1796875" style="160" customWidth="1"/>
    <col min="4" max="4" width="12.7265625" style="174" customWidth="1"/>
    <col min="5" max="5" width="1.1796875" style="160" customWidth="1"/>
    <col min="6" max="6" width="12.7265625" style="174" customWidth="1"/>
    <col min="7" max="7" width="1.1796875" style="160" customWidth="1"/>
    <col min="8" max="8" width="12.7265625" style="381" customWidth="1"/>
    <col min="9" max="9" width="1.1796875" style="160" customWidth="1"/>
    <col min="10" max="10" width="12.7265625" style="381" customWidth="1"/>
    <col min="11" max="12" width="12.7265625" style="415" customWidth="1"/>
    <col min="13" max="14" width="9.1796875" style="160" customWidth="1"/>
    <col min="15" max="16384" width="9.1796875" style="160"/>
  </cols>
  <sheetData>
    <row r="1" spans="1:12" ht="21.5" customHeight="1">
      <c r="A1" s="152" t="s">
        <v>262</v>
      </c>
    </row>
    <row r="2" spans="1:12" ht="21.5" customHeight="1">
      <c r="A2" s="416" t="s">
        <v>134</v>
      </c>
    </row>
    <row r="3" spans="1:12" ht="14.5" customHeight="1">
      <c r="A3" s="417"/>
    </row>
    <row r="4" spans="1:12" ht="21.5" customHeight="1">
      <c r="A4" s="417"/>
      <c r="D4" s="471" t="s">
        <v>98</v>
      </c>
      <c r="E4" s="471"/>
      <c r="F4" s="471"/>
      <c r="G4" s="156"/>
      <c r="H4" s="471" t="s">
        <v>99</v>
      </c>
      <c r="I4" s="471"/>
      <c r="J4" s="471"/>
    </row>
    <row r="5" spans="1:12" s="165" customFormat="1" ht="21.5" customHeight="1">
      <c r="A5" s="158"/>
      <c r="B5" s="153"/>
      <c r="C5" s="257"/>
      <c r="D5" s="474" t="s">
        <v>101</v>
      </c>
      <c r="E5" s="474"/>
      <c r="F5" s="474"/>
      <c r="G5" s="159"/>
      <c r="H5" s="474" t="s">
        <v>101</v>
      </c>
      <c r="I5" s="474"/>
      <c r="J5" s="474"/>
      <c r="K5" s="418"/>
      <c r="L5" s="418"/>
    </row>
    <row r="6" spans="1:12" s="165" customFormat="1" ht="21.5" customHeight="1">
      <c r="A6" s="164"/>
      <c r="B6" s="153"/>
      <c r="C6" s="257"/>
      <c r="D6" s="482" t="s">
        <v>102</v>
      </c>
      <c r="E6" s="482"/>
      <c r="F6" s="482"/>
      <c r="G6" s="159"/>
      <c r="H6" s="482" t="s">
        <v>102</v>
      </c>
      <c r="I6" s="482"/>
      <c r="J6" s="482"/>
      <c r="K6" s="418"/>
      <c r="L6" s="418"/>
    </row>
    <row r="7" spans="1:12" s="187" customFormat="1" ht="21.5" customHeight="1">
      <c r="B7" s="262" t="s">
        <v>77</v>
      </c>
      <c r="C7" s="261"/>
      <c r="D7" s="264">
        <v>2025</v>
      </c>
      <c r="E7" s="264"/>
      <c r="F7" s="264">
        <v>2024</v>
      </c>
      <c r="G7" s="264"/>
      <c r="H7" s="264">
        <v>2025</v>
      </c>
      <c r="I7" s="264"/>
      <c r="J7" s="264">
        <v>2024</v>
      </c>
      <c r="K7" s="418"/>
      <c r="L7" s="418"/>
    </row>
    <row r="8" spans="1:12" s="165" customFormat="1" ht="21.5" customHeight="1">
      <c r="A8" s="168"/>
      <c r="B8" s="153"/>
      <c r="C8" s="263"/>
      <c r="D8" s="481" t="s">
        <v>87</v>
      </c>
      <c r="E8" s="481"/>
      <c r="F8" s="481"/>
      <c r="G8" s="481"/>
      <c r="H8" s="481"/>
      <c r="I8" s="481"/>
      <c r="J8" s="481"/>
      <c r="K8" s="418"/>
      <c r="L8" s="418"/>
    </row>
    <row r="9" spans="1:12" ht="21.5" customHeight="1">
      <c r="A9" s="419" t="s">
        <v>135</v>
      </c>
    </row>
    <row r="10" spans="1:12" ht="21.5" customHeight="1">
      <c r="A10" s="156" t="s">
        <v>269</v>
      </c>
      <c r="B10" s="420"/>
      <c r="D10" s="464">
        <v>61923</v>
      </c>
      <c r="E10" s="206"/>
      <c r="F10" s="464">
        <v>46453</v>
      </c>
      <c r="G10" s="206"/>
      <c r="H10" s="464">
        <v>63547</v>
      </c>
      <c r="J10" s="464">
        <v>45632</v>
      </c>
    </row>
    <row r="11" spans="1:12" ht="21.5" customHeight="1">
      <c r="A11" s="245" t="s">
        <v>250</v>
      </c>
      <c r="B11" s="420"/>
    </row>
    <row r="12" spans="1:12" ht="21.5" customHeight="1">
      <c r="A12" s="421" t="s">
        <v>249</v>
      </c>
      <c r="B12" s="420"/>
    </row>
    <row r="13" spans="1:12" ht="21.5" customHeight="1">
      <c r="A13" s="156" t="s">
        <v>74</v>
      </c>
      <c r="B13" s="422">
        <v>16</v>
      </c>
      <c r="D13" s="381">
        <v>15463</v>
      </c>
      <c r="E13" s="206"/>
      <c r="F13" s="381">
        <v>11725</v>
      </c>
      <c r="G13" s="206"/>
      <c r="H13" s="381">
        <v>15784</v>
      </c>
      <c r="J13" s="381">
        <v>11381</v>
      </c>
      <c r="L13" s="309"/>
    </row>
    <row r="14" spans="1:12" ht="21.5" customHeight="1">
      <c r="A14" s="156" t="s">
        <v>73</v>
      </c>
      <c r="B14" s="422"/>
      <c r="D14" s="381">
        <v>11246</v>
      </c>
      <c r="E14" s="206"/>
      <c r="F14" s="381">
        <v>14679</v>
      </c>
      <c r="G14" s="206"/>
      <c r="H14" s="381">
        <v>10348</v>
      </c>
      <c r="J14" s="381">
        <v>13952</v>
      </c>
      <c r="L14" s="309"/>
    </row>
    <row r="15" spans="1:12" ht="21.5" customHeight="1">
      <c r="A15" s="156" t="s">
        <v>136</v>
      </c>
      <c r="B15" s="422" t="s">
        <v>263</v>
      </c>
      <c r="D15" s="381">
        <v>25914</v>
      </c>
      <c r="E15" s="206"/>
      <c r="F15" s="381">
        <v>25456</v>
      </c>
      <c r="G15" s="206"/>
      <c r="H15" s="381">
        <v>19632</v>
      </c>
      <c r="J15" s="381">
        <v>19048</v>
      </c>
    </row>
    <row r="16" spans="1:12" ht="21.5" customHeight="1">
      <c r="A16" s="160" t="s">
        <v>154</v>
      </c>
      <c r="B16" s="422"/>
      <c r="D16" s="381">
        <v>1331</v>
      </c>
      <c r="E16" s="206"/>
      <c r="F16" s="381">
        <v>980</v>
      </c>
      <c r="G16" s="206"/>
      <c r="H16" s="381">
        <v>1331</v>
      </c>
      <c r="J16" s="381">
        <v>980</v>
      </c>
    </row>
    <row r="17" spans="1:14" ht="21.5" customHeight="1">
      <c r="A17" s="156" t="s">
        <v>274</v>
      </c>
      <c r="D17" s="381">
        <v>-556</v>
      </c>
      <c r="E17" s="423"/>
      <c r="F17" s="381">
        <v>2063</v>
      </c>
      <c r="G17" s="423"/>
      <c r="H17" s="381">
        <v>-572</v>
      </c>
      <c r="J17" s="381">
        <v>2118</v>
      </c>
    </row>
    <row r="18" spans="1:14" ht="21.5" customHeight="1">
      <c r="A18" s="156" t="s">
        <v>291</v>
      </c>
      <c r="B18" s="422"/>
      <c r="D18" s="381">
        <v>0</v>
      </c>
      <c r="E18" s="423"/>
      <c r="F18" s="381">
        <v>-1420</v>
      </c>
      <c r="G18" s="423"/>
      <c r="H18" s="381">
        <v>0</v>
      </c>
      <c r="J18" s="381">
        <v>-1428</v>
      </c>
    </row>
    <row r="19" spans="1:14" ht="21.5" customHeight="1">
      <c r="A19" s="424" t="s">
        <v>298</v>
      </c>
      <c r="C19" s="425"/>
      <c r="D19" s="381">
        <v>655</v>
      </c>
      <c r="E19" s="423"/>
      <c r="F19" s="381">
        <v>-623</v>
      </c>
      <c r="G19" s="423"/>
      <c r="H19" s="381">
        <v>655</v>
      </c>
      <c r="J19" s="381">
        <v>-623</v>
      </c>
      <c r="K19" s="426"/>
      <c r="L19" s="427"/>
      <c r="N19" s="428"/>
    </row>
    <row r="20" spans="1:14" ht="21.5" customHeight="1">
      <c r="A20" s="156" t="s">
        <v>275</v>
      </c>
      <c r="B20" s="422">
        <v>6</v>
      </c>
      <c r="C20" s="425"/>
      <c r="D20" s="381">
        <v>1416</v>
      </c>
      <c r="E20" s="206"/>
      <c r="F20" s="381">
        <v>312</v>
      </c>
      <c r="G20" s="206"/>
      <c r="H20" s="381">
        <v>1345</v>
      </c>
      <c r="J20" s="381">
        <v>247</v>
      </c>
      <c r="K20" s="426"/>
      <c r="L20" s="427"/>
      <c r="N20" s="428"/>
    </row>
    <row r="21" spans="1:14" ht="21.5" customHeight="1">
      <c r="A21" s="380" t="s">
        <v>276</v>
      </c>
      <c r="B21" s="422">
        <v>7</v>
      </c>
      <c r="D21" s="381">
        <v>1430</v>
      </c>
      <c r="E21" s="206"/>
      <c r="F21" s="381">
        <v>2076</v>
      </c>
      <c r="G21" s="206"/>
      <c r="H21" s="381">
        <v>1028</v>
      </c>
      <c r="J21" s="381">
        <v>1894</v>
      </c>
    </row>
    <row r="22" spans="1:14" ht="21.5" customHeight="1">
      <c r="A22" s="160" t="s">
        <v>277</v>
      </c>
      <c r="B22" s="422"/>
      <c r="D22" s="381">
        <v>-1923</v>
      </c>
      <c r="E22" s="423"/>
      <c r="F22" s="381">
        <v>0</v>
      </c>
      <c r="G22" s="423"/>
      <c r="H22" s="381">
        <v>-1923</v>
      </c>
      <c r="J22" s="381">
        <v>0</v>
      </c>
    </row>
    <row r="23" spans="1:14" ht="21.5" hidden="1" customHeight="1">
      <c r="A23" s="160" t="s">
        <v>246</v>
      </c>
      <c r="B23" s="422" t="s">
        <v>244</v>
      </c>
      <c r="D23" s="381">
        <v>0</v>
      </c>
      <c r="E23" s="423"/>
      <c r="F23" s="381">
        <v>0</v>
      </c>
      <c r="G23" s="423"/>
      <c r="H23" s="381">
        <v>0</v>
      </c>
      <c r="J23" s="381">
        <v>0</v>
      </c>
    </row>
    <row r="24" spans="1:14" ht="21.5" customHeight="1">
      <c r="A24" s="160" t="s">
        <v>70</v>
      </c>
      <c r="B24" s="422"/>
      <c r="D24" s="429">
        <v>-883</v>
      </c>
      <c r="E24" s="206"/>
      <c r="F24" s="429">
        <v>-160</v>
      </c>
      <c r="G24" s="206"/>
      <c r="H24" s="429">
        <v>-883</v>
      </c>
      <c r="J24" s="429">
        <v>-160</v>
      </c>
    </row>
    <row r="25" spans="1:14" ht="21.5" customHeight="1">
      <c r="B25" s="420"/>
      <c r="D25" s="464">
        <f>SUM(D10:D24)</f>
        <v>116016</v>
      </c>
      <c r="E25" s="381"/>
      <c r="F25" s="464">
        <f t="shared" ref="F25:J25" si="0">SUM(F10:F24)</f>
        <v>101541</v>
      </c>
      <c r="G25" s="381"/>
      <c r="H25" s="464">
        <f t="shared" si="0"/>
        <v>110292</v>
      </c>
      <c r="I25" s="381"/>
      <c r="J25" s="464">
        <f t="shared" si="0"/>
        <v>93041</v>
      </c>
    </row>
    <row r="26" spans="1:14" ht="21.5" customHeight="1">
      <c r="A26" s="245" t="s">
        <v>137</v>
      </c>
      <c r="B26" s="420"/>
      <c r="D26" s="381"/>
      <c r="E26" s="206"/>
      <c r="F26" s="381"/>
      <c r="G26" s="206"/>
    </row>
    <row r="27" spans="1:14" ht="21.5" customHeight="1">
      <c r="A27" s="156" t="s">
        <v>198</v>
      </c>
      <c r="B27" s="420"/>
      <c r="D27" s="381">
        <v>20598</v>
      </c>
      <c r="E27" s="206"/>
      <c r="F27" s="381">
        <v>-18907</v>
      </c>
      <c r="G27" s="206"/>
      <c r="H27" s="381">
        <v>16177</v>
      </c>
      <c r="J27" s="381">
        <v>-13769</v>
      </c>
    </row>
    <row r="28" spans="1:14" ht="21.5" customHeight="1">
      <c r="A28" s="156" t="s">
        <v>159</v>
      </c>
      <c r="B28" s="420"/>
      <c r="D28" s="381">
        <v>5934</v>
      </c>
      <c r="E28" s="206"/>
      <c r="F28" s="381">
        <v>-13330</v>
      </c>
      <c r="G28" s="206"/>
      <c r="H28" s="381">
        <v>5223</v>
      </c>
      <c r="J28" s="381">
        <v>-11898</v>
      </c>
      <c r="L28" s="309"/>
    </row>
    <row r="29" spans="1:14" ht="21.5" customHeight="1">
      <c r="A29" s="424" t="s">
        <v>59</v>
      </c>
      <c r="B29" s="420"/>
      <c r="D29" s="381">
        <v>13952</v>
      </c>
      <c r="E29" s="206"/>
      <c r="F29" s="381">
        <v>-24970</v>
      </c>
      <c r="G29" s="206"/>
      <c r="H29" s="381">
        <v>13831</v>
      </c>
      <c r="J29" s="381">
        <v>-30204</v>
      </c>
    </row>
    <row r="30" spans="1:14" ht="21.5" customHeight="1">
      <c r="A30" s="156" t="s">
        <v>60</v>
      </c>
      <c r="B30" s="420"/>
      <c r="D30" s="381">
        <v>-29</v>
      </c>
      <c r="E30" s="206"/>
      <c r="F30" s="381">
        <v>-176</v>
      </c>
      <c r="G30" s="206"/>
      <c r="H30" s="381">
        <v>-34</v>
      </c>
      <c r="J30" s="381">
        <v>-179</v>
      </c>
      <c r="L30" s="309"/>
    </row>
    <row r="31" spans="1:14" ht="21.5" customHeight="1">
      <c r="A31" s="160" t="s">
        <v>64</v>
      </c>
      <c r="B31" s="420"/>
      <c r="D31" s="381">
        <v>-493</v>
      </c>
      <c r="E31" s="206"/>
      <c r="F31" s="381">
        <v>0</v>
      </c>
      <c r="G31" s="206"/>
      <c r="H31" s="381">
        <v>-491</v>
      </c>
      <c r="J31" s="381">
        <v>0</v>
      </c>
      <c r="L31" s="309"/>
    </row>
    <row r="32" spans="1:14" ht="21.5" customHeight="1">
      <c r="A32" s="430" t="s">
        <v>199</v>
      </c>
      <c r="B32" s="420"/>
      <c r="D32" s="381">
        <v>-16257</v>
      </c>
      <c r="E32" s="206"/>
      <c r="F32" s="381">
        <v>-36004</v>
      </c>
      <c r="G32" s="206"/>
      <c r="H32" s="381">
        <v>-14803</v>
      </c>
      <c r="J32" s="381">
        <v>-35082</v>
      </c>
      <c r="M32" s="174"/>
    </row>
    <row r="33" spans="1:13" ht="21.5" customHeight="1">
      <c r="A33" s="430" t="s">
        <v>161</v>
      </c>
      <c r="B33" s="420"/>
      <c r="D33" s="381">
        <v>5816</v>
      </c>
      <c r="E33" s="206"/>
      <c r="F33" s="381">
        <v>-52</v>
      </c>
      <c r="G33" s="206"/>
      <c r="H33" s="381">
        <v>4058</v>
      </c>
      <c r="J33" s="381">
        <v>1247</v>
      </c>
    </row>
    <row r="34" spans="1:13" ht="21.5" customHeight="1">
      <c r="A34" s="431" t="s">
        <v>66</v>
      </c>
      <c r="B34" s="420"/>
      <c r="D34" s="381">
        <v>-484</v>
      </c>
      <c r="E34" s="206"/>
      <c r="F34" s="381">
        <v>484</v>
      </c>
      <c r="G34" s="206"/>
      <c r="H34" s="381">
        <v>-484</v>
      </c>
      <c r="J34" s="381">
        <v>484</v>
      </c>
      <c r="L34" s="309"/>
    </row>
    <row r="35" spans="1:13" ht="21.5" customHeight="1">
      <c r="A35" s="431" t="s">
        <v>161</v>
      </c>
      <c r="B35" s="420"/>
      <c r="D35" s="381">
        <v>-498</v>
      </c>
      <c r="E35" s="206"/>
      <c r="F35" s="381">
        <v>0</v>
      </c>
      <c r="G35" s="206"/>
      <c r="H35" s="381">
        <v>-506</v>
      </c>
      <c r="J35" s="381">
        <v>0</v>
      </c>
      <c r="L35" s="309"/>
    </row>
    <row r="36" spans="1:13" ht="22.5" hidden="1" customHeight="1">
      <c r="A36" s="431" t="s">
        <v>172</v>
      </c>
      <c r="B36" s="422"/>
      <c r="D36" s="381"/>
      <c r="E36" s="423"/>
      <c r="F36" s="381">
        <v>0</v>
      </c>
      <c r="G36" s="423"/>
      <c r="J36" s="381">
        <v>0</v>
      </c>
    </row>
    <row r="37" spans="1:13" ht="21.5" customHeight="1">
      <c r="A37" s="431" t="s">
        <v>173</v>
      </c>
      <c r="B37" s="432"/>
      <c r="C37" s="417"/>
      <c r="D37" s="465">
        <f>SUM(D25:D36)</f>
        <v>144555</v>
      </c>
      <c r="E37" s="433"/>
      <c r="F37" s="465">
        <f t="shared" ref="F37:J37" si="1">SUM(F25:F36)</f>
        <v>8586</v>
      </c>
      <c r="G37" s="433"/>
      <c r="H37" s="465">
        <f t="shared" si="1"/>
        <v>133263</v>
      </c>
      <c r="I37" s="433"/>
      <c r="J37" s="465">
        <f t="shared" si="1"/>
        <v>3640</v>
      </c>
    </row>
    <row r="38" spans="1:13" ht="21.5" customHeight="1">
      <c r="A38" s="431" t="s">
        <v>138</v>
      </c>
      <c r="B38" s="432"/>
      <c r="C38" s="417"/>
      <c r="D38" s="433">
        <v>-14415</v>
      </c>
      <c r="E38" s="423"/>
      <c r="F38" s="433">
        <v>-10174</v>
      </c>
      <c r="G38" s="423"/>
      <c r="H38" s="206">
        <v>-14415</v>
      </c>
      <c r="J38" s="433">
        <v>-10174</v>
      </c>
    </row>
    <row r="39" spans="1:13" ht="21.5" customHeight="1">
      <c r="A39" s="434" t="s">
        <v>278</v>
      </c>
      <c r="B39" s="432"/>
      <c r="C39" s="417"/>
      <c r="D39" s="466">
        <f>SUM(D37:D38)</f>
        <v>130140</v>
      </c>
      <c r="E39" s="435"/>
      <c r="F39" s="466">
        <f>SUM(F37:F38)</f>
        <v>-1588</v>
      </c>
      <c r="G39" s="435"/>
      <c r="H39" s="466">
        <f>SUM(H37:H38)</f>
        <v>118848</v>
      </c>
      <c r="J39" s="466">
        <f>SUM(J37:J38)</f>
        <v>-6534</v>
      </c>
      <c r="K39" s="309"/>
      <c r="L39" s="309"/>
      <c r="M39" s="156"/>
    </row>
    <row r="40" spans="1:13" ht="21.5" customHeight="1">
      <c r="D40" s="381"/>
      <c r="E40" s="206"/>
      <c r="F40" s="381"/>
      <c r="G40" s="206"/>
    </row>
    <row r="41" spans="1:13" ht="22.5" customHeight="1">
      <c r="A41" s="152" t="s">
        <v>262</v>
      </c>
    </row>
    <row r="42" spans="1:13" ht="22.5" customHeight="1">
      <c r="A42" s="416" t="s">
        <v>134</v>
      </c>
    </row>
    <row r="43" spans="1:13" ht="22.5" customHeight="1">
      <c r="A43" s="417"/>
    </row>
    <row r="44" spans="1:13" s="165" customFormat="1" ht="22.5" customHeight="1">
      <c r="A44" s="158"/>
      <c r="B44" s="160"/>
      <c r="C44" s="160"/>
      <c r="D44" s="471" t="s">
        <v>98</v>
      </c>
      <c r="E44" s="471"/>
      <c r="F44" s="471"/>
      <c r="G44" s="156"/>
      <c r="H44" s="471" t="s">
        <v>99</v>
      </c>
      <c r="I44" s="471"/>
      <c r="J44" s="471"/>
      <c r="K44" s="418"/>
      <c r="L44" s="418"/>
    </row>
    <row r="45" spans="1:13" s="165" customFormat="1" ht="22.5" customHeight="1">
      <c r="A45" s="158"/>
      <c r="B45" s="153"/>
      <c r="C45" s="257"/>
      <c r="D45" s="474" t="s">
        <v>101</v>
      </c>
      <c r="E45" s="474"/>
      <c r="F45" s="474"/>
      <c r="G45" s="159"/>
      <c r="H45" s="474" t="s">
        <v>101</v>
      </c>
      <c r="I45" s="474"/>
      <c r="J45" s="474"/>
      <c r="K45" s="418"/>
      <c r="L45" s="418"/>
    </row>
    <row r="46" spans="1:13" s="165" customFormat="1" ht="22.5" customHeight="1">
      <c r="A46" s="158"/>
      <c r="B46" s="153"/>
      <c r="C46" s="257"/>
      <c r="D46" s="482" t="s">
        <v>102</v>
      </c>
      <c r="E46" s="482"/>
      <c r="F46" s="482"/>
      <c r="G46" s="159"/>
      <c r="H46" s="482" t="s">
        <v>102</v>
      </c>
      <c r="I46" s="482"/>
      <c r="J46" s="482"/>
      <c r="K46" s="418"/>
      <c r="L46" s="418"/>
    </row>
    <row r="47" spans="1:13" s="187" customFormat="1" ht="22.5" customHeight="1">
      <c r="B47" s="262" t="s">
        <v>77</v>
      </c>
      <c r="C47" s="261"/>
      <c r="D47" s="264">
        <v>2025</v>
      </c>
      <c r="E47" s="264"/>
      <c r="F47" s="264">
        <v>2024</v>
      </c>
      <c r="G47" s="264"/>
      <c r="H47" s="264">
        <v>2025</v>
      </c>
      <c r="I47" s="264"/>
      <c r="J47" s="264">
        <v>2024</v>
      </c>
      <c r="K47" s="418"/>
      <c r="L47" s="418"/>
    </row>
    <row r="48" spans="1:13" s="165" customFormat="1" ht="22.5" customHeight="1">
      <c r="A48" s="168"/>
      <c r="B48" s="153"/>
      <c r="C48" s="263"/>
      <c r="D48" s="481" t="s">
        <v>87</v>
      </c>
      <c r="E48" s="481"/>
      <c r="F48" s="481"/>
      <c r="G48" s="481"/>
      <c r="H48" s="481"/>
      <c r="I48" s="481"/>
      <c r="J48" s="481"/>
      <c r="K48" s="418"/>
      <c r="L48" s="418"/>
    </row>
    <row r="49" spans="1:14" ht="22.5" customHeight="1">
      <c r="A49" s="436" t="s">
        <v>139</v>
      </c>
      <c r="B49" s="420"/>
      <c r="D49" s="381"/>
      <c r="E49" s="206"/>
      <c r="F49" s="381"/>
      <c r="G49" s="206"/>
    </row>
    <row r="50" spans="1:14" ht="22.5" hidden="1" customHeight="1">
      <c r="A50" s="437" t="s">
        <v>187</v>
      </c>
      <c r="B50" s="422"/>
      <c r="D50" s="438"/>
      <c r="E50" s="206"/>
      <c r="F50" s="381">
        <v>0</v>
      </c>
      <c r="G50" s="206"/>
      <c r="H50" s="438"/>
      <c r="J50" s="381">
        <v>0</v>
      </c>
    </row>
    <row r="51" spans="1:14" ht="22.5" customHeight="1">
      <c r="A51" s="439" t="s">
        <v>188</v>
      </c>
      <c r="B51" s="420"/>
      <c r="D51" s="381">
        <v>-15182</v>
      </c>
      <c r="E51" s="206"/>
      <c r="F51" s="381">
        <v>-61742</v>
      </c>
      <c r="G51" s="206"/>
      <c r="H51" s="381">
        <v>-15092</v>
      </c>
      <c r="J51" s="381">
        <v>-61634</v>
      </c>
      <c r="M51" s="440"/>
    </row>
    <row r="52" spans="1:14" ht="22.5" hidden="1" customHeight="1">
      <c r="A52" s="439" t="s">
        <v>140</v>
      </c>
      <c r="B52" s="420"/>
      <c r="D52" s="381"/>
      <c r="E52" s="206"/>
      <c r="F52" s="381">
        <v>0</v>
      </c>
      <c r="G52" s="206"/>
      <c r="J52" s="381">
        <v>0</v>
      </c>
      <c r="M52" s="440"/>
    </row>
    <row r="53" spans="1:14" ht="22.5" customHeight="1">
      <c r="A53" s="439" t="s">
        <v>238</v>
      </c>
      <c r="B53" s="420"/>
      <c r="D53" s="381">
        <v>-3949</v>
      </c>
      <c r="E53" s="206"/>
      <c r="F53" s="381">
        <v>0</v>
      </c>
      <c r="G53" s="206"/>
      <c r="H53" s="381">
        <v>-3949</v>
      </c>
      <c r="J53" s="381">
        <v>0</v>
      </c>
    </row>
    <row r="54" spans="1:14" ht="22.5" customHeight="1">
      <c r="A54" s="439" t="s">
        <v>279</v>
      </c>
      <c r="B54" s="420"/>
      <c r="D54" s="381">
        <v>1923</v>
      </c>
      <c r="E54" s="206"/>
      <c r="F54" s="381">
        <v>0</v>
      </c>
      <c r="G54" s="206"/>
      <c r="H54" s="381">
        <v>1923</v>
      </c>
      <c r="J54" s="381">
        <v>0</v>
      </c>
    </row>
    <row r="55" spans="1:14" ht="22.5" hidden="1" customHeight="1">
      <c r="A55" s="439" t="s">
        <v>241</v>
      </c>
      <c r="B55" s="420"/>
      <c r="D55" s="381"/>
      <c r="E55" s="206"/>
      <c r="F55" s="381"/>
      <c r="G55" s="206"/>
      <c r="J55" s="381">
        <v>0</v>
      </c>
    </row>
    <row r="56" spans="1:14" ht="22.5" hidden="1" customHeight="1">
      <c r="A56" s="439" t="s">
        <v>251</v>
      </c>
      <c r="B56" s="420" t="s">
        <v>244</v>
      </c>
      <c r="D56" s="381"/>
      <c r="E56" s="206"/>
      <c r="F56" s="381">
        <v>0</v>
      </c>
      <c r="G56" s="206"/>
      <c r="J56" s="381">
        <v>0</v>
      </c>
    </row>
    <row r="57" spans="1:14" ht="22.5" customHeight="1">
      <c r="A57" s="160" t="s">
        <v>141</v>
      </c>
      <c r="B57" s="422"/>
      <c r="D57" s="381">
        <v>883</v>
      </c>
      <c r="E57" s="206"/>
      <c r="F57" s="381">
        <v>160</v>
      </c>
      <c r="G57" s="206"/>
      <c r="H57" s="381">
        <v>883</v>
      </c>
      <c r="J57" s="381">
        <v>160</v>
      </c>
    </row>
    <row r="58" spans="1:14" ht="22.5" customHeight="1">
      <c r="A58" s="441" t="s">
        <v>280</v>
      </c>
      <c r="B58" s="432"/>
      <c r="C58" s="417"/>
      <c r="D58" s="466">
        <f>SUM(D50:D57)</f>
        <v>-16325</v>
      </c>
      <c r="E58" s="435"/>
      <c r="F58" s="466">
        <f>SUM(F50:F57)</f>
        <v>-61582</v>
      </c>
      <c r="G58" s="442"/>
      <c r="H58" s="466">
        <f>SUM(H50:H57)</f>
        <v>-16235</v>
      </c>
      <c r="J58" s="466">
        <f>SUM(J50:J57)</f>
        <v>-61474</v>
      </c>
      <c r="K58" s="309"/>
      <c r="L58" s="309"/>
      <c r="M58" s="156"/>
    </row>
    <row r="59" spans="1:14" ht="22.5" customHeight="1">
      <c r="A59" s="417"/>
      <c r="B59" s="432"/>
      <c r="C59" s="417"/>
      <c r="D59" s="443"/>
      <c r="E59" s="435"/>
      <c r="F59" s="443"/>
      <c r="G59" s="442"/>
      <c r="H59" s="443"/>
      <c r="J59" s="443"/>
    </row>
    <row r="60" spans="1:14" ht="22.5" customHeight="1">
      <c r="A60" s="444" t="s">
        <v>142</v>
      </c>
      <c r="B60" s="420"/>
      <c r="D60" s="381"/>
      <c r="E60" s="206"/>
      <c r="F60" s="381"/>
      <c r="G60" s="206"/>
    </row>
    <row r="61" spans="1:14" ht="22.5" hidden="1" customHeight="1">
      <c r="A61" s="445" t="s">
        <v>189</v>
      </c>
      <c r="B61" s="446"/>
      <c r="C61" s="425"/>
      <c r="D61" s="447"/>
      <c r="E61" s="448"/>
      <c r="F61" s="447"/>
      <c r="G61" s="448"/>
      <c r="H61" s="447"/>
      <c r="I61" s="425"/>
      <c r="J61" s="447"/>
      <c r="K61" s="426"/>
      <c r="L61" s="427"/>
      <c r="N61" s="428"/>
    </row>
    <row r="62" spans="1:14" ht="22.5" hidden="1" customHeight="1">
      <c r="A62" s="449" t="s">
        <v>190</v>
      </c>
      <c r="B62" s="446"/>
      <c r="C62" s="425"/>
      <c r="D62" s="381"/>
      <c r="E62" s="206"/>
      <c r="F62" s="381">
        <v>0</v>
      </c>
      <c r="G62" s="206"/>
      <c r="J62" s="381">
        <v>0</v>
      </c>
      <c r="K62" s="426"/>
      <c r="L62" s="427"/>
      <c r="N62" s="428"/>
    </row>
    <row r="63" spans="1:14" ht="22.5" customHeight="1">
      <c r="A63" s="160" t="s">
        <v>281</v>
      </c>
      <c r="B63" s="446"/>
      <c r="C63" s="425"/>
      <c r="D63" s="381">
        <v>0</v>
      </c>
      <c r="E63" s="206"/>
      <c r="F63" s="381">
        <v>200601</v>
      </c>
      <c r="G63" s="206"/>
      <c r="H63" s="381">
        <v>0</v>
      </c>
      <c r="J63" s="381">
        <v>200601</v>
      </c>
      <c r="K63" s="426"/>
      <c r="L63" s="427"/>
      <c r="N63" s="428"/>
    </row>
    <row r="64" spans="1:14" ht="22.5" hidden="1" customHeight="1">
      <c r="A64" s="160" t="s">
        <v>197</v>
      </c>
      <c r="B64" s="420"/>
      <c r="D64" s="438"/>
      <c r="E64" s="206"/>
      <c r="F64" s="381"/>
      <c r="G64" s="206"/>
      <c r="H64" s="438"/>
      <c r="K64" s="426"/>
      <c r="L64" s="427"/>
      <c r="N64" s="428"/>
    </row>
    <row r="65" spans="1:15" ht="22.5" customHeight="1">
      <c r="A65" s="160" t="s">
        <v>143</v>
      </c>
      <c r="B65" s="420"/>
      <c r="D65" s="450"/>
      <c r="E65" s="450"/>
      <c r="F65" s="381"/>
      <c r="G65" s="450"/>
      <c r="H65" s="450"/>
    </row>
    <row r="66" spans="1:15" ht="22.5" customHeight="1">
      <c r="A66" s="451" t="s">
        <v>220</v>
      </c>
      <c r="B66" s="420">
        <v>11</v>
      </c>
      <c r="D66" s="381">
        <v>489729</v>
      </c>
      <c r="E66" s="206"/>
      <c r="F66" s="381">
        <v>713132</v>
      </c>
      <c r="G66" s="206"/>
      <c r="H66" s="381">
        <v>489729</v>
      </c>
      <c r="J66" s="381">
        <v>713132</v>
      </c>
      <c r="L66" s="309"/>
    </row>
    <row r="67" spans="1:15" ht="22.5" customHeight="1">
      <c r="A67" s="160" t="s">
        <v>144</v>
      </c>
      <c r="B67" s="420"/>
      <c r="D67" s="381"/>
      <c r="E67" s="206"/>
      <c r="F67" s="381"/>
      <c r="G67" s="206"/>
      <c r="L67" s="309"/>
    </row>
    <row r="68" spans="1:15" ht="22.5" customHeight="1">
      <c r="A68" s="451" t="s">
        <v>220</v>
      </c>
      <c r="B68" s="420">
        <v>11</v>
      </c>
      <c r="D68" s="381">
        <v>-525879</v>
      </c>
      <c r="E68" s="206"/>
      <c r="F68" s="381">
        <v>-657773</v>
      </c>
      <c r="G68" s="206"/>
      <c r="H68" s="381">
        <v>-525879</v>
      </c>
      <c r="J68" s="381">
        <v>-657773</v>
      </c>
    </row>
    <row r="69" spans="1:15" ht="22.5" customHeight="1">
      <c r="A69" s="160" t="s">
        <v>223</v>
      </c>
      <c r="B69" s="420"/>
      <c r="D69" s="381"/>
      <c r="E69" s="206"/>
      <c r="F69" s="381"/>
      <c r="G69" s="206"/>
    </row>
    <row r="70" spans="1:15" ht="22.5" customHeight="1">
      <c r="A70" s="451" t="s">
        <v>253</v>
      </c>
      <c r="B70" s="420">
        <v>11</v>
      </c>
      <c r="D70" s="381">
        <v>1900</v>
      </c>
      <c r="E70" s="206"/>
      <c r="F70" s="381">
        <v>39211</v>
      </c>
      <c r="G70" s="206"/>
      <c r="H70" s="381">
        <v>1900</v>
      </c>
      <c r="J70" s="381">
        <v>39211</v>
      </c>
    </row>
    <row r="71" spans="1:15" ht="22.5" customHeight="1">
      <c r="A71" s="160" t="s">
        <v>145</v>
      </c>
      <c r="B71" s="420"/>
      <c r="D71" s="381"/>
      <c r="E71" s="206"/>
      <c r="F71" s="381"/>
      <c r="G71" s="206"/>
    </row>
    <row r="72" spans="1:15" ht="22.5" customHeight="1">
      <c r="A72" s="451" t="s">
        <v>253</v>
      </c>
      <c r="B72" s="420">
        <v>11</v>
      </c>
      <c r="D72" s="381">
        <v>-69660</v>
      </c>
      <c r="E72" s="206"/>
      <c r="F72" s="381">
        <v>-83905</v>
      </c>
      <c r="G72" s="206"/>
      <c r="H72" s="381">
        <v>-69660</v>
      </c>
      <c r="J72" s="381">
        <v>-83905</v>
      </c>
    </row>
    <row r="73" spans="1:15" ht="22.5" customHeight="1">
      <c r="A73" s="160" t="s">
        <v>219</v>
      </c>
      <c r="B73" s="420"/>
      <c r="D73" s="381"/>
      <c r="E73" s="206"/>
      <c r="F73" s="381"/>
      <c r="G73" s="206"/>
    </row>
    <row r="74" spans="1:15" ht="22.5" customHeight="1">
      <c r="A74" s="451" t="s">
        <v>252</v>
      </c>
      <c r="B74" s="420"/>
      <c r="D74" s="381">
        <v>0</v>
      </c>
      <c r="E74" s="206"/>
      <c r="F74" s="381">
        <v>-156</v>
      </c>
      <c r="G74" s="206"/>
      <c r="H74" s="381">
        <v>0</v>
      </c>
      <c r="J74" s="381">
        <v>-156</v>
      </c>
    </row>
    <row r="75" spans="1:15" ht="22.5" customHeight="1">
      <c r="A75" s="160" t="s">
        <v>146</v>
      </c>
      <c r="B75" s="422">
        <v>17</v>
      </c>
      <c r="D75" s="381">
        <v>-1126</v>
      </c>
      <c r="E75" s="206"/>
      <c r="F75" s="381">
        <v>0</v>
      </c>
      <c r="G75" s="206"/>
      <c r="H75" s="381">
        <v>-1126</v>
      </c>
      <c r="J75" s="381">
        <v>0</v>
      </c>
      <c r="K75" s="309"/>
      <c r="L75" s="309"/>
    </row>
    <row r="76" spans="1:15" ht="22.5" customHeight="1">
      <c r="A76" s="160" t="s">
        <v>191</v>
      </c>
      <c r="B76" s="422">
        <v>11</v>
      </c>
      <c r="D76" s="381">
        <v>-6252</v>
      </c>
      <c r="E76" s="206"/>
      <c r="F76" s="381">
        <v>-5575</v>
      </c>
      <c r="G76" s="206"/>
      <c r="H76" s="381">
        <v>-2454</v>
      </c>
      <c r="J76" s="381">
        <v>-2041</v>
      </c>
    </row>
    <row r="77" spans="1:15" ht="22.5" customHeight="1">
      <c r="A77" s="452" t="s">
        <v>76</v>
      </c>
      <c r="B77" s="422"/>
      <c r="D77" s="381">
        <v>-17347</v>
      </c>
      <c r="E77" s="206"/>
      <c r="F77" s="381">
        <v>-22110</v>
      </c>
      <c r="G77" s="206"/>
      <c r="H77" s="381">
        <v>-16448</v>
      </c>
      <c r="J77" s="381">
        <v>-21384</v>
      </c>
      <c r="L77" s="453"/>
    </row>
    <row r="78" spans="1:15" ht="22.5" customHeight="1">
      <c r="A78" s="454" t="s">
        <v>292</v>
      </c>
      <c r="B78" s="432"/>
      <c r="C78" s="417"/>
      <c r="D78" s="466">
        <f>SUM(D61:D77)</f>
        <v>-128635</v>
      </c>
      <c r="E78" s="443"/>
      <c r="F78" s="466">
        <f t="shared" ref="F78:J78" si="2">SUM(F61:F77)</f>
        <v>183425</v>
      </c>
      <c r="G78" s="443"/>
      <c r="H78" s="466">
        <f t="shared" si="2"/>
        <v>-123938</v>
      </c>
      <c r="I78" s="443"/>
      <c r="J78" s="466">
        <f t="shared" si="2"/>
        <v>187685</v>
      </c>
      <c r="K78" s="309"/>
      <c r="L78" s="246"/>
      <c r="M78" s="156"/>
      <c r="N78" s="156"/>
      <c r="O78" s="156"/>
    </row>
    <row r="79" spans="1:15" ht="22.5" customHeight="1">
      <c r="A79" s="454"/>
      <c r="B79" s="432"/>
      <c r="C79" s="417"/>
      <c r="D79" s="443"/>
      <c r="E79" s="443"/>
      <c r="F79" s="443"/>
      <c r="G79" s="443"/>
      <c r="H79" s="443"/>
      <c r="I79" s="443"/>
      <c r="J79" s="443"/>
      <c r="K79" s="309"/>
      <c r="L79" s="246"/>
      <c r="M79" s="156"/>
      <c r="N79" s="156"/>
      <c r="O79" s="156"/>
    </row>
    <row r="80" spans="1:15" ht="22.5" customHeight="1">
      <c r="A80" s="152" t="s">
        <v>262</v>
      </c>
      <c r="K80" s="309"/>
      <c r="L80" s="246"/>
      <c r="M80" s="156"/>
      <c r="N80" s="156"/>
      <c r="O80" s="156"/>
    </row>
    <row r="81" spans="1:15" ht="22.5" customHeight="1">
      <c r="A81" s="416" t="s">
        <v>134</v>
      </c>
      <c r="K81" s="309"/>
      <c r="L81" s="246"/>
      <c r="M81" s="156"/>
      <c r="N81" s="156"/>
      <c r="O81" s="156"/>
    </row>
    <row r="82" spans="1:15" ht="22.5" customHeight="1">
      <c r="A82" s="417"/>
      <c r="K82" s="309"/>
      <c r="L82" s="246"/>
      <c r="M82" s="156"/>
      <c r="N82" s="156"/>
      <c r="O82" s="156"/>
    </row>
    <row r="83" spans="1:15" ht="22.5" customHeight="1">
      <c r="A83" s="158"/>
      <c r="D83" s="471" t="s">
        <v>98</v>
      </c>
      <c r="E83" s="471"/>
      <c r="F83" s="471"/>
      <c r="G83" s="156"/>
      <c r="H83" s="471" t="s">
        <v>99</v>
      </c>
      <c r="I83" s="471"/>
      <c r="J83" s="471"/>
      <c r="K83" s="309"/>
      <c r="L83" s="246"/>
      <c r="M83" s="156"/>
      <c r="N83" s="156"/>
      <c r="O83" s="156"/>
    </row>
    <row r="84" spans="1:15" ht="22.5" customHeight="1">
      <c r="A84" s="158"/>
      <c r="B84" s="153"/>
      <c r="C84" s="257"/>
      <c r="D84" s="474" t="s">
        <v>101</v>
      </c>
      <c r="E84" s="474"/>
      <c r="F84" s="474"/>
      <c r="G84" s="159"/>
      <c r="H84" s="474" t="s">
        <v>101</v>
      </c>
      <c r="I84" s="474"/>
      <c r="J84" s="474"/>
      <c r="K84" s="309"/>
      <c r="L84" s="246"/>
      <c r="M84" s="156"/>
      <c r="N84" s="156"/>
      <c r="O84" s="156"/>
    </row>
    <row r="85" spans="1:15" ht="22.5" customHeight="1">
      <c r="A85" s="158"/>
      <c r="B85" s="153"/>
      <c r="C85" s="257"/>
      <c r="D85" s="482" t="s">
        <v>102</v>
      </c>
      <c r="E85" s="482"/>
      <c r="F85" s="482"/>
      <c r="G85" s="159"/>
      <c r="H85" s="482" t="s">
        <v>102</v>
      </c>
      <c r="I85" s="482"/>
      <c r="J85" s="482"/>
      <c r="K85" s="309"/>
      <c r="L85" s="246"/>
      <c r="M85" s="156"/>
      <c r="N85" s="156"/>
      <c r="O85" s="156"/>
    </row>
    <row r="86" spans="1:15" ht="22.5" customHeight="1">
      <c r="A86" s="187"/>
      <c r="B86" s="262"/>
      <c r="C86" s="261"/>
      <c r="D86" s="264">
        <v>2025</v>
      </c>
      <c r="E86" s="264"/>
      <c r="F86" s="264">
        <v>2024</v>
      </c>
      <c r="G86" s="264"/>
      <c r="H86" s="264">
        <v>2025</v>
      </c>
      <c r="I86" s="264"/>
      <c r="J86" s="264">
        <v>2024</v>
      </c>
      <c r="K86" s="309"/>
      <c r="L86" s="246"/>
      <c r="M86" s="156"/>
      <c r="N86" s="156"/>
      <c r="O86" s="156"/>
    </row>
    <row r="87" spans="1:15" ht="22.5" customHeight="1">
      <c r="A87" s="168"/>
      <c r="B87" s="153"/>
      <c r="C87" s="263"/>
      <c r="D87" s="481" t="s">
        <v>87</v>
      </c>
      <c r="E87" s="481"/>
      <c r="F87" s="481"/>
      <c r="G87" s="481"/>
      <c r="H87" s="481"/>
      <c r="I87" s="481"/>
      <c r="J87" s="481"/>
      <c r="K87" s="309"/>
      <c r="L87" s="246"/>
      <c r="M87" s="156"/>
      <c r="N87" s="156"/>
      <c r="O87" s="156"/>
    </row>
    <row r="88" spans="1:15" ht="22.5" customHeight="1">
      <c r="A88" s="455" t="s">
        <v>239</v>
      </c>
      <c r="B88" s="420"/>
      <c r="H88" s="174"/>
      <c r="J88" s="174"/>
      <c r="L88" s="453"/>
    </row>
    <row r="89" spans="1:15" ht="22.5" customHeight="1">
      <c r="A89" s="456" t="s">
        <v>221</v>
      </c>
      <c r="B89" s="420"/>
      <c r="D89" s="381">
        <v>-14820</v>
      </c>
      <c r="E89" s="381"/>
      <c r="F89" s="381">
        <v>120255</v>
      </c>
      <c r="G89" s="381"/>
      <c r="H89" s="381">
        <v>-21325</v>
      </c>
      <c r="I89" s="381"/>
      <c r="J89" s="381">
        <v>119677</v>
      </c>
      <c r="L89" s="453"/>
    </row>
    <row r="90" spans="1:15" ht="22.5" customHeight="1">
      <c r="A90" s="455" t="s">
        <v>200</v>
      </c>
      <c r="B90" s="420"/>
      <c r="D90" s="457">
        <v>-452</v>
      </c>
      <c r="E90" s="423"/>
      <c r="F90" s="457">
        <v>-1031</v>
      </c>
      <c r="G90" s="206"/>
      <c r="H90" s="429">
        <v>2</v>
      </c>
      <c r="J90" s="429">
        <v>-7</v>
      </c>
      <c r="L90" s="453"/>
    </row>
    <row r="91" spans="1:15" ht="22.5" customHeight="1">
      <c r="A91" s="458" t="s">
        <v>240</v>
      </c>
      <c r="B91" s="432"/>
      <c r="C91" s="417"/>
      <c r="D91" s="467">
        <f>SUM(D89:D90)</f>
        <v>-15272</v>
      </c>
      <c r="E91" s="459"/>
      <c r="F91" s="467">
        <f>SUM(F89:F90)</f>
        <v>119224</v>
      </c>
      <c r="G91" s="459"/>
      <c r="H91" s="467">
        <f>SUM(H89:H90)</f>
        <v>-21323</v>
      </c>
      <c r="I91" s="459"/>
      <c r="J91" s="467">
        <f>SUM(J89:J90)</f>
        <v>119670</v>
      </c>
      <c r="K91" s="460"/>
      <c r="L91" s="453"/>
    </row>
    <row r="92" spans="1:15" ht="22.5" customHeight="1">
      <c r="A92" s="461" t="s">
        <v>147</v>
      </c>
      <c r="B92" s="420"/>
      <c r="D92" s="468">
        <v>143866</v>
      </c>
      <c r="E92" s="423"/>
      <c r="F92" s="429">
        <v>24642</v>
      </c>
      <c r="G92" s="423"/>
      <c r="H92" s="468">
        <v>133977</v>
      </c>
      <c r="J92" s="429">
        <v>14307</v>
      </c>
      <c r="K92" s="309"/>
      <c r="L92" s="246"/>
      <c r="M92" s="156"/>
    </row>
    <row r="93" spans="1:15" ht="22.5" customHeight="1" thickBot="1">
      <c r="A93" s="462" t="s">
        <v>148</v>
      </c>
      <c r="B93" s="422"/>
      <c r="C93" s="417"/>
      <c r="D93" s="469">
        <f>SUM(D91:D92)</f>
        <v>128594</v>
      </c>
      <c r="E93" s="435"/>
      <c r="F93" s="469">
        <f>SUM(F91:F92)</f>
        <v>143866</v>
      </c>
      <c r="G93" s="442"/>
      <c r="H93" s="469">
        <f>SUM(H91:H92)</f>
        <v>112654</v>
      </c>
      <c r="J93" s="469">
        <f>SUM(J91:J92)</f>
        <v>133977</v>
      </c>
      <c r="L93" s="453"/>
    </row>
    <row r="94" spans="1:15" ht="22.5" customHeight="1" thickTop="1">
      <c r="A94" s="462"/>
      <c r="B94" s="422"/>
      <c r="C94" s="417"/>
      <c r="D94" s="443"/>
      <c r="E94" s="435"/>
      <c r="F94" s="443"/>
      <c r="G94" s="442"/>
      <c r="H94" s="443"/>
      <c r="J94" s="443"/>
      <c r="L94" s="453"/>
    </row>
    <row r="95" spans="1:15" ht="22.5" customHeight="1">
      <c r="A95" s="463" t="s">
        <v>254</v>
      </c>
      <c r="B95" s="422"/>
      <c r="C95" s="417"/>
      <c r="D95" s="443"/>
      <c r="E95" s="435"/>
      <c r="F95" s="443"/>
      <c r="G95" s="442"/>
      <c r="H95" s="443"/>
      <c r="J95" s="443"/>
      <c r="L95" s="453"/>
    </row>
    <row r="96" spans="1:15" ht="22.5" customHeight="1">
      <c r="A96" s="461" t="s">
        <v>266</v>
      </c>
      <c r="B96" s="422"/>
      <c r="C96" s="417"/>
      <c r="D96" s="433">
        <v>23746</v>
      </c>
      <c r="E96" s="423"/>
      <c r="F96" s="433">
        <v>27990</v>
      </c>
      <c r="G96" s="206"/>
      <c r="H96" s="433">
        <v>23746</v>
      </c>
      <c r="J96" s="433">
        <v>27990</v>
      </c>
      <c r="L96" s="453"/>
    </row>
    <row r="97" spans="1:12" ht="22.5" customHeight="1">
      <c r="A97" s="461" t="s">
        <v>255</v>
      </c>
      <c r="B97" s="420"/>
      <c r="D97" s="381">
        <v>29007</v>
      </c>
      <c r="E97" s="206"/>
      <c r="F97" s="381">
        <v>6568</v>
      </c>
      <c r="G97" s="206"/>
      <c r="H97" s="381">
        <v>27763</v>
      </c>
      <c r="J97" s="381">
        <v>0</v>
      </c>
      <c r="K97" s="453"/>
      <c r="L97" s="453"/>
    </row>
    <row r="98" spans="1:12" ht="22.5" customHeight="1">
      <c r="D98" s="381"/>
      <c r="E98" s="206"/>
      <c r="F98" s="381"/>
      <c r="G98" s="206"/>
      <c r="K98" s="453"/>
      <c r="L98" s="453"/>
    </row>
    <row r="99" spans="1:12" ht="22.5" customHeight="1">
      <c r="D99" s="381"/>
      <c r="E99" s="206"/>
      <c r="F99" s="381"/>
      <c r="G99" s="206"/>
      <c r="K99" s="453"/>
      <c r="L99" s="453"/>
    </row>
  </sheetData>
  <sheetProtection formatCells="0" formatColumns="0" formatRows="0" insertColumns="0" insertRows="0" insertHyperlinks="0" deleteColumns="0" deleteRows="0" sort="0" autoFilter="0" pivotTables="0"/>
  <mergeCells count="21">
    <mergeCell ref="D4:F4"/>
    <mergeCell ref="H4:J4"/>
    <mergeCell ref="D45:F45"/>
    <mergeCell ref="H45:J45"/>
    <mergeCell ref="D48:J48"/>
    <mergeCell ref="D5:F5"/>
    <mergeCell ref="H5:J5"/>
    <mergeCell ref="D6:F6"/>
    <mergeCell ref="H6:J6"/>
    <mergeCell ref="D8:J8"/>
    <mergeCell ref="D44:F44"/>
    <mergeCell ref="H44:J44"/>
    <mergeCell ref="D46:F46"/>
    <mergeCell ref="H46:J46"/>
    <mergeCell ref="D87:J87"/>
    <mergeCell ref="D83:F83"/>
    <mergeCell ref="H83:J83"/>
    <mergeCell ref="D84:F84"/>
    <mergeCell ref="H84:J84"/>
    <mergeCell ref="D85:F85"/>
    <mergeCell ref="H85:J85"/>
  </mergeCells>
  <printOptions horizontalCentered="1"/>
  <pageMargins left="0.7" right="0.5" top="0.48" bottom="0.5" header="0.5" footer="0.5"/>
  <pageSetup paperSize="9" scale="83" firstPageNumber="14" fitToHeight="0" orientation="portrait" useFirstPageNumber="1" r:id="rId1"/>
  <headerFooter>
    <oddFooter>&amp;L&amp;"Times New Roman,Regular" The accompanying notes form an integral part of the financial statements.&amp;"Angsana New,Regular"&amp;15
&amp;C&amp;"Times New Roman,Regular"&amp;P</oddFooter>
  </headerFooter>
  <rowBreaks count="2" manualBreakCount="2">
    <brk id="40" max="16383" man="1"/>
    <brk id="79" max="9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8E70A-731B-44CD-ACEB-47BB6DB8CEB4}">
  <sheetPr>
    <tabColor theme="4" tint="0.59999389629810485"/>
  </sheetPr>
  <dimension ref="A1:K66"/>
  <sheetViews>
    <sheetView view="pageBreakPreview" zoomScaleNormal="100" zoomScaleSheetLayoutView="100" workbookViewId="0">
      <selection activeCell="A6" sqref="A6"/>
    </sheetView>
  </sheetViews>
  <sheetFormatPr defaultColWidth="8.81640625" defaultRowHeight="21.5"/>
  <cols>
    <col min="1" max="1" width="35.7265625" style="14" customWidth="1"/>
    <col min="2" max="2" width="8.7265625" style="74" customWidth="1"/>
    <col min="3" max="3" width="1.1796875" style="14" customWidth="1"/>
    <col min="4" max="4" width="12.7265625" style="69" customWidth="1"/>
    <col min="5" max="5" width="1.1796875" style="14" customWidth="1"/>
    <col min="6" max="6" width="12.7265625" style="69" customWidth="1"/>
    <col min="7" max="7" width="1.1796875" style="14" customWidth="1"/>
    <col min="8" max="8" width="12.7265625" style="69" customWidth="1"/>
    <col min="9" max="9" width="1.1796875" style="14" customWidth="1"/>
    <col min="10" max="10" width="12.7265625" style="69" customWidth="1"/>
    <col min="11" max="11" width="15.1796875" style="64" customWidth="1"/>
    <col min="12" max="16384" width="8.81640625" style="14"/>
  </cols>
  <sheetData>
    <row r="1" spans="1:11" ht="22.5" customHeight="1">
      <c r="A1" s="1" t="s">
        <v>0</v>
      </c>
      <c r="B1" s="76"/>
      <c r="C1" s="19"/>
      <c r="D1" s="20"/>
      <c r="E1" s="19"/>
      <c r="F1" s="20"/>
      <c r="G1" s="19"/>
      <c r="H1" s="2"/>
      <c r="I1" s="5"/>
      <c r="J1" s="2"/>
      <c r="K1" s="21"/>
    </row>
    <row r="2" spans="1:11" ht="22.5" customHeight="1">
      <c r="A2" s="1" t="s">
        <v>5</v>
      </c>
      <c r="B2" s="76"/>
      <c r="C2" s="19"/>
      <c r="D2" s="20"/>
      <c r="E2" s="19"/>
      <c r="F2" s="20"/>
      <c r="G2" s="19"/>
      <c r="H2" s="2"/>
      <c r="I2" s="5"/>
      <c r="J2" s="2"/>
      <c r="K2" s="21"/>
    </row>
    <row r="3" spans="1:11" ht="22.5" customHeight="1">
      <c r="A3" s="3"/>
      <c r="B3" s="76"/>
      <c r="C3" s="19"/>
      <c r="D3" s="20"/>
      <c r="E3" s="19"/>
      <c r="F3" s="20"/>
      <c r="G3" s="19"/>
      <c r="H3" s="2"/>
      <c r="I3" s="5"/>
      <c r="J3" s="2"/>
      <c r="K3" s="21"/>
    </row>
    <row r="4" spans="1:11" ht="22.5" customHeight="1">
      <c r="A4" s="3"/>
      <c r="B4" s="76"/>
      <c r="C4" s="19"/>
      <c r="D4" s="477" t="s">
        <v>1</v>
      </c>
      <c r="E4" s="477"/>
      <c r="F4" s="477"/>
      <c r="G4" s="5"/>
      <c r="H4" s="478" t="s">
        <v>2</v>
      </c>
      <c r="I4" s="478"/>
      <c r="J4" s="478"/>
      <c r="K4" s="21"/>
    </row>
    <row r="5" spans="1:11" ht="22.5" customHeight="1">
      <c r="A5" s="3"/>
      <c r="B5" s="76"/>
      <c r="C5" s="19"/>
      <c r="D5" s="479" t="s">
        <v>6</v>
      </c>
      <c r="E5" s="479"/>
      <c r="F5" s="479"/>
      <c r="G5" s="19"/>
      <c r="H5" s="479" t="s">
        <v>6</v>
      </c>
      <c r="I5" s="479"/>
      <c r="J5" s="479"/>
      <c r="K5" s="21"/>
    </row>
    <row r="6" spans="1:11" ht="22.5" customHeight="1">
      <c r="A6" s="3"/>
      <c r="B6" s="76"/>
      <c r="C6" s="19"/>
      <c r="D6" s="479" t="s">
        <v>52</v>
      </c>
      <c r="E6" s="479"/>
      <c r="F6" s="479"/>
      <c r="G6" s="19"/>
      <c r="H6" s="479" t="s">
        <v>52</v>
      </c>
      <c r="I6" s="479"/>
      <c r="J6" s="479"/>
      <c r="K6" s="21"/>
    </row>
    <row r="7" spans="1:11" s="16" customFormat="1" ht="22.5" customHeight="1">
      <c r="A7" s="22"/>
      <c r="B7" s="6" t="s">
        <v>3</v>
      </c>
      <c r="C7" s="23"/>
      <c r="D7" s="7">
        <v>2562</v>
      </c>
      <c r="E7" s="7"/>
      <c r="F7" s="7">
        <v>2561</v>
      </c>
      <c r="G7" s="22"/>
      <c r="H7" s="7">
        <v>2562</v>
      </c>
      <c r="I7" s="7"/>
      <c r="J7" s="7">
        <v>2561</v>
      </c>
      <c r="K7" s="21"/>
    </row>
    <row r="8" spans="1:11" ht="22.5" customHeight="1">
      <c r="A8" s="9"/>
      <c r="B8" s="76"/>
      <c r="C8" s="24"/>
      <c r="D8" s="480" t="s">
        <v>4</v>
      </c>
      <c r="E8" s="480"/>
      <c r="F8" s="480"/>
      <c r="G8" s="480"/>
      <c r="H8" s="480"/>
      <c r="I8" s="480"/>
      <c r="J8" s="480"/>
      <c r="K8" s="21"/>
    </row>
    <row r="9" spans="1:11" ht="22.5" customHeight="1">
      <c r="A9" s="9" t="s">
        <v>7</v>
      </c>
      <c r="B9" s="76"/>
      <c r="C9" s="24"/>
      <c r="D9" s="75"/>
      <c r="E9" s="75"/>
      <c r="F9" s="75"/>
      <c r="G9" s="75"/>
      <c r="H9" s="75"/>
      <c r="I9" s="75"/>
      <c r="J9" s="75"/>
      <c r="K9" s="21"/>
    </row>
    <row r="10" spans="1:11" ht="22.5" customHeight="1">
      <c r="A10" s="25" t="s">
        <v>8</v>
      </c>
      <c r="B10" s="26" t="s">
        <v>35</v>
      </c>
      <c r="C10" s="27"/>
      <c r="D10" s="28">
        <v>357415</v>
      </c>
      <c r="E10" s="29"/>
      <c r="F10" s="28">
        <v>142325</v>
      </c>
      <c r="G10" s="27"/>
      <c r="H10" s="28">
        <v>151303</v>
      </c>
      <c r="I10" s="30"/>
      <c r="J10" s="28">
        <v>140623</v>
      </c>
      <c r="K10" s="21"/>
    </row>
    <row r="11" spans="1:11" ht="22.5" customHeight="1">
      <c r="A11" s="31" t="s">
        <v>9</v>
      </c>
      <c r="B11" s="32">
        <v>4</v>
      </c>
      <c r="C11" s="33"/>
      <c r="D11" s="34">
        <v>1916</v>
      </c>
      <c r="E11" s="35"/>
      <c r="F11" s="34">
        <v>694</v>
      </c>
      <c r="G11" s="33"/>
      <c r="H11" s="34">
        <v>10408</v>
      </c>
      <c r="I11" s="36"/>
      <c r="J11" s="34">
        <v>694</v>
      </c>
      <c r="K11" s="21"/>
    </row>
    <row r="12" spans="1:11" ht="22.5" customHeight="1">
      <c r="A12" s="3" t="s">
        <v>10</v>
      </c>
      <c r="B12" s="6"/>
      <c r="C12" s="33"/>
      <c r="D12" s="37">
        <f>SUM(D10:D11)</f>
        <v>359331</v>
      </c>
      <c r="E12" s="38"/>
      <c r="F12" s="37">
        <f>SUM(F10:F11)</f>
        <v>143019</v>
      </c>
      <c r="G12" s="33"/>
      <c r="H12" s="37">
        <f>SUM(H10:H11)</f>
        <v>161711</v>
      </c>
      <c r="I12" s="39"/>
      <c r="J12" s="37">
        <f>SUM(J10:J11)</f>
        <v>141317</v>
      </c>
      <c r="K12" s="21"/>
    </row>
    <row r="13" spans="1:11" ht="22.5" customHeight="1">
      <c r="A13" s="25"/>
      <c r="B13" s="6"/>
      <c r="C13" s="33"/>
      <c r="D13" s="40"/>
      <c r="E13" s="41"/>
      <c r="F13" s="40"/>
      <c r="G13" s="33"/>
      <c r="H13" s="40"/>
      <c r="I13" s="41"/>
      <c r="J13" s="40"/>
      <c r="K13" s="21"/>
    </row>
    <row r="14" spans="1:11" ht="22.5" customHeight="1">
      <c r="A14" s="9" t="s">
        <v>11</v>
      </c>
      <c r="B14" s="6"/>
      <c r="C14" s="33"/>
      <c r="D14" s="40"/>
      <c r="E14" s="41"/>
      <c r="F14" s="40"/>
      <c r="G14" s="33"/>
      <c r="H14" s="40"/>
      <c r="I14" s="41"/>
      <c r="J14" s="40"/>
      <c r="K14" s="21"/>
    </row>
    <row r="15" spans="1:11" ht="22.5" customHeight="1">
      <c r="A15" s="25" t="s">
        <v>12</v>
      </c>
      <c r="B15" s="32">
        <v>4</v>
      </c>
      <c r="C15" s="42"/>
      <c r="D15" s="28">
        <v>268990</v>
      </c>
      <c r="E15" s="29"/>
      <c r="F15" s="28">
        <v>106908</v>
      </c>
      <c r="G15" s="42"/>
      <c r="H15" s="28">
        <v>114658</v>
      </c>
      <c r="I15" s="43"/>
      <c r="J15" s="28">
        <v>106872</v>
      </c>
      <c r="K15" s="21"/>
    </row>
    <row r="16" spans="1:11" ht="22.5" customHeight="1">
      <c r="A16" s="31" t="s">
        <v>13</v>
      </c>
      <c r="B16" s="32"/>
      <c r="C16" s="33"/>
      <c r="D16" s="44">
        <v>7474</v>
      </c>
      <c r="E16" s="35"/>
      <c r="F16" s="44">
        <v>2824</v>
      </c>
      <c r="G16" s="33"/>
      <c r="H16" s="44">
        <v>3270</v>
      </c>
      <c r="I16" s="36"/>
      <c r="J16" s="44">
        <v>2607</v>
      </c>
      <c r="K16" s="21"/>
    </row>
    <row r="17" spans="1:11" ht="22.5" customHeight="1">
      <c r="A17" s="31" t="s">
        <v>14</v>
      </c>
      <c r="B17" s="32" t="s">
        <v>34</v>
      </c>
      <c r="C17" s="33"/>
      <c r="D17" s="44">
        <v>42762</v>
      </c>
      <c r="E17" s="35"/>
      <c r="F17" s="44">
        <v>31131</v>
      </c>
      <c r="G17" s="33"/>
      <c r="H17" s="44">
        <v>24199</v>
      </c>
      <c r="I17" s="45"/>
      <c r="J17" s="44">
        <v>29700</v>
      </c>
      <c r="K17" s="21"/>
    </row>
    <row r="18" spans="1:11" ht="22.5" customHeight="1">
      <c r="A18" s="25" t="s">
        <v>15</v>
      </c>
      <c r="B18" s="32">
        <v>13</v>
      </c>
      <c r="C18" s="33"/>
      <c r="D18" s="44">
        <v>673</v>
      </c>
      <c r="E18" s="35"/>
      <c r="F18" s="44">
        <v>1495</v>
      </c>
      <c r="G18" s="33"/>
      <c r="H18" s="44">
        <v>562</v>
      </c>
      <c r="I18" s="41"/>
      <c r="J18" s="44">
        <v>663</v>
      </c>
      <c r="K18" s="21"/>
    </row>
    <row r="19" spans="1:11" ht="22.5" customHeight="1">
      <c r="A19" s="25" t="s">
        <v>16</v>
      </c>
      <c r="B19" s="32">
        <v>4</v>
      </c>
      <c r="C19" s="33"/>
      <c r="D19" s="46">
        <v>10395</v>
      </c>
      <c r="E19" s="47"/>
      <c r="F19" s="46">
        <v>51</v>
      </c>
      <c r="G19" s="33"/>
      <c r="H19" s="48">
        <v>11496</v>
      </c>
      <c r="I19" s="41"/>
      <c r="J19" s="48">
        <v>51</v>
      </c>
      <c r="K19" s="21"/>
    </row>
    <row r="20" spans="1:11" ht="22.5" customHeight="1">
      <c r="A20" s="3" t="s">
        <v>17</v>
      </c>
      <c r="B20" s="32"/>
      <c r="C20" s="33"/>
      <c r="D20" s="37">
        <f>SUM(D15:D19)</f>
        <v>330294</v>
      </c>
      <c r="E20" s="35"/>
      <c r="F20" s="37">
        <f>SUM(F15:F19)</f>
        <v>142409</v>
      </c>
      <c r="G20" s="33"/>
      <c r="H20" s="37">
        <f>SUM(H15:H19)</f>
        <v>154185</v>
      </c>
      <c r="I20" s="36"/>
      <c r="J20" s="37">
        <f>SUM(J15:J19)</f>
        <v>139893</v>
      </c>
      <c r="K20" s="21"/>
    </row>
    <row r="21" spans="1:11" ht="22.5" customHeight="1">
      <c r="A21" s="31"/>
      <c r="B21" s="32"/>
      <c r="C21" s="33"/>
      <c r="D21" s="44"/>
      <c r="E21" s="35"/>
      <c r="F21" s="44"/>
      <c r="G21" s="33"/>
      <c r="H21" s="44"/>
      <c r="I21" s="36"/>
      <c r="J21" s="44"/>
      <c r="K21" s="21"/>
    </row>
    <row r="22" spans="1:11" ht="22.5" customHeight="1">
      <c r="A22" s="3" t="s">
        <v>18</v>
      </c>
      <c r="B22" s="6">
        <v>9</v>
      </c>
      <c r="C22" s="33"/>
      <c r="D22" s="49">
        <f>D12-D20</f>
        <v>29037</v>
      </c>
      <c r="E22" s="38"/>
      <c r="F22" s="49">
        <f>F12-F20</f>
        <v>610</v>
      </c>
      <c r="G22" s="33"/>
      <c r="H22" s="49">
        <f>H12-H20</f>
        <v>7526</v>
      </c>
      <c r="I22" s="50"/>
      <c r="J22" s="49">
        <f>J12-J20</f>
        <v>1424</v>
      </c>
      <c r="K22" s="21"/>
    </row>
    <row r="23" spans="1:11" ht="22.5" customHeight="1">
      <c r="A23" s="25" t="s">
        <v>19</v>
      </c>
      <c r="B23" s="32"/>
      <c r="C23" s="33"/>
      <c r="D23" s="34">
        <v>-5115</v>
      </c>
      <c r="E23" s="35"/>
      <c r="F23" s="34">
        <v>-171</v>
      </c>
      <c r="G23" s="33"/>
      <c r="H23" s="34">
        <v>-751</v>
      </c>
      <c r="I23" s="47"/>
      <c r="J23" s="34">
        <v>-171</v>
      </c>
      <c r="K23" s="21"/>
    </row>
    <row r="24" spans="1:11" ht="22.5" customHeight="1" thickBot="1">
      <c r="A24" s="3" t="s">
        <v>20</v>
      </c>
      <c r="B24" s="6"/>
      <c r="C24" s="33"/>
      <c r="D24" s="51">
        <f>SUM(D22:D23)</f>
        <v>23922</v>
      </c>
      <c r="E24" s="38"/>
      <c r="F24" s="51">
        <f>SUM(F22:F23)</f>
        <v>439</v>
      </c>
      <c r="G24" s="33"/>
      <c r="H24" s="51">
        <f>SUM(H22:H23)</f>
        <v>6775</v>
      </c>
      <c r="I24" s="50"/>
      <c r="J24" s="51">
        <f>SUM(J22:J23)</f>
        <v>1253</v>
      </c>
      <c r="K24" s="21"/>
    </row>
    <row r="25" spans="1:11" ht="22.5" customHeight="1" thickTop="1">
      <c r="A25" s="3"/>
      <c r="B25" s="76"/>
      <c r="C25" s="19"/>
      <c r="D25" s="52"/>
      <c r="E25" s="53"/>
      <c r="F25" s="52"/>
      <c r="G25" s="19"/>
      <c r="H25" s="52"/>
      <c r="I25" s="52"/>
      <c r="J25" s="52"/>
      <c r="K25" s="21"/>
    </row>
    <row r="26" spans="1:11" ht="22.5" customHeight="1">
      <c r="A26" s="3" t="s">
        <v>21</v>
      </c>
      <c r="B26" s="76"/>
      <c r="C26" s="19"/>
      <c r="D26" s="52"/>
      <c r="E26" s="53"/>
      <c r="F26" s="52"/>
      <c r="G26" s="19"/>
      <c r="H26" s="52"/>
      <c r="I26" s="52"/>
      <c r="J26" s="52"/>
      <c r="K26" s="21"/>
    </row>
    <row r="27" spans="1:11" ht="22.5" customHeight="1">
      <c r="A27" s="25" t="s">
        <v>22</v>
      </c>
      <c r="B27" s="76"/>
      <c r="C27" s="19"/>
      <c r="D27" s="54">
        <v>23922</v>
      </c>
      <c r="E27" s="55"/>
      <c r="F27" s="54">
        <v>439</v>
      </c>
      <c r="G27" s="19"/>
      <c r="H27" s="54">
        <v>6775</v>
      </c>
      <c r="I27" s="52"/>
      <c r="J27" s="54">
        <v>1253</v>
      </c>
      <c r="K27" s="21"/>
    </row>
    <row r="28" spans="1:11" ht="22.5" customHeight="1">
      <c r="A28" s="25" t="s">
        <v>36</v>
      </c>
      <c r="B28" s="10"/>
      <c r="C28" s="19"/>
      <c r="D28" s="54">
        <v>0</v>
      </c>
      <c r="E28" s="55"/>
      <c r="F28" s="54">
        <v>0</v>
      </c>
      <c r="G28" s="19"/>
      <c r="H28" s="56">
        <v>0</v>
      </c>
      <c r="I28" s="52"/>
      <c r="J28" s="56">
        <v>0</v>
      </c>
      <c r="K28" s="21"/>
    </row>
    <row r="29" spans="1:11" ht="22.5" customHeight="1" thickBot="1">
      <c r="A29" s="3" t="s">
        <v>20</v>
      </c>
      <c r="B29" s="76"/>
      <c r="C29" s="19"/>
      <c r="D29" s="57">
        <f>D24</f>
        <v>23922</v>
      </c>
      <c r="E29" s="13"/>
      <c r="F29" s="57">
        <f>F24</f>
        <v>439</v>
      </c>
      <c r="G29" s="58"/>
      <c r="H29" s="57">
        <f>H24</f>
        <v>6775</v>
      </c>
      <c r="I29" s="52"/>
      <c r="J29" s="57">
        <f>J24</f>
        <v>1253</v>
      </c>
      <c r="K29" s="21"/>
    </row>
    <row r="30" spans="1:11" ht="22.5" customHeight="1" thickTop="1">
      <c r="A30" s="3"/>
      <c r="B30" s="76"/>
      <c r="C30" s="19"/>
      <c r="D30" s="52"/>
      <c r="E30" s="53"/>
      <c r="F30" s="52"/>
      <c r="G30" s="19"/>
      <c r="H30" s="52"/>
      <c r="I30" s="52"/>
      <c r="J30" s="52"/>
      <c r="K30" s="21"/>
    </row>
    <row r="31" spans="1:11" ht="22.5" customHeight="1" thickBot="1">
      <c r="A31" s="3" t="s">
        <v>23</v>
      </c>
      <c r="B31" s="10">
        <v>10</v>
      </c>
      <c r="C31" s="59"/>
      <c r="D31" s="60">
        <v>8.5435051492351199E-2</v>
      </c>
      <c r="E31" s="61"/>
      <c r="F31" s="60">
        <v>1.5678571428571428E-3</v>
      </c>
      <c r="G31" s="62"/>
      <c r="H31" s="60">
        <v>2.4197866357143098E-2</v>
      </c>
      <c r="I31" s="63"/>
      <c r="J31" s="60">
        <v>4.4749999999999998E-3</v>
      </c>
    </row>
    <row r="32" spans="1:11" ht="22.5" customHeight="1" thickTop="1">
      <c r="A32" s="65"/>
      <c r="B32" s="9"/>
      <c r="C32" s="66"/>
      <c r="D32" s="54"/>
      <c r="E32" s="66"/>
      <c r="F32" s="54"/>
      <c r="G32" s="66"/>
      <c r="H32" s="2"/>
      <c r="I32" s="5"/>
      <c r="J32" s="2"/>
    </row>
    <row r="33" spans="1:11" ht="22.5" customHeight="1">
      <c r="A33" s="1" t="s">
        <v>0</v>
      </c>
      <c r="B33" s="8"/>
      <c r="C33" s="5"/>
      <c r="D33" s="2"/>
      <c r="E33" s="5"/>
      <c r="F33" s="2"/>
      <c r="G33" s="5"/>
      <c r="H33" s="2"/>
      <c r="I33" s="5"/>
      <c r="J33" s="2"/>
    </row>
    <row r="34" spans="1:11" ht="22.5" customHeight="1">
      <c r="A34" s="1" t="s">
        <v>24</v>
      </c>
      <c r="B34" s="8"/>
      <c r="C34" s="5"/>
      <c r="D34" s="12"/>
      <c r="E34" s="17"/>
      <c r="F34" s="12"/>
      <c r="G34" s="5"/>
      <c r="H34" s="2"/>
      <c r="I34" s="5"/>
      <c r="J34" s="2"/>
    </row>
    <row r="35" spans="1:11" ht="22.5" customHeight="1">
      <c r="A35" s="5"/>
      <c r="B35" s="8"/>
      <c r="C35" s="5"/>
      <c r="D35" s="12"/>
      <c r="E35" s="67"/>
      <c r="F35" s="12"/>
      <c r="G35" s="5"/>
      <c r="H35" s="2"/>
      <c r="I35" s="5"/>
      <c r="J35" s="2"/>
    </row>
    <row r="36" spans="1:11" ht="22.5" customHeight="1">
      <c r="A36" s="5"/>
      <c r="B36" s="76"/>
      <c r="C36" s="19"/>
      <c r="D36" s="477" t="s">
        <v>1</v>
      </c>
      <c r="E36" s="477"/>
      <c r="F36" s="477"/>
      <c r="G36" s="5"/>
      <c r="H36" s="478" t="s">
        <v>2</v>
      </c>
      <c r="I36" s="478"/>
      <c r="J36" s="478"/>
    </row>
    <row r="37" spans="1:11" ht="22.5" customHeight="1">
      <c r="A37" s="5"/>
      <c r="B37" s="76"/>
      <c r="C37" s="19"/>
      <c r="D37" s="479" t="s">
        <v>6</v>
      </c>
      <c r="E37" s="479"/>
      <c r="F37" s="479"/>
      <c r="G37" s="19"/>
      <c r="H37" s="479" t="s">
        <v>6</v>
      </c>
      <c r="I37" s="479"/>
      <c r="J37" s="479"/>
    </row>
    <row r="38" spans="1:11" ht="22.5" customHeight="1">
      <c r="A38" s="5"/>
      <c r="B38" s="76"/>
      <c r="C38" s="19"/>
      <c r="D38" s="479" t="s">
        <v>52</v>
      </c>
      <c r="E38" s="479"/>
      <c r="F38" s="479"/>
      <c r="G38" s="19"/>
      <c r="H38" s="479" t="s">
        <v>52</v>
      </c>
      <c r="I38" s="479"/>
      <c r="J38" s="479"/>
    </row>
    <row r="39" spans="1:11" s="16" customFormat="1" ht="22.5" customHeight="1">
      <c r="A39" s="22"/>
      <c r="B39" s="6"/>
      <c r="C39" s="23"/>
      <c r="D39" s="7">
        <f>D7</f>
        <v>2562</v>
      </c>
      <c r="E39" s="7"/>
      <c r="F39" s="7">
        <f>F7</f>
        <v>2561</v>
      </c>
      <c r="G39" s="22"/>
      <c r="H39" s="7">
        <f>D39</f>
        <v>2562</v>
      </c>
      <c r="I39" s="7"/>
      <c r="J39" s="7">
        <f>F39</f>
        <v>2561</v>
      </c>
      <c r="K39" s="64"/>
    </row>
    <row r="40" spans="1:11" ht="22.5" customHeight="1">
      <c r="A40" s="5"/>
      <c r="B40" s="76"/>
      <c r="C40" s="24"/>
      <c r="D40" s="480" t="s">
        <v>4</v>
      </c>
      <c r="E40" s="480"/>
      <c r="F40" s="480"/>
      <c r="G40" s="480"/>
      <c r="H40" s="480"/>
      <c r="I40" s="480"/>
      <c r="J40" s="480"/>
    </row>
    <row r="41" spans="1:11" ht="22.5" customHeight="1">
      <c r="A41" s="4" t="s">
        <v>20</v>
      </c>
      <c r="B41" s="8"/>
      <c r="C41" s="5"/>
      <c r="D41" s="49">
        <f>D24</f>
        <v>23922</v>
      </c>
      <c r="E41" s="4"/>
      <c r="F41" s="49">
        <f>F24</f>
        <v>439</v>
      </c>
      <c r="G41" s="4"/>
      <c r="H41" s="49">
        <f>H24</f>
        <v>6775</v>
      </c>
      <c r="I41" s="4"/>
      <c r="J41" s="49">
        <f>J24</f>
        <v>1253</v>
      </c>
    </row>
    <row r="42" spans="1:11" ht="22.5" customHeight="1">
      <c r="A42" s="4"/>
      <c r="B42" s="8"/>
      <c r="C42" s="5"/>
      <c r="D42" s="49"/>
      <c r="E42" s="4"/>
      <c r="F42" s="49"/>
      <c r="G42" s="4"/>
      <c r="H42" s="49"/>
      <c r="I42" s="4"/>
      <c r="J42" s="49"/>
    </row>
    <row r="43" spans="1:11" ht="22.5" customHeight="1">
      <c r="A43" s="4" t="s">
        <v>25</v>
      </c>
      <c r="B43" s="8"/>
      <c r="C43" s="5"/>
      <c r="D43" s="49"/>
      <c r="E43" s="4"/>
      <c r="F43" s="49"/>
      <c r="G43" s="4"/>
      <c r="H43" s="49"/>
      <c r="I43" s="4"/>
      <c r="J43" s="49"/>
    </row>
    <row r="44" spans="1:11" ht="22.5" customHeight="1">
      <c r="A44" s="68" t="s">
        <v>26</v>
      </c>
      <c r="B44" s="8"/>
      <c r="C44" s="5"/>
      <c r="D44" s="12"/>
      <c r="E44" s="5"/>
      <c r="F44" s="12"/>
      <c r="G44" s="5"/>
      <c r="H44" s="2"/>
      <c r="I44" s="5"/>
      <c r="J44" s="2"/>
    </row>
    <row r="45" spans="1:11" ht="22.5" customHeight="1">
      <c r="A45" s="68" t="s">
        <v>27</v>
      </c>
      <c r="B45" s="8"/>
      <c r="C45" s="5"/>
      <c r="D45" s="12"/>
      <c r="E45" s="5"/>
      <c r="F45" s="12"/>
      <c r="G45" s="5"/>
      <c r="H45" s="2"/>
      <c r="I45" s="5"/>
      <c r="J45" s="2"/>
    </row>
    <row r="46" spans="1:11" ht="22.5" customHeight="1">
      <c r="A46" s="5" t="s">
        <v>28</v>
      </c>
      <c r="B46" s="8"/>
      <c r="C46" s="5"/>
    </row>
    <row r="47" spans="1:11" ht="22.5" customHeight="1">
      <c r="A47" s="5" t="s">
        <v>29</v>
      </c>
      <c r="B47" s="8"/>
      <c r="C47" s="5"/>
      <c r="D47" s="70">
        <v>-106</v>
      </c>
      <c r="E47" s="5"/>
      <c r="F47" s="70">
        <v>0</v>
      </c>
      <c r="G47" s="5"/>
      <c r="H47" s="71">
        <v>0</v>
      </c>
      <c r="I47" s="5"/>
      <c r="J47" s="71">
        <v>0</v>
      </c>
    </row>
    <row r="48" spans="1:11" ht="22.5" hidden="1" customHeight="1">
      <c r="A48" s="4" t="s">
        <v>30</v>
      </c>
      <c r="B48" s="8"/>
      <c r="C48" s="5"/>
    </row>
    <row r="49" spans="1:10" ht="22.5" hidden="1" customHeight="1">
      <c r="A49" s="4" t="s">
        <v>27</v>
      </c>
      <c r="B49" s="8"/>
      <c r="C49" s="5"/>
      <c r="D49" s="72">
        <f>SUM(D47)</f>
        <v>-106</v>
      </c>
      <c r="E49" s="5"/>
      <c r="F49" s="72">
        <f>SUM(F47)</f>
        <v>0</v>
      </c>
      <c r="G49" s="5"/>
      <c r="H49" s="72">
        <f>SUM(H47)</f>
        <v>0</v>
      </c>
      <c r="I49" s="5"/>
      <c r="J49" s="72">
        <f>SUM(J47)</f>
        <v>0</v>
      </c>
    </row>
    <row r="50" spans="1:10" ht="22.5" hidden="1" customHeight="1">
      <c r="A50" s="68" t="s">
        <v>31</v>
      </c>
      <c r="B50" s="8"/>
      <c r="C50" s="5"/>
      <c r="D50" s="2"/>
      <c r="E50" s="5"/>
      <c r="F50" s="2"/>
      <c r="G50" s="5"/>
      <c r="H50" s="2"/>
      <c r="I50" s="5"/>
      <c r="J50" s="2"/>
    </row>
    <row r="51" spans="1:10" ht="22.5" hidden="1" customHeight="1">
      <c r="A51" s="68" t="s">
        <v>27</v>
      </c>
      <c r="B51" s="11"/>
      <c r="C51" s="5"/>
      <c r="D51" s="56"/>
      <c r="E51" s="5"/>
      <c r="F51" s="56"/>
      <c r="G51" s="5"/>
      <c r="H51" s="73"/>
      <c r="I51" s="5"/>
      <c r="J51" s="2"/>
    </row>
    <row r="52" spans="1:10" ht="22.5" hidden="1" customHeight="1">
      <c r="A52" s="68"/>
      <c r="B52" s="11"/>
      <c r="C52" s="5"/>
      <c r="D52" s="70"/>
      <c r="E52" s="5"/>
      <c r="F52" s="70"/>
      <c r="G52" s="5"/>
      <c r="H52" s="48"/>
      <c r="I52" s="5"/>
      <c r="J52" s="71"/>
    </row>
    <row r="53" spans="1:10" ht="22.5" hidden="1" customHeight="1">
      <c r="A53" s="4" t="s">
        <v>32</v>
      </c>
      <c r="B53" s="8"/>
      <c r="C53" s="5"/>
      <c r="D53" s="14"/>
      <c r="F53" s="14"/>
      <c r="H53" s="14"/>
      <c r="J53" s="14"/>
    </row>
    <row r="54" spans="1:10" ht="22.5" hidden="1" customHeight="1">
      <c r="A54" s="4" t="s">
        <v>27</v>
      </c>
      <c r="B54" s="8"/>
      <c r="C54" s="5"/>
      <c r="D54" s="72">
        <f>SUM(D52)</f>
        <v>0</v>
      </c>
      <c r="E54" s="5"/>
      <c r="F54" s="72">
        <f>SUM(F52)</f>
        <v>0</v>
      </c>
      <c r="G54" s="5"/>
      <c r="H54" s="72">
        <f>SUM(H52)</f>
        <v>0</v>
      </c>
      <c r="I54" s="5"/>
      <c r="J54" s="72">
        <f>SUM(J52)</f>
        <v>0</v>
      </c>
    </row>
    <row r="55" spans="1:10" ht="22.5" customHeight="1">
      <c r="A55" s="4" t="s">
        <v>33</v>
      </c>
      <c r="B55" s="8"/>
      <c r="C55" s="5"/>
      <c r="D55" s="72">
        <f>SUM(D54,D49)</f>
        <v>-106</v>
      </c>
      <c r="E55" s="4"/>
      <c r="F55" s="72">
        <f>SUM(F54,F49)</f>
        <v>0</v>
      </c>
      <c r="G55" s="4"/>
      <c r="H55" s="72">
        <f>SUM(H54,H49)</f>
        <v>0</v>
      </c>
      <c r="I55" s="4"/>
      <c r="J55" s="72">
        <f>SUM(J54,J49)</f>
        <v>0</v>
      </c>
    </row>
    <row r="56" spans="1:10" ht="22.5" customHeight="1" thickBot="1">
      <c r="A56" s="4" t="s">
        <v>37</v>
      </c>
      <c r="B56" s="8"/>
      <c r="C56" s="5"/>
      <c r="D56" s="57">
        <f>SUM(D41,D55)</f>
        <v>23816</v>
      </c>
      <c r="E56" s="4"/>
      <c r="F56" s="57">
        <f>SUM(F41,F55)</f>
        <v>439</v>
      </c>
      <c r="G56" s="4"/>
      <c r="H56" s="57">
        <f>SUM(H41,H55)</f>
        <v>6775</v>
      </c>
      <c r="I56" s="4"/>
      <c r="J56" s="57">
        <f>SUM(J41,J55)</f>
        <v>1253</v>
      </c>
    </row>
    <row r="57" spans="1:10" ht="22.5" customHeight="1" thickTop="1">
      <c r="A57" s="5"/>
      <c r="B57" s="8"/>
      <c r="C57" s="5"/>
      <c r="D57" s="2"/>
      <c r="E57" s="5"/>
      <c r="F57" s="2"/>
      <c r="G57" s="5"/>
      <c r="H57" s="2"/>
      <c r="I57" s="5"/>
      <c r="J57" s="2"/>
    </row>
    <row r="58" spans="1:10" ht="22.5" customHeight="1">
      <c r="A58" s="4" t="s">
        <v>38</v>
      </c>
      <c r="B58" s="8"/>
      <c r="C58" s="5"/>
      <c r="D58" s="2"/>
      <c r="E58" s="5"/>
      <c r="F58" s="2"/>
      <c r="G58" s="5"/>
      <c r="H58" s="2"/>
      <c r="I58" s="5"/>
      <c r="J58" s="2"/>
    </row>
    <row r="59" spans="1:10" ht="22.5" customHeight="1">
      <c r="A59" s="5" t="s">
        <v>22</v>
      </c>
      <c r="B59" s="8"/>
      <c r="C59" s="5"/>
      <c r="D59" s="44">
        <v>23816</v>
      </c>
      <c r="E59" s="5"/>
      <c r="F59" s="44">
        <v>439</v>
      </c>
      <c r="G59" s="5"/>
      <c r="H59" s="44">
        <v>6775</v>
      </c>
      <c r="I59" s="5"/>
      <c r="J59" s="44">
        <v>1253</v>
      </c>
    </row>
    <row r="60" spans="1:10" ht="22.5" customHeight="1">
      <c r="A60" s="5" t="s">
        <v>36</v>
      </c>
      <c r="B60" s="10"/>
      <c r="C60" s="5"/>
      <c r="D60" s="44">
        <v>0</v>
      </c>
      <c r="E60" s="5"/>
      <c r="F60" s="44">
        <v>0</v>
      </c>
      <c r="G60" s="5"/>
      <c r="H60" s="70">
        <v>0</v>
      </c>
      <c r="I60" s="5"/>
      <c r="J60" s="70">
        <v>0</v>
      </c>
    </row>
    <row r="61" spans="1:10" ht="22.5" customHeight="1" thickBot="1">
      <c r="A61" s="4" t="s">
        <v>37</v>
      </c>
      <c r="B61" s="8"/>
      <c r="C61" s="5"/>
      <c r="D61" s="57">
        <f>D56</f>
        <v>23816</v>
      </c>
      <c r="E61" s="4"/>
      <c r="F61" s="57">
        <f>F56</f>
        <v>439</v>
      </c>
      <c r="G61" s="4"/>
      <c r="H61" s="15">
        <f>H56</f>
        <v>6775</v>
      </c>
      <c r="I61" s="4"/>
      <c r="J61" s="15">
        <f>J56</f>
        <v>1253</v>
      </c>
    </row>
    <row r="62" spans="1:10" ht="22.5" customHeight="1" thickTop="1">
      <c r="C62" s="69">
        <f>C61-C29</f>
        <v>0</v>
      </c>
    </row>
    <row r="63" spans="1:10" ht="22.5" customHeight="1">
      <c r="D63" s="69">
        <f>D61-D56</f>
        <v>0</v>
      </c>
      <c r="E63" s="69">
        <f t="shared" ref="E63:J63" si="0">E61-E56</f>
        <v>0</v>
      </c>
      <c r="F63" s="69">
        <f t="shared" si="0"/>
        <v>0</v>
      </c>
      <c r="G63" s="69">
        <f t="shared" si="0"/>
        <v>0</v>
      </c>
      <c r="H63" s="69">
        <f t="shared" si="0"/>
        <v>0</v>
      </c>
      <c r="I63" s="69">
        <f t="shared" si="0"/>
        <v>0</v>
      </c>
      <c r="J63" s="69">
        <f t="shared" si="0"/>
        <v>0</v>
      </c>
    </row>
    <row r="64" spans="1:10" ht="22.5" customHeight="1">
      <c r="D64" s="18"/>
      <c r="E64" s="64"/>
      <c r="F64" s="18"/>
    </row>
    <row r="66" spans="6:6" ht="22.5" customHeight="1">
      <c r="F66" s="18"/>
    </row>
  </sheetData>
  <mergeCells count="14">
    <mergeCell ref="D40:J40"/>
    <mergeCell ref="D8:J8"/>
    <mergeCell ref="D36:F36"/>
    <mergeCell ref="H36:J36"/>
    <mergeCell ref="D37:F37"/>
    <mergeCell ref="H37:J37"/>
    <mergeCell ref="D38:F38"/>
    <mergeCell ref="H38:J38"/>
    <mergeCell ref="D4:F4"/>
    <mergeCell ref="H4:J4"/>
    <mergeCell ref="D5:F5"/>
    <mergeCell ref="H5:J5"/>
    <mergeCell ref="D6:F6"/>
    <mergeCell ref="H6:J6"/>
  </mergeCells>
  <pageMargins left="0.7" right="0.7" top="0.75" bottom="0.75" header="0.3" footer="0.3"/>
  <pageSetup scale="90" orientation="portrait" r:id="rId1"/>
  <rowBreaks count="1" manualBreakCount="1">
    <brk id="32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011A8-F25D-4CF6-9BEE-64947A9B0446}">
  <sheetPr>
    <tabColor theme="4" tint="0.59999389629810485"/>
  </sheetPr>
  <dimension ref="A1:L60"/>
  <sheetViews>
    <sheetView view="pageBreakPreview" zoomScaleNormal="85" zoomScaleSheetLayoutView="100" workbookViewId="0">
      <selection activeCell="D5" sqref="D5:F5"/>
    </sheetView>
  </sheetViews>
  <sheetFormatPr defaultColWidth="8.81640625" defaultRowHeight="21.5"/>
  <cols>
    <col min="1" max="1" width="35.7265625" style="14" customWidth="1"/>
    <col min="2" max="2" width="8.7265625" style="74" customWidth="1"/>
    <col min="3" max="3" width="1.1796875" style="14" customWidth="1"/>
    <col min="4" max="4" width="12.7265625" style="69" customWidth="1"/>
    <col min="5" max="5" width="1.1796875" style="14" customWidth="1"/>
    <col min="6" max="6" width="12.7265625" style="69" customWidth="1"/>
    <col min="7" max="7" width="1.1796875" style="14" customWidth="1"/>
    <col min="8" max="8" width="12.7265625" style="69" customWidth="1"/>
    <col min="9" max="9" width="1.1796875" style="14" customWidth="1"/>
    <col min="10" max="10" width="12.7265625" style="69" customWidth="1"/>
    <col min="11" max="11" width="15.1796875" style="64" customWidth="1"/>
    <col min="12" max="16384" width="8.81640625" style="14"/>
  </cols>
  <sheetData>
    <row r="1" spans="1:12" ht="22.5" customHeight="1">
      <c r="A1" s="1" t="s">
        <v>0</v>
      </c>
      <c r="B1" s="76"/>
      <c r="C1" s="19"/>
      <c r="D1" s="20"/>
      <c r="E1" s="19"/>
      <c r="F1" s="20"/>
      <c r="G1" s="19"/>
      <c r="H1" s="2"/>
      <c r="I1" s="5"/>
      <c r="J1" s="2"/>
      <c r="K1" s="21"/>
    </row>
    <row r="2" spans="1:12" ht="22.5" customHeight="1">
      <c r="A2" s="1" t="s">
        <v>5</v>
      </c>
      <c r="B2" s="76"/>
      <c r="C2" s="19"/>
      <c r="D2" s="20"/>
      <c r="E2" s="19"/>
      <c r="F2" s="20"/>
      <c r="G2" s="19"/>
      <c r="H2" s="2"/>
      <c r="I2" s="5"/>
      <c r="J2" s="2"/>
      <c r="K2" s="21"/>
    </row>
    <row r="3" spans="1:12" ht="22.5" customHeight="1">
      <c r="A3" s="3"/>
      <c r="B3" s="76"/>
      <c r="C3" s="19"/>
      <c r="D3" s="20"/>
      <c r="E3" s="19"/>
      <c r="F3" s="20"/>
      <c r="G3" s="19"/>
      <c r="H3" s="2"/>
      <c r="I3" s="5"/>
      <c r="J3" s="2"/>
      <c r="K3" s="21"/>
    </row>
    <row r="4" spans="1:12" ht="22.5" customHeight="1">
      <c r="A4" s="3"/>
      <c r="B4" s="76"/>
      <c r="C4" s="19"/>
      <c r="D4" s="477" t="s">
        <v>1</v>
      </c>
      <c r="E4" s="477"/>
      <c r="F4" s="477"/>
      <c r="G4" s="5"/>
      <c r="H4" s="478" t="s">
        <v>2</v>
      </c>
      <c r="I4" s="478"/>
      <c r="J4" s="478"/>
      <c r="K4" s="21"/>
    </row>
    <row r="5" spans="1:12" ht="22.5" customHeight="1">
      <c r="A5" s="3"/>
      <c r="B5" s="76"/>
      <c r="C5" s="19"/>
      <c r="D5" s="479" t="s">
        <v>40</v>
      </c>
      <c r="E5" s="479"/>
      <c r="F5" s="479"/>
      <c r="G5" s="19"/>
      <c r="H5" s="479" t="s">
        <v>40</v>
      </c>
      <c r="I5" s="479"/>
      <c r="J5" s="479"/>
      <c r="K5" s="21"/>
    </row>
    <row r="6" spans="1:12" ht="22.5" customHeight="1">
      <c r="A6" s="3"/>
      <c r="B6" s="76"/>
      <c r="C6" s="19"/>
      <c r="D6" s="479" t="s">
        <v>39</v>
      </c>
      <c r="E6" s="479"/>
      <c r="F6" s="479"/>
      <c r="G6" s="19"/>
      <c r="H6" s="479" t="s">
        <v>39</v>
      </c>
      <c r="I6" s="479"/>
      <c r="J6" s="479"/>
      <c r="K6" s="21"/>
    </row>
    <row r="7" spans="1:12" s="16" customFormat="1" ht="22.5" customHeight="1">
      <c r="A7" s="22"/>
      <c r="B7" s="6" t="s">
        <v>3</v>
      </c>
      <c r="C7" s="23"/>
      <c r="D7" s="7">
        <f>'BS 5-7'!D7</f>
        <v>2025</v>
      </c>
      <c r="E7" s="7"/>
      <c r="F7" s="7">
        <f>'BS 5-7'!F7</f>
        <v>2024</v>
      </c>
      <c r="G7" s="22"/>
      <c r="H7" s="7">
        <f>'BS 5-7'!H7</f>
        <v>2025</v>
      </c>
      <c r="I7" s="7"/>
      <c r="J7" s="7">
        <f>'BS 5-7'!J7</f>
        <v>2024</v>
      </c>
      <c r="K7" s="21"/>
    </row>
    <row r="8" spans="1:12" ht="22.5" customHeight="1">
      <c r="A8" s="9"/>
      <c r="B8" s="76"/>
      <c r="C8" s="24"/>
      <c r="D8" s="480" t="s">
        <v>4</v>
      </c>
      <c r="E8" s="480"/>
      <c r="F8" s="480"/>
      <c r="G8" s="480"/>
      <c r="H8" s="480"/>
      <c r="I8" s="480"/>
      <c r="J8" s="480"/>
      <c r="K8" s="21"/>
    </row>
    <row r="9" spans="1:12" ht="22.5" customHeight="1">
      <c r="A9" s="9" t="s">
        <v>7</v>
      </c>
      <c r="B9" s="76"/>
      <c r="C9" s="24"/>
      <c r="D9" s="75"/>
      <c r="E9" s="75"/>
      <c r="F9" s="75"/>
      <c r="G9" s="75"/>
      <c r="H9" s="75"/>
      <c r="I9" s="75"/>
      <c r="J9" s="75"/>
      <c r="K9" s="21"/>
    </row>
    <row r="10" spans="1:12" ht="22.5" customHeight="1">
      <c r="A10" s="25" t="s">
        <v>8</v>
      </c>
      <c r="B10" s="26" t="s">
        <v>57</v>
      </c>
      <c r="C10" s="27"/>
      <c r="D10" s="28">
        <v>706599</v>
      </c>
      <c r="E10" s="29"/>
      <c r="F10" s="28">
        <v>295422</v>
      </c>
      <c r="G10" s="27"/>
      <c r="H10" s="28">
        <v>330321</v>
      </c>
      <c r="I10" s="30"/>
      <c r="J10" s="28">
        <v>293382</v>
      </c>
      <c r="K10" s="21" t="s">
        <v>42</v>
      </c>
    </row>
    <row r="11" spans="1:12" ht="22.5" customHeight="1">
      <c r="A11" s="25" t="s">
        <v>41</v>
      </c>
      <c r="B11" s="26"/>
      <c r="C11" s="27"/>
      <c r="D11" s="28">
        <v>1040</v>
      </c>
      <c r="E11" s="29"/>
      <c r="F11" s="28">
        <v>1262</v>
      </c>
      <c r="G11" s="27"/>
      <c r="H11" s="28">
        <v>0</v>
      </c>
      <c r="I11" s="30"/>
      <c r="J11" s="28">
        <v>680</v>
      </c>
      <c r="K11" s="21" t="s">
        <v>43</v>
      </c>
    </row>
    <row r="12" spans="1:12" ht="22.5" customHeight="1">
      <c r="A12" s="31" t="s">
        <v>9</v>
      </c>
      <c r="B12" s="32">
        <v>4</v>
      </c>
      <c r="C12" s="33"/>
      <c r="D12" s="28">
        <v>6050</v>
      </c>
      <c r="E12" s="35"/>
      <c r="F12" s="34">
        <v>2110</v>
      </c>
      <c r="G12" s="33"/>
      <c r="H12" s="28">
        <v>20656</v>
      </c>
      <c r="I12" s="36"/>
      <c r="J12" s="28">
        <v>2099</v>
      </c>
      <c r="K12" s="21" t="s">
        <v>44</v>
      </c>
      <c r="L12" s="14" t="s">
        <v>45</v>
      </c>
    </row>
    <row r="13" spans="1:12" ht="22.5" customHeight="1">
      <c r="A13" s="3" t="s">
        <v>10</v>
      </c>
      <c r="B13" s="6"/>
      <c r="C13" s="33"/>
      <c r="D13" s="37">
        <f>SUM(D10:D12)</f>
        <v>713689</v>
      </c>
      <c r="E13" s="38"/>
      <c r="F13" s="37">
        <f>SUM(F10:F12)</f>
        <v>298794</v>
      </c>
      <c r="G13" s="33"/>
      <c r="H13" s="37">
        <f>SUM(H10:H12)</f>
        <v>350977</v>
      </c>
      <c r="I13" s="39"/>
      <c r="J13" s="37">
        <f>SUM(J10:J12)</f>
        <v>296161</v>
      </c>
      <c r="K13" s="21"/>
    </row>
    <row r="14" spans="1:12" ht="22.5" customHeight="1">
      <c r="A14" s="25"/>
      <c r="B14" s="6"/>
      <c r="C14" s="33"/>
      <c r="D14" s="40"/>
      <c r="E14" s="41"/>
      <c r="F14" s="40"/>
      <c r="G14" s="33"/>
      <c r="H14" s="40"/>
      <c r="I14" s="41"/>
      <c r="J14" s="40"/>
      <c r="K14" s="21"/>
    </row>
    <row r="15" spans="1:12" ht="22.5" customHeight="1">
      <c r="A15" s="9" t="s">
        <v>11</v>
      </c>
      <c r="B15" s="6"/>
      <c r="C15" s="33"/>
      <c r="D15" s="40"/>
      <c r="E15" s="41"/>
      <c r="F15" s="40"/>
      <c r="G15" s="33"/>
      <c r="H15" s="40"/>
      <c r="I15" s="41"/>
      <c r="J15" s="40"/>
      <c r="K15" s="21"/>
    </row>
    <row r="16" spans="1:12" ht="22.5" customHeight="1">
      <c r="A16" s="25" t="s">
        <v>12</v>
      </c>
      <c r="B16" s="32">
        <v>4</v>
      </c>
      <c r="C16" s="42"/>
      <c r="D16" s="28">
        <v>532329</v>
      </c>
      <c r="E16" s="29"/>
      <c r="F16" s="28">
        <v>224173</v>
      </c>
      <c r="G16" s="42"/>
      <c r="H16" s="28">
        <v>254598</v>
      </c>
      <c r="I16" s="43"/>
      <c r="J16" s="28">
        <v>224137</v>
      </c>
      <c r="K16" s="21" t="s">
        <v>46</v>
      </c>
    </row>
    <row r="17" spans="1:11" ht="22.5" customHeight="1">
      <c r="A17" s="31" t="s">
        <v>13</v>
      </c>
      <c r="B17" s="32"/>
      <c r="C17" s="33"/>
      <c r="D17" s="28">
        <v>16040</v>
      </c>
      <c r="E17" s="35"/>
      <c r="F17" s="28">
        <v>7523</v>
      </c>
      <c r="G17" s="33"/>
      <c r="H17" s="28">
        <v>6778</v>
      </c>
      <c r="I17" s="36"/>
      <c r="J17" s="28">
        <v>7008</v>
      </c>
      <c r="K17" s="21" t="s">
        <v>47</v>
      </c>
    </row>
    <row r="18" spans="1:11" ht="22.5" customHeight="1">
      <c r="A18" s="31" t="s">
        <v>14</v>
      </c>
      <c r="B18" s="32" t="s">
        <v>56</v>
      </c>
      <c r="C18" s="33"/>
      <c r="D18" s="28">
        <v>85225</v>
      </c>
      <c r="E18" s="35"/>
      <c r="F18" s="28">
        <v>62107</v>
      </c>
      <c r="G18" s="33"/>
      <c r="H18" s="28">
        <v>49465</v>
      </c>
      <c r="I18" s="45"/>
      <c r="J18" s="28">
        <v>59040</v>
      </c>
      <c r="K18" s="21" t="s">
        <v>48</v>
      </c>
    </row>
    <row r="19" spans="1:11" ht="22.5" customHeight="1">
      <c r="A19" s="25" t="s">
        <v>15</v>
      </c>
      <c r="B19" s="32">
        <v>15</v>
      </c>
      <c r="C19" s="33"/>
      <c r="D19" s="28">
        <v>2552</v>
      </c>
      <c r="E19" s="35"/>
      <c r="F19" s="28">
        <v>0</v>
      </c>
      <c r="G19" s="33"/>
      <c r="H19" s="28">
        <v>1445</v>
      </c>
      <c r="I19" s="41"/>
      <c r="J19" s="28">
        <v>0</v>
      </c>
      <c r="K19" s="21" t="s">
        <v>49</v>
      </c>
    </row>
    <row r="20" spans="1:11" ht="22.5" customHeight="1">
      <c r="A20" s="25" t="s">
        <v>16</v>
      </c>
      <c r="B20" s="32">
        <v>4</v>
      </c>
      <c r="C20" s="33"/>
      <c r="D20" s="28">
        <v>21165</v>
      </c>
      <c r="E20" s="47"/>
      <c r="F20" s="28">
        <v>106</v>
      </c>
      <c r="G20" s="33"/>
      <c r="H20" s="28">
        <v>22987</v>
      </c>
      <c r="I20" s="41"/>
      <c r="J20" s="28">
        <v>106</v>
      </c>
      <c r="K20" s="21" t="s">
        <v>50</v>
      </c>
    </row>
    <row r="21" spans="1:11" ht="22.5" customHeight="1">
      <c r="A21" s="3" t="s">
        <v>17</v>
      </c>
      <c r="B21" s="32"/>
      <c r="C21" s="33"/>
      <c r="D21" s="37">
        <f>SUM(D16:D20)</f>
        <v>657311</v>
      </c>
      <c r="E21" s="35"/>
      <c r="F21" s="37">
        <f>SUM(F16:F20)</f>
        <v>293909</v>
      </c>
      <c r="G21" s="33"/>
      <c r="H21" s="37">
        <f>SUM(H16:H20)</f>
        <v>335273</v>
      </c>
      <c r="I21" s="36"/>
      <c r="J21" s="37">
        <f>SUM(J16:J20)</f>
        <v>290291</v>
      </c>
      <c r="K21" s="21"/>
    </row>
    <row r="22" spans="1:11" ht="22.5" customHeight="1">
      <c r="A22" s="31"/>
      <c r="B22" s="32"/>
      <c r="C22" s="33"/>
      <c r="D22" s="44"/>
      <c r="E22" s="35"/>
      <c r="F22" s="44"/>
      <c r="G22" s="33"/>
      <c r="H22" s="44"/>
      <c r="I22" s="36"/>
      <c r="J22" s="44"/>
      <c r="K22" s="21"/>
    </row>
    <row r="23" spans="1:11" ht="22.5" customHeight="1">
      <c r="A23" s="3" t="s">
        <v>18</v>
      </c>
      <c r="B23" s="6">
        <v>10</v>
      </c>
      <c r="C23" s="33"/>
      <c r="D23" s="49">
        <f>D13-D21</f>
        <v>56378</v>
      </c>
      <c r="E23" s="38"/>
      <c r="F23" s="49">
        <f>F13-F21</f>
        <v>4885</v>
      </c>
      <c r="G23" s="33"/>
      <c r="H23" s="49">
        <f>H13-H21</f>
        <v>15704</v>
      </c>
      <c r="I23" s="50"/>
      <c r="J23" s="49">
        <f>J13-J21</f>
        <v>5870</v>
      </c>
      <c r="K23" s="21"/>
    </row>
    <row r="24" spans="1:11" ht="22.5" customHeight="1">
      <c r="A24" s="25" t="s">
        <v>19</v>
      </c>
      <c r="B24" s="32"/>
      <c r="C24" s="33"/>
      <c r="D24" s="28">
        <v>-11166</v>
      </c>
      <c r="E24" s="35"/>
      <c r="F24" s="34">
        <v>-125</v>
      </c>
      <c r="G24" s="33"/>
      <c r="H24" s="28">
        <v>-2871</v>
      </c>
      <c r="I24" s="47"/>
      <c r="J24" s="34">
        <v>-125</v>
      </c>
      <c r="K24" s="21" t="s">
        <v>51</v>
      </c>
    </row>
    <row r="25" spans="1:11" ht="22.5" customHeight="1" thickBot="1">
      <c r="A25" s="3" t="s">
        <v>20</v>
      </c>
      <c r="B25" s="6"/>
      <c r="C25" s="33"/>
      <c r="D25" s="51">
        <f>SUM(D23:D24)</f>
        <v>45212</v>
      </c>
      <c r="E25" s="38"/>
      <c r="F25" s="51">
        <f>SUM(F23:F24)</f>
        <v>4760</v>
      </c>
      <c r="G25" s="33"/>
      <c r="H25" s="51">
        <f>SUM(H23:H24)</f>
        <v>12833</v>
      </c>
      <c r="I25" s="50"/>
      <c r="J25" s="51">
        <f>SUM(J23:J24)</f>
        <v>5745</v>
      </c>
      <c r="K25" s="21"/>
    </row>
    <row r="26" spans="1:11" ht="22.5" customHeight="1" thickTop="1">
      <c r="A26" s="3"/>
      <c r="B26" s="76"/>
      <c r="C26" s="19"/>
      <c r="D26" s="52"/>
      <c r="E26" s="53"/>
      <c r="F26" s="52"/>
      <c r="G26" s="19"/>
      <c r="H26" s="52"/>
      <c r="I26" s="52"/>
      <c r="J26" s="52"/>
      <c r="K26" s="21"/>
    </row>
    <row r="27" spans="1:11" ht="22.5" customHeight="1">
      <c r="A27" s="3" t="s">
        <v>21</v>
      </c>
      <c r="B27" s="76"/>
      <c r="C27" s="19"/>
      <c r="D27" s="52"/>
      <c r="E27" s="53"/>
      <c r="F27" s="52"/>
      <c r="G27" s="19"/>
      <c r="H27" s="52"/>
      <c r="I27" s="52"/>
      <c r="J27" s="52"/>
      <c r="K27" s="21"/>
    </row>
    <row r="28" spans="1:11" ht="22.5" customHeight="1">
      <c r="A28" s="25" t="s">
        <v>22</v>
      </c>
      <c r="B28" s="76"/>
      <c r="C28" s="19"/>
      <c r="D28" s="54">
        <f>D30-D29</f>
        <v>45212</v>
      </c>
      <c r="E28" s="55"/>
      <c r="F28" s="54">
        <f>F30-F29</f>
        <v>4760</v>
      </c>
      <c r="G28" s="19"/>
      <c r="H28" s="54">
        <f>H30-H29</f>
        <v>12833</v>
      </c>
      <c r="I28" s="52"/>
      <c r="J28" s="54">
        <f>J30-J29</f>
        <v>5745</v>
      </c>
      <c r="K28" s="21"/>
    </row>
    <row r="29" spans="1:11" ht="22.5" customHeight="1">
      <c r="A29" s="25" t="s">
        <v>36</v>
      </c>
      <c r="B29" s="10"/>
      <c r="C29" s="19"/>
      <c r="D29" s="28">
        <v>0</v>
      </c>
      <c r="E29" s="55"/>
      <c r="F29" s="54">
        <v>0</v>
      </c>
      <c r="G29" s="19"/>
      <c r="H29" s="28">
        <v>0</v>
      </c>
      <c r="I29" s="52"/>
      <c r="J29" s="56">
        <v>0</v>
      </c>
      <c r="K29" s="21" t="s">
        <v>53</v>
      </c>
    </row>
    <row r="30" spans="1:11" ht="22.5" customHeight="1" thickBot="1">
      <c r="A30" s="3" t="s">
        <v>20</v>
      </c>
      <c r="B30" s="76"/>
      <c r="C30" s="19"/>
      <c r="D30" s="57">
        <f>D25</f>
        <v>45212</v>
      </c>
      <c r="E30" s="13"/>
      <c r="F30" s="57">
        <f>F25</f>
        <v>4760</v>
      </c>
      <c r="G30" s="58"/>
      <c r="H30" s="57">
        <f>H25</f>
        <v>12833</v>
      </c>
      <c r="I30" s="52"/>
      <c r="J30" s="57">
        <f>J25</f>
        <v>5745</v>
      </c>
      <c r="K30" s="21"/>
    </row>
    <row r="31" spans="1:11" ht="22.5" customHeight="1" thickTop="1">
      <c r="A31" s="3"/>
      <c r="B31" s="76"/>
      <c r="C31" s="19"/>
      <c r="D31" s="52"/>
      <c r="E31" s="53"/>
      <c r="F31" s="52"/>
      <c r="G31" s="19"/>
      <c r="H31" s="52"/>
      <c r="I31" s="52"/>
      <c r="J31" s="52"/>
      <c r="K31" s="21"/>
    </row>
    <row r="32" spans="1:11" ht="22.5" customHeight="1" thickBot="1">
      <c r="A32" s="3" t="s">
        <v>23</v>
      </c>
      <c r="B32" s="10">
        <v>12</v>
      </c>
      <c r="C32" s="59"/>
      <c r="D32" s="60">
        <f>D30/289999</f>
        <v>0.15590398587581336</v>
      </c>
      <c r="E32" s="61"/>
      <c r="F32" s="60">
        <f>F30/289999</f>
        <v>1.6413849702930011E-2</v>
      </c>
      <c r="G32" s="62"/>
      <c r="H32" s="60">
        <f>H30/289999</f>
        <v>4.4251876730609416E-2</v>
      </c>
      <c r="I32" s="63"/>
      <c r="J32" s="60">
        <f>J30/289999</f>
        <v>1.9810413139355654E-2</v>
      </c>
    </row>
    <row r="33" spans="1:11" ht="22.5" customHeight="1" thickTop="1">
      <c r="A33" s="65"/>
      <c r="B33" s="9"/>
      <c r="C33" s="66"/>
      <c r="D33" s="54"/>
      <c r="E33" s="66"/>
      <c r="F33" s="54"/>
      <c r="G33" s="66"/>
      <c r="H33" s="2"/>
      <c r="I33" s="5"/>
      <c r="J33" s="2"/>
    </row>
    <row r="34" spans="1:11" ht="22.5" customHeight="1">
      <c r="A34" s="1" t="s">
        <v>0</v>
      </c>
      <c r="B34" s="8"/>
      <c r="C34" s="5"/>
      <c r="D34" s="2"/>
      <c r="E34" s="5"/>
      <c r="F34" s="2"/>
      <c r="G34" s="5"/>
      <c r="H34" s="2"/>
      <c r="I34" s="5"/>
      <c r="J34" s="2"/>
    </row>
    <row r="35" spans="1:11" ht="22.5" customHeight="1">
      <c r="A35" s="1" t="s">
        <v>24</v>
      </c>
      <c r="B35" s="8"/>
      <c r="C35" s="5"/>
      <c r="D35" s="12"/>
      <c r="E35" s="17"/>
      <c r="F35" s="12"/>
      <c r="G35" s="5"/>
      <c r="H35" s="2"/>
      <c r="I35" s="5"/>
      <c r="J35" s="2"/>
    </row>
    <row r="36" spans="1:11" ht="22.5" customHeight="1">
      <c r="A36" s="5"/>
      <c r="B36" s="8"/>
      <c r="C36" s="5"/>
      <c r="D36" s="12"/>
      <c r="E36" s="67"/>
      <c r="F36" s="12"/>
      <c r="G36" s="5"/>
      <c r="H36" s="2"/>
      <c r="I36" s="5"/>
      <c r="J36" s="2"/>
    </row>
    <row r="37" spans="1:11" ht="22.5" customHeight="1">
      <c r="A37" s="5"/>
      <c r="B37" s="76"/>
      <c r="C37" s="19"/>
      <c r="D37" s="477" t="s">
        <v>1</v>
      </c>
      <c r="E37" s="477"/>
      <c r="F37" s="477"/>
      <c r="G37" s="5"/>
      <c r="H37" s="478" t="s">
        <v>2</v>
      </c>
      <c r="I37" s="478"/>
      <c r="J37" s="478"/>
    </row>
    <row r="38" spans="1:11" ht="22.5" customHeight="1">
      <c r="A38" s="5"/>
      <c r="B38" s="76"/>
      <c r="C38" s="19"/>
      <c r="D38" s="479" t="s">
        <v>40</v>
      </c>
      <c r="E38" s="479"/>
      <c r="F38" s="479"/>
      <c r="G38" s="19"/>
      <c r="H38" s="479" t="s">
        <v>40</v>
      </c>
      <c r="I38" s="479"/>
      <c r="J38" s="479"/>
    </row>
    <row r="39" spans="1:11" ht="22.5" customHeight="1">
      <c r="A39" s="5"/>
      <c r="B39" s="76"/>
      <c r="C39" s="19"/>
      <c r="D39" s="479" t="s">
        <v>39</v>
      </c>
      <c r="E39" s="479"/>
      <c r="F39" s="479"/>
      <c r="G39" s="19"/>
      <c r="H39" s="479" t="s">
        <v>39</v>
      </c>
      <c r="I39" s="479"/>
      <c r="J39" s="479"/>
    </row>
    <row r="40" spans="1:11" s="16" customFormat="1" ht="22.5" customHeight="1">
      <c r="A40" s="22"/>
      <c r="B40" s="6"/>
      <c r="C40" s="23"/>
      <c r="D40" s="7">
        <f>D7</f>
        <v>2025</v>
      </c>
      <c r="E40" s="7"/>
      <c r="F40" s="7">
        <f>F7</f>
        <v>2024</v>
      </c>
      <c r="G40" s="22"/>
      <c r="H40" s="7">
        <f>D40</f>
        <v>2025</v>
      </c>
      <c r="I40" s="7"/>
      <c r="J40" s="7">
        <f>F40</f>
        <v>2024</v>
      </c>
      <c r="K40" s="64"/>
    </row>
    <row r="41" spans="1:11" ht="22.5" customHeight="1">
      <c r="A41" s="5"/>
      <c r="B41" s="76"/>
      <c r="C41" s="24"/>
      <c r="D41" s="480" t="s">
        <v>4</v>
      </c>
      <c r="E41" s="480"/>
      <c r="F41" s="480"/>
      <c r="G41" s="480"/>
      <c r="H41" s="480"/>
      <c r="I41" s="480"/>
      <c r="J41" s="480"/>
    </row>
    <row r="42" spans="1:11" ht="22.5" customHeight="1">
      <c r="A42" s="4" t="s">
        <v>20</v>
      </c>
      <c r="B42" s="8"/>
      <c r="C42" s="5"/>
      <c r="D42" s="49">
        <f>D25</f>
        <v>45212</v>
      </c>
      <c r="E42" s="4"/>
      <c r="F42" s="49">
        <f>F25</f>
        <v>4760</v>
      </c>
      <c r="G42" s="4"/>
      <c r="H42" s="49">
        <f>H25</f>
        <v>12833</v>
      </c>
      <c r="I42" s="4"/>
      <c r="J42" s="49">
        <f>J25</f>
        <v>5745</v>
      </c>
    </row>
    <row r="43" spans="1:11" ht="22.5" customHeight="1">
      <c r="A43" s="4"/>
      <c r="B43" s="8"/>
      <c r="C43" s="5"/>
      <c r="D43" s="49"/>
      <c r="E43" s="4"/>
      <c r="F43" s="49"/>
      <c r="G43" s="4"/>
      <c r="H43" s="49"/>
      <c r="I43" s="4"/>
      <c r="J43" s="49"/>
    </row>
    <row r="44" spans="1:11" ht="22.5" customHeight="1">
      <c r="A44" s="4" t="s">
        <v>25</v>
      </c>
      <c r="B44" s="8"/>
      <c r="C44" s="5"/>
      <c r="D44" s="49"/>
      <c r="E44" s="4"/>
      <c r="F44" s="49"/>
      <c r="G44" s="4"/>
      <c r="H44" s="49"/>
      <c r="I44" s="4"/>
      <c r="J44" s="49"/>
    </row>
    <row r="45" spans="1:11" ht="22.5" customHeight="1">
      <c r="A45" s="68" t="s">
        <v>26</v>
      </c>
      <c r="B45" s="8"/>
      <c r="C45" s="5"/>
      <c r="D45" s="12"/>
      <c r="E45" s="5"/>
      <c r="F45" s="12"/>
      <c r="G45" s="5"/>
      <c r="H45" s="2"/>
      <c r="I45" s="5"/>
      <c r="J45" s="2"/>
    </row>
    <row r="46" spans="1:11" ht="22.5" customHeight="1">
      <c r="A46" s="68" t="s">
        <v>27</v>
      </c>
      <c r="B46" s="8"/>
      <c r="C46" s="5"/>
      <c r="D46" s="12"/>
      <c r="E46" s="5"/>
      <c r="F46" s="12"/>
      <c r="G46" s="5"/>
      <c r="H46" s="2"/>
      <c r="I46" s="5"/>
      <c r="J46" s="2"/>
    </row>
    <row r="47" spans="1:11" ht="22.5" customHeight="1">
      <c r="A47" s="5" t="s">
        <v>28</v>
      </c>
      <c r="B47" s="8"/>
      <c r="C47" s="5"/>
    </row>
    <row r="48" spans="1:11" ht="22.5" customHeight="1">
      <c r="A48" s="5" t="s">
        <v>29</v>
      </c>
      <c r="B48" s="8"/>
      <c r="C48" s="5"/>
      <c r="D48" s="77">
        <v>-1393</v>
      </c>
      <c r="E48" s="5"/>
      <c r="F48" s="70">
        <v>0</v>
      </c>
      <c r="G48" s="5"/>
      <c r="H48" s="77">
        <v>0</v>
      </c>
      <c r="I48" s="5"/>
      <c r="J48" s="71">
        <v>0</v>
      </c>
      <c r="K48" s="64" t="s">
        <v>54</v>
      </c>
    </row>
    <row r="49" spans="1:11" ht="22.5" customHeight="1">
      <c r="A49" s="4" t="s">
        <v>33</v>
      </c>
      <c r="B49" s="8"/>
      <c r="C49" s="5"/>
      <c r="D49" s="72">
        <f>SUM(D48)</f>
        <v>-1393</v>
      </c>
      <c r="E49" s="4"/>
      <c r="F49" s="72">
        <f>SUM(F48)</f>
        <v>0</v>
      </c>
      <c r="G49" s="4"/>
      <c r="H49" s="72">
        <f>SUM(H48)</f>
        <v>0</v>
      </c>
      <c r="I49" s="4"/>
      <c r="J49" s="72">
        <f>SUM(J48)</f>
        <v>0</v>
      </c>
    </row>
    <row r="50" spans="1:11" ht="22.5" customHeight="1" thickBot="1">
      <c r="A50" s="4" t="s">
        <v>37</v>
      </c>
      <c r="B50" s="8"/>
      <c r="C50" s="5"/>
      <c r="D50" s="57">
        <f>SUM(D42,D49)</f>
        <v>43819</v>
      </c>
      <c r="E50" s="4"/>
      <c r="F50" s="57">
        <f>SUM(F42,F49)</f>
        <v>4760</v>
      </c>
      <c r="G50" s="4"/>
      <c r="H50" s="57">
        <f>SUM(H42,H49)</f>
        <v>12833</v>
      </c>
      <c r="I50" s="4"/>
      <c r="J50" s="57">
        <f>SUM(J42,J49)</f>
        <v>5745</v>
      </c>
    </row>
    <row r="51" spans="1:11" ht="22.5" customHeight="1" thickTop="1">
      <c r="A51" s="5"/>
      <c r="B51" s="8"/>
      <c r="C51" s="5"/>
      <c r="D51" s="2"/>
      <c r="E51" s="5"/>
      <c r="F51" s="2"/>
      <c r="G51" s="5"/>
      <c r="H51" s="2"/>
      <c r="I51" s="5"/>
      <c r="J51" s="2"/>
    </row>
    <row r="52" spans="1:11" ht="22.5" customHeight="1">
      <c r="A52" s="4" t="s">
        <v>38</v>
      </c>
      <c r="B52" s="8"/>
      <c r="C52" s="5"/>
      <c r="D52" s="2"/>
      <c r="E52" s="5"/>
      <c r="F52" s="2"/>
      <c r="G52" s="5"/>
      <c r="H52" s="2"/>
      <c r="I52" s="5"/>
      <c r="J52" s="2"/>
    </row>
    <row r="53" spans="1:11" ht="22.5" customHeight="1">
      <c r="A53" s="5" t="s">
        <v>22</v>
      </c>
      <c r="B53" s="8"/>
      <c r="C53" s="5"/>
      <c r="D53" s="44">
        <f>D55-D54</f>
        <v>43819</v>
      </c>
      <c r="E53" s="5"/>
      <c r="F53" s="44">
        <f>F55-F54</f>
        <v>4760</v>
      </c>
      <c r="G53" s="5"/>
      <c r="H53" s="44">
        <f>H55-H54</f>
        <v>12833</v>
      </c>
      <c r="I53" s="5"/>
      <c r="J53" s="44">
        <f>J55-J54</f>
        <v>5745</v>
      </c>
    </row>
    <row r="54" spans="1:11" ht="22.5" customHeight="1">
      <c r="A54" s="5" t="s">
        <v>36</v>
      </c>
      <c r="B54" s="10"/>
      <c r="C54" s="5"/>
      <c r="D54" s="77">
        <v>0</v>
      </c>
      <c r="E54" s="5"/>
      <c r="F54" s="44">
        <v>0</v>
      </c>
      <c r="G54" s="5"/>
      <c r="H54" s="77">
        <v>0</v>
      </c>
      <c r="I54" s="5"/>
      <c r="J54" s="70">
        <v>0</v>
      </c>
      <c r="K54" s="64" t="s">
        <v>55</v>
      </c>
    </row>
    <row r="55" spans="1:11" ht="22.5" customHeight="1" thickBot="1">
      <c r="A55" s="4" t="s">
        <v>37</v>
      </c>
      <c r="B55" s="8"/>
      <c r="C55" s="5"/>
      <c r="D55" s="57">
        <f>D50</f>
        <v>43819</v>
      </c>
      <c r="E55" s="4"/>
      <c r="F55" s="57">
        <f>F50</f>
        <v>4760</v>
      </c>
      <c r="G55" s="4"/>
      <c r="H55" s="15">
        <f>H50</f>
        <v>12833</v>
      </c>
      <c r="I55" s="4"/>
      <c r="J55" s="15">
        <f>J50</f>
        <v>5745</v>
      </c>
    </row>
    <row r="56" spans="1:11" ht="22.5" customHeight="1" thickTop="1">
      <c r="C56" s="69">
        <f>C55-C30</f>
        <v>0</v>
      </c>
    </row>
    <row r="57" spans="1:11" ht="22.5" customHeight="1">
      <c r="D57" s="69">
        <f>D55-D50</f>
        <v>0</v>
      </c>
      <c r="E57" s="69">
        <f t="shared" ref="E57:J57" si="0">E55-E50</f>
        <v>0</v>
      </c>
      <c r="F57" s="69">
        <f t="shared" si="0"/>
        <v>0</v>
      </c>
      <c r="G57" s="69">
        <f t="shared" si="0"/>
        <v>0</v>
      </c>
      <c r="H57" s="69">
        <f t="shared" si="0"/>
        <v>0</v>
      </c>
      <c r="I57" s="69">
        <f t="shared" si="0"/>
        <v>0</v>
      </c>
      <c r="J57" s="69">
        <f t="shared" si="0"/>
        <v>0</v>
      </c>
    </row>
    <row r="58" spans="1:11" ht="22.5" customHeight="1">
      <c r="D58" s="18"/>
      <c r="E58" s="64"/>
      <c r="F58" s="18"/>
    </row>
    <row r="60" spans="1:11" ht="22.5" customHeight="1">
      <c r="F60" s="18"/>
    </row>
  </sheetData>
  <mergeCells count="14">
    <mergeCell ref="D4:F4"/>
    <mergeCell ref="H4:J4"/>
    <mergeCell ref="D5:F5"/>
    <mergeCell ref="H5:J5"/>
    <mergeCell ref="D6:F6"/>
    <mergeCell ref="H6:J6"/>
    <mergeCell ref="D41:J41"/>
    <mergeCell ref="D8:J8"/>
    <mergeCell ref="D37:F37"/>
    <mergeCell ref="H37:J37"/>
    <mergeCell ref="D38:F38"/>
    <mergeCell ref="H38:J38"/>
    <mergeCell ref="D39:F39"/>
    <mergeCell ref="H39:J39"/>
  </mergeCells>
  <pageMargins left="0.7" right="0.7" top="0.75" bottom="0.75" header="0.3" footer="0.3"/>
  <pageSetup scale="90" orientation="portrait" r:id="rId1"/>
  <rowBreaks count="1" manualBreakCount="1">
    <brk id="33" max="9" man="1"/>
  </rowBreaks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FA874-4B4F-4AC2-9BF0-69ED10E76857}">
  <sheetPr>
    <pageSetUpPr fitToPage="1"/>
  </sheetPr>
  <dimension ref="A1:M73"/>
  <sheetViews>
    <sheetView topLeftCell="A53" zoomScaleNormal="100" zoomScaleSheetLayoutView="70" workbookViewId="0"/>
  </sheetViews>
  <sheetFormatPr defaultColWidth="8.81640625" defaultRowHeight="22.5" customHeight="1"/>
  <cols>
    <col min="1" max="1" width="45.36328125" style="165" customWidth="1"/>
    <col min="2" max="2" width="8" style="166" customWidth="1"/>
    <col min="3" max="3" width="1.1796875" style="165" customWidth="1"/>
    <col min="4" max="4" width="12.7265625" style="155" customWidth="1"/>
    <col min="5" max="5" width="1.1796875" style="165" customWidth="1"/>
    <col min="6" max="6" width="12.7265625" style="155" customWidth="1"/>
    <col min="7" max="7" width="1.1796875" style="165" customWidth="1"/>
    <col min="8" max="8" width="12.7265625" style="155" customWidth="1"/>
    <col min="9" max="9" width="1.1796875" style="165" customWidth="1"/>
    <col min="10" max="10" width="12.7265625" style="155" customWidth="1"/>
    <col min="11" max="11" width="8.54296875" style="188" customWidth="1"/>
    <col min="12" max="12" width="8.54296875" style="165" customWidth="1"/>
    <col min="13" max="13" width="13.7265625" style="165" bestFit="1" customWidth="1"/>
    <col min="14" max="16384" width="8.81640625" style="165"/>
  </cols>
  <sheetData>
    <row r="1" spans="1:13" ht="21.5" customHeight="1">
      <c r="A1" s="152" t="s">
        <v>262</v>
      </c>
      <c r="B1" s="153"/>
      <c r="C1" s="257"/>
      <c r="D1" s="258"/>
      <c r="E1" s="257"/>
      <c r="F1" s="258"/>
      <c r="G1" s="257"/>
      <c r="K1" s="259"/>
    </row>
    <row r="2" spans="1:13" ht="21.5" customHeight="1">
      <c r="A2" s="260" t="s">
        <v>103</v>
      </c>
      <c r="B2" s="153"/>
      <c r="C2" s="257"/>
      <c r="D2" s="258"/>
      <c r="E2" s="257"/>
      <c r="F2" s="258"/>
      <c r="G2" s="257"/>
      <c r="K2" s="259"/>
    </row>
    <row r="3" spans="1:13" ht="13" customHeight="1">
      <c r="A3" s="158"/>
      <c r="B3" s="153"/>
      <c r="C3" s="257"/>
      <c r="D3" s="258"/>
      <c r="E3" s="257"/>
      <c r="F3" s="258"/>
      <c r="G3" s="257"/>
      <c r="K3" s="259"/>
    </row>
    <row r="4" spans="1:13" ht="21.5" customHeight="1">
      <c r="A4" s="158"/>
      <c r="B4" s="153"/>
      <c r="C4" s="257"/>
      <c r="D4" s="471" t="s">
        <v>98</v>
      </c>
      <c r="E4" s="471"/>
      <c r="F4" s="471"/>
      <c r="G4" s="156"/>
      <c r="H4" s="471" t="s">
        <v>99</v>
      </c>
      <c r="I4" s="471"/>
      <c r="J4" s="471"/>
      <c r="K4" s="259"/>
    </row>
    <row r="5" spans="1:13" ht="21.5" customHeight="1">
      <c r="A5" s="158"/>
      <c r="B5" s="153"/>
      <c r="C5" s="257"/>
      <c r="D5" s="474" t="s">
        <v>101</v>
      </c>
      <c r="E5" s="474"/>
      <c r="F5" s="474"/>
      <c r="G5" s="159"/>
      <c r="H5" s="474" t="s">
        <v>100</v>
      </c>
      <c r="I5" s="474"/>
      <c r="J5" s="474"/>
      <c r="K5" s="259"/>
    </row>
    <row r="6" spans="1:13" s="187" customFormat="1" ht="21.5" customHeight="1">
      <c r="C6" s="261"/>
      <c r="D6" s="482" t="s">
        <v>102</v>
      </c>
      <c r="E6" s="482"/>
      <c r="F6" s="482"/>
      <c r="G6" s="159"/>
      <c r="H6" s="482" t="s">
        <v>102</v>
      </c>
      <c r="I6" s="482"/>
      <c r="J6" s="482"/>
      <c r="K6" s="259"/>
    </row>
    <row r="7" spans="1:13" ht="21.5" customHeight="1">
      <c r="A7" s="168"/>
      <c r="B7" s="262" t="s">
        <v>77</v>
      </c>
      <c r="C7" s="263"/>
      <c r="D7" s="264">
        <v>2025</v>
      </c>
      <c r="E7" s="264"/>
      <c r="F7" s="264">
        <v>2024</v>
      </c>
      <c r="G7" s="264"/>
      <c r="H7" s="264">
        <v>2025</v>
      </c>
      <c r="I7" s="264"/>
      <c r="J7" s="264">
        <v>2024</v>
      </c>
      <c r="K7" s="259"/>
    </row>
    <row r="8" spans="1:13" ht="21.5" customHeight="1">
      <c r="A8" s="168"/>
      <c r="B8" s="153"/>
      <c r="C8" s="263"/>
      <c r="D8" s="470" t="s">
        <v>87</v>
      </c>
      <c r="E8" s="470"/>
      <c r="F8" s="470"/>
      <c r="G8" s="470"/>
      <c r="H8" s="470"/>
      <c r="I8" s="470"/>
      <c r="J8" s="470"/>
      <c r="K8" s="259"/>
    </row>
    <row r="9" spans="1:13" ht="21.5" customHeight="1">
      <c r="A9" s="168" t="s">
        <v>104</v>
      </c>
      <c r="B9" s="153"/>
      <c r="C9" s="263"/>
      <c r="D9" s="167"/>
      <c r="E9" s="167"/>
      <c r="F9" s="167"/>
      <c r="G9" s="167"/>
      <c r="H9" s="167"/>
      <c r="I9" s="167"/>
      <c r="J9" s="167"/>
      <c r="K9" s="259"/>
    </row>
    <row r="10" spans="1:13" ht="21.5" customHeight="1">
      <c r="A10" s="164" t="s">
        <v>295</v>
      </c>
      <c r="B10" s="265" t="s">
        <v>243</v>
      </c>
      <c r="C10" s="266"/>
      <c r="D10" s="174">
        <v>818324</v>
      </c>
      <c r="E10" s="267"/>
      <c r="F10" s="174">
        <v>872463</v>
      </c>
      <c r="G10" s="267"/>
      <c r="H10" s="206">
        <v>776800</v>
      </c>
      <c r="I10" s="266"/>
      <c r="J10" s="206">
        <v>819152</v>
      </c>
      <c r="K10" s="259"/>
      <c r="M10" s="268"/>
    </row>
    <row r="11" spans="1:13" ht="21.5" customHeight="1">
      <c r="A11" s="164" t="s">
        <v>105</v>
      </c>
      <c r="B11" s="269"/>
      <c r="C11" s="266"/>
      <c r="D11" s="174">
        <v>1017</v>
      </c>
      <c r="E11" s="267"/>
      <c r="F11" s="174">
        <v>7229</v>
      </c>
      <c r="G11" s="267"/>
      <c r="H11" s="174">
        <v>1070</v>
      </c>
      <c r="I11" s="266"/>
      <c r="J11" s="174">
        <v>7182</v>
      </c>
      <c r="K11" s="259"/>
      <c r="M11" s="270"/>
    </row>
    <row r="12" spans="1:13" ht="21.5" hidden="1" customHeight="1">
      <c r="A12" s="164" t="s">
        <v>70</v>
      </c>
      <c r="B12" s="265">
        <v>4</v>
      </c>
      <c r="C12" s="271"/>
      <c r="D12" s="174"/>
      <c r="E12" s="272"/>
      <c r="F12" s="174"/>
      <c r="G12" s="273"/>
      <c r="H12" s="174"/>
      <c r="I12" s="274"/>
      <c r="J12" s="174"/>
      <c r="K12" s="165"/>
    </row>
    <row r="13" spans="1:13" ht="21.5" hidden="1" customHeight="1">
      <c r="A13" s="164" t="s">
        <v>246</v>
      </c>
      <c r="B13" s="265" t="s">
        <v>244</v>
      </c>
      <c r="C13" s="271"/>
      <c r="D13" s="174"/>
      <c r="E13" s="272"/>
      <c r="F13" s="174">
        <v>0</v>
      </c>
      <c r="G13" s="273"/>
      <c r="H13" s="174">
        <v>0</v>
      </c>
      <c r="I13" s="274"/>
      <c r="J13" s="174">
        <v>0</v>
      </c>
      <c r="K13" s="165"/>
    </row>
    <row r="14" spans="1:13" ht="21.5" customHeight="1">
      <c r="A14" s="164" t="s">
        <v>71</v>
      </c>
      <c r="B14" s="269">
        <v>4</v>
      </c>
      <c r="C14" s="275"/>
      <c r="D14" s="174">
        <v>4118</v>
      </c>
      <c r="E14" s="276"/>
      <c r="F14" s="174">
        <v>2016</v>
      </c>
      <c r="G14" s="277"/>
      <c r="H14" s="174">
        <v>4219</v>
      </c>
      <c r="I14" s="278"/>
      <c r="J14" s="174">
        <v>1959</v>
      </c>
      <c r="K14" s="259"/>
    </row>
    <row r="15" spans="1:13" ht="21.5" customHeight="1">
      <c r="A15" s="158" t="s">
        <v>106</v>
      </c>
      <c r="B15" s="162"/>
      <c r="C15" s="275"/>
      <c r="D15" s="327">
        <f>SUM(D10:D14)</f>
        <v>823459</v>
      </c>
      <c r="E15" s="279"/>
      <c r="F15" s="327">
        <f>SUM(F10:F14)</f>
        <v>881708</v>
      </c>
      <c r="G15" s="275"/>
      <c r="H15" s="327">
        <f>SUM(H10:H14)</f>
        <v>782089</v>
      </c>
      <c r="I15" s="280"/>
      <c r="J15" s="327">
        <f>SUM(J10:J14)</f>
        <v>828293</v>
      </c>
      <c r="K15" s="259"/>
    </row>
    <row r="16" spans="1:13" ht="17" customHeight="1">
      <c r="A16" s="158"/>
      <c r="B16" s="162"/>
      <c r="C16" s="275"/>
      <c r="D16" s="281"/>
      <c r="E16" s="279"/>
      <c r="F16" s="281"/>
      <c r="G16" s="275"/>
      <c r="H16" s="281"/>
      <c r="I16" s="280"/>
      <c r="J16" s="281"/>
      <c r="K16" s="259"/>
    </row>
    <row r="17" spans="1:13" ht="21.5" customHeight="1">
      <c r="A17" s="168" t="s">
        <v>107</v>
      </c>
      <c r="B17" s="162"/>
      <c r="C17" s="275"/>
      <c r="D17" s="282"/>
      <c r="E17" s="283"/>
      <c r="F17" s="284"/>
      <c r="G17" s="275"/>
      <c r="H17" s="282"/>
      <c r="I17" s="283"/>
      <c r="J17" s="282"/>
      <c r="K17" s="259"/>
    </row>
    <row r="18" spans="1:13" ht="21.5" customHeight="1">
      <c r="A18" s="164" t="s">
        <v>108</v>
      </c>
      <c r="B18" s="269" t="s">
        <v>224</v>
      </c>
      <c r="C18" s="259"/>
      <c r="D18" s="174">
        <v>635109</v>
      </c>
      <c r="E18" s="267"/>
      <c r="F18" s="174">
        <v>710271</v>
      </c>
      <c r="G18" s="267"/>
      <c r="H18" s="174">
        <v>612886</v>
      </c>
      <c r="I18" s="259"/>
      <c r="J18" s="174">
        <v>679359</v>
      </c>
      <c r="K18" s="259"/>
    </row>
    <row r="19" spans="1:13" ht="21.5" customHeight="1">
      <c r="A19" s="285" t="s">
        <v>78</v>
      </c>
      <c r="B19" s="269"/>
      <c r="C19" s="275"/>
      <c r="D19" s="174">
        <v>37911</v>
      </c>
      <c r="E19" s="286"/>
      <c r="F19" s="174">
        <v>41477</v>
      </c>
      <c r="G19" s="286"/>
      <c r="H19" s="174">
        <v>24538</v>
      </c>
      <c r="I19" s="275"/>
      <c r="J19" s="174">
        <v>28027</v>
      </c>
      <c r="K19" s="259"/>
      <c r="M19" s="270"/>
    </row>
    <row r="20" spans="1:13" ht="21.5" customHeight="1">
      <c r="A20" s="285" t="s">
        <v>72</v>
      </c>
      <c r="B20" s="269" t="s">
        <v>245</v>
      </c>
      <c r="C20" s="275"/>
      <c r="D20" s="174">
        <v>60391</v>
      </c>
      <c r="E20" s="286"/>
      <c r="F20" s="174">
        <v>56791</v>
      </c>
      <c r="G20" s="286"/>
      <c r="H20" s="206">
        <v>53641</v>
      </c>
      <c r="I20" s="275"/>
      <c r="J20" s="206">
        <v>49695</v>
      </c>
      <c r="K20" s="259"/>
      <c r="M20" s="268"/>
    </row>
    <row r="21" spans="1:13" ht="21.5" hidden="1" customHeight="1">
      <c r="A21" s="164" t="s">
        <v>109</v>
      </c>
      <c r="B21" s="269"/>
      <c r="C21" s="275"/>
      <c r="D21" s="174"/>
      <c r="E21" s="286"/>
      <c r="F21" s="174">
        <v>0</v>
      </c>
      <c r="G21" s="286"/>
      <c r="H21" s="174"/>
      <c r="I21" s="275"/>
      <c r="J21" s="174">
        <v>0</v>
      </c>
      <c r="K21" s="259"/>
    </row>
    <row r="22" spans="1:13" ht="21.5" customHeight="1">
      <c r="A22" s="158" t="s">
        <v>110</v>
      </c>
      <c r="B22" s="269"/>
      <c r="C22" s="275"/>
      <c r="D22" s="327">
        <f>SUM(D18:D21)</f>
        <v>733411</v>
      </c>
      <c r="E22" s="286"/>
      <c r="F22" s="327">
        <f>SUM(F18:F21)</f>
        <v>808539</v>
      </c>
      <c r="G22" s="275"/>
      <c r="H22" s="327">
        <f>SUM(H18:H21)</f>
        <v>691065</v>
      </c>
      <c r="I22" s="287"/>
      <c r="J22" s="327">
        <f>SUM(J18:J21)</f>
        <v>757081</v>
      </c>
      <c r="K22" s="259"/>
    </row>
    <row r="23" spans="1:13" ht="13" customHeight="1">
      <c r="A23" s="158"/>
      <c r="B23" s="269"/>
      <c r="C23" s="275"/>
      <c r="D23" s="288"/>
      <c r="E23" s="286"/>
      <c r="F23" s="288"/>
      <c r="G23" s="275"/>
      <c r="H23" s="288"/>
      <c r="I23" s="287"/>
      <c r="J23" s="288"/>
      <c r="K23" s="259"/>
    </row>
    <row r="24" spans="1:13" ht="21.5" customHeight="1">
      <c r="A24" s="289" t="s">
        <v>165</v>
      </c>
      <c r="B24" s="269"/>
      <c r="C24" s="275"/>
      <c r="D24" s="328">
        <v>90048</v>
      </c>
      <c r="E24" s="290"/>
      <c r="F24" s="328">
        <v>73169</v>
      </c>
      <c r="G24" s="290"/>
      <c r="H24" s="328">
        <v>91024</v>
      </c>
      <c r="I24" s="290"/>
      <c r="J24" s="328">
        <v>71212</v>
      </c>
      <c r="K24" s="259"/>
    </row>
    <row r="25" spans="1:13" ht="21.5" customHeight="1">
      <c r="A25" s="164" t="s">
        <v>73</v>
      </c>
      <c r="B25" s="269"/>
      <c r="C25" s="275"/>
      <c r="D25" s="174">
        <v>-11246</v>
      </c>
      <c r="E25" s="291"/>
      <c r="F25" s="174">
        <v>-14679</v>
      </c>
      <c r="G25" s="291"/>
      <c r="H25" s="174">
        <v>-10348</v>
      </c>
      <c r="I25" s="275"/>
      <c r="J25" s="174">
        <v>-13952</v>
      </c>
      <c r="K25" s="259"/>
      <c r="M25" s="268"/>
    </row>
    <row r="26" spans="1:13" ht="21.5" customHeight="1">
      <c r="A26" s="164" t="s">
        <v>275</v>
      </c>
      <c r="B26" s="265">
        <v>6</v>
      </c>
      <c r="C26" s="271"/>
      <c r="D26" s="232">
        <v>-1416</v>
      </c>
      <c r="E26" s="293"/>
      <c r="F26" s="232">
        <v>-312</v>
      </c>
      <c r="G26" s="277"/>
      <c r="H26" s="232">
        <v>-1345</v>
      </c>
      <c r="I26" s="294"/>
      <c r="J26" s="232">
        <v>-247</v>
      </c>
      <c r="K26" s="165"/>
    </row>
    <row r="27" spans="1:13" ht="21.5" customHeight="1">
      <c r="A27" s="158" t="s">
        <v>166</v>
      </c>
      <c r="B27" s="162"/>
      <c r="C27" s="275"/>
      <c r="D27" s="329">
        <f>SUM(D24:D26)</f>
        <v>77386</v>
      </c>
      <c r="E27" s="295"/>
      <c r="F27" s="329">
        <f>SUM(F24:F26)</f>
        <v>58178</v>
      </c>
      <c r="G27" s="295"/>
      <c r="H27" s="329">
        <f>SUM(H24:H26)</f>
        <v>79331</v>
      </c>
      <c r="I27" s="295"/>
      <c r="J27" s="329">
        <f>SUM(J24:J26)</f>
        <v>57013</v>
      </c>
      <c r="K27" s="259"/>
    </row>
    <row r="28" spans="1:13" ht="21.5" customHeight="1">
      <c r="A28" s="164" t="s">
        <v>74</v>
      </c>
      <c r="B28" s="269">
        <v>16</v>
      </c>
      <c r="C28" s="275"/>
      <c r="D28" s="174">
        <v>-15463</v>
      </c>
      <c r="E28" s="286"/>
      <c r="F28" s="174">
        <v>-11725</v>
      </c>
      <c r="G28" s="275"/>
      <c r="H28" s="174">
        <v>-15784</v>
      </c>
      <c r="I28" s="291"/>
      <c r="J28" s="174">
        <v>-11381</v>
      </c>
      <c r="K28" s="259"/>
    </row>
    <row r="29" spans="1:13" ht="21.5" customHeight="1" thickBot="1">
      <c r="A29" s="158" t="s">
        <v>269</v>
      </c>
      <c r="B29" s="162"/>
      <c r="C29" s="275"/>
      <c r="D29" s="330">
        <f>SUM(D27:D28)</f>
        <v>61923</v>
      </c>
      <c r="E29" s="279"/>
      <c r="F29" s="330">
        <f>SUM(F27:F28)</f>
        <v>46453</v>
      </c>
      <c r="G29" s="275"/>
      <c r="H29" s="330">
        <f>SUM(H27:H28)</f>
        <v>63547</v>
      </c>
      <c r="I29" s="296"/>
      <c r="J29" s="330">
        <f>SUM(J27:J28)</f>
        <v>45632</v>
      </c>
      <c r="K29" s="259"/>
    </row>
    <row r="30" spans="1:13" ht="13" customHeight="1" thickTop="1">
      <c r="A30" s="158"/>
      <c r="B30" s="153"/>
      <c r="C30" s="257"/>
      <c r="D30" s="297"/>
      <c r="E30" s="298"/>
      <c r="F30" s="297"/>
      <c r="G30" s="257"/>
      <c r="H30" s="297"/>
      <c r="I30" s="297"/>
      <c r="J30" s="297"/>
      <c r="K30" s="259"/>
    </row>
    <row r="31" spans="1:13" ht="21.5" customHeight="1">
      <c r="A31" s="158" t="s">
        <v>164</v>
      </c>
      <c r="B31" s="153"/>
      <c r="C31" s="257"/>
      <c r="D31" s="297"/>
      <c r="E31" s="298"/>
      <c r="F31" s="297"/>
      <c r="G31" s="257"/>
      <c r="H31" s="297"/>
      <c r="I31" s="297"/>
      <c r="J31" s="297"/>
      <c r="K31" s="259"/>
    </row>
    <row r="32" spans="1:13" ht="21.5" customHeight="1">
      <c r="A32" s="292" t="s">
        <v>213</v>
      </c>
      <c r="B32" s="153"/>
      <c r="C32" s="257"/>
      <c r="D32" s="331">
        <v>61923</v>
      </c>
      <c r="E32" s="300"/>
      <c r="F32" s="331">
        <v>46453</v>
      </c>
      <c r="G32" s="257"/>
      <c r="H32" s="331">
        <v>63547</v>
      </c>
      <c r="I32" s="297"/>
      <c r="J32" s="331">
        <v>45632</v>
      </c>
      <c r="K32" s="259"/>
    </row>
    <row r="33" spans="1:11" ht="21.5" customHeight="1">
      <c r="A33" s="292" t="s">
        <v>69</v>
      </c>
      <c r="B33" s="172"/>
      <c r="C33" s="257"/>
      <c r="D33" s="174">
        <v>0</v>
      </c>
      <c r="E33" s="300"/>
      <c r="F33" s="174">
        <v>0</v>
      </c>
      <c r="G33" s="257"/>
      <c r="H33" s="174">
        <v>0</v>
      </c>
      <c r="I33" s="297"/>
      <c r="J33" s="174">
        <v>0</v>
      </c>
      <c r="K33" s="259"/>
    </row>
    <row r="34" spans="1:11" ht="21.5" customHeight="1" thickBot="1">
      <c r="A34" s="158" t="s">
        <v>269</v>
      </c>
      <c r="B34" s="153"/>
      <c r="C34" s="257"/>
      <c r="D34" s="332">
        <f>D29</f>
        <v>61923</v>
      </c>
      <c r="E34" s="192"/>
      <c r="F34" s="332">
        <f>F29</f>
        <v>46453</v>
      </c>
      <c r="G34" s="301"/>
      <c r="H34" s="332">
        <f>H29</f>
        <v>63547</v>
      </c>
      <c r="I34" s="297"/>
      <c r="J34" s="332">
        <f>J29</f>
        <v>45632</v>
      </c>
      <c r="K34" s="259"/>
    </row>
    <row r="35" spans="1:11" ht="13" customHeight="1" thickTop="1">
      <c r="A35" s="158"/>
      <c r="B35" s="153"/>
      <c r="C35" s="257"/>
      <c r="D35" s="297"/>
      <c r="E35" s="298"/>
      <c r="F35" s="297"/>
      <c r="G35" s="257"/>
      <c r="H35" s="297"/>
      <c r="I35" s="297"/>
      <c r="J35" s="297"/>
      <c r="K35" s="259"/>
    </row>
    <row r="36" spans="1:11" ht="21.5" customHeight="1" thickBot="1">
      <c r="A36" s="158" t="s">
        <v>225</v>
      </c>
      <c r="B36" s="172">
        <v>18</v>
      </c>
      <c r="C36" s="302"/>
      <c r="D36" s="303">
        <v>0.156</v>
      </c>
      <c r="E36" s="304"/>
      <c r="F36" s="303">
        <v>0.11700000000000001</v>
      </c>
      <c r="G36" s="304"/>
      <c r="H36" s="303">
        <v>0.161</v>
      </c>
      <c r="I36" s="305"/>
      <c r="J36" s="303">
        <v>0.115</v>
      </c>
    </row>
    <row r="37" spans="1:11" ht="17" customHeight="1" thickTop="1">
      <c r="A37" s="306"/>
      <c r="B37" s="168"/>
      <c r="C37" s="307"/>
      <c r="D37" s="299"/>
      <c r="E37" s="307"/>
      <c r="F37" s="299"/>
      <c r="G37" s="307"/>
    </row>
    <row r="38" spans="1:11" ht="21.5" customHeight="1">
      <c r="A38" s="152" t="s">
        <v>262</v>
      </c>
    </row>
    <row r="39" spans="1:11" ht="21.5" customHeight="1">
      <c r="A39" s="308" t="s">
        <v>111</v>
      </c>
      <c r="D39" s="309"/>
      <c r="E39" s="207"/>
      <c r="F39" s="309"/>
    </row>
    <row r="40" spans="1:11" ht="21.5" customHeight="1">
      <c r="D40" s="309"/>
      <c r="E40" s="188"/>
      <c r="F40" s="309"/>
    </row>
    <row r="41" spans="1:11" ht="21.5" customHeight="1">
      <c r="B41" s="153"/>
      <c r="C41" s="257"/>
      <c r="D41" s="471" t="s">
        <v>98</v>
      </c>
      <c r="E41" s="471"/>
      <c r="F41" s="471"/>
      <c r="G41" s="156"/>
      <c r="H41" s="471" t="s">
        <v>99</v>
      </c>
      <c r="I41" s="471"/>
      <c r="J41" s="471"/>
    </row>
    <row r="42" spans="1:11" ht="21.5" customHeight="1">
      <c r="B42" s="153"/>
      <c r="C42" s="257"/>
      <c r="D42" s="474" t="s">
        <v>100</v>
      </c>
      <c r="E42" s="474"/>
      <c r="F42" s="474"/>
      <c r="G42" s="159"/>
      <c r="H42" s="474" t="s">
        <v>101</v>
      </c>
      <c r="I42" s="474"/>
      <c r="J42" s="474"/>
    </row>
    <row r="43" spans="1:11" s="187" customFormat="1" ht="21.5" customHeight="1">
      <c r="B43" s="162"/>
      <c r="C43" s="261"/>
      <c r="D43" s="483" t="str">
        <f>D6</f>
        <v>Year ended 31 December</v>
      </c>
      <c r="E43" s="483"/>
      <c r="F43" s="483"/>
      <c r="H43" s="484" t="str">
        <f>D43</f>
        <v>Year ended 31 December</v>
      </c>
      <c r="I43" s="484"/>
      <c r="J43" s="484"/>
      <c r="K43" s="188"/>
    </row>
    <row r="44" spans="1:11" s="187" customFormat="1" ht="21.5" customHeight="1">
      <c r="B44" s="262" t="s">
        <v>77</v>
      </c>
      <c r="C44" s="261"/>
      <c r="D44" s="264">
        <v>2025</v>
      </c>
      <c r="E44" s="264"/>
      <c r="F44" s="264">
        <v>2024</v>
      </c>
      <c r="G44" s="264"/>
      <c r="H44" s="264">
        <v>2025</v>
      </c>
      <c r="I44" s="264"/>
      <c r="J44" s="264">
        <v>2024</v>
      </c>
      <c r="K44" s="188"/>
    </row>
    <row r="45" spans="1:11" ht="21.5" customHeight="1">
      <c r="B45" s="153"/>
      <c r="C45" s="263"/>
      <c r="D45" s="481" t="s">
        <v>87</v>
      </c>
      <c r="E45" s="481"/>
      <c r="F45" s="481"/>
      <c r="G45" s="481"/>
      <c r="H45" s="481"/>
      <c r="I45" s="481"/>
      <c r="J45" s="481"/>
    </row>
    <row r="46" spans="1:11" ht="21.5" customHeight="1">
      <c r="A46" s="158" t="s">
        <v>269</v>
      </c>
      <c r="D46" s="329">
        <v>61923</v>
      </c>
      <c r="E46" s="310"/>
      <c r="F46" s="329">
        <v>46453</v>
      </c>
      <c r="G46" s="310"/>
      <c r="H46" s="329">
        <v>63547</v>
      </c>
      <c r="I46" s="310"/>
      <c r="J46" s="329">
        <v>45632</v>
      </c>
    </row>
    <row r="47" spans="1:11" ht="21.5" customHeight="1">
      <c r="A47" s="310"/>
      <c r="D47" s="295"/>
      <c r="E47" s="310"/>
      <c r="F47" s="295"/>
      <c r="G47" s="310"/>
      <c r="H47" s="295"/>
      <c r="I47" s="310"/>
      <c r="J47" s="295"/>
    </row>
    <row r="48" spans="1:11" ht="21.5" customHeight="1">
      <c r="A48" s="158" t="s">
        <v>214</v>
      </c>
      <c r="D48" s="309"/>
      <c r="F48" s="309"/>
    </row>
    <row r="49" spans="1:11" ht="21.5" customHeight="1">
      <c r="A49" s="311" t="s">
        <v>226</v>
      </c>
    </row>
    <row r="50" spans="1:11" ht="21.5" customHeight="1">
      <c r="A50" s="312" t="s">
        <v>227</v>
      </c>
    </row>
    <row r="51" spans="1:11" ht="21.5" customHeight="1">
      <c r="A51" s="165" t="s">
        <v>235</v>
      </c>
    </row>
    <row r="52" spans="1:11" ht="21.5" customHeight="1">
      <c r="A52" s="313" t="s">
        <v>236</v>
      </c>
      <c r="D52" s="232">
        <v>129</v>
      </c>
      <c r="E52" s="314"/>
      <c r="F52" s="232">
        <v>114</v>
      </c>
      <c r="G52" s="314"/>
      <c r="H52" s="232">
        <v>0</v>
      </c>
      <c r="I52" s="314"/>
      <c r="J52" s="232">
        <v>0</v>
      </c>
    </row>
    <row r="53" spans="1:11" ht="21.5" customHeight="1">
      <c r="A53" s="315" t="s">
        <v>270</v>
      </c>
      <c r="B53" s="316"/>
      <c r="C53" s="314"/>
      <c r="D53" s="174"/>
      <c r="E53" s="314"/>
      <c r="F53" s="174"/>
      <c r="G53" s="314"/>
      <c r="H53" s="174"/>
      <c r="I53" s="314"/>
      <c r="J53" s="174"/>
    </row>
    <row r="54" spans="1:11" ht="21.5" customHeight="1">
      <c r="A54" s="317" t="s">
        <v>227</v>
      </c>
      <c r="B54" s="316"/>
      <c r="C54" s="314"/>
      <c r="D54" s="333">
        <f t="shared" ref="D54:J54" si="0">SUM(D52)</f>
        <v>129</v>
      </c>
      <c r="E54" s="318"/>
      <c r="F54" s="333">
        <f t="shared" si="0"/>
        <v>114</v>
      </c>
      <c r="G54" s="318"/>
      <c r="H54" s="255">
        <f t="shared" si="0"/>
        <v>0</v>
      </c>
      <c r="I54" s="318"/>
      <c r="J54" s="255">
        <f t="shared" si="0"/>
        <v>0</v>
      </c>
    </row>
    <row r="55" spans="1:11" ht="21.5" customHeight="1">
      <c r="A55" s="314"/>
      <c r="B55" s="316"/>
      <c r="C55" s="314"/>
      <c r="D55" s="174"/>
      <c r="E55" s="314"/>
      <c r="F55" s="174"/>
      <c r="G55" s="314"/>
      <c r="H55" s="174"/>
      <c r="I55" s="314"/>
      <c r="J55" s="174"/>
    </row>
    <row r="56" spans="1:11" ht="21.5" customHeight="1">
      <c r="A56" s="311" t="s">
        <v>271</v>
      </c>
      <c r="B56" s="316"/>
      <c r="C56" s="314"/>
      <c r="D56" s="174"/>
      <c r="E56" s="314"/>
      <c r="F56" s="174"/>
      <c r="G56" s="314"/>
      <c r="H56" s="174"/>
      <c r="I56" s="314"/>
      <c r="J56" s="174"/>
    </row>
    <row r="57" spans="1:11" ht="21.5" customHeight="1">
      <c r="A57" s="312" t="s">
        <v>227</v>
      </c>
      <c r="B57" s="316"/>
      <c r="C57" s="314"/>
      <c r="D57" s="174"/>
      <c r="E57" s="314"/>
      <c r="F57" s="174"/>
      <c r="G57" s="314"/>
      <c r="H57" s="174"/>
      <c r="I57" s="314"/>
      <c r="J57" s="174"/>
    </row>
    <row r="58" spans="1:11" ht="21.5" customHeight="1">
      <c r="A58" s="156" t="s">
        <v>296</v>
      </c>
      <c r="B58" s="316"/>
      <c r="C58" s="314"/>
      <c r="D58" s="174"/>
      <c r="E58" s="314"/>
      <c r="F58" s="174"/>
      <c r="G58" s="314"/>
      <c r="H58" s="174"/>
      <c r="I58" s="314"/>
      <c r="J58" s="174"/>
      <c r="K58" s="165"/>
    </row>
    <row r="59" spans="1:11" ht="21.5" customHeight="1">
      <c r="A59" s="319" t="s">
        <v>212</v>
      </c>
      <c r="B59" s="316"/>
      <c r="C59" s="314"/>
      <c r="D59" s="174">
        <v>-42342</v>
      </c>
      <c r="E59" s="320"/>
      <c r="F59" s="174">
        <v>-1076</v>
      </c>
      <c r="G59" s="320"/>
      <c r="H59" s="174">
        <v>-42342</v>
      </c>
      <c r="I59" s="320"/>
      <c r="J59" s="174">
        <v>-1076</v>
      </c>
    </row>
    <row r="60" spans="1:11" ht="21.5" customHeight="1">
      <c r="A60" s="165" t="s">
        <v>272</v>
      </c>
      <c r="B60" s="316"/>
      <c r="C60" s="314"/>
      <c r="D60" s="174">
        <v>0</v>
      </c>
      <c r="E60" s="320"/>
      <c r="F60" s="174">
        <v>-697</v>
      </c>
      <c r="G60" s="320"/>
      <c r="H60" s="174">
        <v>0</v>
      </c>
      <c r="I60" s="320"/>
      <c r="J60" s="174">
        <v>-697</v>
      </c>
    </row>
    <row r="61" spans="1:11" ht="21.5" customHeight="1">
      <c r="A61" s="165" t="s">
        <v>256</v>
      </c>
      <c r="B61" s="316"/>
      <c r="C61" s="314"/>
      <c r="D61" s="174"/>
      <c r="E61" s="320"/>
      <c r="F61" s="174"/>
      <c r="G61" s="320"/>
      <c r="H61" s="174"/>
      <c r="I61" s="320"/>
      <c r="J61" s="321"/>
    </row>
    <row r="62" spans="1:11" ht="21.5" customHeight="1">
      <c r="A62" s="313" t="s">
        <v>257</v>
      </c>
      <c r="B62" s="162">
        <v>16</v>
      </c>
      <c r="C62" s="314"/>
      <c r="D62" s="174">
        <v>-341</v>
      </c>
      <c r="E62" s="320"/>
      <c r="F62" s="174">
        <v>354</v>
      </c>
      <c r="G62" s="320"/>
      <c r="H62" s="174">
        <v>-341</v>
      </c>
      <c r="I62" s="320"/>
      <c r="J62" s="174">
        <v>354</v>
      </c>
    </row>
    <row r="63" spans="1:11" ht="21.5" customHeight="1">
      <c r="A63" s="315" t="s">
        <v>282</v>
      </c>
      <c r="B63" s="162"/>
      <c r="C63" s="314"/>
      <c r="D63" s="322"/>
      <c r="E63" s="320"/>
      <c r="F63" s="322"/>
      <c r="G63" s="320"/>
      <c r="H63" s="322"/>
      <c r="I63" s="320"/>
      <c r="J63" s="323"/>
    </row>
    <row r="64" spans="1:11" ht="21.5" customHeight="1">
      <c r="A64" s="324" t="s">
        <v>283</v>
      </c>
      <c r="D64" s="334">
        <f>SUM(D58:D62)</f>
        <v>-42683</v>
      </c>
      <c r="E64" s="325"/>
      <c r="F64" s="334">
        <f>SUM(F58:F62)</f>
        <v>-1419</v>
      </c>
      <c r="G64" s="325"/>
      <c r="H64" s="334">
        <f>SUM(H58:H62)</f>
        <v>-42683</v>
      </c>
      <c r="I64" s="325"/>
      <c r="J64" s="334">
        <f>SUM(J58:J62)</f>
        <v>-1419</v>
      </c>
    </row>
    <row r="65" spans="1:12" ht="21.5" customHeight="1">
      <c r="A65" s="315" t="s">
        <v>211</v>
      </c>
      <c r="D65" s="325"/>
      <c r="E65" s="325"/>
      <c r="F65" s="321"/>
      <c r="G65" s="325"/>
      <c r="H65" s="325"/>
      <c r="I65" s="325"/>
      <c r="J65" s="321"/>
    </row>
    <row r="66" spans="1:12" ht="21.5" customHeight="1">
      <c r="A66" s="317" t="s">
        <v>210</v>
      </c>
      <c r="D66" s="333">
        <f>D54+D64</f>
        <v>-42554</v>
      </c>
      <c r="E66" s="318"/>
      <c r="F66" s="333">
        <f t="shared" ref="F66:J66" si="1">F54+F64</f>
        <v>-1305</v>
      </c>
      <c r="G66" s="318"/>
      <c r="H66" s="333">
        <f t="shared" si="1"/>
        <v>-42683</v>
      </c>
      <c r="I66" s="318"/>
      <c r="J66" s="333">
        <f t="shared" si="1"/>
        <v>-1419</v>
      </c>
    </row>
    <row r="67" spans="1:12" ht="21.5" customHeight="1" thickBot="1">
      <c r="A67" s="326" t="s">
        <v>177</v>
      </c>
      <c r="D67" s="332">
        <f>SUM(D46,D66)</f>
        <v>19369</v>
      </c>
      <c r="E67" s="310"/>
      <c r="F67" s="332">
        <f>SUM(F46,F66)</f>
        <v>45148</v>
      </c>
      <c r="G67" s="310"/>
      <c r="H67" s="332">
        <f>SUM(H46,H66)</f>
        <v>20864</v>
      </c>
      <c r="I67" s="310"/>
      <c r="J67" s="332">
        <f>SUM(J46,J66)</f>
        <v>44213</v>
      </c>
    </row>
    <row r="68" spans="1:12" ht="21.5" customHeight="1" thickTop="1"/>
    <row r="69" spans="1:12" ht="21.5" customHeight="1">
      <c r="A69" s="310" t="s">
        <v>170</v>
      </c>
    </row>
    <row r="70" spans="1:12" ht="21.5" customHeight="1">
      <c r="A70" s="313" t="s">
        <v>213</v>
      </c>
      <c r="D70" s="335">
        <v>19369</v>
      </c>
      <c r="F70" s="335">
        <v>45148</v>
      </c>
      <c r="H70" s="335">
        <v>20864</v>
      </c>
      <c r="J70" s="335">
        <v>44213</v>
      </c>
    </row>
    <row r="71" spans="1:12" ht="21.5" customHeight="1">
      <c r="A71" s="313" t="s">
        <v>69</v>
      </c>
      <c r="B71" s="172"/>
      <c r="D71" s="174">
        <v>0</v>
      </c>
      <c r="F71" s="174">
        <v>0</v>
      </c>
      <c r="H71" s="232">
        <v>0</v>
      </c>
      <c r="J71" s="232">
        <v>0</v>
      </c>
      <c r="K71" s="165"/>
      <c r="L71" s="188"/>
    </row>
    <row r="72" spans="1:12" ht="21.5" customHeight="1" thickBot="1">
      <c r="A72" s="310" t="s">
        <v>297</v>
      </c>
      <c r="D72" s="332">
        <f>D67</f>
        <v>19369</v>
      </c>
      <c r="E72" s="310"/>
      <c r="F72" s="332">
        <f>F67</f>
        <v>45148</v>
      </c>
      <c r="G72" s="310"/>
      <c r="H72" s="249">
        <f>H67</f>
        <v>20864</v>
      </c>
      <c r="I72" s="310"/>
      <c r="J72" s="249">
        <f>J67</f>
        <v>44213</v>
      </c>
    </row>
    <row r="73" spans="1:12" ht="22.5" customHeight="1" thickTop="1"/>
  </sheetData>
  <sheetProtection formatCells="0" formatColumns="0" formatRows="0" insertColumns="0" insertRows="0" insertHyperlinks="0" deleteColumns="0" deleteRows="0" sort="0" autoFilter="0" pivotTables="0"/>
  <mergeCells count="14">
    <mergeCell ref="D4:F4"/>
    <mergeCell ref="H4:J4"/>
    <mergeCell ref="D5:F5"/>
    <mergeCell ref="H5:J5"/>
    <mergeCell ref="D45:J45"/>
    <mergeCell ref="D41:F41"/>
    <mergeCell ref="H41:J41"/>
    <mergeCell ref="D42:F42"/>
    <mergeCell ref="H42:J42"/>
    <mergeCell ref="D6:F6"/>
    <mergeCell ref="H6:J6"/>
    <mergeCell ref="D43:F43"/>
    <mergeCell ref="H43:J43"/>
    <mergeCell ref="D8:J8"/>
  </mergeCells>
  <phoneticPr fontId="31" type="noConversion"/>
  <printOptions horizontalCentered="1"/>
  <pageMargins left="0.7" right="0.5" top="0.48" bottom="0.5" header="0.5" footer="0.5"/>
  <pageSetup paperSize="9" scale="82" firstPageNumber="8" fitToHeight="0" orientation="portrait" useFirstPageNumber="1" r:id="rId1"/>
  <headerFooter>
    <oddFooter>&amp;L&amp;"Times New Roman,Regular" The accompanying notes form an integral part of the financial statements.
&amp;C&amp;"Times New Roman,Regular"&amp;P</oddFooter>
  </headerFooter>
  <rowBreaks count="1" manualBreakCount="1">
    <brk id="37" max="16383" man="1"/>
  </rowBreaks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7F5E9-AD0C-4A3C-B375-00588C56D139}">
  <sheetPr>
    <tabColor theme="9" tint="-0.499984740745262"/>
  </sheetPr>
  <dimension ref="A1:U70"/>
  <sheetViews>
    <sheetView view="pageBreakPreview" topLeftCell="B40" zoomScale="60" zoomScaleNormal="80" workbookViewId="0">
      <selection activeCell="A48" sqref="A48:R48"/>
    </sheetView>
  </sheetViews>
  <sheetFormatPr defaultColWidth="8.81640625" defaultRowHeight="22.5" customHeight="1"/>
  <cols>
    <col min="1" max="1" width="57.6328125" style="83" customWidth="1"/>
    <col min="2" max="2" width="8.7265625" style="109" customWidth="1"/>
    <col min="3" max="3" width="1.1796875" style="83" customWidth="1"/>
    <col min="4" max="4" width="13.7265625" style="93" customWidth="1"/>
    <col min="5" max="5" width="1.1796875" style="83" customWidth="1"/>
    <col min="6" max="6" width="13.7265625" style="93" customWidth="1"/>
    <col min="7" max="7" width="1.1796875" style="83" customWidth="1"/>
    <col min="8" max="8" width="13.7265625" style="110" customWidth="1"/>
    <col min="9" max="9" width="1.1796875" style="83" customWidth="1"/>
    <col min="10" max="10" width="13.7265625" style="103" customWidth="1"/>
    <col min="11" max="11" width="1.1796875" style="83" customWidth="1"/>
    <col min="12" max="12" width="13.7265625" style="93" customWidth="1"/>
    <col min="13" max="13" width="1.1796875" style="83" customWidth="1"/>
    <col min="14" max="14" width="13.7265625" style="93" customWidth="1"/>
    <col min="15" max="15" width="1.1796875" style="83" customWidth="1"/>
    <col min="16" max="16" width="13.7265625" style="93" customWidth="1"/>
    <col min="17" max="17" width="1.1796875" style="83" customWidth="1"/>
    <col min="18" max="18" width="13.7265625" style="93" customWidth="1"/>
    <col min="19" max="19" width="14.7265625" style="83" customWidth="1"/>
    <col min="20" max="21" width="15.81640625" style="102" customWidth="1"/>
    <col min="22" max="22" width="15.81640625" style="83" customWidth="1"/>
    <col min="23" max="16384" width="8.81640625" style="83"/>
  </cols>
  <sheetData>
    <row r="1" spans="1:21" s="86" customFormat="1" ht="22.5" customHeight="1">
      <c r="A1" s="81" t="s">
        <v>192</v>
      </c>
      <c r="B1" s="116"/>
      <c r="C1" s="117"/>
      <c r="D1" s="118"/>
      <c r="F1" s="118"/>
      <c r="H1" s="119"/>
      <c r="I1" s="120"/>
      <c r="J1" s="121"/>
      <c r="K1" s="120"/>
      <c r="L1" s="118"/>
      <c r="M1" s="120"/>
      <c r="N1" s="118"/>
      <c r="O1" s="120"/>
      <c r="P1" s="118"/>
      <c r="Q1" s="120"/>
      <c r="R1" s="118"/>
      <c r="T1" s="107"/>
      <c r="U1" s="107"/>
    </row>
    <row r="2" spans="1:21" s="86" customFormat="1" ht="22.5" customHeight="1">
      <c r="A2" s="122" t="s">
        <v>112</v>
      </c>
      <c r="B2" s="116"/>
      <c r="C2" s="117"/>
      <c r="D2" s="118"/>
      <c r="F2" s="118"/>
      <c r="H2" s="119"/>
      <c r="J2" s="121"/>
      <c r="L2" s="118"/>
      <c r="N2" s="118"/>
      <c r="P2" s="118"/>
      <c r="R2" s="118"/>
      <c r="T2" s="107"/>
      <c r="U2" s="107"/>
    </row>
    <row r="3" spans="1:21" s="86" customFormat="1" ht="22.5" customHeight="1">
      <c r="A3" s="79"/>
      <c r="B3" s="116"/>
      <c r="C3" s="117"/>
      <c r="D3" s="118"/>
      <c r="F3" s="118"/>
      <c r="H3" s="119"/>
      <c r="J3" s="121"/>
      <c r="L3" s="118"/>
      <c r="N3" s="118"/>
      <c r="P3" s="118"/>
      <c r="R3" s="118"/>
      <c r="T3" s="107"/>
      <c r="U3" s="107"/>
    </row>
    <row r="4" spans="1:21" s="86" customFormat="1" ht="22.5" customHeight="1">
      <c r="A4" s="79"/>
      <c r="B4" s="116"/>
      <c r="C4" s="117"/>
      <c r="D4" s="486" t="s">
        <v>113</v>
      </c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6"/>
      <c r="Q4" s="486"/>
      <c r="R4" s="486"/>
      <c r="T4" s="107"/>
      <c r="U4" s="107"/>
    </row>
    <row r="5" spans="1:21" s="86" customFormat="1" ht="22.5" customHeight="1">
      <c r="A5" s="79"/>
      <c r="B5" s="116"/>
      <c r="C5" s="117"/>
      <c r="D5" s="101"/>
      <c r="E5" s="101"/>
      <c r="F5" s="101"/>
      <c r="G5" s="101"/>
      <c r="H5" s="101"/>
      <c r="I5" s="101"/>
      <c r="J5" s="101"/>
      <c r="K5" s="101"/>
      <c r="L5" s="88" t="s">
        <v>114</v>
      </c>
      <c r="M5" s="101"/>
      <c r="N5" s="101"/>
      <c r="O5" s="101"/>
      <c r="P5" s="101"/>
      <c r="Q5" s="101"/>
      <c r="R5" s="101"/>
      <c r="T5" s="107"/>
      <c r="U5" s="107"/>
    </row>
    <row r="6" spans="1:21" ht="22.5" customHeight="1">
      <c r="A6" s="78"/>
      <c r="C6" s="84"/>
      <c r="D6" s="88"/>
      <c r="E6" s="84"/>
      <c r="F6" s="88"/>
      <c r="G6" s="84"/>
      <c r="H6" s="88"/>
      <c r="I6" s="88"/>
      <c r="J6" s="88"/>
      <c r="K6" s="93"/>
      <c r="L6" s="89" t="s">
        <v>115</v>
      </c>
      <c r="M6" s="84"/>
      <c r="N6" s="88"/>
      <c r="O6" s="84"/>
      <c r="P6" s="88"/>
      <c r="Q6" s="84"/>
      <c r="R6" s="88"/>
    </row>
    <row r="7" spans="1:21" ht="22.5" customHeight="1">
      <c r="C7" s="84"/>
      <c r="H7" s="487" t="s">
        <v>68</v>
      </c>
      <c r="I7" s="487"/>
      <c r="J7" s="487"/>
      <c r="K7" s="93"/>
      <c r="L7" s="90" t="s">
        <v>116</v>
      </c>
      <c r="R7" s="88"/>
    </row>
    <row r="8" spans="1:21" ht="22.5" customHeight="1">
      <c r="B8" s="91"/>
      <c r="C8" s="91"/>
      <c r="D8" s="88"/>
      <c r="E8" s="88"/>
      <c r="F8" s="88"/>
      <c r="G8" s="88"/>
      <c r="H8" s="88"/>
      <c r="I8" s="88"/>
      <c r="J8" s="88"/>
      <c r="K8" s="93"/>
      <c r="L8" s="88"/>
      <c r="M8" s="88"/>
      <c r="N8" s="88" t="s">
        <v>117</v>
      </c>
      <c r="O8" s="88"/>
      <c r="P8" s="88"/>
      <c r="Q8" s="93"/>
      <c r="R8" s="88"/>
    </row>
    <row r="9" spans="1:21" s="86" customFormat="1" ht="22.5" customHeight="1">
      <c r="B9" s="91"/>
      <c r="C9" s="91"/>
      <c r="D9" s="88" t="s">
        <v>118</v>
      </c>
      <c r="E9" s="88"/>
      <c r="F9" s="88" t="s">
        <v>119</v>
      </c>
      <c r="G9" s="88"/>
      <c r="H9" s="92"/>
      <c r="I9" s="88"/>
      <c r="J9" s="118"/>
      <c r="K9" s="93"/>
      <c r="L9" s="88"/>
      <c r="M9" s="118"/>
      <c r="N9" s="88" t="s">
        <v>120</v>
      </c>
      <c r="O9" s="88"/>
      <c r="P9" s="88" t="s">
        <v>121</v>
      </c>
      <c r="Q9" s="88"/>
      <c r="R9" s="88"/>
      <c r="T9" s="107"/>
      <c r="U9" s="107"/>
    </row>
    <row r="10" spans="1:21" s="86" customFormat="1" ht="22.5" customHeight="1">
      <c r="B10" s="91"/>
      <c r="C10" s="91"/>
      <c r="D10" s="88" t="s">
        <v>122</v>
      </c>
      <c r="E10" s="88"/>
      <c r="F10" s="88" t="s">
        <v>123</v>
      </c>
      <c r="G10" s="88"/>
      <c r="H10" s="92"/>
      <c r="I10" s="88"/>
      <c r="J10" s="118"/>
      <c r="K10" s="93"/>
      <c r="L10" s="88" t="s">
        <v>167</v>
      </c>
      <c r="M10" s="118"/>
      <c r="N10" s="88" t="s">
        <v>124</v>
      </c>
      <c r="O10" s="88"/>
      <c r="P10" s="88" t="s">
        <v>125</v>
      </c>
      <c r="Q10" s="88"/>
      <c r="R10" s="88"/>
      <c r="T10" s="107"/>
      <c r="U10" s="107"/>
    </row>
    <row r="11" spans="1:21" s="86" customFormat="1" ht="22.5" customHeight="1">
      <c r="B11" s="82" t="s">
        <v>77</v>
      </c>
      <c r="C11" s="82"/>
      <c r="D11" s="88" t="s">
        <v>126</v>
      </c>
      <c r="E11" s="88"/>
      <c r="F11" s="88" t="s">
        <v>127</v>
      </c>
      <c r="G11" s="88"/>
      <c r="H11" s="92" t="s">
        <v>67</v>
      </c>
      <c r="I11" s="88"/>
      <c r="J11" s="94" t="s">
        <v>128</v>
      </c>
      <c r="K11" s="93"/>
      <c r="L11" s="88" t="s">
        <v>168</v>
      </c>
      <c r="M11" s="94"/>
      <c r="N11" s="88" t="s">
        <v>129</v>
      </c>
      <c r="O11" s="88"/>
      <c r="P11" s="88" t="s">
        <v>130</v>
      </c>
      <c r="Q11" s="88"/>
      <c r="R11" s="88" t="s">
        <v>96</v>
      </c>
      <c r="T11" s="107"/>
      <c r="U11" s="107"/>
    </row>
    <row r="12" spans="1:21" s="86" customFormat="1" ht="22.5" customHeight="1">
      <c r="B12" s="80"/>
      <c r="C12" s="82"/>
      <c r="D12" s="485" t="s">
        <v>87</v>
      </c>
      <c r="E12" s="485"/>
      <c r="F12" s="485"/>
      <c r="G12" s="485"/>
      <c r="H12" s="485"/>
      <c r="I12" s="485"/>
      <c r="J12" s="485"/>
      <c r="K12" s="485"/>
      <c r="L12" s="485"/>
      <c r="M12" s="485"/>
      <c r="N12" s="485"/>
      <c r="O12" s="485"/>
      <c r="P12" s="485"/>
      <c r="Q12" s="485"/>
      <c r="R12" s="485"/>
      <c r="T12" s="107"/>
      <c r="U12" s="107"/>
    </row>
    <row r="13" spans="1:21" s="86" customFormat="1" ht="22.5" customHeight="1">
      <c r="A13" s="95" t="s">
        <v>155</v>
      </c>
      <c r="B13" s="80"/>
      <c r="C13" s="82"/>
      <c r="D13" s="100"/>
      <c r="E13" s="82"/>
      <c r="F13" s="100"/>
      <c r="G13" s="82"/>
      <c r="H13" s="100"/>
      <c r="I13" s="82"/>
      <c r="J13" s="123"/>
      <c r="K13" s="82"/>
      <c r="L13" s="100"/>
      <c r="M13" s="82"/>
      <c r="N13" s="100"/>
      <c r="O13" s="82"/>
      <c r="P13" s="100"/>
      <c r="Q13" s="82"/>
      <c r="R13" s="100"/>
      <c r="T13" s="107"/>
      <c r="U13" s="107"/>
    </row>
    <row r="14" spans="1:21" s="86" customFormat="1" ht="22.5" customHeight="1">
      <c r="A14" s="86" t="s">
        <v>156</v>
      </c>
      <c r="B14" s="80"/>
      <c r="C14" s="82"/>
      <c r="D14" s="118">
        <v>145000</v>
      </c>
      <c r="E14" s="124">
        <v>0</v>
      </c>
      <c r="F14" s="118">
        <v>177835</v>
      </c>
      <c r="G14" s="124">
        <v>0</v>
      </c>
      <c r="H14" s="118">
        <v>3030</v>
      </c>
      <c r="I14" s="124">
        <v>0</v>
      </c>
      <c r="J14" s="125">
        <v>108695</v>
      </c>
      <c r="K14" s="124">
        <v>0</v>
      </c>
      <c r="L14" s="118">
        <v>-2105</v>
      </c>
      <c r="M14" s="124"/>
      <c r="N14" s="118">
        <v>432455</v>
      </c>
      <c r="O14" s="124"/>
      <c r="P14" s="118">
        <v>2</v>
      </c>
      <c r="Q14" s="124"/>
      <c r="R14" s="118">
        <v>432457</v>
      </c>
      <c r="T14" s="107"/>
      <c r="U14" s="107"/>
    </row>
    <row r="15" spans="1:21" s="86" customFormat="1" ht="14" customHeight="1">
      <c r="B15" s="80"/>
      <c r="C15" s="82"/>
      <c r="D15" s="118"/>
      <c r="E15" s="124"/>
      <c r="F15" s="118"/>
      <c r="G15" s="124"/>
      <c r="H15" s="119"/>
      <c r="I15" s="124"/>
      <c r="J15" s="121"/>
      <c r="K15" s="124"/>
      <c r="L15" s="118"/>
      <c r="M15" s="124"/>
      <c r="N15" s="118"/>
      <c r="O15" s="124"/>
      <c r="P15" s="118"/>
      <c r="Q15" s="124"/>
      <c r="R15" s="118"/>
      <c r="T15" s="107"/>
      <c r="U15" s="107"/>
    </row>
    <row r="16" spans="1:21" s="86" customFormat="1" ht="22.5" customHeight="1">
      <c r="A16" s="87" t="s">
        <v>131</v>
      </c>
      <c r="B16" s="80"/>
      <c r="C16" s="82"/>
      <c r="D16" s="118"/>
      <c r="E16" s="124"/>
      <c r="F16" s="118"/>
      <c r="G16" s="124"/>
      <c r="H16" s="119"/>
      <c r="I16" s="124"/>
      <c r="J16" s="121"/>
      <c r="K16" s="124"/>
      <c r="L16" s="118"/>
      <c r="M16" s="124"/>
      <c r="N16" s="118"/>
      <c r="O16" s="124"/>
      <c r="P16" s="118"/>
      <c r="Q16" s="124"/>
      <c r="R16" s="118"/>
      <c r="T16" s="107"/>
      <c r="U16" s="107"/>
    </row>
    <row r="17" spans="1:21" s="86" customFormat="1" ht="22.5" customHeight="1">
      <c r="A17" s="126" t="s">
        <v>185</v>
      </c>
      <c r="B17" s="80"/>
      <c r="C17" s="82"/>
      <c r="D17" s="118"/>
      <c r="E17" s="124"/>
      <c r="F17" s="118"/>
      <c r="G17" s="124"/>
      <c r="H17" s="119"/>
      <c r="I17" s="124"/>
      <c r="J17" s="121"/>
      <c r="K17" s="124"/>
      <c r="L17" s="118"/>
      <c r="M17" s="124"/>
      <c r="N17" s="118"/>
      <c r="O17" s="124"/>
      <c r="P17" s="118"/>
      <c r="Q17" s="124"/>
      <c r="R17" s="118"/>
      <c r="T17" s="107"/>
      <c r="U17" s="107"/>
    </row>
    <row r="18" spans="1:21" s="86" customFormat="1" ht="22.5" customHeight="1">
      <c r="A18" s="85" t="s">
        <v>175</v>
      </c>
      <c r="B18" s="80">
        <v>22</v>
      </c>
      <c r="C18" s="82"/>
      <c r="D18" s="93">
        <v>19999</v>
      </c>
      <c r="E18" s="127"/>
      <c r="F18" s="93">
        <v>0</v>
      </c>
      <c r="G18" s="127"/>
      <c r="H18" s="93">
        <v>0</v>
      </c>
      <c r="I18" s="127"/>
      <c r="J18" s="103">
        <v>-19999</v>
      </c>
      <c r="K18" s="127"/>
      <c r="L18" s="93">
        <v>0</v>
      </c>
      <c r="M18" s="127"/>
      <c r="N18" s="93">
        <v>0</v>
      </c>
      <c r="O18" s="127"/>
      <c r="P18" s="93">
        <v>0</v>
      </c>
      <c r="Q18" s="127"/>
      <c r="R18" s="93">
        <v>0</v>
      </c>
      <c r="T18" s="107"/>
      <c r="U18" s="107"/>
    </row>
    <row r="19" spans="1:21" s="86" customFormat="1" ht="22.5" customHeight="1">
      <c r="A19" s="85" t="s">
        <v>174</v>
      </c>
      <c r="B19" s="80">
        <v>22</v>
      </c>
      <c r="C19" s="82"/>
      <c r="D19" s="143">
        <v>0</v>
      </c>
      <c r="E19" s="127"/>
      <c r="F19" s="143">
        <v>0</v>
      </c>
      <c r="G19" s="127"/>
      <c r="H19" s="143">
        <v>0</v>
      </c>
      <c r="I19" s="127"/>
      <c r="J19" s="144">
        <v>-2223</v>
      </c>
      <c r="K19" s="127"/>
      <c r="L19" s="143">
        <v>0</v>
      </c>
      <c r="M19" s="127"/>
      <c r="N19" s="143">
        <v>-2223</v>
      </c>
      <c r="O19" s="127"/>
      <c r="P19" s="143">
        <v>0</v>
      </c>
      <c r="Q19" s="127"/>
      <c r="R19" s="143">
        <v>-2223</v>
      </c>
      <c r="T19" s="107"/>
      <c r="U19" s="107"/>
    </row>
    <row r="20" spans="1:21" s="86" customFormat="1" ht="22.5" hidden="1" customHeight="1">
      <c r="A20" s="126" t="s">
        <v>152</v>
      </c>
      <c r="B20" s="80"/>
      <c r="C20" s="82"/>
      <c r="D20" s="93"/>
      <c r="E20" s="127"/>
      <c r="F20" s="93"/>
      <c r="G20" s="127"/>
      <c r="H20" s="93"/>
      <c r="I20" s="127"/>
      <c r="J20" s="103"/>
      <c r="K20" s="127"/>
      <c r="L20" s="93"/>
      <c r="M20" s="127"/>
      <c r="N20" s="93"/>
      <c r="O20" s="127"/>
      <c r="P20" s="93"/>
      <c r="Q20" s="127"/>
      <c r="R20" s="93"/>
      <c r="T20" s="107"/>
      <c r="U20" s="107"/>
    </row>
    <row r="21" spans="1:21" s="86" customFormat="1" ht="22.5" hidden="1" customHeight="1">
      <c r="A21" s="85" t="s">
        <v>153</v>
      </c>
      <c r="B21" s="80"/>
      <c r="C21" s="82"/>
      <c r="D21" s="93"/>
      <c r="E21" s="127"/>
      <c r="F21" s="93"/>
      <c r="G21" s="127"/>
      <c r="H21" s="93"/>
      <c r="I21" s="127"/>
      <c r="J21" s="103"/>
      <c r="K21" s="127"/>
      <c r="L21" s="93"/>
      <c r="M21" s="127"/>
      <c r="N21" s="93">
        <f>SUM(D21:M21)</f>
        <v>0</v>
      </c>
      <c r="O21" s="127"/>
      <c r="P21" s="93"/>
      <c r="Q21" s="127"/>
      <c r="R21" s="93">
        <f>SUM(N21:Q21)</f>
        <v>0</v>
      </c>
      <c r="T21" s="107"/>
      <c r="U21" s="107"/>
    </row>
    <row r="22" spans="1:21" s="86" customFormat="1" ht="22.5" customHeight="1">
      <c r="A22" s="126" t="s">
        <v>186</v>
      </c>
      <c r="B22" s="80"/>
      <c r="C22" s="82"/>
      <c r="D22" s="140">
        <f>SUM(D18:D21)</f>
        <v>19999</v>
      </c>
      <c r="E22" s="127"/>
      <c r="F22" s="140">
        <f>SUM(F18:F21)</f>
        <v>0</v>
      </c>
      <c r="G22" s="127"/>
      <c r="H22" s="140">
        <f>SUM(H18:H21)</f>
        <v>0</v>
      </c>
      <c r="I22" s="127"/>
      <c r="J22" s="140">
        <f>SUM(J18:J21)</f>
        <v>-22222</v>
      </c>
      <c r="K22" s="127"/>
      <c r="L22" s="140">
        <f>SUM(L18:L21)</f>
        <v>0</v>
      </c>
      <c r="M22" s="127"/>
      <c r="N22" s="140">
        <f>SUM(N18:N21)</f>
        <v>-2223</v>
      </c>
      <c r="O22" s="127"/>
      <c r="P22" s="140">
        <f>SUM(P18:P21)</f>
        <v>0</v>
      </c>
      <c r="Q22" s="127"/>
      <c r="R22" s="140">
        <f>SUM(R18:R21)</f>
        <v>-2223</v>
      </c>
      <c r="T22" s="107"/>
      <c r="U22" s="107"/>
    </row>
    <row r="23" spans="1:21" s="86" customFormat="1" ht="22.5" customHeight="1">
      <c r="A23" s="129"/>
      <c r="B23" s="80"/>
      <c r="C23" s="82"/>
      <c r="D23" s="118"/>
      <c r="E23" s="127"/>
      <c r="F23" s="118"/>
      <c r="G23" s="127"/>
      <c r="H23" s="118"/>
      <c r="I23" s="127"/>
      <c r="J23" s="125"/>
      <c r="K23" s="127"/>
      <c r="L23" s="118"/>
      <c r="M23" s="127"/>
      <c r="N23" s="118"/>
      <c r="O23" s="127"/>
      <c r="P23" s="118"/>
      <c r="Q23" s="127"/>
      <c r="R23" s="118"/>
      <c r="T23" s="107"/>
      <c r="U23" s="107"/>
    </row>
    <row r="24" spans="1:21" ht="22.5" customHeight="1">
      <c r="A24" s="96" t="s">
        <v>151</v>
      </c>
      <c r="B24" s="80"/>
      <c r="C24" s="82"/>
      <c r="D24" s="88"/>
      <c r="E24" s="84"/>
      <c r="F24" s="88"/>
      <c r="G24" s="84"/>
      <c r="H24" s="88"/>
      <c r="J24" s="130"/>
    </row>
    <row r="25" spans="1:21" ht="22.5" customHeight="1">
      <c r="A25" s="99" t="s">
        <v>171</v>
      </c>
      <c r="B25" s="80"/>
      <c r="C25" s="82"/>
      <c r="D25" s="112">
        <v>0</v>
      </c>
      <c r="E25" s="84"/>
      <c r="F25" s="112">
        <v>0</v>
      </c>
      <c r="G25" s="127"/>
      <c r="H25" s="112">
        <v>0</v>
      </c>
      <c r="I25" s="88"/>
      <c r="J25" s="131">
        <v>89307</v>
      </c>
      <c r="K25" s="88"/>
      <c r="L25" s="88">
        <v>0</v>
      </c>
      <c r="M25" s="88"/>
      <c r="N25" s="88">
        <v>89307</v>
      </c>
      <c r="O25" s="88"/>
      <c r="P25" s="88">
        <v>0</v>
      </c>
      <c r="Q25" s="88"/>
      <c r="R25" s="88">
        <v>89307</v>
      </c>
    </row>
    <row r="26" spans="1:21" ht="22.5" customHeight="1">
      <c r="A26" s="99" t="s">
        <v>176</v>
      </c>
      <c r="B26" s="80"/>
      <c r="C26" s="82"/>
      <c r="D26" s="112">
        <v>0</v>
      </c>
      <c r="E26" s="84"/>
      <c r="F26" s="112">
        <v>0</v>
      </c>
      <c r="G26" s="127"/>
      <c r="H26" s="112">
        <v>0</v>
      </c>
      <c r="I26" s="88"/>
      <c r="J26" s="131">
        <v>0</v>
      </c>
      <c r="K26" s="88"/>
      <c r="L26" s="88">
        <v>2075</v>
      </c>
      <c r="M26" s="88"/>
      <c r="N26" s="88">
        <v>2075</v>
      </c>
      <c r="O26" s="88"/>
      <c r="P26" s="88">
        <v>0</v>
      </c>
      <c r="Q26" s="88"/>
      <c r="R26" s="88">
        <v>2075</v>
      </c>
    </row>
    <row r="27" spans="1:21" ht="22.5" customHeight="1">
      <c r="A27" s="98" t="s">
        <v>177</v>
      </c>
      <c r="B27" s="80"/>
      <c r="C27" s="82"/>
      <c r="D27" s="132">
        <f>SUM(D25:D26)</f>
        <v>0</v>
      </c>
      <c r="E27" s="84"/>
      <c r="F27" s="132">
        <f>SUM(F25:F26)</f>
        <v>0</v>
      </c>
      <c r="G27" s="84"/>
      <c r="H27" s="132">
        <f>SUM(H25:H26)</f>
        <v>0</v>
      </c>
      <c r="J27" s="132">
        <f>SUM(J25:J26)</f>
        <v>89307</v>
      </c>
      <c r="L27" s="132">
        <f>SUM(L25:L26)</f>
        <v>2075</v>
      </c>
      <c r="N27" s="132">
        <f>SUM(N25:N26)</f>
        <v>91382</v>
      </c>
      <c r="P27" s="132">
        <f>SUM(P25:P26)</f>
        <v>0</v>
      </c>
      <c r="R27" s="132">
        <f>SUM(R25:R26)</f>
        <v>91382</v>
      </c>
      <c r="S27" s="102">
        <f>'PL 8-9'!F71-'SH 11-12 con'!P27</f>
        <v>0</v>
      </c>
    </row>
    <row r="28" spans="1:21" ht="22.5" customHeight="1">
      <c r="A28" s="98"/>
      <c r="B28" s="80"/>
      <c r="C28" s="82"/>
      <c r="D28" s="138"/>
      <c r="E28" s="84"/>
      <c r="F28" s="138"/>
      <c r="G28" s="84"/>
      <c r="H28" s="138"/>
      <c r="J28" s="111"/>
      <c r="L28" s="138"/>
      <c r="N28" s="138"/>
      <c r="P28" s="138"/>
      <c r="R28" s="138"/>
    </row>
    <row r="29" spans="1:21" ht="22.5" customHeight="1">
      <c r="A29" s="139" t="s">
        <v>169</v>
      </c>
      <c r="B29" s="80">
        <v>15</v>
      </c>
      <c r="C29" s="82"/>
      <c r="D29" s="141">
        <v>0</v>
      </c>
      <c r="E29" s="84"/>
      <c r="F29" s="141">
        <v>0</v>
      </c>
      <c r="G29" s="84"/>
      <c r="H29" s="141">
        <v>1549</v>
      </c>
      <c r="J29" s="142">
        <v>-1549</v>
      </c>
      <c r="L29" s="141">
        <v>0</v>
      </c>
      <c r="N29" s="141">
        <v>0</v>
      </c>
      <c r="P29" s="141">
        <v>0</v>
      </c>
      <c r="R29" s="141">
        <v>0</v>
      </c>
    </row>
    <row r="30" spans="1:21" ht="22.5" customHeight="1">
      <c r="B30" s="80"/>
      <c r="C30" s="82"/>
      <c r="D30" s="88"/>
      <c r="E30" s="84"/>
      <c r="F30" s="88"/>
      <c r="G30" s="84"/>
      <c r="H30" s="115"/>
      <c r="J30" s="106"/>
      <c r="T30" s="105"/>
      <c r="U30" s="105"/>
    </row>
    <row r="31" spans="1:21" ht="22.5" customHeight="1" thickBot="1">
      <c r="A31" s="133" t="s">
        <v>157</v>
      </c>
      <c r="B31" s="80"/>
      <c r="C31" s="82"/>
      <c r="D31" s="113">
        <f>SUM(D14,D22,D27)</f>
        <v>164999</v>
      </c>
      <c r="E31" s="134"/>
      <c r="F31" s="113">
        <f>SUM(F14,F22,F27)</f>
        <v>177835</v>
      </c>
      <c r="G31" s="134"/>
      <c r="H31" s="113">
        <f>SUM(H14,H22,H27,H29)</f>
        <v>4579</v>
      </c>
      <c r="I31" s="134"/>
      <c r="J31" s="113">
        <f>SUM(J14,J22,J27,J29)</f>
        <v>174231</v>
      </c>
      <c r="K31" s="134"/>
      <c r="L31" s="113">
        <f>SUM(L14,L22,L27)</f>
        <v>-30</v>
      </c>
      <c r="M31" s="134"/>
      <c r="N31" s="113">
        <f>SUM(N14,N22,N27)</f>
        <v>521614</v>
      </c>
      <c r="O31" s="134"/>
      <c r="P31" s="113">
        <f>SUM(P14,P22,P27)</f>
        <v>2</v>
      </c>
      <c r="Q31" s="134"/>
      <c r="R31" s="113">
        <f>SUM(R14,R22,R27)</f>
        <v>521616</v>
      </c>
      <c r="S31" s="102">
        <f>349308-R31</f>
        <v>-172308</v>
      </c>
    </row>
    <row r="32" spans="1:21" ht="22.5" customHeight="1" thickTop="1">
      <c r="A32" s="133"/>
      <c r="B32" s="80"/>
      <c r="C32" s="82"/>
      <c r="D32" s="114"/>
      <c r="E32" s="134"/>
      <c r="F32" s="114"/>
      <c r="G32" s="134"/>
      <c r="H32" s="114"/>
      <c r="I32" s="134"/>
      <c r="J32" s="114"/>
      <c r="K32" s="134"/>
      <c r="L32" s="114"/>
      <c r="M32" s="134"/>
      <c r="N32" s="114"/>
      <c r="O32" s="134"/>
      <c r="P32" s="114"/>
      <c r="Q32" s="134"/>
      <c r="R32" s="114"/>
      <c r="S32" s="102"/>
    </row>
    <row r="33" spans="1:21" ht="22.5" customHeight="1">
      <c r="A33" s="133"/>
      <c r="B33" s="80"/>
      <c r="C33" s="82"/>
      <c r="D33" s="114"/>
      <c r="E33" s="134"/>
      <c r="F33" s="114"/>
      <c r="G33" s="134"/>
      <c r="H33" s="114"/>
      <c r="I33" s="134"/>
      <c r="J33" s="114"/>
      <c r="K33" s="134"/>
      <c r="L33" s="114"/>
      <c r="M33" s="134"/>
      <c r="N33" s="114"/>
      <c r="O33" s="134"/>
      <c r="P33" s="114"/>
      <c r="Q33" s="134"/>
      <c r="R33" s="114"/>
      <c r="S33" s="102"/>
    </row>
    <row r="34" spans="1:21" ht="22.5" customHeight="1">
      <c r="A34" s="86"/>
      <c r="B34" s="80"/>
      <c r="C34" s="82"/>
      <c r="D34" s="114"/>
      <c r="E34" s="134"/>
      <c r="F34" s="114"/>
      <c r="G34" s="134"/>
      <c r="H34" s="114"/>
      <c r="I34" s="134"/>
      <c r="J34" s="111"/>
      <c r="K34" s="134"/>
      <c r="L34" s="114"/>
      <c r="M34" s="134"/>
      <c r="N34" s="114"/>
      <c r="O34" s="134"/>
      <c r="P34" s="114"/>
      <c r="Q34" s="134"/>
      <c r="R34" s="114"/>
      <c r="S34" s="102"/>
    </row>
    <row r="35" spans="1:21" ht="22.5" customHeight="1">
      <c r="A35" s="81" t="s">
        <v>192</v>
      </c>
      <c r="B35" s="116"/>
      <c r="C35" s="117"/>
      <c r="D35" s="118"/>
      <c r="E35" s="86"/>
      <c r="F35" s="118"/>
      <c r="G35" s="86"/>
      <c r="H35" s="119"/>
      <c r="I35" s="120"/>
      <c r="J35" s="121"/>
      <c r="K35" s="120"/>
      <c r="L35" s="118"/>
      <c r="M35" s="120"/>
      <c r="N35" s="118"/>
      <c r="O35" s="120"/>
      <c r="P35" s="118"/>
      <c r="Q35" s="120"/>
      <c r="R35" s="118"/>
    </row>
    <row r="36" spans="1:21" ht="22.5" customHeight="1">
      <c r="A36" s="122" t="s">
        <v>112</v>
      </c>
      <c r="B36" s="116"/>
      <c r="C36" s="117"/>
      <c r="D36" s="118"/>
      <c r="E36" s="86"/>
      <c r="F36" s="118"/>
      <c r="G36" s="86"/>
      <c r="H36" s="119"/>
      <c r="I36" s="86"/>
      <c r="J36" s="121"/>
      <c r="K36" s="86"/>
      <c r="L36" s="118"/>
      <c r="M36" s="86"/>
      <c r="N36" s="118"/>
      <c r="O36" s="86"/>
      <c r="P36" s="118"/>
      <c r="Q36" s="86"/>
      <c r="R36" s="118"/>
    </row>
    <row r="37" spans="1:21" ht="22.5" customHeight="1">
      <c r="A37" s="79"/>
      <c r="B37" s="116"/>
      <c r="C37" s="117"/>
      <c r="D37" s="118"/>
      <c r="E37" s="86"/>
      <c r="F37" s="118"/>
      <c r="G37" s="86"/>
      <c r="H37" s="119"/>
      <c r="I37" s="86"/>
      <c r="J37" s="121"/>
      <c r="K37" s="86"/>
      <c r="L37" s="118"/>
      <c r="M37" s="86"/>
      <c r="N37" s="118"/>
      <c r="O37" s="86"/>
      <c r="P37" s="118"/>
      <c r="Q37" s="86"/>
      <c r="R37" s="118"/>
    </row>
    <row r="38" spans="1:21" ht="22.5" customHeight="1">
      <c r="A38" s="79"/>
      <c r="B38" s="116"/>
      <c r="C38" s="117"/>
      <c r="D38" s="486" t="s">
        <v>113</v>
      </c>
      <c r="E38" s="486"/>
      <c r="F38" s="486"/>
      <c r="G38" s="486"/>
      <c r="H38" s="486"/>
      <c r="I38" s="486"/>
      <c r="J38" s="486"/>
      <c r="K38" s="486"/>
      <c r="L38" s="486"/>
      <c r="M38" s="486"/>
      <c r="N38" s="486"/>
      <c r="O38" s="486"/>
      <c r="P38" s="486"/>
      <c r="Q38" s="486"/>
      <c r="R38" s="486"/>
    </row>
    <row r="39" spans="1:21" ht="22.5" customHeight="1">
      <c r="A39" s="79"/>
      <c r="B39" s="116"/>
      <c r="C39" s="117"/>
      <c r="D39" s="101"/>
      <c r="E39" s="101"/>
      <c r="F39" s="101"/>
      <c r="G39" s="101"/>
      <c r="H39" s="101"/>
      <c r="I39" s="101"/>
      <c r="J39" s="101"/>
      <c r="K39" s="101"/>
      <c r="L39" s="88" t="s">
        <v>114</v>
      </c>
      <c r="M39" s="101"/>
      <c r="N39" s="101"/>
      <c r="O39" s="101"/>
      <c r="P39" s="101"/>
      <c r="Q39" s="101"/>
      <c r="R39" s="101"/>
    </row>
    <row r="40" spans="1:21" ht="22.5" customHeight="1">
      <c r="A40" s="78"/>
      <c r="C40" s="84"/>
      <c r="D40" s="88"/>
      <c r="E40" s="84"/>
      <c r="F40" s="88"/>
      <c r="G40" s="84"/>
      <c r="H40" s="88"/>
      <c r="I40" s="88"/>
      <c r="J40" s="88"/>
      <c r="K40" s="93"/>
      <c r="L40" s="89" t="s">
        <v>115</v>
      </c>
      <c r="M40" s="84"/>
      <c r="N40" s="88"/>
      <c r="O40" s="84"/>
      <c r="P40" s="88"/>
      <c r="Q40" s="84"/>
      <c r="R40" s="88"/>
    </row>
    <row r="41" spans="1:21" ht="22.5" customHeight="1">
      <c r="C41" s="84"/>
      <c r="H41" s="487" t="s">
        <v>68</v>
      </c>
      <c r="I41" s="487"/>
      <c r="J41" s="487"/>
      <c r="K41" s="93"/>
      <c r="L41" s="90" t="s">
        <v>116</v>
      </c>
      <c r="R41" s="88"/>
    </row>
    <row r="42" spans="1:21" ht="22.5" customHeight="1">
      <c r="B42" s="91"/>
      <c r="C42" s="91"/>
      <c r="D42" s="88"/>
      <c r="E42" s="88"/>
      <c r="F42" s="88"/>
      <c r="G42" s="88"/>
      <c r="H42" s="88"/>
      <c r="I42" s="88"/>
      <c r="J42" s="88"/>
      <c r="K42" s="93"/>
      <c r="L42" s="88"/>
      <c r="M42" s="88"/>
      <c r="N42" s="88" t="s">
        <v>117</v>
      </c>
      <c r="O42" s="88"/>
      <c r="P42" s="88"/>
      <c r="Q42" s="93"/>
      <c r="R42" s="88"/>
    </row>
    <row r="43" spans="1:21" ht="22.5" customHeight="1">
      <c r="B43" s="91"/>
      <c r="C43" s="91"/>
      <c r="D43" s="88" t="s">
        <v>118</v>
      </c>
      <c r="E43" s="88"/>
      <c r="F43" s="88" t="s">
        <v>119</v>
      </c>
      <c r="G43" s="88"/>
      <c r="H43" s="92"/>
      <c r="I43" s="88"/>
      <c r="J43" s="118"/>
      <c r="K43" s="93"/>
      <c r="L43" s="88"/>
      <c r="M43" s="118"/>
      <c r="N43" s="88" t="s">
        <v>120</v>
      </c>
      <c r="O43" s="88"/>
      <c r="P43" s="88" t="s">
        <v>121</v>
      </c>
      <c r="Q43" s="88"/>
      <c r="R43" s="88"/>
    </row>
    <row r="44" spans="1:21" s="86" customFormat="1" ht="22.5" customHeight="1">
      <c r="B44" s="91"/>
      <c r="C44" s="91"/>
      <c r="D44" s="88" t="s">
        <v>122</v>
      </c>
      <c r="E44" s="88"/>
      <c r="F44" s="88" t="s">
        <v>123</v>
      </c>
      <c r="G44" s="88"/>
      <c r="H44" s="92"/>
      <c r="I44" s="88"/>
      <c r="J44" s="118"/>
      <c r="K44" s="93"/>
      <c r="L44" s="88" t="s">
        <v>167</v>
      </c>
      <c r="M44" s="118"/>
      <c r="N44" s="88" t="s">
        <v>124</v>
      </c>
      <c r="O44" s="88"/>
      <c r="P44" s="88" t="s">
        <v>125</v>
      </c>
      <c r="Q44" s="88"/>
      <c r="R44" s="88"/>
      <c r="T44" s="107"/>
      <c r="U44" s="107"/>
    </row>
    <row r="45" spans="1:21" s="86" customFormat="1" ht="22.5" customHeight="1">
      <c r="B45" s="82" t="s">
        <v>77</v>
      </c>
      <c r="C45" s="82"/>
      <c r="D45" s="88" t="s">
        <v>126</v>
      </c>
      <c r="E45" s="88"/>
      <c r="F45" s="88" t="s">
        <v>127</v>
      </c>
      <c r="G45" s="88"/>
      <c r="H45" s="92" t="s">
        <v>67</v>
      </c>
      <c r="I45" s="88"/>
      <c r="J45" s="94" t="s">
        <v>128</v>
      </c>
      <c r="K45" s="93"/>
      <c r="L45" s="88" t="s">
        <v>168</v>
      </c>
      <c r="M45" s="94"/>
      <c r="N45" s="88" t="s">
        <v>129</v>
      </c>
      <c r="O45" s="88"/>
      <c r="P45" s="88" t="s">
        <v>130</v>
      </c>
      <c r="Q45" s="88"/>
      <c r="R45" s="88" t="s">
        <v>96</v>
      </c>
      <c r="T45" s="107"/>
      <c r="U45" s="107"/>
    </row>
    <row r="46" spans="1:21" ht="22.5" customHeight="1">
      <c r="A46" s="86"/>
      <c r="B46" s="80"/>
      <c r="C46" s="82"/>
      <c r="D46" s="485" t="s">
        <v>87</v>
      </c>
      <c r="E46" s="485"/>
      <c r="F46" s="485"/>
      <c r="G46" s="485"/>
      <c r="H46" s="485"/>
      <c r="I46" s="485"/>
      <c r="J46" s="485"/>
      <c r="K46" s="485"/>
      <c r="L46" s="485"/>
      <c r="M46" s="485"/>
      <c r="N46" s="485"/>
      <c r="O46" s="485"/>
      <c r="P46" s="485"/>
      <c r="Q46" s="485"/>
      <c r="R46" s="485"/>
    </row>
    <row r="47" spans="1:21" ht="22.5" customHeight="1">
      <c r="A47" s="95" t="s">
        <v>178</v>
      </c>
      <c r="B47" s="80"/>
      <c r="C47" s="82"/>
      <c r="D47" s="100"/>
      <c r="E47" s="82"/>
      <c r="F47" s="100"/>
      <c r="G47" s="82"/>
      <c r="H47" s="100"/>
      <c r="I47" s="82"/>
      <c r="J47" s="123"/>
      <c r="K47" s="82"/>
      <c r="L47" s="100"/>
      <c r="M47" s="82"/>
      <c r="N47" s="100"/>
      <c r="O47" s="82"/>
      <c r="P47" s="100"/>
      <c r="Q47" s="82"/>
      <c r="R47" s="100"/>
    </row>
    <row r="48" spans="1:21" ht="22.5" customHeight="1">
      <c r="A48" s="86" t="s">
        <v>179</v>
      </c>
      <c r="B48" s="80"/>
      <c r="C48" s="82"/>
      <c r="D48" s="118">
        <f>D31</f>
        <v>164999</v>
      </c>
      <c r="E48" s="118"/>
      <c r="F48" s="118">
        <f t="shared" ref="F48:R48" si="0">F31</f>
        <v>177835</v>
      </c>
      <c r="G48" s="118"/>
      <c r="H48" s="118">
        <f t="shared" si="0"/>
        <v>4579</v>
      </c>
      <c r="I48" s="118"/>
      <c r="J48" s="118">
        <f t="shared" si="0"/>
        <v>174231</v>
      </c>
      <c r="K48" s="118"/>
      <c r="L48" s="118">
        <f t="shared" si="0"/>
        <v>-30</v>
      </c>
      <c r="M48" s="118"/>
      <c r="N48" s="118">
        <f t="shared" si="0"/>
        <v>521614</v>
      </c>
      <c r="O48" s="118"/>
      <c r="P48" s="118">
        <f t="shared" si="0"/>
        <v>2</v>
      </c>
      <c r="Q48" s="118"/>
      <c r="R48" s="118">
        <f t="shared" si="0"/>
        <v>521616</v>
      </c>
      <c r="S48" s="102">
        <f>349308-R48</f>
        <v>-172308</v>
      </c>
    </row>
    <row r="49" spans="1:21" s="86" customFormat="1" ht="14.5" customHeight="1">
      <c r="A49" s="83"/>
      <c r="B49" s="80"/>
      <c r="C49" s="82"/>
      <c r="D49" s="112"/>
      <c r="E49" s="124"/>
      <c r="F49" s="112"/>
      <c r="G49" s="124"/>
      <c r="H49" s="112"/>
      <c r="I49" s="124"/>
      <c r="J49" s="135"/>
      <c r="K49" s="124"/>
      <c r="L49" s="88"/>
      <c r="M49" s="124"/>
      <c r="N49" s="88"/>
      <c r="O49" s="124"/>
      <c r="P49" s="93"/>
      <c r="Q49" s="124"/>
      <c r="R49" s="93"/>
      <c r="T49" s="107"/>
      <c r="U49" s="107"/>
    </row>
    <row r="50" spans="1:21" ht="22.5" customHeight="1">
      <c r="A50" s="86" t="s">
        <v>131</v>
      </c>
      <c r="B50" s="80"/>
      <c r="C50" s="82"/>
      <c r="D50" s="118"/>
      <c r="E50" s="124"/>
      <c r="F50" s="118"/>
      <c r="G50" s="124"/>
      <c r="H50" s="119"/>
      <c r="I50" s="124"/>
      <c r="J50" s="121"/>
      <c r="K50" s="124"/>
      <c r="L50" s="118"/>
      <c r="M50" s="124"/>
      <c r="N50" s="118"/>
      <c r="O50" s="124"/>
      <c r="P50" s="118"/>
      <c r="Q50" s="124"/>
      <c r="R50" s="118"/>
    </row>
    <row r="51" spans="1:21" ht="22.5" customHeight="1">
      <c r="A51" s="126" t="s">
        <v>185</v>
      </c>
      <c r="B51" s="80"/>
      <c r="C51" s="82"/>
      <c r="D51" s="118"/>
      <c r="E51" s="124"/>
      <c r="F51" s="118"/>
      <c r="G51" s="124"/>
      <c r="H51" s="119"/>
      <c r="I51" s="124"/>
      <c r="J51" s="121"/>
      <c r="K51" s="124"/>
      <c r="L51" s="118"/>
      <c r="M51" s="124"/>
      <c r="N51" s="118"/>
      <c r="O51" s="124"/>
      <c r="P51" s="118"/>
      <c r="Q51" s="124"/>
      <c r="R51" s="118"/>
    </row>
    <row r="52" spans="1:21" ht="22.5" customHeight="1">
      <c r="A52" s="85" t="s">
        <v>184</v>
      </c>
      <c r="B52" s="80">
        <v>14</v>
      </c>
      <c r="C52" s="82"/>
      <c r="D52" s="118"/>
      <c r="E52" s="124"/>
      <c r="F52" s="118"/>
      <c r="G52" s="124"/>
      <c r="H52" s="119"/>
      <c r="I52" s="124"/>
      <c r="J52" s="121"/>
      <c r="K52" s="124"/>
      <c r="L52" s="118"/>
      <c r="M52" s="124"/>
      <c r="N52" s="118"/>
      <c r="O52" s="124"/>
      <c r="P52" s="118"/>
      <c r="Q52" s="124"/>
      <c r="R52" s="118"/>
    </row>
    <row r="53" spans="1:21" ht="22.5" customHeight="1">
      <c r="A53" s="85" t="s">
        <v>175</v>
      </c>
      <c r="B53" s="80" t="s">
        <v>183</v>
      </c>
      <c r="C53" s="82"/>
      <c r="D53" s="145"/>
      <c r="E53" s="127"/>
      <c r="F53" s="145"/>
      <c r="G53" s="127"/>
      <c r="H53" s="145"/>
      <c r="I53" s="127"/>
      <c r="J53" s="146"/>
      <c r="K53" s="127"/>
      <c r="L53" s="145"/>
      <c r="M53" s="127"/>
      <c r="N53" s="145"/>
      <c r="O53" s="127"/>
      <c r="P53" s="145"/>
      <c r="Q53" s="127"/>
      <c r="R53" s="145"/>
    </row>
    <row r="54" spans="1:21" ht="22.5" customHeight="1">
      <c r="A54" s="85" t="s">
        <v>174</v>
      </c>
      <c r="B54" s="80">
        <v>20</v>
      </c>
      <c r="C54" s="82"/>
      <c r="D54" s="145"/>
      <c r="E54" s="127"/>
      <c r="F54" s="145"/>
      <c r="G54" s="127"/>
      <c r="H54" s="145"/>
      <c r="I54" s="127"/>
      <c r="J54" s="146"/>
      <c r="K54" s="127"/>
      <c r="L54" s="145"/>
      <c r="M54" s="127"/>
      <c r="N54" s="145"/>
      <c r="O54" s="127"/>
      <c r="P54" s="145"/>
      <c r="Q54" s="127"/>
      <c r="R54" s="145"/>
    </row>
    <row r="55" spans="1:21" ht="22.5" customHeight="1">
      <c r="A55" s="126" t="s">
        <v>186</v>
      </c>
      <c r="B55" s="80"/>
      <c r="C55" s="82"/>
      <c r="D55" s="128">
        <f>SUM(D53:D54)</f>
        <v>0</v>
      </c>
      <c r="E55" s="127"/>
      <c r="F55" s="128">
        <f>SUM(F53:F54)</f>
        <v>0</v>
      </c>
      <c r="G55" s="127"/>
      <c r="H55" s="128">
        <f>SUM(H53:H54)</f>
        <v>0</v>
      </c>
      <c r="I55" s="127"/>
      <c r="J55" s="128">
        <f>SUM(J53:J54)</f>
        <v>0</v>
      </c>
      <c r="K55" s="127"/>
      <c r="L55" s="128">
        <f>SUM(L53:L54)</f>
        <v>0</v>
      </c>
      <c r="M55" s="127"/>
      <c r="N55" s="128">
        <f>SUM(N53:N54)</f>
        <v>0</v>
      </c>
      <c r="O55" s="127"/>
      <c r="P55" s="128">
        <f>SUM(P53:P54)</f>
        <v>0</v>
      </c>
      <c r="Q55" s="127"/>
      <c r="R55" s="128">
        <f>SUM(R53:R54)</f>
        <v>0</v>
      </c>
    </row>
    <row r="56" spans="1:21" s="86" customFormat="1" ht="22.5" customHeight="1">
      <c r="A56" s="83"/>
      <c r="B56" s="80"/>
      <c r="C56" s="82"/>
      <c r="D56" s="112"/>
      <c r="E56" s="124"/>
      <c r="F56" s="112"/>
      <c r="G56" s="124"/>
      <c r="H56" s="112"/>
      <c r="I56" s="124"/>
      <c r="J56" s="135"/>
      <c r="K56" s="124"/>
      <c r="L56" s="88"/>
      <c r="M56" s="124"/>
      <c r="N56" s="88"/>
      <c r="O56" s="124"/>
      <c r="P56" s="93"/>
      <c r="Q56" s="124"/>
      <c r="R56" s="93"/>
      <c r="T56" s="107"/>
      <c r="U56" s="107"/>
    </row>
    <row r="57" spans="1:21" ht="22.5" customHeight="1">
      <c r="A57" s="96" t="s">
        <v>151</v>
      </c>
      <c r="B57" s="80"/>
      <c r="C57" s="82"/>
      <c r="D57" s="88"/>
      <c r="E57" s="84"/>
      <c r="F57" s="88"/>
      <c r="G57" s="84"/>
      <c r="H57" s="88"/>
      <c r="J57" s="130"/>
    </row>
    <row r="58" spans="1:21" ht="22.5" customHeight="1">
      <c r="A58" s="97" t="s">
        <v>171</v>
      </c>
      <c r="B58" s="80"/>
      <c r="C58" s="82"/>
      <c r="D58" s="148"/>
      <c r="E58" s="84"/>
      <c r="F58" s="148"/>
      <c r="G58" s="127"/>
      <c r="H58" s="148"/>
      <c r="I58" s="88"/>
      <c r="J58" s="148"/>
      <c r="K58" s="88"/>
      <c r="L58" s="145"/>
      <c r="M58" s="88"/>
      <c r="N58" s="147"/>
      <c r="O58" s="88"/>
      <c r="P58" s="147"/>
      <c r="Q58" s="88"/>
      <c r="R58" s="147"/>
    </row>
    <row r="59" spans="1:21" ht="22.5" customHeight="1">
      <c r="A59" s="99" t="s">
        <v>176</v>
      </c>
      <c r="B59" s="80"/>
      <c r="C59" s="82"/>
      <c r="D59" s="148"/>
      <c r="E59" s="84"/>
      <c r="F59" s="148"/>
      <c r="G59" s="88"/>
      <c r="H59" s="148"/>
      <c r="I59" s="88"/>
      <c r="J59" s="148"/>
      <c r="K59" s="88"/>
      <c r="L59" s="147"/>
      <c r="M59" s="88"/>
      <c r="N59" s="147"/>
      <c r="O59" s="88"/>
      <c r="P59" s="147"/>
      <c r="Q59" s="88"/>
      <c r="R59" s="147"/>
    </row>
    <row r="60" spans="1:21" ht="22.5" customHeight="1">
      <c r="A60" s="98" t="s">
        <v>150</v>
      </c>
      <c r="B60" s="80"/>
      <c r="C60" s="82"/>
      <c r="D60" s="132">
        <f>SUM(D58:D59)</f>
        <v>0</v>
      </c>
      <c r="E60" s="84"/>
      <c r="F60" s="132">
        <f>SUM(F58:F59)</f>
        <v>0</v>
      </c>
      <c r="G60" s="84"/>
      <c r="H60" s="132">
        <f>SUM(H58:H59)</f>
        <v>0</v>
      </c>
      <c r="J60" s="136">
        <f>SUM(J58:J59)</f>
        <v>0</v>
      </c>
      <c r="L60" s="132">
        <f>SUM(L59:L59)</f>
        <v>0</v>
      </c>
      <c r="N60" s="132">
        <f>SUM(N58:N59)</f>
        <v>0</v>
      </c>
      <c r="P60" s="132">
        <f>SUM(P58:P59)</f>
        <v>0</v>
      </c>
      <c r="R60" s="132">
        <f>SUM(R58:R59)</f>
        <v>0</v>
      </c>
    </row>
    <row r="61" spans="1:21" ht="22.5" customHeight="1">
      <c r="A61" s="98"/>
      <c r="B61" s="80"/>
      <c r="C61" s="82"/>
      <c r="D61" s="138"/>
      <c r="E61" s="84"/>
      <c r="F61" s="138"/>
      <c r="G61" s="84"/>
      <c r="H61" s="138"/>
      <c r="J61" s="111"/>
      <c r="L61" s="138"/>
      <c r="N61" s="138"/>
      <c r="P61" s="138"/>
      <c r="R61" s="138"/>
    </row>
    <row r="62" spans="1:21" ht="22.5" customHeight="1">
      <c r="A62" s="139" t="s">
        <v>169</v>
      </c>
      <c r="B62" s="80" t="s">
        <v>182</v>
      </c>
      <c r="C62" s="82"/>
      <c r="D62" s="149"/>
      <c r="E62" s="84"/>
      <c r="F62" s="149"/>
      <c r="G62" s="84"/>
      <c r="H62" s="149"/>
      <c r="J62" s="150"/>
      <c r="L62" s="149"/>
      <c r="N62" s="149"/>
      <c r="P62" s="149"/>
      <c r="R62" s="149"/>
    </row>
    <row r="63" spans="1:21" s="86" customFormat="1" ht="22.5" customHeight="1">
      <c r="A63" s="83"/>
      <c r="B63" s="80"/>
      <c r="C63" s="82"/>
      <c r="D63" s="112"/>
      <c r="E63" s="124"/>
      <c r="F63" s="112"/>
      <c r="G63" s="124"/>
      <c r="H63" s="112"/>
      <c r="I63" s="124"/>
      <c r="J63" s="135"/>
      <c r="K63" s="124"/>
      <c r="L63" s="88"/>
      <c r="M63" s="124"/>
      <c r="N63" s="88"/>
      <c r="O63" s="124"/>
      <c r="P63" s="93"/>
      <c r="Q63" s="124"/>
      <c r="R63" s="93"/>
      <c r="T63" s="107"/>
      <c r="U63" s="107"/>
    </row>
    <row r="64" spans="1:21" ht="22.5" customHeight="1" thickBot="1">
      <c r="A64" s="133" t="s">
        <v>180</v>
      </c>
      <c r="B64" s="80"/>
      <c r="C64" s="82"/>
      <c r="D64" s="113">
        <f>SUM(D48,D55,D60,D62)</f>
        <v>164999</v>
      </c>
      <c r="E64" s="134"/>
      <c r="F64" s="113">
        <f>SUM(F48,F55,F60,F62)</f>
        <v>177835</v>
      </c>
      <c r="G64" s="134"/>
      <c r="H64" s="113">
        <f>SUM(H48,H55,H60,H62)</f>
        <v>4579</v>
      </c>
      <c r="I64" s="134"/>
      <c r="J64" s="113">
        <f>SUM(J48,J55,J60,J62)</f>
        <v>174231</v>
      </c>
      <c r="K64" s="134"/>
      <c r="L64" s="113">
        <f>SUM(L48,L55,L60,L62)</f>
        <v>-30</v>
      </c>
      <c r="M64" s="134" t="e">
        <f>SUM(M48,#REF!,M60,#REF!,#REF!)</f>
        <v>#REF!</v>
      </c>
      <c r="N64" s="113">
        <f>SUM(N48,N55,N60,N62)</f>
        <v>521614</v>
      </c>
      <c r="O64" s="134" t="e">
        <f>SUM(O48,#REF!,O60,#REF!,#REF!)</f>
        <v>#REF!</v>
      </c>
      <c r="P64" s="113">
        <f>SUM(P48,P55,P60,P62)</f>
        <v>2</v>
      </c>
      <c r="Q64" s="134" t="e">
        <f>SUM(Q48,#REF!,Q60,#REF!,#REF!)</f>
        <v>#REF!</v>
      </c>
      <c r="R64" s="113">
        <f>SUM(R48,R55,R60,R62)</f>
        <v>521616</v>
      </c>
    </row>
    <row r="65" spans="1:18" ht="22.5" customHeight="1" thickTop="1">
      <c r="A65" s="86"/>
      <c r="B65" s="80"/>
      <c r="C65" s="82"/>
    </row>
    <row r="66" spans="1:18" s="102" customFormat="1" ht="22.5" customHeight="1">
      <c r="B66" s="108"/>
    </row>
    <row r="68" spans="1:18" ht="22.5" customHeight="1">
      <c r="D68" s="114">
        <f>'BS 5-7'!F73-'SH 11-12 con'!D48</f>
        <v>220716</v>
      </c>
      <c r="E68" s="134"/>
      <c r="F68" s="114">
        <f>'BS 5-7'!F75-'SH 11-12 con'!F48</f>
        <v>-177835</v>
      </c>
      <c r="G68" s="134"/>
      <c r="H68" s="114">
        <f>'BS 5-7'!F79-'SH 11-12 con'!H48</f>
        <v>13417</v>
      </c>
      <c r="I68" s="134"/>
      <c r="J68" s="111">
        <f>'BS 5-7'!F80-'SH 11-12 con'!J48</f>
        <v>-103331</v>
      </c>
      <c r="K68" s="134"/>
      <c r="L68" s="114">
        <f>'BS 5-7'!F81-'SH 11-12 con'!L48</f>
        <v>-1661</v>
      </c>
      <c r="M68" s="134"/>
      <c r="N68" s="114">
        <f>'BS 5-7'!F82-'SH 11-12 con'!N48</f>
        <v>30495</v>
      </c>
      <c r="O68" s="134"/>
      <c r="P68" s="114">
        <f>'BS 5-7'!F83-'SH 11-12 con'!P64</f>
        <v>-2</v>
      </c>
      <c r="Q68" s="134"/>
      <c r="R68" s="114">
        <f>'BS 5-7'!F84-'SH 11-12 con'!R48</f>
        <v>30493</v>
      </c>
    </row>
    <row r="69" spans="1:18" ht="22.5" customHeight="1">
      <c r="D69" s="104">
        <f>'BS 5-7'!D73-'SH 11-12 con'!D64</f>
        <v>230864</v>
      </c>
      <c r="E69" s="103"/>
      <c r="F69" s="104">
        <f>'BS 5-7'!D75-'SH 11-12 con'!F64</f>
        <v>-177835</v>
      </c>
      <c r="G69" s="103"/>
      <c r="H69" s="104">
        <f>'BS 5-7'!D79-'SH 11-12 con'!H64</f>
        <v>16594</v>
      </c>
      <c r="I69" s="103"/>
      <c r="J69" s="103">
        <f>'BS 5-7'!D80-'SH 11-12 con'!J64</f>
        <v>-55859</v>
      </c>
      <c r="K69" s="103"/>
      <c r="L69" s="104">
        <f>'BS 5-7'!D81-'SH 11-12 con'!L64</f>
        <v>-44215</v>
      </c>
      <c r="M69" s="103"/>
      <c r="N69" s="104">
        <f>'BS 5-7'!D82-'SH 11-12 con'!N64</f>
        <v>48738</v>
      </c>
      <c r="O69" s="103"/>
      <c r="P69" s="104">
        <f>'BS 5-7'!D83-'SH 11-12 con'!P64</f>
        <v>-2</v>
      </c>
      <c r="Q69" s="103"/>
      <c r="R69" s="104">
        <f>'BS 5-7'!D84-'SH 11-12 con'!R64</f>
        <v>48736</v>
      </c>
    </row>
    <row r="70" spans="1:18" ht="22.5" customHeight="1">
      <c r="J70" s="137"/>
    </row>
  </sheetData>
  <mergeCells count="6">
    <mergeCell ref="D46:R46"/>
    <mergeCell ref="D4:R4"/>
    <mergeCell ref="H7:J7"/>
    <mergeCell ref="D12:R12"/>
    <mergeCell ref="D38:R38"/>
    <mergeCell ref="H41:J41"/>
  </mergeCells>
  <pageMargins left="0.7" right="0.7" top="0.75" bottom="0.75" header="0.3" footer="0.3"/>
  <pageSetup paperSize="9" scale="66" firstPageNumber="10" fitToHeight="2" orientation="landscape" useFirstPageNumber="1" r:id="rId1"/>
  <headerFooter>
    <oddFooter>&amp;L&amp;"Times New Roman,Regular" The accompanying notes form an integral part of the financial statements.&amp;"Angsana New,Regular"&amp;15
&amp;C&amp;"Angsana New,Regular"&amp;16&amp;P</oddFooter>
  </headerFooter>
  <rowBreaks count="1" manualBreakCount="1">
    <brk id="34" max="17" man="1"/>
  </rowBreaks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4721C-ACE7-4816-B55C-BDEBCE9E751C}">
  <sheetPr>
    <pageSetUpPr fitToPage="1"/>
  </sheetPr>
  <dimension ref="A1:AA33"/>
  <sheetViews>
    <sheetView zoomScale="80" zoomScaleNormal="80" zoomScaleSheetLayoutView="85" workbookViewId="0"/>
  </sheetViews>
  <sheetFormatPr defaultColWidth="8.81640625" defaultRowHeight="22.5" customHeight="1"/>
  <cols>
    <col min="1" max="1" width="45.6328125" style="342" customWidth="1"/>
    <col min="2" max="2" width="8.6328125" style="165" customWidth="1"/>
    <col min="3" max="3" width="1.1796875" style="342" customWidth="1"/>
    <col min="4" max="4" width="13.08984375" style="396" customWidth="1"/>
    <col min="5" max="5" width="1.08984375" style="396" customWidth="1"/>
    <col min="6" max="6" width="13.6328125" style="396" customWidth="1"/>
    <col min="7" max="7" width="1.08984375" style="396" customWidth="1"/>
    <col min="8" max="8" width="13.6328125" style="396" customWidth="1"/>
    <col min="9" max="9" width="1" style="396" customWidth="1"/>
    <col min="10" max="10" width="13.08984375" style="397" customWidth="1"/>
    <col min="11" max="11" width="1.1796875" style="342" customWidth="1"/>
    <col min="12" max="12" width="13.08984375" style="240" customWidth="1"/>
    <col min="13" max="13" width="1.1796875" style="342" customWidth="1"/>
    <col min="14" max="14" width="13.08984375" style="396" customWidth="1"/>
    <col min="15" max="15" width="1.1796875" style="396" customWidth="1"/>
    <col min="16" max="16" width="13.08984375" style="396" customWidth="1"/>
    <col min="17" max="17" width="1.1796875" style="396" customWidth="1"/>
    <col min="18" max="18" width="13.08984375" style="396" customWidth="1"/>
    <col min="19" max="19" width="1.1796875" style="342" customWidth="1"/>
    <col min="20" max="20" width="13.08984375" style="396" customWidth="1"/>
    <col min="21" max="21" width="1.1796875" style="342" customWidth="1"/>
    <col min="22" max="22" width="13.08984375" style="396" customWidth="1"/>
    <col min="23" max="23" width="1.1796875" style="342" customWidth="1"/>
    <col min="24" max="24" width="13.08984375" style="396" customWidth="1"/>
    <col min="25" max="25" width="14.6328125" style="342" customWidth="1"/>
    <col min="26" max="27" width="15.81640625" style="343" customWidth="1"/>
    <col min="28" max="28" width="15.81640625" style="342" customWidth="1"/>
    <col min="29" max="16384" width="8.81640625" style="342"/>
  </cols>
  <sheetData>
    <row r="1" spans="1:27" ht="22.5" customHeight="1">
      <c r="A1" s="152" t="s">
        <v>262</v>
      </c>
      <c r="B1" s="336"/>
      <c r="C1" s="337"/>
      <c r="D1" s="338"/>
      <c r="E1" s="338"/>
      <c r="F1" s="338"/>
      <c r="G1" s="338"/>
      <c r="H1" s="338"/>
      <c r="I1" s="338"/>
      <c r="J1" s="339"/>
      <c r="K1" s="340"/>
      <c r="L1" s="341"/>
      <c r="M1" s="340"/>
      <c r="N1" s="338"/>
      <c r="O1" s="338"/>
      <c r="P1" s="338"/>
      <c r="Q1" s="338"/>
      <c r="R1" s="338"/>
      <c r="S1" s="340"/>
      <c r="T1" s="338"/>
      <c r="U1" s="340"/>
      <c r="V1" s="338"/>
      <c r="W1" s="340"/>
      <c r="X1" s="338"/>
    </row>
    <row r="2" spans="1:27" ht="22.5" customHeight="1">
      <c r="A2" s="344" t="s">
        <v>112</v>
      </c>
      <c r="B2" s="345"/>
      <c r="C2" s="337"/>
      <c r="D2" s="338"/>
      <c r="E2" s="338"/>
      <c r="F2" s="338"/>
      <c r="G2" s="338"/>
      <c r="H2" s="338"/>
      <c r="I2" s="338"/>
      <c r="J2" s="339"/>
      <c r="K2" s="346"/>
      <c r="L2" s="341"/>
      <c r="M2" s="346"/>
      <c r="N2" s="338"/>
      <c r="O2" s="338"/>
      <c r="P2" s="338"/>
      <c r="Q2" s="338"/>
      <c r="R2" s="338"/>
      <c r="S2" s="346"/>
      <c r="T2" s="338"/>
      <c r="U2" s="346"/>
      <c r="V2" s="338"/>
      <c r="W2" s="346"/>
      <c r="X2" s="338"/>
    </row>
    <row r="3" spans="1:27" ht="22" customHeight="1">
      <c r="A3" s="347"/>
      <c r="B3" s="336"/>
      <c r="C3" s="337"/>
      <c r="D3" s="338"/>
      <c r="E3" s="338"/>
      <c r="F3" s="338"/>
      <c r="G3" s="338"/>
      <c r="H3" s="338"/>
      <c r="I3" s="338"/>
      <c r="J3" s="339"/>
      <c r="K3" s="346"/>
      <c r="L3" s="341"/>
      <c r="M3" s="346"/>
      <c r="N3" s="338"/>
      <c r="O3" s="338"/>
      <c r="P3" s="338"/>
      <c r="Q3" s="338"/>
      <c r="R3" s="338"/>
      <c r="S3" s="346"/>
      <c r="T3" s="338"/>
      <c r="U3" s="346"/>
      <c r="V3" s="338"/>
      <c r="W3" s="346"/>
      <c r="X3" s="338"/>
    </row>
    <row r="4" spans="1:27" ht="22.5" customHeight="1">
      <c r="A4" s="347"/>
      <c r="B4" s="336"/>
      <c r="C4" s="337"/>
      <c r="D4" s="488" t="s">
        <v>113</v>
      </c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488"/>
      <c r="P4" s="488"/>
      <c r="Q4" s="488"/>
      <c r="R4" s="488"/>
      <c r="S4" s="488"/>
      <c r="T4" s="488"/>
      <c r="U4" s="488"/>
      <c r="V4" s="488"/>
      <c r="W4" s="488"/>
      <c r="X4" s="488"/>
    </row>
    <row r="5" spans="1:27" ht="22.5" customHeight="1">
      <c r="A5" s="348"/>
      <c r="B5" s="314"/>
      <c r="C5" s="349"/>
      <c r="D5" s="350"/>
      <c r="E5" s="350"/>
      <c r="F5" s="342"/>
      <c r="G5" s="350"/>
      <c r="H5" s="342"/>
      <c r="I5" s="342"/>
      <c r="J5" s="489" t="s">
        <v>68</v>
      </c>
      <c r="K5" s="489"/>
      <c r="L5" s="489"/>
      <c r="M5" s="348"/>
      <c r="N5" s="490" t="s">
        <v>94</v>
      </c>
      <c r="O5" s="490"/>
      <c r="P5" s="490"/>
      <c r="Q5" s="490"/>
      <c r="R5" s="490"/>
      <c r="S5" s="348"/>
      <c r="T5" s="350"/>
      <c r="U5" s="348"/>
      <c r="V5" s="350"/>
      <c r="W5" s="348"/>
      <c r="X5" s="352"/>
    </row>
    <row r="6" spans="1:27" ht="22.5" customHeight="1">
      <c r="A6" s="348"/>
      <c r="B6" s="314"/>
      <c r="C6" s="353"/>
      <c r="D6" s="155"/>
      <c r="E6" s="155"/>
      <c r="F6" s="354"/>
      <c r="G6" s="155"/>
      <c r="H6" s="354" t="s">
        <v>206</v>
      </c>
      <c r="I6" s="354"/>
      <c r="J6" s="354"/>
      <c r="K6" s="161"/>
      <c r="L6" s="355"/>
      <c r="M6" s="165"/>
      <c r="N6" s="161"/>
      <c r="O6" s="161"/>
      <c r="P6" s="161"/>
      <c r="Q6" s="161"/>
      <c r="R6" s="354" t="s">
        <v>203</v>
      </c>
      <c r="S6" s="165"/>
      <c r="T6" s="354" t="s">
        <v>117</v>
      </c>
      <c r="U6" s="165"/>
      <c r="V6" s="354"/>
      <c r="W6" s="165"/>
      <c r="X6" s="354"/>
    </row>
    <row r="7" spans="1:27" ht="22.5" customHeight="1">
      <c r="A7" s="348"/>
      <c r="B7" s="314"/>
      <c r="C7" s="353"/>
      <c r="D7" s="354" t="s">
        <v>118</v>
      </c>
      <c r="E7" s="354"/>
      <c r="F7" s="354"/>
      <c r="G7" s="354"/>
      <c r="H7" s="354" t="s">
        <v>195</v>
      </c>
      <c r="I7" s="354"/>
      <c r="J7" s="310"/>
      <c r="K7" s="161"/>
      <c r="L7" s="356"/>
      <c r="M7" s="161"/>
      <c r="N7" s="161"/>
      <c r="O7" s="161"/>
      <c r="P7" s="161"/>
      <c r="Q7" s="161"/>
      <c r="R7" s="161" t="s">
        <v>204</v>
      </c>
      <c r="S7" s="161"/>
      <c r="T7" s="354" t="s">
        <v>120</v>
      </c>
      <c r="U7" s="161"/>
      <c r="V7" s="354" t="s">
        <v>121</v>
      </c>
      <c r="W7" s="161"/>
      <c r="X7" s="354"/>
    </row>
    <row r="8" spans="1:27" s="358" customFormat="1" ht="22.5" customHeight="1">
      <c r="A8" s="346"/>
      <c r="B8" s="345"/>
      <c r="C8" s="345"/>
      <c r="D8" s="354" t="s">
        <v>122</v>
      </c>
      <c r="E8" s="354"/>
      <c r="F8" s="354" t="s">
        <v>119</v>
      </c>
      <c r="G8" s="354"/>
      <c r="H8" s="354" t="s">
        <v>196</v>
      </c>
      <c r="I8" s="354"/>
      <c r="J8" s="357"/>
      <c r="K8" s="161"/>
      <c r="L8" s="356"/>
      <c r="M8" s="161"/>
      <c r="N8" s="354" t="s">
        <v>167</v>
      </c>
      <c r="O8" s="354"/>
      <c r="P8" s="354" t="s">
        <v>202</v>
      </c>
      <c r="Q8" s="354"/>
      <c r="R8" s="161" t="s">
        <v>205</v>
      </c>
      <c r="S8" s="161"/>
      <c r="T8" s="354" t="s">
        <v>124</v>
      </c>
      <c r="U8" s="161"/>
      <c r="V8" s="354" t="s">
        <v>125</v>
      </c>
      <c r="W8" s="161"/>
      <c r="X8" s="354"/>
      <c r="Z8" s="359"/>
      <c r="AA8" s="359"/>
    </row>
    <row r="9" spans="1:27" s="358" customFormat="1" ht="22.5" customHeight="1">
      <c r="A9" s="346"/>
      <c r="B9" s="153" t="s">
        <v>77</v>
      </c>
      <c r="C9" s="360"/>
      <c r="D9" s="354" t="s">
        <v>126</v>
      </c>
      <c r="E9" s="354"/>
      <c r="F9" s="354" t="s">
        <v>284</v>
      </c>
      <c r="G9" s="354"/>
      <c r="H9" s="354" t="s">
        <v>194</v>
      </c>
      <c r="I9" s="354"/>
      <c r="J9" s="361" t="s">
        <v>67</v>
      </c>
      <c r="K9" s="161"/>
      <c r="L9" s="362" t="s">
        <v>128</v>
      </c>
      <c r="M9" s="161"/>
      <c r="N9" s="354" t="s">
        <v>168</v>
      </c>
      <c r="O9" s="354"/>
      <c r="P9" s="354" t="s">
        <v>168</v>
      </c>
      <c r="Q9" s="354"/>
      <c r="R9" s="354" t="s">
        <v>116</v>
      </c>
      <c r="S9" s="161"/>
      <c r="T9" s="354" t="s">
        <v>129</v>
      </c>
      <c r="U9" s="161"/>
      <c r="V9" s="354" t="s">
        <v>130</v>
      </c>
      <c r="W9" s="161"/>
      <c r="X9" s="354" t="s">
        <v>96</v>
      </c>
      <c r="Z9" s="359"/>
      <c r="AA9" s="359"/>
    </row>
    <row r="10" spans="1:27" ht="22.5" customHeight="1">
      <c r="A10" s="346"/>
      <c r="B10" s="345"/>
      <c r="C10" s="363"/>
      <c r="D10" s="491" t="s">
        <v>87</v>
      </c>
      <c r="E10" s="491"/>
      <c r="F10" s="491"/>
      <c r="G10" s="491"/>
      <c r="H10" s="491"/>
      <c r="I10" s="491"/>
      <c r="J10" s="491"/>
      <c r="K10" s="491"/>
      <c r="L10" s="491"/>
      <c r="M10" s="491"/>
      <c r="N10" s="491"/>
      <c r="O10" s="491"/>
      <c r="P10" s="491"/>
      <c r="Q10" s="491"/>
      <c r="R10" s="491"/>
      <c r="S10" s="491"/>
      <c r="T10" s="491"/>
      <c r="U10" s="491"/>
      <c r="V10" s="491"/>
      <c r="W10" s="491"/>
      <c r="X10" s="491"/>
    </row>
    <row r="11" spans="1:27" ht="22.5" customHeight="1">
      <c r="A11" s="364" t="s">
        <v>258</v>
      </c>
      <c r="B11" s="345"/>
      <c r="C11" s="363"/>
      <c r="D11" s="365"/>
      <c r="E11" s="365"/>
      <c r="F11" s="365"/>
      <c r="G11" s="365"/>
      <c r="H11" s="365"/>
      <c r="I11" s="365"/>
      <c r="J11" s="365"/>
      <c r="K11" s="360"/>
      <c r="L11" s="366"/>
      <c r="M11" s="360"/>
      <c r="N11" s="365"/>
      <c r="O11" s="365"/>
      <c r="P11" s="365"/>
      <c r="Q11" s="365"/>
      <c r="R11" s="365"/>
      <c r="S11" s="360"/>
      <c r="T11" s="365"/>
      <c r="U11" s="360"/>
      <c r="V11" s="365"/>
      <c r="W11" s="360"/>
      <c r="X11" s="365"/>
    </row>
    <row r="12" spans="1:27" ht="22.5" customHeight="1">
      <c r="A12" s="364" t="s">
        <v>259</v>
      </c>
      <c r="B12" s="310"/>
      <c r="C12" s="367"/>
      <c r="D12" s="368">
        <v>270000</v>
      </c>
      <c r="E12" s="368"/>
      <c r="F12" s="368">
        <v>0</v>
      </c>
      <c r="G12" s="368"/>
      <c r="H12" s="368">
        <v>-5697</v>
      </c>
      <c r="I12" s="368"/>
      <c r="J12" s="368">
        <v>15714</v>
      </c>
      <c r="K12" s="369"/>
      <c r="L12" s="370">
        <v>27287</v>
      </c>
      <c r="M12" s="369"/>
      <c r="N12" s="368">
        <v>-439</v>
      </c>
      <c r="O12" s="369"/>
      <c r="P12" s="368">
        <v>-505</v>
      </c>
      <c r="Q12" s="368"/>
      <c r="R12" s="118">
        <f>SUM(N12:P12)</f>
        <v>-944</v>
      </c>
      <c r="S12" s="369"/>
      <c r="T12" s="118">
        <f>SUM(D12:P12)</f>
        <v>306360</v>
      </c>
      <c r="U12" s="369"/>
      <c r="V12" s="368">
        <v>0</v>
      </c>
      <c r="W12" s="369"/>
      <c r="X12" s="118">
        <f>SUM(T12:V12)</f>
        <v>306360</v>
      </c>
    </row>
    <row r="13" spans="1:27" s="358" customFormat="1" ht="21.5" customHeight="1">
      <c r="A13" s="348"/>
      <c r="B13" s="165"/>
      <c r="C13" s="367"/>
      <c r="D13" s="180"/>
      <c r="E13" s="180"/>
      <c r="F13" s="180"/>
      <c r="G13" s="180"/>
      <c r="H13" s="180"/>
      <c r="I13" s="180"/>
      <c r="J13" s="180"/>
      <c r="K13" s="369"/>
      <c r="L13" s="371"/>
      <c r="M13" s="369"/>
      <c r="N13" s="354"/>
      <c r="O13" s="354"/>
      <c r="P13" s="354"/>
      <c r="Q13" s="354"/>
      <c r="R13" s="354"/>
      <c r="S13" s="369"/>
      <c r="T13" s="354"/>
      <c r="U13" s="369"/>
      <c r="V13" s="155"/>
      <c r="W13" s="369"/>
      <c r="X13" s="155"/>
      <c r="Z13" s="359"/>
      <c r="AA13" s="359"/>
    </row>
    <row r="14" spans="1:27" ht="22.5" customHeight="1">
      <c r="A14" s="326" t="s">
        <v>131</v>
      </c>
      <c r="B14" s="310"/>
      <c r="C14" s="367"/>
      <c r="D14" s="368"/>
      <c r="E14" s="368"/>
      <c r="F14" s="368"/>
      <c r="G14" s="368"/>
      <c r="H14" s="368"/>
      <c r="I14" s="368"/>
      <c r="J14" s="372"/>
      <c r="K14" s="369"/>
      <c r="L14" s="356"/>
      <c r="M14" s="369"/>
      <c r="N14" s="368"/>
      <c r="O14" s="368"/>
      <c r="P14" s="368"/>
      <c r="Q14" s="368"/>
      <c r="R14" s="368"/>
      <c r="S14" s="369"/>
      <c r="T14" s="368"/>
      <c r="U14" s="369"/>
      <c r="V14" s="368"/>
      <c r="W14" s="369"/>
      <c r="X14" s="368"/>
    </row>
    <row r="15" spans="1:27" ht="22.5" customHeight="1">
      <c r="A15" s="312" t="s">
        <v>215</v>
      </c>
      <c r="B15" s="373"/>
      <c r="C15" s="367"/>
      <c r="D15" s="368"/>
      <c r="E15" s="368"/>
      <c r="F15" s="368"/>
      <c r="G15" s="368"/>
      <c r="H15" s="368"/>
      <c r="I15" s="368"/>
      <c r="J15" s="372"/>
      <c r="K15" s="369"/>
      <c r="L15" s="356"/>
      <c r="M15" s="369"/>
      <c r="N15" s="368"/>
      <c r="O15" s="368"/>
      <c r="P15" s="368"/>
      <c r="Q15" s="368"/>
      <c r="R15" s="368"/>
      <c r="S15" s="369"/>
      <c r="T15" s="368"/>
      <c r="U15" s="369"/>
      <c r="V15" s="368"/>
      <c r="W15" s="369"/>
      <c r="X15" s="368"/>
    </row>
    <row r="16" spans="1:27" ht="22.5" customHeight="1">
      <c r="A16" s="374" t="s">
        <v>216</v>
      </c>
      <c r="B16" s="373"/>
      <c r="C16" s="367"/>
      <c r="D16" s="368"/>
      <c r="E16" s="368"/>
      <c r="F16" s="368"/>
      <c r="G16" s="368"/>
      <c r="H16" s="368"/>
      <c r="I16" s="368"/>
      <c r="J16" s="372"/>
      <c r="K16" s="369"/>
      <c r="L16" s="356"/>
      <c r="M16" s="369"/>
      <c r="N16" s="368"/>
      <c r="O16" s="368"/>
      <c r="P16" s="368"/>
      <c r="Q16" s="368"/>
      <c r="R16" s="368"/>
      <c r="S16" s="369"/>
      <c r="T16" s="368"/>
      <c r="U16" s="369"/>
      <c r="V16" s="368"/>
      <c r="W16" s="369"/>
      <c r="X16" s="368"/>
    </row>
    <row r="17" spans="1:27" ht="22.5" customHeight="1">
      <c r="A17" s="313" t="s">
        <v>248</v>
      </c>
      <c r="B17" s="375">
        <v>12</v>
      </c>
      <c r="C17" s="367"/>
      <c r="D17" s="155">
        <v>115715</v>
      </c>
      <c r="E17" s="155"/>
      <c r="F17" s="155">
        <v>84886</v>
      </c>
      <c r="G17" s="155"/>
      <c r="H17" s="155">
        <v>0</v>
      </c>
      <c r="I17" s="155"/>
      <c r="J17" s="155">
        <v>0</v>
      </c>
      <c r="K17" s="188"/>
      <c r="L17" s="155">
        <v>0</v>
      </c>
      <c r="M17" s="188"/>
      <c r="N17" s="155">
        <v>0</v>
      </c>
      <c r="O17" s="155"/>
      <c r="P17" s="155">
        <v>0</v>
      </c>
      <c r="Q17" s="155"/>
      <c r="R17" s="93">
        <f>SUM(N17:P17)</f>
        <v>0</v>
      </c>
      <c r="S17" s="188"/>
      <c r="T17" s="93">
        <f>SUM(D17:P17)</f>
        <v>200601</v>
      </c>
      <c r="U17" s="188"/>
      <c r="V17" s="155">
        <v>0</v>
      </c>
      <c r="W17" s="188"/>
      <c r="X17" s="93">
        <f>SUM(T17:V17)</f>
        <v>200601</v>
      </c>
    </row>
    <row r="18" spans="1:27" ht="22.5" customHeight="1">
      <c r="A18" s="312" t="s">
        <v>217</v>
      </c>
      <c r="B18" s="375"/>
      <c r="C18" s="367"/>
      <c r="D18" s="376"/>
      <c r="E18" s="155"/>
      <c r="F18" s="376"/>
      <c r="G18" s="155"/>
      <c r="H18" s="376"/>
      <c r="I18" s="155"/>
      <c r="J18" s="376"/>
      <c r="K18" s="188"/>
      <c r="L18" s="376"/>
      <c r="M18" s="188"/>
      <c r="N18" s="376"/>
      <c r="O18" s="155"/>
      <c r="P18" s="376"/>
      <c r="Q18" s="155"/>
      <c r="R18" s="376"/>
      <c r="S18" s="188"/>
      <c r="T18" s="376"/>
      <c r="U18" s="188"/>
      <c r="V18" s="376"/>
      <c r="W18" s="188"/>
      <c r="X18" s="376"/>
    </row>
    <row r="19" spans="1:27" ht="22.5" customHeight="1">
      <c r="A19" s="374" t="s">
        <v>216</v>
      </c>
      <c r="B19" s="377"/>
      <c r="C19" s="367"/>
      <c r="D19" s="399">
        <f>SUM(D17:D17)</f>
        <v>115715</v>
      </c>
      <c r="E19" s="370"/>
      <c r="F19" s="399">
        <f>SUM(F17:F17)</f>
        <v>84886</v>
      </c>
      <c r="G19" s="370"/>
      <c r="H19" s="399">
        <f>SUM(H17:H17)</f>
        <v>0</v>
      </c>
      <c r="I19" s="378"/>
      <c r="J19" s="399">
        <f>SUM(J17:J17)</f>
        <v>0</v>
      </c>
      <c r="K19" s="406"/>
      <c r="L19" s="399">
        <f>SUM(L17:L17)</f>
        <v>0</v>
      </c>
      <c r="M19" s="406"/>
      <c r="N19" s="399">
        <f>SUM(N17:N17)</f>
        <v>0</v>
      </c>
      <c r="O19" s="378"/>
      <c r="P19" s="399">
        <f>SUM(P17:P17)</f>
        <v>0</v>
      </c>
      <c r="Q19" s="378"/>
      <c r="R19" s="399">
        <f>SUM(R17:R17)</f>
        <v>0</v>
      </c>
      <c r="S19" s="188"/>
      <c r="T19" s="399">
        <f>SUM(T17:T17)</f>
        <v>200601</v>
      </c>
      <c r="U19" s="188"/>
      <c r="V19" s="399">
        <f>SUM(V17:V17)</f>
        <v>0</v>
      </c>
      <c r="W19" s="188"/>
      <c r="X19" s="399">
        <f>SUM(X17:X17)</f>
        <v>200601</v>
      </c>
    </row>
    <row r="20" spans="1:27" s="358" customFormat="1" ht="21.5" customHeight="1">
      <c r="A20" s="348"/>
      <c r="B20" s="165"/>
      <c r="C20" s="367"/>
      <c r="D20" s="180"/>
      <c r="E20" s="180"/>
      <c r="F20" s="180"/>
      <c r="G20" s="180"/>
      <c r="H20" s="180"/>
      <c r="I20" s="180"/>
      <c r="J20" s="180"/>
      <c r="K20" s="369"/>
      <c r="L20" s="371"/>
      <c r="M20" s="369"/>
      <c r="N20" s="354"/>
      <c r="O20" s="354"/>
      <c r="P20" s="354"/>
      <c r="Q20" s="354"/>
      <c r="R20" s="354"/>
      <c r="S20" s="369"/>
      <c r="T20" s="354"/>
      <c r="U20" s="369"/>
      <c r="V20" s="155"/>
      <c r="W20" s="369"/>
      <c r="X20" s="155"/>
      <c r="Z20" s="359"/>
      <c r="AA20" s="359"/>
    </row>
    <row r="21" spans="1:27" ht="22.5" customHeight="1">
      <c r="A21" s="379" t="s">
        <v>218</v>
      </c>
      <c r="B21" s="310"/>
      <c r="C21" s="367"/>
      <c r="D21" s="354"/>
      <c r="E21" s="354"/>
      <c r="F21" s="354"/>
      <c r="G21" s="354"/>
      <c r="H21" s="354"/>
      <c r="I21" s="354"/>
      <c r="J21" s="354"/>
      <c r="K21" s="165"/>
      <c r="L21" s="355"/>
      <c r="M21" s="165"/>
      <c r="N21" s="155"/>
      <c r="O21" s="155"/>
      <c r="P21" s="155"/>
      <c r="Q21" s="155"/>
      <c r="R21" s="155"/>
      <c r="S21" s="165"/>
      <c r="T21" s="155"/>
      <c r="U21" s="165"/>
      <c r="V21" s="155"/>
      <c r="W21" s="165"/>
      <c r="X21" s="155"/>
    </row>
    <row r="22" spans="1:27" ht="22.5" customHeight="1">
      <c r="A22" s="313" t="s">
        <v>273</v>
      </c>
      <c r="B22" s="380"/>
      <c r="C22" s="367"/>
      <c r="D22" s="381">
        <v>0</v>
      </c>
      <c r="E22" s="381"/>
      <c r="F22" s="381">
        <v>0</v>
      </c>
      <c r="G22" s="381"/>
      <c r="H22" s="381">
        <v>0</v>
      </c>
      <c r="I22" s="381"/>
      <c r="J22" s="381">
        <v>0</v>
      </c>
      <c r="K22" s="354"/>
      <c r="L22" s="93">
        <v>46453</v>
      </c>
      <c r="M22" s="354"/>
      <c r="N22" s="381">
        <v>0</v>
      </c>
      <c r="O22" s="381"/>
      <c r="P22" s="381">
        <v>0</v>
      </c>
      <c r="Q22" s="381"/>
      <c r="R22" s="381">
        <v>0</v>
      </c>
      <c r="S22" s="354"/>
      <c r="T22" s="88">
        <f>SUM(D22:P22)</f>
        <v>46453</v>
      </c>
      <c r="U22" s="354"/>
      <c r="V22" s="381">
        <v>0</v>
      </c>
      <c r="W22" s="354"/>
      <c r="X22" s="93">
        <f>SUM(T22:V22)</f>
        <v>46453</v>
      </c>
    </row>
    <row r="23" spans="1:27" ht="22.5" customHeight="1">
      <c r="A23" s="313" t="s">
        <v>214</v>
      </c>
      <c r="B23" s="382"/>
      <c r="C23" s="367"/>
      <c r="D23" s="155">
        <v>0</v>
      </c>
      <c r="E23" s="155"/>
      <c r="F23" s="155">
        <v>0</v>
      </c>
      <c r="G23" s="155"/>
      <c r="H23" s="155">
        <v>0</v>
      </c>
      <c r="I23" s="155"/>
      <c r="J23" s="155">
        <v>0</v>
      </c>
      <c r="K23" s="354"/>
      <c r="L23" s="155">
        <v>-558</v>
      </c>
      <c r="M23" s="354"/>
      <c r="N23" s="88">
        <v>114</v>
      </c>
      <c r="O23" s="354"/>
      <c r="P23" s="354">
        <v>-861</v>
      </c>
      <c r="Q23" s="354"/>
      <c r="R23" s="88">
        <f>SUM(N23:P23)</f>
        <v>-747</v>
      </c>
      <c r="S23" s="354"/>
      <c r="T23" s="88">
        <f>SUM(D23:P23)</f>
        <v>-1305</v>
      </c>
      <c r="U23" s="354"/>
      <c r="V23" s="155">
        <v>0</v>
      </c>
      <c r="W23" s="354"/>
      <c r="X23" s="93">
        <f t="shared" ref="X23" si="0">SUM(T23:V23)</f>
        <v>-1305</v>
      </c>
    </row>
    <row r="24" spans="1:27" ht="22.5" customHeight="1">
      <c r="A24" s="383" t="s">
        <v>177</v>
      </c>
      <c r="B24" s="310" t="s">
        <v>193</v>
      </c>
      <c r="C24" s="367"/>
      <c r="D24" s="400">
        <f>SUM(D22:D23)</f>
        <v>0</v>
      </c>
      <c r="E24" s="378"/>
      <c r="F24" s="400">
        <f>SUM(F22:F23)</f>
        <v>0</v>
      </c>
      <c r="G24" s="378"/>
      <c r="H24" s="400">
        <f>SUM(H22:H23)</f>
        <v>0</v>
      </c>
      <c r="I24" s="378"/>
      <c r="J24" s="400">
        <f>SUM(J22:J23)</f>
        <v>0</v>
      </c>
      <c r="K24" s="310"/>
      <c r="L24" s="401">
        <f>SUM(L22:L23)</f>
        <v>45895</v>
      </c>
      <c r="M24" s="310"/>
      <c r="N24" s="401">
        <f>SUM(N22:N23)</f>
        <v>114</v>
      </c>
      <c r="O24" s="384"/>
      <c r="P24" s="401">
        <f>SUM(P22:P23)</f>
        <v>-861</v>
      </c>
      <c r="Q24" s="384"/>
      <c r="R24" s="401">
        <f>SUM(R22:R23)</f>
        <v>-747</v>
      </c>
      <c r="S24" s="310"/>
      <c r="T24" s="401">
        <f>SUM(T22:T23)</f>
        <v>45148</v>
      </c>
      <c r="U24" s="310"/>
      <c r="V24" s="400">
        <f>SUM(V22:V23)</f>
        <v>0</v>
      </c>
      <c r="W24" s="310"/>
      <c r="X24" s="401">
        <f>SUM(X22:X23)</f>
        <v>45148</v>
      </c>
    </row>
    <row r="25" spans="1:27" s="358" customFormat="1" ht="14.15" customHeight="1">
      <c r="A25" s="348"/>
      <c r="B25" s="165"/>
      <c r="C25" s="367"/>
      <c r="D25" s="180"/>
      <c r="E25" s="180"/>
      <c r="F25" s="180"/>
      <c r="G25" s="180"/>
      <c r="H25" s="180"/>
      <c r="I25" s="180"/>
      <c r="J25" s="180"/>
      <c r="K25" s="369"/>
      <c r="L25" s="385"/>
      <c r="M25" s="369"/>
      <c r="N25" s="354"/>
      <c r="O25" s="354"/>
      <c r="P25" s="354"/>
      <c r="Q25" s="354"/>
      <c r="R25" s="354"/>
      <c r="S25" s="369"/>
      <c r="T25" s="354"/>
      <c r="U25" s="369"/>
      <c r="V25" s="155"/>
      <c r="W25" s="369"/>
      <c r="X25" s="155"/>
      <c r="Z25" s="359"/>
      <c r="AA25" s="359"/>
    </row>
    <row r="26" spans="1:27" ht="22.5" customHeight="1">
      <c r="A26" s="386" t="s">
        <v>169</v>
      </c>
      <c r="B26" s="375">
        <v>13</v>
      </c>
      <c r="C26" s="367"/>
      <c r="D26" s="387">
        <v>0</v>
      </c>
      <c r="E26" s="388"/>
      <c r="F26" s="387">
        <v>0</v>
      </c>
      <c r="G26" s="388"/>
      <c r="H26" s="387">
        <v>0</v>
      </c>
      <c r="I26" s="388"/>
      <c r="J26" s="387">
        <v>2282</v>
      </c>
      <c r="K26" s="389"/>
      <c r="L26" s="390">
        <v>-2282</v>
      </c>
      <c r="M26" s="389"/>
      <c r="N26" s="387">
        <v>0</v>
      </c>
      <c r="O26" s="388"/>
      <c r="P26" s="387">
        <v>0</v>
      </c>
      <c r="Q26" s="388"/>
      <c r="R26" s="151">
        <f>SUM(N26:P26)</f>
        <v>0</v>
      </c>
      <c r="S26" s="389"/>
      <c r="T26" s="151">
        <f>SUM(D26:P26)</f>
        <v>0</v>
      </c>
      <c r="U26" s="389"/>
      <c r="V26" s="387">
        <v>0</v>
      </c>
      <c r="W26" s="389"/>
      <c r="X26" s="143">
        <f t="shared" ref="X26" si="1">SUM(T26:V26)</f>
        <v>0</v>
      </c>
    </row>
    <row r="27" spans="1:27" s="358" customFormat="1" ht="14" customHeight="1">
      <c r="A27" s="348"/>
      <c r="B27" s="165"/>
      <c r="C27" s="367"/>
      <c r="D27" s="180"/>
      <c r="E27" s="180"/>
      <c r="F27" s="180"/>
      <c r="G27" s="180"/>
      <c r="H27" s="180"/>
      <c r="I27" s="180"/>
      <c r="J27" s="180"/>
      <c r="K27" s="369"/>
      <c r="L27" s="385"/>
      <c r="M27" s="369"/>
      <c r="N27" s="354"/>
      <c r="O27" s="354"/>
      <c r="P27" s="354"/>
      <c r="Q27" s="354"/>
      <c r="R27" s="354"/>
      <c r="S27" s="369"/>
      <c r="T27" s="354"/>
      <c r="U27" s="369"/>
      <c r="V27" s="155"/>
      <c r="W27" s="369"/>
      <c r="X27" s="155"/>
      <c r="Z27" s="359"/>
      <c r="AA27" s="359"/>
    </row>
    <row r="28" spans="1:27" ht="22.5" customHeight="1" thickBot="1">
      <c r="A28" s="391" t="s">
        <v>260</v>
      </c>
      <c r="B28" s="310"/>
      <c r="C28" s="367"/>
      <c r="D28" s="249">
        <f>SUM(D12,D24,D19,D26)</f>
        <v>385715</v>
      </c>
      <c r="E28" s="178"/>
      <c r="F28" s="249">
        <f>SUM(F12,F24,F19,F26)</f>
        <v>84886</v>
      </c>
      <c r="G28" s="178"/>
      <c r="H28" s="249">
        <f>SUM(H12,H24,H19,H26)</f>
        <v>-5697</v>
      </c>
      <c r="I28" s="178"/>
      <c r="J28" s="249">
        <f>SUM(J12,J24,J19,J26)</f>
        <v>17996</v>
      </c>
      <c r="K28" s="392"/>
      <c r="L28" s="249">
        <f>SUM(L12,L24,L19,L26)</f>
        <v>70900</v>
      </c>
      <c r="M28" s="392"/>
      <c r="N28" s="249">
        <f>SUM(N12,N24,N19,N26)</f>
        <v>-325</v>
      </c>
      <c r="O28" s="178"/>
      <c r="P28" s="249">
        <f>SUM(P12,P24,P19,P26)</f>
        <v>-1366</v>
      </c>
      <c r="Q28" s="178"/>
      <c r="R28" s="249">
        <f>SUM(R12,R24,R19,R26)</f>
        <v>-1691</v>
      </c>
      <c r="S28" s="392"/>
      <c r="T28" s="249">
        <f>SUM(T12,T24,T19,T26)</f>
        <v>552109</v>
      </c>
      <c r="U28" s="392"/>
      <c r="V28" s="249">
        <f>SUM(V12,V24,V19,V26)</f>
        <v>0</v>
      </c>
      <c r="W28" s="392"/>
      <c r="X28" s="249">
        <f>SUM(X12,X24,X19,X26)</f>
        <v>552109</v>
      </c>
    </row>
    <row r="29" spans="1:27" ht="15" customHeight="1" thickTop="1">
      <c r="A29" s="346"/>
      <c r="B29" s="345"/>
      <c r="C29" s="363"/>
      <c r="D29" s="155"/>
      <c r="E29" s="155"/>
      <c r="F29" s="155"/>
      <c r="G29" s="155"/>
      <c r="H29" s="155"/>
      <c r="I29" s="155"/>
      <c r="J29" s="193"/>
      <c r="K29" s="165"/>
      <c r="L29" s="207"/>
      <c r="M29" s="165"/>
      <c r="N29" s="155"/>
      <c r="O29" s="155"/>
      <c r="P29" s="155"/>
      <c r="Q29" s="155"/>
      <c r="R29" s="155"/>
      <c r="S29" s="165"/>
      <c r="T29" s="155"/>
      <c r="U29" s="165"/>
      <c r="V29" s="155"/>
      <c r="W29" s="165"/>
      <c r="X29" s="155"/>
    </row>
    <row r="30" spans="1:27" s="343" customFormat="1" ht="15" customHeight="1">
      <c r="B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</row>
    <row r="31" spans="1:27" ht="22.5" customHeight="1">
      <c r="D31" s="393"/>
      <c r="E31" s="393"/>
      <c r="F31" s="393"/>
      <c r="G31" s="393"/>
      <c r="H31" s="393"/>
      <c r="I31" s="393"/>
      <c r="J31" s="393"/>
      <c r="K31" s="394"/>
      <c r="L31" s="395"/>
      <c r="M31" s="394"/>
      <c r="N31" s="393"/>
      <c r="O31" s="393"/>
      <c r="P31" s="393"/>
      <c r="Q31" s="393"/>
      <c r="R31" s="393"/>
      <c r="S31" s="394"/>
      <c r="T31" s="393"/>
      <c r="U31" s="394"/>
      <c r="V31" s="393"/>
      <c r="W31" s="394"/>
      <c r="X31" s="393"/>
    </row>
    <row r="32" spans="1:27" ht="22.5" customHeight="1">
      <c r="D32" s="239"/>
      <c r="E32" s="239"/>
      <c r="F32" s="239"/>
      <c r="G32" s="239"/>
      <c r="H32" s="239"/>
      <c r="I32" s="239"/>
      <c r="J32" s="239"/>
      <c r="K32" s="240"/>
      <c r="M32" s="240"/>
      <c r="N32" s="239"/>
      <c r="O32" s="239"/>
      <c r="P32" s="239"/>
      <c r="Q32" s="239"/>
      <c r="R32" s="239"/>
      <c r="S32" s="240"/>
      <c r="T32" s="239"/>
      <c r="U32" s="240"/>
      <c r="V32" s="239"/>
      <c r="W32" s="240"/>
      <c r="X32" s="239"/>
    </row>
    <row r="33" spans="12:12" ht="22.5" customHeight="1">
      <c r="L33" s="398"/>
    </row>
  </sheetData>
  <sheetProtection formatCells="0" formatColumns="0" formatRows="0" insertColumns="0" insertRows="0" insertHyperlinks="0" deleteColumns="0" deleteRows="0" sort="0" autoFilter="0" pivotTables="0"/>
  <mergeCells count="4">
    <mergeCell ref="D4:X4"/>
    <mergeCell ref="J5:L5"/>
    <mergeCell ref="N5:R5"/>
    <mergeCell ref="D10:X10"/>
  </mergeCells>
  <pageMargins left="0.5" right="0.5" top="0.48" bottom="0.4" header="0.5" footer="0.4"/>
  <pageSetup paperSize="9" scale="64" firstPageNumber="10" fitToHeight="0" orientation="landscape" useFirstPageNumber="1" r:id="rId1"/>
  <headerFooter>
    <oddFooter>&amp;L&amp;"Times New Roman,Regular"The accompanying notes form an integral part of the financial statements.&amp;"Angsana New,Regular"&amp;16
&amp;C&amp;"Times New Roman,Regular"&amp;P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AE724-263E-43A8-A6C6-D0D1734FDCF0}">
  <sheetPr>
    <pageSetUpPr fitToPage="1"/>
  </sheetPr>
  <dimension ref="A1:AA34"/>
  <sheetViews>
    <sheetView zoomScale="80" zoomScaleNormal="80" zoomScaleSheetLayoutView="85" workbookViewId="0"/>
  </sheetViews>
  <sheetFormatPr defaultColWidth="8.81640625" defaultRowHeight="22.5" customHeight="1"/>
  <cols>
    <col min="1" max="1" width="45.6328125" style="342" customWidth="1"/>
    <col min="2" max="2" width="8.6328125" style="165" customWidth="1"/>
    <col min="3" max="3" width="1.1796875" style="342" customWidth="1"/>
    <col min="4" max="4" width="13.08984375" style="396" customWidth="1"/>
    <col min="5" max="5" width="1.08984375" style="396" customWidth="1"/>
    <col min="6" max="6" width="14.7265625" style="396" customWidth="1"/>
    <col min="7" max="7" width="1.08984375" style="396" customWidth="1"/>
    <col min="8" max="8" width="13.54296875" style="396" customWidth="1"/>
    <col min="9" max="9" width="1" style="396" customWidth="1"/>
    <col min="10" max="10" width="13.26953125" style="397" customWidth="1"/>
    <col min="11" max="11" width="1.1796875" style="342" customWidth="1"/>
    <col min="12" max="12" width="13.08984375" style="240" customWidth="1"/>
    <col min="13" max="13" width="1.1796875" style="342" customWidth="1"/>
    <col min="14" max="14" width="13" style="396" customWidth="1"/>
    <col min="15" max="15" width="1.1796875" style="396" customWidth="1"/>
    <col min="16" max="16" width="13.08984375" style="396" customWidth="1"/>
    <col min="17" max="17" width="1.1796875" style="396" customWidth="1"/>
    <col min="18" max="18" width="13.08984375" style="396" customWidth="1"/>
    <col min="19" max="19" width="1.1796875" style="342" customWidth="1"/>
    <col min="20" max="20" width="13.08984375" style="396" customWidth="1"/>
    <col min="21" max="21" width="1.1796875" style="342" customWidth="1"/>
    <col min="22" max="22" width="13.08984375" style="396" customWidth="1"/>
    <col min="23" max="23" width="1.1796875" style="342" customWidth="1"/>
    <col min="24" max="24" width="13.08984375" style="396" customWidth="1"/>
    <col min="25" max="25" width="14.6328125" style="342" customWidth="1"/>
    <col min="26" max="27" width="15.81640625" style="343" customWidth="1"/>
    <col min="28" max="28" width="15.81640625" style="342" customWidth="1"/>
    <col min="29" max="16384" width="8.81640625" style="342"/>
  </cols>
  <sheetData>
    <row r="1" spans="1:27" ht="22.5" customHeight="1">
      <c r="A1" s="152" t="s">
        <v>262</v>
      </c>
      <c r="B1" s="336"/>
      <c r="C1" s="337"/>
      <c r="D1" s="338"/>
      <c r="E1" s="338"/>
      <c r="F1" s="338"/>
      <c r="G1" s="338"/>
      <c r="H1" s="338"/>
      <c r="I1" s="338"/>
      <c r="J1" s="339"/>
      <c r="K1" s="340"/>
      <c r="L1" s="341"/>
      <c r="M1" s="340"/>
      <c r="N1" s="338"/>
      <c r="O1" s="338"/>
      <c r="P1" s="338"/>
      <c r="Q1" s="338"/>
      <c r="R1" s="338"/>
      <c r="S1" s="340"/>
      <c r="T1" s="338"/>
      <c r="U1" s="340"/>
      <c r="V1" s="338"/>
      <c r="W1" s="340"/>
      <c r="X1" s="338"/>
    </row>
    <row r="2" spans="1:27" ht="22.5" customHeight="1">
      <c r="A2" s="344" t="s">
        <v>112</v>
      </c>
      <c r="B2" s="345"/>
      <c r="C2" s="337"/>
      <c r="D2" s="338"/>
      <c r="E2" s="338"/>
      <c r="F2" s="338"/>
      <c r="G2" s="338"/>
      <c r="H2" s="338"/>
      <c r="I2" s="338"/>
      <c r="J2" s="339"/>
      <c r="K2" s="346"/>
      <c r="L2" s="341"/>
      <c r="M2" s="346"/>
      <c r="N2" s="338"/>
      <c r="O2" s="338"/>
      <c r="P2" s="338"/>
      <c r="Q2" s="338"/>
      <c r="R2" s="338"/>
      <c r="S2" s="346"/>
      <c r="T2" s="338"/>
      <c r="U2" s="346"/>
      <c r="V2" s="338"/>
      <c r="W2" s="346"/>
      <c r="X2" s="338"/>
    </row>
    <row r="3" spans="1:27" ht="22" customHeight="1">
      <c r="A3" s="347"/>
      <c r="B3" s="336"/>
      <c r="C3" s="337"/>
      <c r="D3" s="338"/>
      <c r="E3" s="338"/>
      <c r="F3" s="338"/>
      <c r="G3" s="338"/>
      <c r="H3" s="338"/>
      <c r="I3" s="338"/>
      <c r="J3" s="339"/>
      <c r="K3" s="346"/>
      <c r="L3" s="341"/>
      <c r="M3" s="346"/>
      <c r="N3" s="338"/>
      <c r="O3" s="338"/>
      <c r="P3" s="338"/>
      <c r="Q3" s="338"/>
      <c r="R3" s="338"/>
      <c r="S3" s="346"/>
      <c r="T3" s="338"/>
      <c r="U3" s="346"/>
      <c r="V3" s="338"/>
      <c r="W3" s="346"/>
      <c r="X3" s="338"/>
    </row>
    <row r="4" spans="1:27" ht="22.5" customHeight="1">
      <c r="A4" s="347"/>
      <c r="B4" s="336"/>
      <c r="C4" s="337"/>
      <c r="D4" s="488" t="s">
        <v>113</v>
      </c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488"/>
      <c r="P4" s="488"/>
      <c r="Q4" s="488"/>
      <c r="R4" s="488"/>
      <c r="S4" s="488"/>
      <c r="T4" s="488"/>
      <c r="U4" s="488"/>
      <c r="V4" s="488"/>
      <c r="W4" s="488"/>
      <c r="X4" s="488"/>
    </row>
    <row r="5" spans="1:27" ht="22.5" customHeight="1">
      <c r="A5" s="348"/>
      <c r="B5" s="314"/>
      <c r="C5" s="349"/>
      <c r="D5" s="350"/>
      <c r="E5" s="350"/>
      <c r="F5" s="350"/>
      <c r="G5" s="350"/>
      <c r="H5" s="342"/>
      <c r="I5" s="342"/>
      <c r="J5" s="489" t="s">
        <v>68</v>
      </c>
      <c r="K5" s="489"/>
      <c r="L5" s="489"/>
      <c r="M5" s="348"/>
      <c r="N5" s="490" t="s">
        <v>94</v>
      </c>
      <c r="O5" s="490"/>
      <c r="P5" s="490"/>
      <c r="Q5" s="490"/>
      <c r="R5" s="490"/>
      <c r="S5" s="348"/>
      <c r="T5" s="350"/>
      <c r="U5" s="348"/>
      <c r="V5" s="350"/>
      <c r="W5" s="348"/>
      <c r="X5" s="352"/>
    </row>
    <row r="6" spans="1:27" ht="22.5" customHeight="1">
      <c r="A6" s="348"/>
      <c r="B6" s="314"/>
      <c r="C6" s="353"/>
      <c r="D6" s="155"/>
      <c r="E6" s="155"/>
      <c r="F6" s="155"/>
      <c r="G6" s="155"/>
      <c r="H6" s="354" t="s">
        <v>206</v>
      </c>
      <c r="I6" s="354"/>
      <c r="J6" s="354"/>
      <c r="K6" s="161"/>
      <c r="L6" s="355"/>
      <c r="M6" s="165"/>
      <c r="N6" s="161"/>
      <c r="O6" s="161"/>
      <c r="P6" s="161"/>
      <c r="Q6" s="161"/>
      <c r="R6" s="354" t="s">
        <v>203</v>
      </c>
      <c r="S6" s="165"/>
      <c r="T6" s="354" t="s">
        <v>117</v>
      </c>
      <c r="U6" s="165"/>
      <c r="V6" s="354"/>
      <c r="W6" s="165"/>
      <c r="X6" s="354"/>
    </row>
    <row r="7" spans="1:27" ht="22.5" customHeight="1">
      <c r="A7" s="348"/>
      <c r="B7" s="314"/>
      <c r="C7" s="353"/>
      <c r="D7" s="354" t="s">
        <v>118</v>
      </c>
      <c r="E7" s="354"/>
      <c r="G7" s="354"/>
      <c r="H7" s="354" t="s">
        <v>195</v>
      </c>
      <c r="I7" s="354"/>
      <c r="J7" s="310"/>
      <c r="K7" s="161"/>
      <c r="L7" s="356"/>
      <c r="M7" s="161"/>
      <c r="N7" s="161"/>
      <c r="O7" s="161"/>
      <c r="P7" s="161"/>
      <c r="Q7" s="161"/>
      <c r="R7" s="161" t="s">
        <v>204</v>
      </c>
      <c r="S7" s="161"/>
      <c r="T7" s="354" t="s">
        <v>120</v>
      </c>
      <c r="U7" s="161"/>
      <c r="V7" s="354" t="s">
        <v>121</v>
      </c>
      <c r="W7" s="161"/>
      <c r="X7" s="354"/>
    </row>
    <row r="8" spans="1:27" s="358" customFormat="1" ht="22.5" customHeight="1">
      <c r="A8" s="346"/>
      <c r="B8" s="345"/>
      <c r="C8" s="345"/>
      <c r="D8" s="354" t="s">
        <v>122</v>
      </c>
      <c r="E8" s="354"/>
      <c r="F8" s="354" t="s">
        <v>119</v>
      </c>
      <c r="G8" s="354"/>
      <c r="H8" s="354" t="s">
        <v>196</v>
      </c>
      <c r="I8" s="354"/>
      <c r="J8" s="357"/>
      <c r="K8" s="161"/>
      <c r="L8" s="356"/>
      <c r="M8" s="161"/>
      <c r="N8" s="354" t="s">
        <v>167</v>
      </c>
      <c r="O8" s="354"/>
      <c r="P8" s="354" t="s">
        <v>202</v>
      </c>
      <c r="Q8" s="354"/>
      <c r="R8" s="161" t="s">
        <v>205</v>
      </c>
      <c r="S8" s="161"/>
      <c r="T8" s="354" t="s">
        <v>124</v>
      </c>
      <c r="U8" s="161"/>
      <c r="V8" s="354" t="s">
        <v>125</v>
      </c>
      <c r="W8" s="161"/>
      <c r="X8" s="354"/>
      <c r="Z8" s="359"/>
      <c r="AA8" s="359"/>
    </row>
    <row r="9" spans="1:27" s="358" customFormat="1" ht="22.5" customHeight="1">
      <c r="A9" s="346"/>
      <c r="B9" s="153" t="s">
        <v>77</v>
      </c>
      <c r="C9" s="360"/>
      <c r="D9" s="354" t="s">
        <v>126</v>
      </c>
      <c r="E9" s="354"/>
      <c r="F9" s="354" t="s">
        <v>284</v>
      </c>
      <c r="G9" s="354"/>
      <c r="H9" s="354" t="s">
        <v>194</v>
      </c>
      <c r="I9" s="354"/>
      <c r="J9" s="361" t="s">
        <v>67</v>
      </c>
      <c r="K9" s="161"/>
      <c r="L9" s="362" t="s">
        <v>128</v>
      </c>
      <c r="M9" s="161"/>
      <c r="N9" s="354" t="s">
        <v>168</v>
      </c>
      <c r="O9" s="354"/>
      <c r="P9" s="354" t="s">
        <v>168</v>
      </c>
      <c r="Q9" s="354"/>
      <c r="R9" s="354" t="s">
        <v>116</v>
      </c>
      <c r="S9" s="161"/>
      <c r="T9" s="354" t="s">
        <v>129</v>
      </c>
      <c r="U9" s="161"/>
      <c r="V9" s="354" t="s">
        <v>130</v>
      </c>
      <c r="W9" s="161"/>
      <c r="X9" s="354" t="s">
        <v>96</v>
      </c>
      <c r="Z9" s="359"/>
      <c r="AA9" s="359"/>
    </row>
    <row r="10" spans="1:27" ht="22.5" customHeight="1">
      <c r="A10" s="346"/>
      <c r="B10" s="345"/>
      <c r="C10" s="363"/>
      <c r="D10" s="491" t="s">
        <v>87</v>
      </c>
      <c r="E10" s="491"/>
      <c r="F10" s="491"/>
      <c r="G10" s="491"/>
      <c r="H10" s="491"/>
      <c r="I10" s="491"/>
      <c r="J10" s="491"/>
      <c r="K10" s="491"/>
      <c r="L10" s="491"/>
      <c r="M10" s="491"/>
      <c r="N10" s="491"/>
      <c r="O10" s="491"/>
      <c r="P10" s="491"/>
      <c r="Q10" s="491"/>
      <c r="R10" s="491"/>
      <c r="S10" s="491"/>
      <c r="T10" s="491"/>
      <c r="U10" s="491"/>
      <c r="V10" s="491"/>
      <c r="W10" s="491"/>
      <c r="X10" s="491"/>
    </row>
    <row r="11" spans="1:27" ht="22.5" customHeight="1">
      <c r="A11" s="364" t="s">
        <v>286</v>
      </c>
      <c r="B11" s="345"/>
      <c r="C11" s="363"/>
      <c r="D11" s="365"/>
      <c r="E11" s="365"/>
      <c r="F11" s="365"/>
      <c r="G11" s="365"/>
      <c r="H11" s="365"/>
      <c r="I11" s="365"/>
      <c r="J11" s="365"/>
      <c r="K11" s="360"/>
      <c r="L11" s="366"/>
      <c r="M11" s="360"/>
      <c r="N11" s="365"/>
      <c r="O11" s="365"/>
      <c r="P11" s="365"/>
      <c r="Q11" s="365"/>
      <c r="R11" s="365"/>
      <c r="S11" s="360"/>
      <c r="T11" s="365"/>
      <c r="U11" s="360"/>
      <c r="V11" s="365"/>
      <c r="W11" s="360"/>
      <c r="X11" s="365"/>
    </row>
    <row r="12" spans="1:27" ht="22.5" customHeight="1">
      <c r="A12" s="364" t="s">
        <v>287</v>
      </c>
      <c r="B12" s="310"/>
      <c r="C12" s="367"/>
      <c r="D12" s="118">
        <f>'SH 10'!D28</f>
        <v>385715</v>
      </c>
      <c r="E12" s="368"/>
      <c r="F12" s="118">
        <f>'SH 10'!F28</f>
        <v>84886</v>
      </c>
      <c r="G12" s="368"/>
      <c r="H12" s="118">
        <f>'SH 10'!H28</f>
        <v>-5697</v>
      </c>
      <c r="I12" s="368"/>
      <c r="J12" s="118">
        <f>'SH 10'!J28</f>
        <v>17996</v>
      </c>
      <c r="K12" s="369"/>
      <c r="L12" s="402">
        <f>'SH 10'!L28</f>
        <v>70900</v>
      </c>
      <c r="M12" s="369"/>
      <c r="N12" s="118">
        <f>'SH 10'!N28</f>
        <v>-325</v>
      </c>
      <c r="O12" s="369"/>
      <c r="P12" s="118">
        <f>'SH 10'!P28</f>
        <v>-1366</v>
      </c>
      <c r="Q12" s="368"/>
      <c r="R12" s="118">
        <f>SUM(N12:P12)</f>
        <v>-1691</v>
      </c>
      <c r="S12" s="369"/>
      <c r="T12" s="118">
        <f>SUM(D12:P12)</f>
        <v>552109</v>
      </c>
      <c r="U12" s="369"/>
      <c r="V12" s="118">
        <f>'SH 10'!V28</f>
        <v>0</v>
      </c>
      <c r="W12" s="369"/>
      <c r="X12" s="118">
        <f>SUM(T12:V12)</f>
        <v>552109</v>
      </c>
    </row>
    <row r="13" spans="1:27" s="358" customFormat="1" ht="21.5" customHeight="1">
      <c r="A13" s="348"/>
      <c r="B13" s="165"/>
      <c r="C13" s="367"/>
      <c r="D13" s="180"/>
      <c r="E13" s="180"/>
      <c r="F13" s="180"/>
      <c r="G13" s="180"/>
      <c r="H13" s="180"/>
      <c r="I13" s="180"/>
      <c r="J13" s="180"/>
      <c r="K13" s="369"/>
      <c r="L13" s="371"/>
      <c r="M13" s="369"/>
      <c r="N13" s="354"/>
      <c r="O13" s="354"/>
      <c r="P13" s="354"/>
      <c r="Q13" s="354"/>
      <c r="R13" s="354"/>
      <c r="S13" s="369"/>
      <c r="T13" s="354"/>
      <c r="U13" s="369"/>
      <c r="V13" s="155"/>
      <c r="W13" s="369"/>
      <c r="X13" s="155"/>
      <c r="Z13" s="359"/>
      <c r="AA13" s="359"/>
    </row>
    <row r="14" spans="1:27" ht="22.5" customHeight="1">
      <c r="A14" s="326" t="s">
        <v>131</v>
      </c>
      <c r="B14" s="310"/>
      <c r="C14" s="367"/>
      <c r="D14" s="368"/>
      <c r="E14" s="368"/>
      <c r="F14" s="368"/>
      <c r="G14" s="368"/>
      <c r="H14" s="368"/>
      <c r="I14" s="368"/>
      <c r="J14" s="372"/>
      <c r="K14" s="369"/>
      <c r="L14" s="356"/>
      <c r="M14" s="369"/>
      <c r="N14" s="368"/>
      <c r="O14" s="368"/>
      <c r="P14" s="368"/>
      <c r="Q14" s="368"/>
      <c r="R14" s="368"/>
      <c r="S14" s="369"/>
      <c r="T14" s="368"/>
      <c r="U14" s="369"/>
      <c r="V14" s="368"/>
      <c r="W14" s="369"/>
      <c r="X14" s="368"/>
    </row>
    <row r="15" spans="1:27" ht="22.5" customHeight="1">
      <c r="A15" s="312" t="s">
        <v>215</v>
      </c>
      <c r="B15" s="373"/>
      <c r="C15" s="367"/>
      <c r="D15" s="368"/>
      <c r="E15" s="368"/>
      <c r="F15" s="368"/>
      <c r="G15" s="368"/>
      <c r="H15" s="368"/>
      <c r="I15" s="368"/>
      <c r="J15" s="372"/>
      <c r="K15" s="369"/>
      <c r="L15" s="356"/>
      <c r="M15" s="369"/>
      <c r="N15" s="368"/>
      <c r="O15" s="368"/>
      <c r="P15" s="368"/>
      <c r="Q15" s="368"/>
      <c r="R15" s="368"/>
      <c r="S15" s="369"/>
      <c r="T15" s="368"/>
      <c r="U15" s="369"/>
      <c r="V15" s="368"/>
      <c r="W15" s="369"/>
      <c r="X15" s="368"/>
    </row>
    <row r="16" spans="1:27" ht="22.5" customHeight="1">
      <c r="A16" s="374" t="s">
        <v>216</v>
      </c>
      <c r="B16" s="373"/>
      <c r="C16" s="367"/>
      <c r="D16" s="368"/>
      <c r="E16" s="368"/>
      <c r="F16" s="368"/>
      <c r="G16" s="368"/>
      <c r="H16" s="368"/>
      <c r="I16" s="368"/>
      <c r="J16" s="372"/>
      <c r="K16" s="369"/>
      <c r="L16" s="356"/>
      <c r="M16" s="369"/>
      <c r="N16" s="368"/>
      <c r="O16" s="368"/>
      <c r="P16" s="368"/>
      <c r="Q16" s="368"/>
      <c r="R16" s="368"/>
      <c r="S16" s="369"/>
      <c r="T16" s="368"/>
      <c r="U16" s="369"/>
      <c r="V16" s="368"/>
      <c r="W16" s="369"/>
      <c r="X16" s="368"/>
    </row>
    <row r="17" spans="1:27" ht="22.5" customHeight="1">
      <c r="A17" s="313" t="s">
        <v>293</v>
      </c>
      <c r="B17" s="375">
        <v>12</v>
      </c>
      <c r="C17" s="367"/>
      <c r="D17" s="155">
        <v>10148</v>
      </c>
      <c r="E17" s="155"/>
      <c r="F17" s="155">
        <v>0</v>
      </c>
      <c r="G17" s="155"/>
      <c r="H17" s="155">
        <v>0</v>
      </c>
      <c r="I17" s="155"/>
      <c r="J17" s="193">
        <v>0</v>
      </c>
      <c r="K17" s="389"/>
      <c r="L17" s="207">
        <v>-10148</v>
      </c>
      <c r="M17" s="389"/>
      <c r="N17" s="155">
        <v>0</v>
      </c>
      <c r="O17" s="155"/>
      <c r="P17" s="155">
        <v>0</v>
      </c>
      <c r="Q17" s="155"/>
      <c r="R17" s="155">
        <v>0</v>
      </c>
      <c r="S17" s="389"/>
      <c r="T17" s="155">
        <v>0</v>
      </c>
      <c r="U17" s="389"/>
      <c r="V17" s="155">
        <v>0</v>
      </c>
      <c r="W17" s="389"/>
      <c r="X17" s="155">
        <f>SUM(T17:V17)</f>
        <v>0</v>
      </c>
    </row>
    <row r="18" spans="1:27" ht="22.5" customHeight="1">
      <c r="A18" s="313" t="s">
        <v>294</v>
      </c>
      <c r="B18" s="375">
        <v>17</v>
      </c>
      <c r="C18" s="367"/>
      <c r="D18" s="155">
        <v>0</v>
      </c>
      <c r="E18" s="155"/>
      <c r="F18" s="155">
        <v>0</v>
      </c>
      <c r="G18" s="155"/>
      <c r="H18" s="155">
        <v>0</v>
      </c>
      <c r="I18" s="155"/>
      <c r="J18" s="155">
        <v>0</v>
      </c>
      <c r="K18" s="188"/>
      <c r="L18" s="155">
        <v>-1126</v>
      </c>
      <c r="M18" s="188"/>
      <c r="N18" s="155">
        <v>0</v>
      </c>
      <c r="O18" s="155"/>
      <c r="P18" s="155">
        <v>0</v>
      </c>
      <c r="Q18" s="155"/>
      <c r="R18" s="151">
        <f>SUM(N18:P18)</f>
        <v>0</v>
      </c>
      <c r="S18" s="188"/>
      <c r="T18" s="93">
        <f>SUM(D18:P18)</f>
        <v>-1126</v>
      </c>
      <c r="U18" s="188"/>
      <c r="V18" s="155">
        <v>0</v>
      </c>
      <c r="W18" s="188"/>
      <c r="X18" s="93">
        <f>SUM(T18:V18)</f>
        <v>-1126</v>
      </c>
    </row>
    <row r="19" spans="1:27" ht="22.5" customHeight="1">
      <c r="A19" s="312" t="s">
        <v>217</v>
      </c>
      <c r="B19" s="375"/>
      <c r="C19" s="367"/>
      <c r="D19" s="376"/>
      <c r="E19" s="155"/>
      <c r="F19" s="376"/>
      <c r="G19" s="155"/>
      <c r="H19" s="376"/>
      <c r="I19" s="155"/>
      <c r="J19" s="376"/>
      <c r="K19" s="188"/>
      <c r="L19" s="376"/>
      <c r="M19" s="188"/>
      <c r="N19" s="376"/>
      <c r="O19" s="155"/>
      <c r="P19" s="376"/>
      <c r="Q19" s="155"/>
      <c r="R19" s="376"/>
      <c r="S19" s="188"/>
      <c r="T19" s="376"/>
      <c r="U19" s="188"/>
      <c r="V19" s="376"/>
      <c r="W19" s="188"/>
      <c r="X19" s="376"/>
    </row>
    <row r="20" spans="1:27" ht="22.5" customHeight="1">
      <c r="A20" s="374" t="s">
        <v>216</v>
      </c>
      <c r="B20" s="377"/>
      <c r="C20" s="367"/>
      <c r="D20" s="399">
        <f>SUM(D17:D18)</f>
        <v>10148</v>
      </c>
      <c r="E20" s="370"/>
      <c r="F20" s="399">
        <f>SUM(F17:F18)</f>
        <v>0</v>
      </c>
      <c r="G20" s="370"/>
      <c r="H20" s="399">
        <f>SUM(H17:H18)</f>
        <v>0</v>
      </c>
      <c r="I20" s="378"/>
      <c r="J20" s="399">
        <f>SUM(J17:J18)</f>
        <v>0</v>
      </c>
      <c r="K20" s="188"/>
      <c r="L20" s="399">
        <f>SUM(L17:L18)</f>
        <v>-11274</v>
      </c>
      <c r="M20" s="188"/>
      <c r="N20" s="399">
        <f>SUM(N17:N18)</f>
        <v>0</v>
      </c>
      <c r="O20" s="378"/>
      <c r="P20" s="399">
        <f>SUM(P17:P18)</f>
        <v>0</v>
      </c>
      <c r="Q20" s="378"/>
      <c r="R20" s="399">
        <f>SUM(R17:R18)</f>
        <v>0</v>
      </c>
      <c r="S20" s="188"/>
      <c r="T20" s="399">
        <f>SUM(T17:T18)</f>
        <v>-1126</v>
      </c>
      <c r="U20" s="188"/>
      <c r="V20" s="399">
        <f>SUM(V17:V18)</f>
        <v>0</v>
      </c>
      <c r="W20" s="188"/>
      <c r="X20" s="399">
        <f>SUM(X17:X18)</f>
        <v>-1126</v>
      </c>
    </row>
    <row r="21" spans="1:27" s="358" customFormat="1" ht="21.5" customHeight="1">
      <c r="A21" s="348"/>
      <c r="B21" s="165"/>
      <c r="C21" s="367"/>
      <c r="D21" s="180"/>
      <c r="E21" s="180"/>
      <c r="F21" s="180"/>
      <c r="G21" s="180"/>
      <c r="H21" s="180"/>
      <c r="I21" s="180"/>
      <c r="J21" s="180"/>
      <c r="K21" s="369"/>
      <c r="L21" s="371"/>
      <c r="M21" s="369"/>
      <c r="N21" s="354"/>
      <c r="O21" s="354"/>
      <c r="P21" s="354"/>
      <c r="Q21" s="354"/>
      <c r="R21" s="354"/>
      <c r="S21" s="369"/>
      <c r="T21" s="354"/>
      <c r="U21" s="369"/>
      <c r="V21" s="155"/>
      <c r="W21" s="369"/>
      <c r="X21" s="155"/>
      <c r="Z21" s="359"/>
      <c r="AA21" s="359"/>
    </row>
    <row r="22" spans="1:27" ht="22.5" customHeight="1">
      <c r="A22" s="379" t="s">
        <v>218</v>
      </c>
      <c r="B22" s="310"/>
      <c r="C22" s="367"/>
      <c r="D22" s="354"/>
      <c r="E22" s="354"/>
      <c r="F22" s="354"/>
      <c r="G22" s="354"/>
      <c r="H22" s="354"/>
      <c r="I22" s="354"/>
      <c r="J22" s="354"/>
      <c r="K22" s="165"/>
      <c r="L22" s="355"/>
      <c r="M22" s="165"/>
      <c r="N22" s="155"/>
      <c r="O22" s="155"/>
      <c r="P22" s="155"/>
      <c r="Q22" s="155"/>
      <c r="R22" s="155"/>
      <c r="S22" s="165"/>
      <c r="T22" s="155"/>
      <c r="U22" s="165"/>
      <c r="V22" s="155"/>
      <c r="W22" s="165"/>
      <c r="X22" s="155"/>
    </row>
    <row r="23" spans="1:27" ht="22.5" customHeight="1">
      <c r="A23" s="313" t="s">
        <v>273</v>
      </c>
      <c r="B23" s="380"/>
      <c r="C23" s="367"/>
      <c r="D23" s="381">
        <v>0</v>
      </c>
      <c r="E23" s="381"/>
      <c r="F23" s="381">
        <v>0</v>
      </c>
      <c r="G23" s="381"/>
      <c r="H23" s="381">
        <v>0</v>
      </c>
      <c r="I23" s="381"/>
      <c r="J23" s="381">
        <v>0</v>
      </c>
      <c r="K23" s="354"/>
      <c r="L23" s="93">
        <v>61923</v>
      </c>
      <c r="M23" s="354"/>
      <c r="N23" s="381">
        <v>0</v>
      </c>
      <c r="O23" s="381"/>
      <c r="P23" s="381">
        <v>0</v>
      </c>
      <c r="Q23" s="381"/>
      <c r="R23" s="88">
        <f>SUM(N23:P23)</f>
        <v>0</v>
      </c>
      <c r="S23" s="354"/>
      <c r="T23" s="88">
        <f>SUM(D23:P23)</f>
        <v>61923</v>
      </c>
      <c r="U23" s="354"/>
      <c r="V23" s="381">
        <v>0</v>
      </c>
      <c r="W23" s="354"/>
      <c r="X23" s="93">
        <f>SUM(T23:V23)</f>
        <v>61923</v>
      </c>
    </row>
    <row r="24" spans="1:27" ht="22.5" customHeight="1">
      <c r="A24" s="313" t="s">
        <v>214</v>
      </c>
      <c r="B24" s="382"/>
      <c r="C24" s="367"/>
      <c r="D24" s="155">
        <v>0</v>
      </c>
      <c r="E24" s="155"/>
      <c r="F24" s="155">
        <v>0</v>
      </c>
      <c r="G24" s="155"/>
      <c r="H24" s="155">
        <v>0</v>
      </c>
      <c r="I24" s="155"/>
      <c r="J24" s="155">
        <v>0</v>
      </c>
      <c r="K24" s="354"/>
      <c r="L24" s="155">
        <v>0</v>
      </c>
      <c r="M24" s="354"/>
      <c r="N24" s="88">
        <v>129</v>
      </c>
      <c r="O24" s="354"/>
      <c r="P24" s="354">
        <v>-42683</v>
      </c>
      <c r="Q24" s="354"/>
      <c r="R24" s="88">
        <f>SUM(N24:P24)</f>
        <v>-42554</v>
      </c>
      <c r="S24" s="354"/>
      <c r="T24" s="88">
        <f>SUM(D24:P24)</f>
        <v>-42554</v>
      </c>
      <c r="U24" s="354"/>
      <c r="V24" s="155">
        <v>0</v>
      </c>
      <c r="W24" s="354"/>
      <c r="X24" s="93">
        <f t="shared" ref="X24" si="0">SUM(T24:V24)</f>
        <v>-42554</v>
      </c>
    </row>
    <row r="25" spans="1:27" ht="22.5" customHeight="1">
      <c r="A25" s="383" t="s">
        <v>177</v>
      </c>
      <c r="B25" s="310" t="s">
        <v>193</v>
      </c>
      <c r="C25" s="367"/>
      <c r="D25" s="400">
        <f>SUM(D23:D24)</f>
        <v>0</v>
      </c>
      <c r="E25" s="378"/>
      <c r="F25" s="400">
        <f>SUM(F23:F24)</f>
        <v>0</v>
      </c>
      <c r="G25" s="378"/>
      <c r="H25" s="400">
        <f>SUM(H23:H24)</f>
        <v>0</v>
      </c>
      <c r="I25" s="378"/>
      <c r="J25" s="400">
        <f>SUM(J23:J24)</f>
        <v>0</v>
      </c>
      <c r="K25" s="310"/>
      <c r="L25" s="401">
        <f>SUM(L23:L24)</f>
        <v>61923</v>
      </c>
      <c r="M25" s="310"/>
      <c r="N25" s="401">
        <f>SUM(N23:N24)</f>
        <v>129</v>
      </c>
      <c r="O25" s="384"/>
      <c r="P25" s="401">
        <f>SUM(P23:P24)</f>
        <v>-42683</v>
      </c>
      <c r="Q25" s="384"/>
      <c r="R25" s="401">
        <f>SUM(R23:R24)</f>
        <v>-42554</v>
      </c>
      <c r="S25" s="310"/>
      <c r="T25" s="401">
        <f>SUM(T23:T24)</f>
        <v>19369</v>
      </c>
      <c r="U25" s="310"/>
      <c r="V25" s="400">
        <f>SUM(V23:V24)</f>
        <v>0</v>
      </c>
      <c r="W25" s="310"/>
      <c r="X25" s="401">
        <f>SUM(X23:X24)</f>
        <v>19369</v>
      </c>
    </row>
    <row r="26" spans="1:27" s="358" customFormat="1" ht="14.15" customHeight="1">
      <c r="A26" s="348"/>
      <c r="B26" s="165"/>
      <c r="C26" s="367"/>
      <c r="D26" s="180"/>
      <c r="E26" s="180"/>
      <c r="F26" s="180"/>
      <c r="G26" s="180"/>
      <c r="H26" s="180"/>
      <c r="I26" s="180"/>
      <c r="J26" s="180"/>
      <c r="K26" s="369"/>
      <c r="L26" s="385"/>
      <c r="M26" s="369"/>
      <c r="N26" s="354"/>
      <c r="O26" s="354"/>
      <c r="P26" s="354"/>
      <c r="Q26" s="354"/>
      <c r="R26" s="354"/>
      <c r="S26" s="369"/>
      <c r="T26" s="354"/>
      <c r="U26" s="369"/>
      <c r="V26" s="155"/>
      <c r="W26" s="369"/>
      <c r="X26" s="155"/>
      <c r="Z26" s="359"/>
      <c r="AA26" s="359"/>
    </row>
    <row r="27" spans="1:27" ht="22.5" customHeight="1">
      <c r="A27" s="386" t="s">
        <v>169</v>
      </c>
      <c r="B27" s="375">
        <v>13</v>
      </c>
      <c r="C27" s="367"/>
      <c r="D27" s="387">
        <v>0</v>
      </c>
      <c r="E27" s="388"/>
      <c r="F27" s="387">
        <v>0</v>
      </c>
      <c r="G27" s="388">
        <v>0</v>
      </c>
      <c r="H27" s="387">
        <v>0</v>
      </c>
      <c r="I27" s="388"/>
      <c r="J27" s="387">
        <v>3177</v>
      </c>
      <c r="K27" s="389"/>
      <c r="L27" s="390">
        <v>-3177</v>
      </c>
      <c r="M27" s="369"/>
      <c r="N27" s="387">
        <v>0</v>
      </c>
      <c r="O27" s="388"/>
      <c r="P27" s="387">
        <v>0</v>
      </c>
      <c r="Q27" s="388"/>
      <c r="R27" s="151">
        <v>0</v>
      </c>
      <c r="S27" s="369"/>
      <c r="T27" s="151">
        <f>SUM(D27:P27)</f>
        <v>0</v>
      </c>
      <c r="U27" s="369"/>
      <c r="V27" s="387">
        <v>0</v>
      </c>
      <c r="W27" s="369"/>
      <c r="X27" s="403">
        <f>SUM(T27:V27)</f>
        <v>0</v>
      </c>
    </row>
    <row r="28" spans="1:27" s="358" customFormat="1" ht="14" customHeight="1">
      <c r="A28" s="348"/>
      <c r="B28" s="165"/>
      <c r="C28" s="367"/>
      <c r="D28" s="180"/>
      <c r="E28" s="180"/>
      <c r="F28" s="180"/>
      <c r="G28" s="180"/>
      <c r="H28" s="180"/>
      <c r="I28" s="180"/>
      <c r="J28" s="180"/>
      <c r="K28" s="369"/>
      <c r="L28" s="385"/>
      <c r="M28" s="369"/>
      <c r="N28" s="354"/>
      <c r="O28" s="354"/>
      <c r="P28" s="354"/>
      <c r="Q28" s="354"/>
      <c r="R28" s="354"/>
      <c r="S28" s="369"/>
      <c r="T28" s="354"/>
      <c r="U28" s="369"/>
      <c r="V28" s="155"/>
      <c r="W28" s="369"/>
      <c r="X28" s="155"/>
      <c r="Z28" s="359"/>
      <c r="AA28" s="359"/>
    </row>
    <row r="29" spans="1:27" ht="22.5" customHeight="1" thickBot="1">
      <c r="A29" s="391" t="s">
        <v>288</v>
      </c>
      <c r="B29" s="310"/>
      <c r="C29" s="367"/>
      <c r="D29" s="249">
        <f>SUM(D12,D25,D20,D27)</f>
        <v>395863</v>
      </c>
      <c r="E29" s="178"/>
      <c r="F29" s="249">
        <f>SUM(F12,F25,F20,F27)</f>
        <v>84886</v>
      </c>
      <c r="G29" s="178"/>
      <c r="H29" s="249">
        <f>SUM(H12,H25,H20,H27)</f>
        <v>-5697</v>
      </c>
      <c r="I29" s="178"/>
      <c r="J29" s="249">
        <f>SUM(J12,J25,J20,J27)</f>
        <v>21173</v>
      </c>
      <c r="K29" s="392"/>
      <c r="L29" s="249">
        <f>SUM(L12,L25,L20,L27)</f>
        <v>118372</v>
      </c>
      <c r="M29" s="392"/>
      <c r="N29" s="249">
        <f>SUM(N12,N25,N20,N27)</f>
        <v>-196</v>
      </c>
      <c r="O29" s="178"/>
      <c r="P29" s="249">
        <f>SUM(P12,P25,P20,P27)</f>
        <v>-44049</v>
      </c>
      <c r="Q29" s="178"/>
      <c r="R29" s="249">
        <f>SUM(R12,R25,R20,R27)</f>
        <v>-44245</v>
      </c>
      <c r="S29" s="392"/>
      <c r="T29" s="249">
        <f>SUM(T12,T25,T20,T27)</f>
        <v>570352</v>
      </c>
      <c r="U29" s="392"/>
      <c r="V29" s="249">
        <f>SUM(V12,V25,V20,V27)</f>
        <v>0</v>
      </c>
      <c r="W29" s="392"/>
      <c r="X29" s="249">
        <f>SUM(X12,X25,X20,X27)</f>
        <v>570352</v>
      </c>
    </row>
    <row r="30" spans="1:27" ht="15" customHeight="1" thickTop="1">
      <c r="A30" s="346"/>
      <c r="B30" s="345"/>
      <c r="C30" s="363"/>
      <c r="D30" s="155"/>
      <c r="E30" s="155"/>
      <c r="F30" s="155"/>
      <c r="G30" s="155"/>
      <c r="H30" s="155"/>
      <c r="I30" s="155"/>
      <c r="J30" s="193"/>
      <c r="K30" s="165"/>
      <c r="L30" s="207"/>
      <c r="M30" s="165"/>
      <c r="N30" s="155"/>
      <c r="O30" s="155"/>
      <c r="P30" s="155"/>
      <c r="Q30" s="155"/>
      <c r="R30" s="155"/>
      <c r="S30" s="165"/>
      <c r="T30" s="155"/>
      <c r="U30" s="165"/>
      <c r="V30" s="155"/>
      <c r="W30" s="165"/>
      <c r="X30" s="155"/>
    </row>
    <row r="31" spans="1:27" s="343" customFormat="1" ht="15" customHeight="1">
      <c r="B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</row>
    <row r="32" spans="1:27" ht="22.5" customHeight="1">
      <c r="D32" s="393"/>
      <c r="E32" s="393"/>
      <c r="F32" s="393"/>
      <c r="G32" s="393"/>
      <c r="H32" s="393"/>
      <c r="I32" s="393"/>
      <c r="J32" s="393"/>
      <c r="K32" s="394"/>
      <c r="L32" s="395"/>
      <c r="M32" s="394"/>
      <c r="N32" s="393"/>
      <c r="O32" s="393"/>
      <c r="P32" s="393"/>
      <c r="Q32" s="393"/>
      <c r="R32" s="393"/>
      <c r="S32" s="394"/>
      <c r="T32" s="393"/>
      <c r="U32" s="394"/>
      <c r="V32" s="393"/>
      <c r="W32" s="394"/>
      <c r="X32" s="393"/>
    </row>
    <row r="33" spans="4:24" ht="22.5" customHeight="1">
      <c r="D33" s="239"/>
      <c r="E33" s="239"/>
      <c r="F33" s="239"/>
      <c r="G33" s="239"/>
      <c r="H33" s="239"/>
      <c r="I33" s="239"/>
      <c r="J33" s="239"/>
      <c r="K33" s="240"/>
      <c r="M33" s="240"/>
      <c r="N33" s="239"/>
      <c r="O33" s="239"/>
      <c r="P33" s="239"/>
      <c r="Q33" s="239"/>
      <c r="R33" s="239"/>
      <c r="S33" s="240"/>
      <c r="T33" s="239"/>
      <c r="U33" s="240"/>
      <c r="V33" s="239"/>
      <c r="W33" s="240"/>
      <c r="X33" s="239"/>
    </row>
    <row r="34" spans="4:24" ht="22.5" customHeight="1">
      <c r="L34" s="398"/>
    </row>
  </sheetData>
  <sheetProtection formatCells="0" formatColumns="0" formatRows="0" insertColumns="0" insertRows="0" insertHyperlinks="0" deleteColumns="0" deleteRows="0" sort="0" autoFilter="0" pivotTables="0"/>
  <mergeCells count="4">
    <mergeCell ref="D4:X4"/>
    <mergeCell ref="J5:L5"/>
    <mergeCell ref="N5:R5"/>
    <mergeCell ref="D10:X10"/>
  </mergeCells>
  <pageMargins left="0.5" right="0.5" top="0.48" bottom="0.4" header="0.5" footer="0.4"/>
  <pageSetup paperSize="9" scale="63" firstPageNumber="11" fitToHeight="0" orientation="landscape" useFirstPageNumber="1" r:id="rId1"/>
  <headerFooter>
    <oddFooter>&amp;L&amp;"Times New Roman,Regular"The accompanying notes form an integral part of the financial statements.&amp;"Angsana New,Regular"&amp;16
&amp;C&amp;"Times New Roman,Regular"&amp;P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D6BA-7A8E-4820-819F-E88C754443E7}">
  <sheetPr>
    <pageSetUpPr fitToPage="1"/>
  </sheetPr>
  <dimension ref="A1:P29"/>
  <sheetViews>
    <sheetView zoomScaleNormal="100" zoomScaleSheetLayoutView="85" workbookViewId="0"/>
  </sheetViews>
  <sheetFormatPr defaultColWidth="8.81640625" defaultRowHeight="22.5" customHeight="1"/>
  <cols>
    <col min="1" max="1" width="62.81640625" style="165" customWidth="1"/>
    <col min="2" max="2" width="8.7265625" style="412" customWidth="1"/>
    <col min="3" max="3" width="1.1796875" style="165" customWidth="1"/>
    <col min="4" max="4" width="13.7265625" style="155" customWidth="1"/>
    <col min="5" max="5" width="1.1796875" style="165" customWidth="1"/>
    <col min="6" max="6" width="13.7265625" style="155" customWidth="1"/>
    <col min="7" max="7" width="1.1796875" style="155" customWidth="1"/>
    <col min="8" max="8" width="13.7265625" style="155" customWidth="1"/>
    <col min="9" max="9" width="1.1796875" style="165" customWidth="1"/>
    <col min="10" max="10" width="13.7265625" style="193" customWidth="1"/>
    <col min="11" max="11" width="1.1796875" style="165" customWidth="1"/>
    <col min="12" max="12" width="13.7265625" style="155" customWidth="1"/>
    <col min="13" max="13" width="1.1796875" style="165" customWidth="1"/>
    <col min="14" max="14" width="13.7265625" style="155" customWidth="1"/>
    <col min="15" max="15" width="16.6328125" style="188" bestFit="1" customWidth="1"/>
    <col min="16" max="19" width="15.81640625" style="165" customWidth="1"/>
    <col min="20" max="16384" width="8.81640625" style="165"/>
  </cols>
  <sheetData>
    <row r="1" spans="1:16" ht="22" customHeight="1">
      <c r="A1" s="152" t="s">
        <v>262</v>
      </c>
      <c r="B1" s="404"/>
      <c r="C1" s="310"/>
      <c r="D1" s="368"/>
      <c r="E1" s="310"/>
      <c r="F1" s="368"/>
      <c r="G1" s="368"/>
      <c r="H1" s="368"/>
      <c r="I1" s="310"/>
      <c r="J1" s="372"/>
      <c r="K1" s="405"/>
      <c r="L1" s="368"/>
      <c r="M1" s="405"/>
      <c r="N1" s="368"/>
    </row>
    <row r="2" spans="1:16" ht="22" customHeight="1">
      <c r="A2" s="344" t="s">
        <v>132</v>
      </c>
      <c r="B2" s="404"/>
      <c r="C2" s="310"/>
      <c r="D2" s="368"/>
      <c r="E2" s="310"/>
      <c r="F2" s="368"/>
      <c r="G2" s="368"/>
      <c r="H2" s="368"/>
      <c r="I2" s="310"/>
      <c r="J2" s="372"/>
      <c r="K2" s="310"/>
      <c r="L2" s="368"/>
      <c r="M2" s="310"/>
      <c r="N2" s="368"/>
    </row>
    <row r="3" spans="1:16" ht="13" customHeight="1">
      <c r="A3" s="158"/>
      <c r="B3" s="404"/>
      <c r="C3" s="310"/>
      <c r="D3" s="368"/>
      <c r="E3" s="310"/>
      <c r="F3" s="368"/>
      <c r="G3" s="368"/>
      <c r="H3" s="368"/>
      <c r="I3" s="310"/>
      <c r="J3" s="372"/>
      <c r="K3" s="310"/>
      <c r="L3" s="368"/>
      <c r="M3" s="310"/>
      <c r="N3" s="368"/>
    </row>
    <row r="4" spans="1:16" ht="22" customHeight="1">
      <c r="A4" s="158"/>
      <c r="B4" s="158"/>
      <c r="C4" s="158"/>
      <c r="D4" s="492" t="s">
        <v>133</v>
      </c>
      <c r="E4" s="492"/>
      <c r="F4" s="492"/>
      <c r="G4" s="492"/>
      <c r="H4" s="492"/>
      <c r="I4" s="492"/>
      <c r="J4" s="492"/>
      <c r="K4" s="492"/>
      <c r="L4" s="492"/>
      <c r="M4" s="492"/>
      <c r="N4" s="492"/>
    </row>
    <row r="5" spans="1:16" ht="22" customHeight="1">
      <c r="A5" s="158"/>
      <c r="B5" s="165"/>
      <c r="H5" s="165"/>
      <c r="J5" s="165"/>
      <c r="K5" s="155"/>
      <c r="L5" s="354" t="s">
        <v>207</v>
      </c>
      <c r="M5" s="155"/>
    </row>
    <row r="6" spans="1:16" ht="22" customHeight="1">
      <c r="A6" s="310"/>
      <c r="B6" s="310"/>
      <c r="C6" s="310"/>
      <c r="D6" s="354"/>
      <c r="E6" s="310"/>
      <c r="F6" s="354"/>
      <c r="G6" s="354"/>
      <c r="H6" s="489" t="s">
        <v>68</v>
      </c>
      <c r="I6" s="489"/>
      <c r="J6" s="489"/>
      <c r="K6" s="354"/>
      <c r="L6" s="351" t="s">
        <v>116</v>
      </c>
      <c r="M6" s="354"/>
      <c r="N6" s="354"/>
    </row>
    <row r="7" spans="1:16" ht="22" customHeight="1">
      <c r="A7" s="310"/>
      <c r="B7" s="310"/>
      <c r="C7" s="310"/>
      <c r="D7" s="354" t="s">
        <v>261</v>
      </c>
      <c r="E7" s="354"/>
      <c r="F7" s="354" t="s">
        <v>119</v>
      </c>
      <c r="G7" s="354"/>
      <c r="H7" s="354"/>
      <c r="I7" s="155"/>
      <c r="J7" s="361"/>
      <c r="K7" s="354"/>
      <c r="L7" s="165"/>
      <c r="M7" s="354"/>
      <c r="N7" s="354"/>
    </row>
    <row r="8" spans="1:16" ht="22" customHeight="1">
      <c r="A8" s="310"/>
      <c r="B8" s="310"/>
      <c r="C8" s="310"/>
      <c r="D8" s="354" t="s">
        <v>122</v>
      </c>
      <c r="E8" s="354"/>
      <c r="F8" s="354" t="s">
        <v>123</v>
      </c>
      <c r="G8" s="354"/>
      <c r="H8" s="354"/>
      <c r="I8" s="155"/>
      <c r="J8" s="361"/>
      <c r="K8" s="354"/>
      <c r="L8" s="354" t="s">
        <v>202</v>
      </c>
      <c r="M8" s="354"/>
      <c r="N8" s="354"/>
    </row>
    <row r="9" spans="1:16" ht="22" customHeight="1">
      <c r="A9" s="310"/>
      <c r="B9" s="153" t="s">
        <v>77</v>
      </c>
      <c r="C9" s="153"/>
      <c r="D9" s="354" t="s">
        <v>126</v>
      </c>
      <c r="E9" s="354"/>
      <c r="F9" s="354" t="s">
        <v>127</v>
      </c>
      <c r="G9" s="354"/>
      <c r="H9" s="361" t="s">
        <v>67</v>
      </c>
      <c r="I9" s="354"/>
      <c r="J9" s="362" t="s">
        <v>128</v>
      </c>
      <c r="L9" s="354" t="s">
        <v>168</v>
      </c>
      <c r="M9" s="354"/>
      <c r="N9" s="354" t="s">
        <v>96</v>
      </c>
    </row>
    <row r="10" spans="1:16" ht="22" customHeight="1">
      <c r="A10" s="310"/>
      <c r="B10" s="310"/>
      <c r="C10" s="310"/>
      <c r="D10" s="493" t="s">
        <v>87</v>
      </c>
      <c r="E10" s="493"/>
      <c r="F10" s="493"/>
      <c r="G10" s="493"/>
      <c r="H10" s="493"/>
      <c r="I10" s="493"/>
      <c r="J10" s="493"/>
      <c r="K10" s="493"/>
      <c r="L10" s="493"/>
      <c r="M10" s="493"/>
      <c r="N10" s="493"/>
    </row>
    <row r="11" spans="1:16" ht="22" customHeight="1">
      <c r="A11" s="364" t="s">
        <v>258</v>
      </c>
      <c r="B11" s="162"/>
      <c r="C11" s="153"/>
      <c r="D11" s="154"/>
      <c r="E11" s="153"/>
      <c r="F11" s="154"/>
      <c r="G11" s="154"/>
      <c r="H11" s="154"/>
      <c r="I11" s="153"/>
      <c r="J11" s="154"/>
      <c r="K11" s="153"/>
      <c r="L11" s="154"/>
      <c r="M11" s="153"/>
      <c r="N11" s="154"/>
    </row>
    <row r="12" spans="1:16" ht="22" customHeight="1">
      <c r="A12" s="310" t="s">
        <v>259</v>
      </c>
      <c r="B12" s="162"/>
      <c r="C12" s="368">
        <v>0</v>
      </c>
      <c r="D12" s="368">
        <v>270000</v>
      </c>
      <c r="E12" s="368"/>
      <c r="F12" s="368">
        <v>0</v>
      </c>
      <c r="G12" s="368"/>
      <c r="H12" s="368">
        <v>15714</v>
      </c>
      <c r="I12" s="368"/>
      <c r="J12" s="368">
        <v>38961</v>
      </c>
      <c r="K12" s="368"/>
      <c r="L12" s="368">
        <v>-505</v>
      </c>
      <c r="M12" s="368"/>
      <c r="N12" s="118">
        <f>SUM(D12:L12)</f>
        <v>324170</v>
      </c>
      <c r="O12" s="207"/>
    </row>
    <row r="13" spans="1:16" s="310" customFormat="1" ht="13" customHeight="1">
      <c r="A13" s="165"/>
      <c r="B13" s="162"/>
      <c r="C13" s="369"/>
      <c r="D13" s="299"/>
      <c r="E13" s="369"/>
      <c r="F13" s="299"/>
      <c r="G13" s="299"/>
      <c r="H13" s="299"/>
      <c r="I13" s="369"/>
      <c r="J13" s="299"/>
      <c r="K13" s="369"/>
      <c r="L13" s="299"/>
      <c r="M13" s="369"/>
      <c r="N13" s="155"/>
      <c r="O13" s="406"/>
    </row>
    <row r="14" spans="1:16" ht="22" customHeight="1">
      <c r="A14" s="326" t="s">
        <v>131</v>
      </c>
      <c r="B14" s="162"/>
      <c r="C14" s="369"/>
      <c r="D14" s="368"/>
      <c r="E14" s="369"/>
      <c r="F14" s="368"/>
      <c r="G14" s="368"/>
      <c r="H14" s="368"/>
      <c r="I14" s="369"/>
      <c r="J14" s="372"/>
      <c r="K14" s="369"/>
      <c r="L14" s="368"/>
      <c r="M14" s="369"/>
      <c r="N14" s="368"/>
    </row>
    <row r="15" spans="1:16" ht="22" customHeight="1">
      <c r="A15" s="312" t="s">
        <v>237</v>
      </c>
      <c r="B15" s="162"/>
      <c r="C15" s="369"/>
      <c r="D15" s="368"/>
      <c r="E15" s="369"/>
      <c r="F15" s="368"/>
      <c r="G15" s="368"/>
      <c r="H15" s="368"/>
      <c r="I15" s="369"/>
      <c r="J15" s="372"/>
      <c r="K15" s="369"/>
      <c r="L15" s="368"/>
      <c r="M15" s="369"/>
      <c r="N15" s="368"/>
    </row>
    <row r="16" spans="1:16" ht="22" customHeight="1">
      <c r="A16" s="319" t="s">
        <v>248</v>
      </c>
      <c r="B16" s="162">
        <v>12</v>
      </c>
      <c r="C16" s="389"/>
      <c r="D16" s="155">
        <v>115715</v>
      </c>
      <c r="E16" s="389"/>
      <c r="F16" s="155">
        <v>84886</v>
      </c>
      <c r="H16" s="155">
        <v>0</v>
      </c>
      <c r="I16" s="389"/>
      <c r="J16" s="155">
        <v>0</v>
      </c>
      <c r="K16" s="389"/>
      <c r="L16" s="155">
        <v>0</v>
      </c>
      <c r="M16" s="389"/>
      <c r="N16" s="93">
        <f>SUM(D16:L16)</f>
        <v>200601</v>
      </c>
      <c r="P16" s="207"/>
    </row>
    <row r="17" spans="1:16" ht="22" customHeight="1">
      <c r="A17" s="312" t="s">
        <v>208</v>
      </c>
      <c r="B17" s="162"/>
      <c r="C17" s="369"/>
      <c r="D17" s="413">
        <f>SUM(D16:D16)</f>
        <v>115715</v>
      </c>
      <c r="E17" s="369"/>
      <c r="F17" s="413">
        <f>SUM(F16:F16)</f>
        <v>84886</v>
      </c>
      <c r="G17" s="297"/>
      <c r="H17" s="413">
        <f>SUM(H16:H16)</f>
        <v>0</v>
      </c>
      <c r="I17" s="369"/>
      <c r="J17" s="413">
        <f>SUM(J16:J16)</f>
        <v>0</v>
      </c>
      <c r="K17" s="369"/>
      <c r="L17" s="413">
        <f>SUM(L16:L16)</f>
        <v>0</v>
      </c>
      <c r="M17" s="369"/>
      <c r="N17" s="413">
        <f>SUM(N16:N16)</f>
        <v>200601</v>
      </c>
    </row>
    <row r="18" spans="1:16" s="310" customFormat="1" ht="13" customHeight="1">
      <c r="A18" s="407"/>
      <c r="B18" s="162"/>
      <c r="C18" s="369"/>
      <c r="D18" s="299"/>
      <c r="E18" s="369"/>
      <c r="F18" s="299"/>
      <c r="G18" s="299"/>
      <c r="H18" s="299"/>
      <c r="I18" s="369"/>
      <c r="J18" s="299"/>
      <c r="K18" s="369"/>
      <c r="L18" s="299"/>
      <c r="M18" s="369"/>
      <c r="N18" s="155"/>
      <c r="O18" s="406"/>
    </row>
    <row r="19" spans="1:16" ht="22" customHeight="1">
      <c r="A19" s="379" t="s">
        <v>218</v>
      </c>
      <c r="B19" s="162"/>
      <c r="C19" s="354"/>
      <c r="D19" s="354"/>
      <c r="E19" s="354"/>
      <c r="F19" s="354"/>
      <c r="G19" s="354"/>
      <c r="H19" s="354"/>
      <c r="I19" s="161"/>
      <c r="J19" s="258"/>
    </row>
    <row r="20" spans="1:16" ht="22" customHeight="1">
      <c r="A20" s="319" t="s">
        <v>273</v>
      </c>
      <c r="B20" s="162"/>
      <c r="C20" s="408"/>
      <c r="D20" s="155">
        <v>0</v>
      </c>
      <c r="E20" s="408"/>
      <c r="F20" s="155">
        <v>0</v>
      </c>
      <c r="H20" s="155">
        <v>0</v>
      </c>
      <c r="I20" s="408"/>
      <c r="J20" s="93">
        <v>45632</v>
      </c>
      <c r="L20" s="357">
        <v>0</v>
      </c>
      <c r="N20" s="93">
        <f>SUM(D20:L20)</f>
        <v>45632</v>
      </c>
    </row>
    <row r="21" spans="1:16" ht="22" customHeight="1">
      <c r="A21" s="319" t="s">
        <v>214</v>
      </c>
      <c r="B21" s="162"/>
      <c r="C21" s="408"/>
      <c r="D21" s="155">
        <v>0</v>
      </c>
      <c r="E21" s="408"/>
      <c r="F21" s="155">
        <v>0</v>
      </c>
      <c r="H21" s="155">
        <v>0</v>
      </c>
      <c r="I21" s="408"/>
      <c r="J21" s="155">
        <v>-558</v>
      </c>
      <c r="L21" s="357">
        <v>-861</v>
      </c>
      <c r="N21" s="93">
        <f>SUM(D21:L21)</f>
        <v>-1419</v>
      </c>
    </row>
    <row r="22" spans="1:16" ht="22" customHeight="1">
      <c r="A22" s="383" t="s">
        <v>177</v>
      </c>
      <c r="B22" s="162"/>
      <c r="C22" s="409"/>
      <c r="D22" s="400">
        <f>SUM(D20:D21)</f>
        <v>0</v>
      </c>
      <c r="E22" s="409"/>
      <c r="F22" s="400">
        <f>SUM(F20:F21)</f>
        <v>0</v>
      </c>
      <c r="G22" s="378"/>
      <c r="H22" s="400">
        <f>SUM(H20:H21)</f>
        <v>0</v>
      </c>
      <c r="I22" s="409"/>
      <c r="J22" s="400">
        <f>SUM(J20:J21)</f>
        <v>45074</v>
      </c>
      <c r="K22" s="310"/>
      <c r="L22" s="400">
        <f>SUM(L20:L21)</f>
        <v>-861</v>
      </c>
      <c r="M22" s="310"/>
      <c r="N22" s="400">
        <f>SUM(N20:N21)</f>
        <v>44213</v>
      </c>
    </row>
    <row r="23" spans="1:16" ht="13" customHeight="1">
      <c r="A23" s="383"/>
      <c r="B23" s="162"/>
      <c r="C23" s="409"/>
      <c r="D23" s="378"/>
      <c r="E23" s="409"/>
      <c r="F23" s="378"/>
      <c r="G23" s="378"/>
      <c r="H23" s="378"/>
      <c r="I23" s="409"/>
      <c r="J23" s="378"/>
      <c r="L23" s="378"/>
      <c r="N23" s="378"/>
    </row>
    <row r="24" spans="1:16" ht="22" customHeight="1">
      <c r="A24" s="386" t="s">
        <v>169</v>
      </c>
      <c r="B24" s="162">
        <v>13</v>
      </c>
      <c r="C24" s="410"/>
      <c r="D24" s="411">
        <v>0</v>
      </c>
      <c r="E24" s="410"/>
      <c r="F24" s="411">
        <v>0</v>
      </c>
      <c r="G24" s="258"/>
      <c r="H24" s="411">
        <v>2282</v>
      </c>
      <c r="I24" s="410"/>
      <c r="J24" s="411">
        <v>-2282</v>
      </c>
      <c r="L24" s="411">
        <v>0</v>
      </c>
      <c r="N24" s="143">
        <f>SUM(D24:L24)</f>
        <v>0</v>
      </c>
    </row>
    <row r="25" spans="1:16" s="310" customFormat="1" ht="13" customHeight="1">
      <c r="A25" s="165"/>
      <c r="B25" s="162"/>
      <c r="C25" s="369"/>
      <c r="D25" s="299"/>
      <c r="E25" s="369"/>
      <c r="F25" s="299"/>
      <c r="G25" s="299"/>
      <c r="H25" s="299"/>
      <c r="I25" s="369"/>
      <c r="J25" s="299"/>
      <c r="K25" s="369"/>
      <c r="L25" s="299"/>
      <c r="M25" s="369"/>
      <c r="N25" s="155"/>
      <c r="O25" s="406"/>
    </row>
    <row r="26" spans="1:16" ht="22" customHeight="1" thickBot="1">
      <c r="A26" s="391" t="s">
        <v>260</v>
      </c>
      <c r="B26" s="162"/>
      <c r="C26" s="409"/>
      <c r="D26" s="414">
        <f>SUM(D12,D17,D22,D24)</f>
        <v>385715</v>
      </c>
      <c r="E26" s="409"/>
      <c r="F26" s="414">
        <f>SUM(F12,F17,F22,F24)</f>
        <v>84886</v>
      </c>
      <c r="G26" s="378"/>
      <c r="H26" s="414">
        <f>SUM(H12,H17,H22,H24)</f>
        <v>17996</v>
      </c>
      <c r="I26" s="409"/>
      <c r="J26" s="414">
        <f>SUM(J12,J17,J22,J24)</f>
        <v>81753</v>
      </c>
      <c r="K26" s="392"/>
      <c r="L26" s="414">
        <f>SUM(L12,L17,L22,L24)</f>
        <v>-1366</v>
      </c>
      <c r="M26" s="392"/>
      <c r="N26" s="414">
        <f>SUM(N12,N17,N22,N24)</f>
        <v>568984</v>
      </c>
      <c r="P26" s="188"/>
    </row>
    <row r="27" spans="1:16" ht="22.5" customHeight="1" thickTop="1">
      <c r="A27" s="391"/>
      <c r="B27" s="162"/>
      <c r="C27" s="409"/>
      <c r="D27" s="378"/>
      <c r="E27" s="409"/>
      <c r="F27" s="378"/>
      <c r="G27" s="378"/>
      <c r="H27" s="378"/>
      <c r="I27" s="409"/>
      <c r="J27" s="378"/>
      <c r="K27" s="392"/>
      <c r="L27" s="378"/>
      <c r="M27" s="392"/>
      <c r="N27" s="378"/>
      <c r="P27" s="188"/>
    </row>
    <row r="28" spans="1:16" ht="22.5" customHeight="1">
      <c r="A28" s="391"/>
      <c r="B28" s="162"/>
      <c r="C28" s="409"/>
      <c r="D28" s="378"/>
      <c r="E28" s="409"/>
      <c r="F28" s="378"/>
      <c r="G28" s="378"/>
      <c r="H28" s="378"/>
      <c r="I28" s="409"/>
      <c r="J28" s="378"/>
      <c r="K28" s="392"/>
      <c r="L28" s="378"/>
      <c r="M28" s="392"/>
      <c r="N28" s="378"/>
      <c r="P28" s="188"/>
    </row>
    <row r="29" spans="1:16" ht="22.5" customHeight="1">
      <c r="A29" s="310"/>
      <c r="B29" s="162"/>
      <c r="C29" s="409"/>
      <c r="D29" s="378"/>
      <c r="E29" s="409"/>
      <c r="F29" s="378"/>
      <c r="G29" s="378"/>
      <c r="H29" s="378"/>
      <c r="I29" s="409"/>
      <c r="J29" s="378"/>
      <c r="K29" s="392"/>
      <c r="L29" s="378"/>
      <c r="M29" s="392"/>
      <c r="N29" s="378"/>
    </row>
  </sheetData>
  <sheetProtection formatCells="0" formatColumns="0" formatRows="0" insertColumns="0" insertRows="0" insertHyperlinks="0" deleteColumns="0" deleteRows="0" sort="0" autoFilter="0" pivotTables="0"/>
  <mergeCells count="3">
    <mergeCell ref="D4:N4"/>
    <mergeCell ref="H6:J6"/>
    <mergeCell ref="D10:N10"/>
  </mergeCells>
  <pageMargins left="0.7" right="0.5" top="0.48" bottom="0.5" header="0.5" footer="0.5"/>
  <pageSetup paperSize="9" scale="83" firstPageNumber="12" fitToHeight="0" orientation="landscape" useFirstPageNumber="1" r:id="rId1"/>
  <headerFooter>
    <oddFooter>&amp;L&amp;"Times New Roman,Regular" The accompanying notes form an integral part of the financial statements.
&amp;C&amp;"Times New Roman,Regular"&amp;P</oddFooter>
  </headerFooter>
  <customProperties>
    <customPr name="OrphanNamesChecke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9EF43-2415-45EB-BD91-A91057F4FCCF}">
  <sheetPr>
    <pageSetUpPr fitToPage="1"/>
  </sheetPr>
  <dimension ref="A1:P30"/>
  <sheetViews>
    <sheetView zoomScaleNormal="100" zoomScaleSheetLayoutView="70" workbookViewId="0"/>
  </sheetViews>
  <sheetFormatPr defaultColWidth="8.81640625" defaultRowHeight="22.5" customHeight="1"/>
  <cols>
    <col min="1" max="1" width="62.81640625" style="165" customWidth="1"/>
    <col min="2" max="2" width="8.7265625" style="412" customWidth="1"/>
    <col min="3" max="3" width="1.1796875" style="165" customWidth="1"/>
    <col min="4" max="4" width="13.7265625" style="155" customWidth="1"/>
    <col min="5" max="5" width="1.1796875" style="155" customWidth="1"/>
    <col min="6" max="6" width="13.7265625" style="155" customWidth="1"/>
    <col min="7" max="7" width="1.1796875" style="155" customWidth="1"/>
    <col min="8" max="8" width="13.7265625" style="155" customWidth="1"/>
    <col min="9" max="9" width="1.1796875" style="165" customWidth="1"/>
    <col min="10" max="10" width="13.7265625" style="193" customWidth="1"/>
    <col min="11" max="11" width="1.1796875" style="165" customWidth="1"/>
    <col min="12" max="12" width="13.7265625" style="155" customWidth="1"/>
    <col min="13" max="13" width="1.1796875" style="165" customWidth="1"/>
    <col min="14" max="14" width="13.7265625" style="155" customWidth="1"/>
    <col min="15" max="15" width="16.6328125" style="188" bestFit="1" customWidth="1"/>
    <col min="16" max="19" width="15.81640625" style="165" customWidth="1"/>
    <col min="20" max="16384" width="8.81640625" style="165"/>
  </cols>
  <sheetData>
    <row r="1" spans="1:15" ht="22" customHeight="1">
      <c r="A1" s="152" t="s">
        <v>262</v>
      </c>
      <c r="B1" s="404"/>
      <c r="C1" s="310"/>
      <c r="D1" s="368"/>
      <c r="E1" s="368"/>
      <c r="F1" s="368"/>
      <c r="G1" s="368"/>
      <c r="H1" s="368"/>
      <c r="I1" s="310"/>
      <c r="J1" s="372"/>
      <c r="K1" s="405"/>
      <c r="L1" s="368"/>
      <c r="M1" s="405"/>
      <c r="N1" s="368"/>
    </row>
    <row r="2" spans="1:15" ht="22" customHeight="1">
      <c r="A2" s="344" t="s">
        <v>132</v>
      </c>
      <c r="B2" s="404"/>
      <c r="C2" s="310"/>
      <c r="D2" s="368"/>
      <c r="E2" s="368"/>
      <c r="F2" s="368"/>
      <c r="G2" s="368"/>
      <c r="H2" s="368"/>
      <c r="I2" s="310"/>
      <c r="J2" s="372"/>
      <c r="K2" s="310"/>
      <c r="L2" s="368"/>
      <c r="M2" s="310"/>
      <c r="N2" s="368"/>
    </row>
    <row r="3" spans="1:15" ht="13" customHeight="1">
      <c r="A3" s="158"/>
      <c r="B3" s="404"/>
      <c r="C3" s="310"/>
      <c r="D3" s="368"/>
      <c r="E3" s="368"/>
      <c r="F3" s="368"/>
      <c r="G3" s="368"/>
      <c r="H3" s="368"/>
      <c r="I3" s="310"/>
      <c r="J3" s="372"/>
      <c r="K3" s="310"/>
      <c r="L3" s="368"/>
      <c r="M3" s="310"/>
      <c r="N3" s="368"/>
    </row>
    <row r="4" spans="1:15" ht="22" customHeight="1">
      <c r="A4" s="158"/>
      <c r="B4" s="158"/>
      <c r="C4" s="158"/>
      <c r="D4" s="492" t="s">
        <v>133</v>
      </c>
      <c r="E4" s="492"/>
      <c r="F4" s="492"/>
      <c r="G4" s="492"/>
      <c r="H4" s="492"/>
      <c r="I4" s="492"/>
      <c r="J4" s="492"/>
      <c r="K4" s="492"/>
      <c r="L4" s="492"/>
      <c r="M4" s="492"/>
      <c r="N4" s="492"/>
    </row>
    <row r="5" spans="1:15" ht="22" customHeight="1">
      <c r="A5" s="158"/>
      <c r="B5" s="165"/>
      <c r="H5" s="165"/>
      <c r="J5" s="165"/>
      <c r="K5" s="155"/>
      <c r="L5" s="354" t="s">
        <v>207</v>
      </c>
      <c r="M5" s="155"/>
    </row>
    <row r="6" spans="1:15" ht="22" customHeight="1">
      <c r="A6" s="310"/>
      <c r="B6" s="310"/>
      <c r="C6" s="310"/>
      <c r="D6" s="354"/>
      <c r="E6" s="354"/>
      <c r="F6" s="354"/>
      <c r="G6" s="354"/>
      <c r="H6" s="489" t="s">
        <v>68</v>
      </c>
      <c r="I6" s="489"/>
      <c r="J6" s="489"/>
      <c r="K6" s="354"/>
      <c r="L6" s="351" t="s">
        <v>116</v>
      </c>
      <c r="M6" s="354"/>
      <c r="N6" s="354"/>
    </row>
    <row r="7" spans="1:15" ht="22" customHeight="1">
      <c r="A7" s="310"/>
      <c r="B7" s="310"/>
      <c r="C7" s="310"/>
      <c r="D7" s="354" t="s">
        <v>261</v>
      </c>
      <c r="E7" s="354"/>
      <c r="F7" s="354" t="s">
        <v>119</v>
      </c>
      <c r="G7" s="354"/>
      <c r="H7" s="354"/>
      <c r="I7" s="354"/>
      <c r="J7" s="354"/>
      <c r="K7" s="354"/>
      <c r="L7" s="354"/>
      <c r="M7" s="354"/>
      <c r="N7" s="354"/>
    </row>
    <row r="8" spans="1:15" ht="22" customHeight="1">
      <c r="A8" s="310"/>
      <c r="B8" s="310"/>
      <c r="C8" s="310"/>
      <c r="D8" s="354" t="s">
        <v>122</v>
      </c>
      <c r="E8" s="354"/>
      <c r="F8" s="354" t="s">
        <v>123</v>
      </c>
      <c r="G8" s="354"/>
      <c r="H8" s="354"/>
      <c r="I8" s="155"/>
      <c r="J8" s="361"/>
      <c r="K8" s="354"/>
      <c r="L8" s="354" t="s">
        <v>202</v>
      </c>
      <c r="M8" s="354"/>
      <c r="N8" s="354"/>
    </row>
    <row r="9" spans="1:15" ht="22" customHeight="1">
      <c r="A9" s="310"/>
      <c r="B9" s="153" t="s">
        <v>77</v>
      </c>
      <c r="C9" s="153"/>
      <c r="D9" s="354" t="s">
        <v>126</v>
      </c>
      <c r="E9" s="354"/>
      <c r="F9" s="354" t="s">
        <v>127</v>
      </c>
      <c r="G9" s="354"/>
      <c r="H9" s="361" t="s">
        <v>67</v>
      </c>
      <c r="I9" s="354"/>
      <c r="J9" s="362" t="s">
        <v>128</v>
      </c>
      <c r="L9" s="354" t="s">
        <v>168</v>
      </c>
      <c r="M9" s="354"/>
      <c r="N9" s="354" t="s">
        <v>96</v>
      </c>
    </row>
    <row r="10" spans="1:15" ht="22" customHeight="1">
      <c r="A10" s="310"/>
      <c r="B10" s="310"/>
      <c r="C10" s="310"/>
      <c r="D10" s="493" t="s">
        <v>87</v>
      </c>
      <c r="E10" s="493"/>
      <c r="F10" s="493"/>
      <c r="G10" s="493"/>
      <c r="H10" s="493"/>
      <c r="I10" s="493"/>
      <c r="J10" s="493"/>
      <c r="K10" s="493"/>
      <c r="L10" s="493"/>
      <c r="M10" s="493"/>
      <c r="N10" s="493"/>
    </row>
    <row r="11" spans="1:15" ht="22" customHeight="1">
      <c r="A11" s="364" t="s">
        <v>286</v>
      </c>
      <c r="B11" s="162"/>
      <c r="C11" s="153"/>
      <c r="D11" s="154"/>
      <c r="E11" s="154"/>
      <c r="F11" s="154"/>
      <c r="G11" s="154"/>
      <c r="H11" s="154"/>
      <c r="I11" s="153"/>
      <c r="J11" s="154"/>
      <c r="K11" s="153"/>
      <c r="L11" s="154"/>
      <c r="M11" s="153"/>
      <c r="N11" s="154"/>
    </row>
    <row r="12" spans="1:15" ht="22" customHeight="1">
      <c r="A12" s="310" t="s">
        <v>287</v>
      </c>
      <c r="B12" s="162"/>
      <c r="C12" s="368">
        <v>0</v>
      </c>
      <c r="D12" s="118">
        <v>385715</v>
      </c>
      <c r="E12" s="368"/>
      <c r="F12" s="118">
        <v>84886</v>
      </c>
      <c r="G12" s="368"/>
      <c r="H12" s="118">
        <v>17996</v>
      </c>
      <c r="I12" s="368"/>
      <c r="J12" s="118">
        <v>81753</v>
      </c>
      <c r="K12" s="368"/>
      <c r="L12" s="118">
        <v>-1366</v>
      </c>
      <c r="M12" s="368"/>
      <c r="N12" s="118">
        <f>SUM(D12:L12)</f>
        <v>568984</v>
      </c>
      <c r="O12" s="207"/>
    </row>
    <row r="13" spans="1:15" s="310" customFormat="1" ht="13" customHeight="1">
      <c r="A13" s="165"/>
      <c r="B13" s="162"/>
      <c r="C13" s="369"/>
      <c r="D13" s="299"/>
      <c r="E13" s="299"/>
      <c r="F13" s="299"/>
      <c r="G13" s="299"/>
      <c r="H13" s="299"/>
      <c r="I13" s="369"/>
      <c r="J13" s="299"/>
      <c r="K13" s="369"/>
      <c r="L13" s="299"/>
      <c r="M13" s="369"/>
      <c r="N13" s="155"/>
      <c r="O13" s="406"/>
    </row>
    <row r="14" spans="1:15" ht="22" customHeight="1">
      <c r="A14" s="326" t="s">
        <v>131</v>
      </c>
      <c r="B14" s="162"/>
      <c r="C14" s="369"/>
      <c r="D14" s="368"/>
      <c r="E14" s="368"/>
      <c r="F14" s="368"/>
      <c r="G14" s="368"/>
      <c r="H14" s="368"/>
      <c r="I14" s="369"/>
      <c r="J14" s="372"/>
      <c r="K14" s="369"/>
      <c r="L14" s="368"/>
      <c r="M14" s="369"/>
      <c r="N14" s="368"/>
    </row>
    <row r="15" spans="1:15" ht="22" customHeight="1">
      <c r="A15" s="312" t="s">
        <v>237</v>
      </c>
      <c r="B15" s="162"/>
      <c r="C15" s="369"/>
      <c r="D15" s="368"/>
      <c r="E15" s="368"/>
      <c r="F15" s="368"/>
      <c r="G15" s="368"/>
      <c r="H15" s="368"/>
      <c r="I15" s="369"/>
      <c r="J15" s="372"/>
      <c r="K15" s="369"/>
      <c r="L15" s="368"/>
      <c r="M15" s="369"/>
      <c r="N15" s="368"/>
    </row>
    <row r="16" spans="1:15" ht="22" customHeight="1">
      <c r="A16" s="319" t="s">
        <v>293</v>
      </c>
      <c r="B16" s="162">
        <v>12</v>
      </c>
      <c r="C16" s="369"/>
      <c r="D16" s="155">
        <v>10148</v>
      </c>
      <c r="F16" s="155">
        <v>0</v>
      </c>
      <c r="H16" s="155">
        <v>0</v>
      </c>
      <c r="I16" s="389"/>
      <c r="J16" s="193">
        <v>-10148</v>
      </c>
      <c r="K16" s="389"/>
      <c r="L16" s="155">
        <v>0</v>
      </c>
      <c r="M16" s="389"/>
      <c r="N16" s="155">
        <v>0</v>
      </c>
    </row>
    <row r="17" spans="1:16" ht="22" customHeight="1">
      <c r="A17" s="319" t="s">
        <v>294</v>
      </c>
      <c r="B17" s="162">
        <v>17</v>
      </c>
      <c r="C17" s="389"/>
      <c r="D17" s="155">
        <v>0</v>
      </c>
      <c r="F17" s="155">
        <v>0</v>
      </c>
      <c r="H17" s="155">
        <v>0</v>
      </c>
      <c r="I17" s="389"/>
      <c r="J17" s="155">
        <v>-1126</v>
      </c>
      <c r="K17" s="389"/>
      <c r="L17" s="155">
        <v>0</v>
      </c>
      <c r="M17" s="389"/>
      <c r="N17" s="93">
        <f>SUM(D17:L17)</f>
        <v>-1126</v>
      </c>
      <c r="P17" s="207"/>
    </row>
    <row r="18" spans="1:16" ht="22" customHeight="1">
      <c r="A18" s="312" t="s">
        <v>208</v>
      </c>
      <c r="B18" s="162"/>
      <c r="C18" s="369"/>
      <c r="D18" s="413">
        <f>SUM(D16:D17)</f>
        <v>10148</v>
      </c>
      <c r="E18" s="297"/>
      <c r="F18" s="413">
        <f>SUM(F16:F17)</f>
        <v>0</v>
      </c>
      <c r="G18" s="297"/>
      <c r="H18" s="413">
        <f>SUM(H16:H17)</f>
        <v>0</v>
      </c>
      <c r="I18" s="369"/>
      <c r="J18" s="413">
        <f>SUM(J16:J17)</f>
        <v>-11274</v>
      </c>
      <c r="K18" s="369"/>
      <c r="L18" s="413">
        <f>SUM(L16:L17)</f>
        <v>0</v>
      </c>
      <c r="M18" s="369"/>
      <c r="N18" s="413">
        <f>SUM(N16:N17)</f>
        <v>-1126</v>
      </c>
    </row>
    <row r="19" spans="1:16" s="310" customFormat="1" ht="13" customHeight="1">
      <c r="A19" s="407"/>
      <c r="B19" s="162"/>
      <c r="C19" s="369"/>
      <c r="D19" s="299"/>
      <c r="E19" s="299"/>
      <c r="F19" s="299"/>
      <c r="G19" s="299"/>
      <c r="H19" s="299"/>
      <c r="I19" s="369"/>
      <c r="J19" s="299"/>
      <c r="K19" s="369"/>
      <c r="L19" s="299"/>
      <c r="M19" s="369"/>
      <c r="N19" s="155"/>
      <c r="O19" s="406"/>
    </row>
    <row r="20" spans="1:16" ht="22" customHeight="1">
      <c r="A20" s="379" t="s">
        <v>218</v>
      </c>
      <c r="B20" s="162"/>
      <c r="C20" s="354"/>
      <c r="D20" s="354"/>
      <c r="E20" s="354"/>
      <c r="F20" s="354"/>
      <c r="G20" s="354"/>
      <c r="H20" s="354"/>
      <c r="I20" s="161"/>
      <c r="J20" s="258"/>
    </row>
    <row r="21" spans="1:16" ht="22" customHeight="1">
      <c r="A21" s="319" t="s">
        <v>273</v>
      </c>
      <c r="B21" s="162"/>
      <c r="C21" s="408"/>
      <c r="D21" s="155">
        <v>0</v>
      </c>
      <c r="F21" s="155">
        <v>0</v>
      </c>
      <c r="H21" s="155">
        <v>0</v>
      </c>
      <c r="I21" s="408"/>
      <c r="J21" s="93">
        <v>63547</v>
      </c>
      <c r="L21" s="357">
        <v>0</v>
      </c>
      <c r="N21" s="93">
        <f>SUM(D21:L21)</f>
        <v>63547</v>
      </c>
    </row>
    <row r="22" spans="1:16" ht="22" customHeight="1">
      <c r="A22" s="319" t="s">
        <v>214</v>
      </c>
      <c r="B22" s="162"/>
      <c r="C22" s="408"/>
      <c r="D22" s="155">
        <v>0</v>
      </c>
      <c r="F22" s="155">
        <v>0</v>
      </c>
      <c r="H22" s="155">
        <v>0</v>
      </c>
      <c r="I22" s="408"/>
      <c r="J22" s="155">
        <v>0</v>
      </c>
      <c r="L22" s="357">
        <v>-42683</v>
      </c>
      <c r="N22" s="93">
        <f>SUM(D22:L22)</f>
        <v>-42683</v>
      </c>
    </row>
    <row r="23" spans="1:16" ht="22" customHeight="1">
      <c r="A23" s="383" t="s">
        <v>177</v>
      </c>
      <c r="B23" s="162"/>
      <c r="C23" s="409"/>
      <c r="D23" s="400">
        <f>SUM(D21:D22)</f>
        <v>0</v>
      </c>
      <c r="E23" s="378"/>
      <c r="F23" s="400">
        <f>SUM(F21:F22)</f>
        <v>0</v>
      </c>
      <c r="G23" s="378"/>
      <c r="H23" s="400">
        <f>SUM(H21:H22)</f>
        <v>0</v>
      </c>
      <c r="I23" s="409"/>
      <c r="J23" s="400">
        <f>SUM(J21:J22)</f>
        <v>63547</v>
      </c>
      <c r="L23" s="400">
        <f>SUM(L21:L22)</f>
        <v>-42683</v>
      </c>
      <c r="N23" s="400">
        <f>SUM(N21:N22)</f>
        <v>20864</v>
      </c>
    </row>
    <row r="24" spans="1:16" ht="13" customHeight="1">
      <c r="A24" s="383"/>
      <c r="B24" s="162"/>
      <c r="C24" s="409"/>
      <c r="D24" s="378"/>
      <c r="E24" s="378"/>
      <c r="F24" s="378"/>
      <c r="G24" s="378"/>
      <c r="H24" s="378"/>
      <c r="I24" s="409"/>
      <c r="J24" s="378"/>
      <c r="L24" s="378"/>
      <c r="N24" s="378"/>
    </row>
    <row r="25" spans="1:16" ht="22" customHeight="1">
      <c r="A25" s="386" t="s">
        <v>169</v>
      </c>
      <c r="B25" s="162">
        <v>13</v>
      </c>
      <c r="C25" s="410"/>
      <c r="D25" s="411">
        <v>0</v>
      </c>
      <c r="E25" s="258"/>
      <c r="F25" s="411">
        <v>0</v>
      </c>
      <c r="G25" s="258"/>
      <c r="H25" s="411">
        <v>3177</v>
      </c>
      <c r="I25" s="410"/>
      <c r="J25" s="411">
        <v>-3177</v>
      </c>
      <c r="L25" s="411">
        <v>0</v>
      </c>
      <c r="N25" s="143">
        <f>SUM(D25:L25)</f>
        <v>0</v>
      </c>
    </row>
    <row r="26" spans="1:16" s="310" customFormat="1" ht="13" customHeight="1">
      <c r="A26" s="165"/>
      <c r="B26" s="162"/>
      <c r="C26" s="369"/>
      <c r="D26" s="299"/>
      <c r="E26" s="299"/>
      <c r="F26" s="299"/>
      <c r="G26" s="299"/>
      <c r="H26" s="299"/>
      <c r="I26" s="369"/>
      <c r="J26" s="299"/>
      <c r="K26" s="369"/>
      <c r="L26" s="299"/>
      <c r="M26" s="369"/>
      <c r="N26" s="155"/>
      <c r="O26" s="406"/>
    </row>
    <row r="27" spans="1:16" ht="22" customHeight="1" thickBot="1">
      <c r="A27" s="391" t="s">
        <v>288</v>
      </c>
      <c r="B27" s="162"/>
      <c r="C27" s="409"/>
      <c r="D27" s="414">
        <f>SUM(D12,D18,D23,D25)</f>
        <v>395863</v>
      </c>
      <c r="E27" s="378"/>
      <c r="F27" s="414">
        <f>SUM(F12,F18,F23,F25)</f>
        <v>84886</v>
      </c>
      <c r="G27" s="378"/>
      <c r="H27" s="414">
        <f>SUM(H12,H18,H23,H25)</f>
        <v>21173</v>
      </c>
      <c r="I27" s="409"/>
      <c r="J27" s="414">
        <f>SUM(J12,J18,J23,J25)</f>
        <v>130849</v>
      </c>
      <c r="K27" s="392"/>
      <c r="L27" s="414">
        <f>SUM(L12,L18,L23,L25)</f>
        <v>-44049</v>
      </c>
      <c r="M27" s="392"/>
      <c r="N27" s="414">
        <f>SUM(N12,N18,N23,N25)</f>
        <v>588722</v>
      </c>
      <c r="P27" s="188"/>
    </row>
    <row r="28" spans="1:16" ht="22.5" customHeight="1" thickTop="1">
      <c r="A28" s="391"/>
      <c r="B28" s="162"/>
      <c r="C28" s="409"/>
      <c r="D28" s="378"/>
      <c r="E28" s="378"/>
      <c r="F28" s="378"/>
      <c r="G28" s="378"/>
      <c r="H28" s="378"/>
      <c r="I28" s="409"/>
      <c r="J28" s="378"/>
      <c r="K28" s="392"/>
      <c r="L28" s="378"/>
      <c r="M28" s="392"/>
      <c r="N28" s="378"/>
      <c r="P28" s="188"/>
    </row>
    <row r="29" spans="1:16" ht="22.5" customHeight="1">
      <c r="A29" s="391"/>
      <c r="B29" s="162"/>
      <c r="C29" s="409"/>
      <c r="D29" s="378"/>
      <c r="E29" s="378"/>
      <c r="F29" s="378"/>
      <c r="G29" s="378"/>
      <c r="H29" s="378"/>
      <c r="I29" s="409"/>
      <c r="J29" s="378"/>
      <c r="K29" s="392"/>
      <c r="L29" s="378"/>
      <c r="M29" s="392"/>
      <c r="N29" s="378"/>
      <c r="P29" s="188"/>
    </row>
    <row r="30" spans="1:16" ht="22.5" customHeight="1">
      <c r="A30" s="310"/>
      <c r="B30" s="162"/>
      <c r="C30" s="409"/>
      <c r="D30" s="378"/>
      <c r="E30" s="378"/>
      <c r="F30" s="378"/>
      <c r="G30" s="378"/>
      <c r="H30" s="378"/>
      <c r="I30" s="409"/>
      <c r="J30" s="378"/>
      <c r="K30" s="392"/>
      <c r="L30" s="378"/>
      <c r="M30" s="392"/>
      <c r="N30" s="378"/>
    </row>
  </sheetData>
  <sheetProtection formatCells="0" formatColumns="0" formatRows="0" insertColumns="0" insertRows="0" insertHyperlinks="0" deleteColumns="0" deleteRows="0" sort="0" autoFilter="0" pivotTables="0"/>
  <mergeCells count="3">
    <mergeCell ref="D4:N4"/>
    <mergeCell ref="H6:J6"/>
    <mergeCell ref="D10:N10"/>
  </mergeCells>
  <pageMargins left="0.7" right="0.5" top="0.48" bottom="0.5" header="0.5" footer="0.5"/>
  <pageSetup paperSize="9" scale="83" firstPageNumber="13" fitToHeight="0" orientation="landscape" useFirstPageNumber="1" r:id="rId1"/>
  <headerFooter>
    <oddFooter>&amp;L&amp;"Times New Roman,Regular" The accompanying notes form an integral part of the financial statements.
&amp;C&amp;"Times New Roman,Regular"&amp;P</oddFooter>
  </headerFooter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7BE4AC8-2691-4264-938D-598B2801C7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EC7D65-48DF-4B24-B435-4CFA26D553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1AE0F3-33BE-4DF4-AFC4-AF13112C159F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BS 5-7</vt:lpstr>
      <vt:lpstr>PL 3M</vt:lpstr>
      <vt:lpstr>PL 6M</vt:lpstr>
      <vt:lpstr>PL 8-9</vt:lpstr>
      <vt:lpstr>SH 11-12 con</vt:lpstr>
      <vt:lpstr>SH 10</vt:lpstr>
      <vt:lpstr>SH 11</vt:lpstr>
      <vt:lpstr>SH 12</vt:lpstr>
      <vt:lpstr>SH 13</vt:lpstr>
      <vt:lpstr>CF 14-16</vt:lpstr>
      <vt:lpstr>'BS 5-7'!Print_Area</vt:lpstr>
      <vt:lpstr>'CF 14-16'!Print_Area</vt:lpstr>
      <vt:lpstr>'PL 6M'!Print_Area</vt:lpstr>
      <vt:lpstr>'PL 8-9'!Print_Area</vt:lpstr>
      <vt:lpstr>'SH 11-12 con'!Print_Area</vt:lpstr>
      <vt:lpstr>'SH 12'!Print_Area</vt:lpstr>
      <vt:lpstr>'SH 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Sirikul, Aromprasert</dc:creator>
  <cp:lastModifiedBy>Kanvara, Pochanatsrichai</cp:lastModifiedBy>
  <cp:lastPrinted>2026-02-25T10:39:03Z</cp:lastPrinted>
  <dcterms:created xsi:type="dcterms:W3CDTF">2019-05-07T03:53:55Z</dcterms:created>
  <dcterms:modified xsi:type="dcterms:W3CDTF">2026-02-25T14:18:37Z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